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5" yWindow="65446" windowWidth="13935" windowHeight="5880" tabRatio="768" activeTab="4"/>
  </bookViews>
  <sheets>
    <sheet name="し尿概況１" sheetId="1" r:id="rId1"/>
    <sheet name="し尿概況２" sheetId="2" r:id="rId2"/>
    <sheet name="し尿人口内訳" sheetId="3" r:id="rId3"/>
    <sheet name="し尿収集状況" sheetId="4" r:id="rId4"/>
    <sheet name="し尿処理内訳" sheetId="5" r:id="rId5"/>
    <sheet name="残渣処分内訳" sheetId="6" r:id="rId6"/>
    <sheet name="し尿業者" sheetId="7" r:id="rId7"/>
  </sheets>
  <definedNames>
    <definedName name="_xlnm.Print_Area" localSheetId="0">'し尿概況１'!$A$1:$I$33</definedName>
    <definedName name="_xlnm.Print_Area" localSheetId="3">'し尿収集状況'!$A$1:$M$76</definedName>
    <definedName name="_xlnm.Print_Area" localSheetId="2">'し尿人口内訳'!$A$1:$N$78</definedName>
    <definedName name="_xlnm.Print_Area" localSheetId="5">'残渣処分内訳'!$A$1:$M$78</definedName>
  </definedNames>
  <calcPr fullCalcOnLoad="1"/>
</workbook>
</file>

<file path=xl/sharedStrings.xml><?xml version="1.0" encoding="utf-8"?>
<sst xmlns="http://schemas.openxmlformats.org/spreadsheetml/2006/main" count="2761" uniqueCount="426">
  <si>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</si>
  <si>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</si>
  <si>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</si>
  <si>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</si>
  <si>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</si>
  <si>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</si>
  <si>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</si>
  <si>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</si>
  <si>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</si>
  <si>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</si>
  <si>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</si>
  <si>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</si>
  <si>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</si>
  <si>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備考１　水洗化率（％）＝水洗化人口÷計画処理区域内人口×１００</t>
  </si>
  <si>
    <t>市町村名</t>
  </si>
  <si>
    <t>市　計</t>
  </si>
  <si>
    <t>町村計</t>
  </si>
  <si>
    <t>県合計</t>
  </si>
  <si>
    <t>設楽町</t>
  </si>
  <si>
    <t>東栄町</t>
  </si>
  <si>
    <t>豊根村</t>
  </si>
  <si>
    <t>音羽町</t>
  </si>
  <si>
    <t>小坂井町</t>
  </si>
  <si>
    <t>御津町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</si>
  <si>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</si>
  <si>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</si>
  <si>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</si>
  <si>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</si>
  <si>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</si>
  <si>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</si>
  <si>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</si>
  <si>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</si>
  <si>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</si>
  <si>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</si>
  <si>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</si>
  <si>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</si>
  <si>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</si>
  <si>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</si>
  <si>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</si>
  <si>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</si>
  <si>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</si>
  <si>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</si>
  <si>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</si>
  <si>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</si>
  <si>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</si>
  <si>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</si>
  <si>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</si>
  <si>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</si>
  <si>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</si>
  <si>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</si>
  <si>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</si>
  <si>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</si>
  <si>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</si>
  <si>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</si>
  <si>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</si>
  <si>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</si>
  <si>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</si>
  <si>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</si>
  <si>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</si>
  <si>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</si>
  <si>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日進市</t>
  </si>
  <si>
    <t>東郷町</t>
  </si>
  <si>
    <t>長久手町</t>
  </si>
  <si>
    <t>-</t>
  </si>
  <si>
    <t>計</t>
  </si>
  <si>
    <t>総合計</t>
  </si>
  <si>
    <t>合　計</t>
  </si>
  <si>
    <t>直　営</t>
  </si>
  <si>
    <t>委　託</t>
  </si>
  <si>
    <t>許　可</t>
  </si>
  <si>
    <t>エ　し尿処理の状況</t>
  </si>
  <si>
    <t>し尿処理施設</t>
  </si>
  <si>
    <t>下水道投入</t>
  </si>
  <si>
    <t>海洋投入</t>
  </si>
  <si>
    <t>その他</t>
  </si>
  <si>
    <t>し尿</t>
  </si>
  <si>
    <t>浄化槽汚泥</t>
  </si>
  <si>
    <t>埋　立</t>
  </si>
  <si>
    <t>肥料等</t>
  </si>
  <si>
    <t>処　分</t>
  </si>
  <si>
    <t>に利用</t>
  </si>
  <si>
    <t>水洗化人口</t>
  </si>
  <si>
    <t>との差</t>
  </si>
  <si>
    <t>し　　　尿</t>
  </si>
  <si>
    <t>　　　　　浄　化　槽　汚　泥</t>
  </si>
  <si>
    <t>　　　　し　　　尿</t>
  </si>
  <si>
    <t>　　　　　計</t>
  </si>
  <si>
    <t>自家処理量</t>
  </si>
  <si>
    <t>収集</t>
  </si>
  <si>
    <t>処理＋</t>
  </si>
  <si>
    <t>自家処理</t>
  </si>
  <si>
    <t>　　　計</t>
  </si>
  <si>
    <t>計画処理
区域内人口</t>
  </si>
  <si>
    <t>非水洗化
人　口</t>
  </si>
  <si>
    <t>計画収集
人　口</t>
  </si>
  <si>
    <t>自家処理
人　口</t>
  </si>
  <si>
    <t>水洗化
人　口</t>
  </si>
  <si>
    <t>下水道
人　口</t>
  </si>
  <si>
    <t>コミプラ
人　口</t>
  </si>
  <si>
    <t>浄化槽
人　口</t>
  </si>
  <si>
    <t>合併処理
浄化槽人口</t>
  </si>
  <si>
    <t>単独処理
浄化槽人口</t>
  </si>
  <si>
    <t>汚水衛生
処理率
（％）</t>
  </si>
  <si>
    <t>水洗化率
（％）</t>
  </si>
  <si>
    <t>１　廃棄物処理の状況</t>
  </si>
  <si>
    <t>区　　　　　分</t>
  </si>
  <si>
    <t>構成比（％）</t>
  </si>
  <si>
    <t>総　処　理　量</t>
  </si>
  <si>
    <t>し尿処理量</t>
  </si>
  <si>
    <t>面積</t>
  </si>
  <si>
    <t>処</t>
  </si>
  <si>
    <t>人口</t>
  </si>
  <si>
    <t>人</t>
  </si>
  <si>
    <t>理</t>
  </si>
  <si>
    <t>計画処理区域内面積</t>
  </si>
  <si>
    <t>内</t>
  </si>
  <si>
    <t>計画処理区域内人口</t>
  </si>
  <si>
    <t>浄化槽汚泥の処理量</t>
  </si>
  <si>
    <t>訳</t>
  </si>
  <si>
    <t>公共下水道</t>
  </si>
  <si>
    <t>浄化槽</t>
  </si>
  <si>
    <t>合併処理</t>
  </si>
  <si>
    <t>単独処理</t>
  </si>
  <si>
    <t>自家処理人口</t>
  </si>
  <si>
    <t>し尿及び浄化槽汚泥の自家処理量</t>
  </si>
  <si>
    <t>計画収集人口（くみ取り等）</t>
  </si>
  <si>
    <t>収　集　総　量</t>
  </si>
  <si>
    <t>収</t>
  </si>
  <si>
    <t>市町村・組合によるもの</t>
  </si>
  <si>
    <t>集</t>
  </si>
  <si>
    <t>直営</t>
  </si>
  <si>
    <t>[総処理量</t>
  </si>
  <si>
    <t>形</t>
  </si>
  <si>
    <t>委託</t>
  </si>
  <si>
    <t>態</t>
  </si>
  <si>
    <t>許可業者によるもの</t>
  </si>
  <si>
    <t>し尿処理施設</t>
  </si>
  <si>
    <t>浄化槽汚泥</t>
  </si>
  <si>
    <t>下水道投入</t>
  </si>
  <si>
    <t>海洋投入</t>
  </si>
  <si>
    <t>し尿及び浄化槽汚泥の自家処理量</t>
  </si>
  <si>
    <t>k㎡</t>
  </si>
  <si>
    <t>k㎡</t>
  </si>
  <si>
    <t>コミュニティ・プラント</t>
  </si>
  <si>
    <t>下水道
投　入</t>
  </si>
  <si>
    <t>し　尿
処理施設</t>
  </si>
  <si>
    <t>浄化槽
汚　泥</t>
  </si>
  <si>
    <t>（単位：ｔ／年）</t>
  </si>
  <si>
    <t>（単位：人）</t>
  </si>
  <si>
    <t>し　尿</t>
  </si>
  <si>
    <t>[</t>
  </si>
  <si>
    <t>総収集量</t>
  </si>
  <si>
    <t>］</t>
  </si>
  <si>
    <t xml:space="preserve"> 　（ア）愛知県の行政区域人口・面積</t>
  </si>
  <si>
    <t>　 （イ）し尿収集状況</t>
  </si>
  <si>
    <t>田原市</t>
  </si>
  <si>
    <t>し 尿 処 理 施 設</t>
  </si>
  <si>
    <t>コミュニティ・プラント</t>
  </si>
  <si>
    <t>-</t>
  </si>
  <si>
    <t xml:space="preserve"> 　ア　概況</t>
  </si>
  <si>
    <t>備考２　汚水衛生処理率（％）＝（下水道人口＋コミプラ人口＋合併処理浄化槽人口）÷計画処理 区域内人口×１００</t>
  </si>
  <si>
    <t>直 営</t>
  </si>
  <si>
    <t>-</t>
  </si>
  <si>
    <t>-</t>
  </si>
  <si>
    <t>-</t>
  </si>
  <si>
    <t>-</t>
  </si>
  <si>
    <t>-</t>
  </si>
  <si>
    <t>-</t>
  </si>
  <si>
    <t>名古屋市</t>
  </si>
  <si>
    <t>収集運搬</t>
  </si>
  <si>
    <t>豊橋市</t>
  </si>
  <si>
    <t>－</t>
  </si>
  <si>
    <t>岡崎市</t>
  </si>
  <si>
    <t>一宮市</t>
  </si>
  <si>
    <t>瀬戸市</t>
  </si>
  <si>
    <t>最終処分</t>
  </si>
  <si>
    <t>半田市</t>
  </si>
  <si>
    <t>春日井市</t>
  </si>
  <si>
    <t>豊川市</t>
  </si>
  <si>
    <t>津島市</t>
  </si>
  <si>
    <t>碧南市</t>
  </si>
  <si>
    <t>刈谷市</t>
  </si>
  <si>
    <t>(財)衣浦港ポートアイランド環境事業センター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</si>
  <si>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</si>
  <si>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</si>
  <si>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</si>
  <si>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</si>
  <si>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</si>
  <si>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</si>
  <si>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</si>
  <si>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</si>
  <si>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</si>
  <si>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</si>
  <si>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</si>
  <si>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</si>
  <si>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</si>
  <si>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</si>
  <si>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</si>
  <si>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</si>
  <si>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</si>
  <si>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</si>
  <si>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</si>
  <si>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</si>
  <si>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</si>
  <si>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</si>
  <si>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(資)蒲郡清浄センター、幸田衛生社</t>
  </si>
  <si>
    <t>市町村名</t>
  </si>
  <si>
    <t>し尿関係の委託(廃棄物処理法第６条の２）</t>
  </si>
  <si>
    <t>し尿関係の許可(廃棄物処理法第７条）</t>
  </si>
  <si>
    <t>種別</t>
  </si>
  <si>
    <t>業者数</t>
  </si>
  <si>
    <t>業者名</t>
  </si>
  <si>
    <t>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</si>
  <si>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</si>
  <si>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</si>
  <si>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</si>
  <si>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</si>
  <si>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</si>
  <si>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</si>
  <si>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</si>
  <si>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</si>
  <si>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</si>
  <si>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</si>
  <si>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</si>
  <si>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</si>
  <si>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</si>
  <si>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</si>
  <si>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</si>
  <si>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</si>
  <si>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</si>
  <si>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</si>
  <si>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</si>
  <si>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</si>
  <si>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</si>
  <si>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</si>
  <si>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</si>
  <si>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</si>
  <si>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</si>
  <si>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</si>
  <si>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</si>
  <si>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</si>
  <si>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</si>
  <si>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</si>
  <si>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</si>
  <si>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</si>
  <si>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</si>
  <si>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豊山町</t>
  </si>
  <si>
    <t>北名古屋市</t>
  </si>
  <si>
    <t>春日町</t>
  </si>
  <si>
    <t>清須市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</si>
  <si>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</si>
  <si>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</si>
  <si>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</si>
  <si>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</si>
  <si>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</si>
  <si>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</si>
  <si>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</si>
  <si>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</si>
  <si>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愛西市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</si>
  <si>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</si>
  <si>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</si>
  <si>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</si>
  <si>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</si>
  <si>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</si>
  <si>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</si>
  <si>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</si>
  <si>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</si>
  <si>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</si>
  <si>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</si>
  <si>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</si>
  <si>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</si>
  <si>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</si>
  <si>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</si>
  <si>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</si>
  <si>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</si>
  <si>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農地還元</t>
  </si>
  <si>
    <t>愛西市</t>
  </si>
  <si>
    <t>清須市</t>
  </si>
  <si>
    <t>北名古屋市</t>
  </si>
  <si>
    <t>愛西市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</si>
  <si>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</si>
  <si>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</si>
  <si>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</si>
  <si>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</si>
  <si>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</si>
  <si>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</si>
  <si>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</si>
  <si>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</si>
  <si>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</si>
  <si>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</si>
  <si>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</si>
  <si>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</si>
  <si>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</si>
  <si>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</si>
  <si>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</si>
  <si>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</si>
  <si>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</si>
  <si>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</si>
  <si>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</si>
  <si>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</si>
  <si>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</si>
  <si>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</si>
  <si>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オ　一般廃棄物処理業者(し尿関係)　１／３</t>
  </si>
  <si>
    <t>オ　一般廃棄物処理業者(し尿関係)　２／３</t>
  </si>
  <si>
    <t>オ　一般廃棄物処理業者(し尿関係)　３／３</t>
  </si>
  <si>
    <t>（ウ）計画収集し尿処理内訳</t>
  </si>
  <si>
    <t>（注）その他とは、ごみ処理施設での焼却処理等をいう。</t>
  </si>
  <si>
    <t>（１）し尿処理の現況（平成１８年度実績）</t>
  </si>
  <si>
    <t>弥富市</t>
  </si>
  <si>
    <t>-</t>
  </si>
  <si>
    <t>-</t>
  </si>
  <si>
    <t>-</t>
  </si>
  <si>
    <t>弥富市</t>
  </si>
  <si>
    <t>　⑤-1</t>
  </si>
  <si>
    <t>⑤-2</t>
  </si>
  <si>
    <t>⑤-9</t>
  </si>
  <si>
    <t>⑤-4</t>
  </si>
  <si>
    <t>⑤-5</t>
  </si>
  <si>
    <t>⑤-8</t>
  </si>
  <si>
    <t>⑤-3</t>
  </si>
  <si>
    <t>⑤-6</t>
  </si>
  <si>
    <t>⑤-7</t>
  </si>
  <si>
    <t>⑤-10</t>
  </si>
  <si>
    <t>弥富市</t>
  </si>
  <si>
    <t>一宮中部衛生㈱、奥町衛生、木曽川環境クリーン㈱、中衛工業㈱、尾張衛生管理㈱、㈱起町衛生社、㈱カナックス</t>
  </si>
  <si>
    <t>東海保全㈱、碧南環境衛生㈱</t>
  </si>
  <si>
    <t>㈱豊衛生舎、東洋衛生㈱</t>
  </si>
  <si>
    <t>西尾衛生社、㈱エヌジェイエス</t>
  </si>
  <si>
    <t>オオブユニティ㈱</t>
  </si>
  <si>
    <t>中衛工業㈱</t>
  </si>
  <si>
    <t>知立衛生㈱</t>
  </si>
  <si>
    <t>高浜衛生㈱</t>
  </si>
  <si>
    <t>㈱アイホク</t>
  </si>
  <si>
    <t>日の出衛生保繕㈱、トヨタ衛生保繕㈱</t>
  </si>
  <si>
    <t>㈱東邦清掃、㈱鳳、㈱宝環器センター</t>
  </si>
  <si>
    <t>三協商事㈱、丸新商事㈱、㈱サンキョークリエイト</t>
  </si>
  <si>
    <t>㈱アイホク、㈱輪栄工業</t>
  </si>
  <si>
    <t>豊衛工業㈱</t>
  </si>
  <si>
    <t>㈱サンキョークリエイト</t>
  </si>
  <si>
    <t>丸新商事㈱</t>
  </si>
  <si>
    <t>丸新商事㈱、㈱サンキョークリエイト</t>
  </si>
  <si>
    <t>㈱アグメント</t>
  </si>
  <si>
    <t>トーエイ㈱</t>
  </si>
  <si>
    <t>トーエイ㈱、㈱アグメント、東邦清掃㈱</t>
  </si>
  <si>
    <t>㈱知多環境保全センター</t>
  </si>
  <si>
    <t>㈱エイゼン</t>
  </si>
  <si>
    <t>㈱東海環境衛生社</t>
  </si>
  <si>
    <t>㈱ハマエイ</t>
  </si>
  <si>
    <t>㈲大井毎日</t>
  </si>
  <si>
    <t>㈱エイゼン、㈲タケイチ</t>
  </si>
  <si>
    <t>㈱一色厚生社、㈲一色町浄化槽管理センター</t>
  </si>
  <si>
    <t>㈲コスモエコサービス、㈲清和サービス</t>
  </si>
  <si>
    <t>㈲幡豆環境</t>
  </si>
  <si>
    <t>㈲三好衛生社</t>
  </si>
  <si>
    <t>㈲三好衛生社、トヨタ衛生保繕㈱、浄化槽管理センター㈱</t>
  </si>
  <si>
    <t>㈲セイブ衛生</t>
  </si>
  <si>
    <t>㈲小坂井衛生社</t>
  </si>
  <si>
    <t>㈲セイブ衛生、㈱宝環器センター</t>
  </si>
  <si>
    <t>㈱トヨエイ、㈲東海化学工業所、㈱東三保全社、㈲東部衛生社、㈲協和衛生社、㈲山本衛生社、㈲東三衛生社、㈲三協衛生社、㈲市民クリアー</t>
  </si>
  <si>
    <t>㈱愛知衛生保繕社、㈱尾東、㈲品野衛生社</t>
  </si>
  <si>
    <t>㈱山兼、㈲蒲郡衛生社、㈲白星社、㈲鈴米、蒲郡清浄センター</t>
  </si>
  <si>
    <t>㈲犬山衛生管理組合</t>
  </si>
  <si>
    <t>㈱テクア、㈲マルハチ</t>
  </si>
  <si>
    <t>㈱大栄工業、㈱倉衛工業、㈲ホテイクリーン</t>
  </si>
  <si>
    <t>㈱上野清掃社、㈲横須賀衛生</t>
  </si>
  <si>
    <t>㈱上野清掃社、㈲横須賀衛生、㈱東海興業、東海衛生㈲、中衛工業㈱　</t>
  </si>
  <si>
    <t>㈲扶桑クリーン社</t>
  </si>
  <si>
    <t>㈲吉川清掃社、丸新商事㈱</t>
  </si>
  <si>
    <t>㈲犬山衛生管理組合、(資)犬山衛生社、㈱新栄工業、サニター㈱、輪栄工業㈱</t>
  </si>
  <si>
    <t>東海衛生㈲</t>
  </si>
  <si>
    <t>東海衛生㈲、オオブユニティ㈱、大昭工業㈱、中衛工業㈱</t>
  </si>
  <si>
    <t>㈱環境衛生、尾張衛生保繕㈱、(資)春日井衛生保繕社</t>
  </si>
  <si>
    <t>㈱環境衛生、尾張衛生保繕㈱、(資)春日井衛生保繕社、中衛工業㈱、ノザキ㈱、大昭工業㈱、輪栄工業㈱、サニター㈱</t>
  </si>
  <si>
    <t>㈱コヤマ、㈲豊川東部衛生社、㈲豊川清掃舎、㈲日本興業、㈲セイブ衛生、㈲小坂井衛生社（運搬のみ）、㈱宝環器センター（運搬のみ）</t>
  </si>
  <si>
    <t>㈲大政、エコ環境㈱、㈲吉川清掃社、辻清掃㈲、尾西清掃㈱、ノザキ㈱、尾張衛生管理㈱、三協商事㈱、丸新商事㈱、海部衛生社、丸二衛生㈲、㈱クリンテック</t>
  </si>
  <si>
    <t>トヨタ衛生保繕㈱、㈲猿投衛生社、㈱豊環、東邦清掃㈱、㈲ヤハギエコノス</t>
  </si>
  <si>
    <t>トヨタ衛生保繕㈱、㈲猿投衛生社、㈱豊環、東邦清掃㈱、㈲ヤハギエコノス、浄化槽管理センター、㈱光商事、㈱東海環境衛生社</t>
  </si>
  <si>
    <t>アンジョウユニティ㈱、三協商事㈱、東邦清掃㈱</t>
  </si>
  <si>
    <t>荏原エンジニアリングサービス㈱、大和機工㈱</t>
  </si>
  <si>
    <t>中間処理</t>
  </si>
  <si>
    <t>㈱清流メンテナンス</t>
  </si>
  <si>
    <t>㈱サンキョークリエイト、尾西清掃㈱、㈲杉本清掃、㈲大政、㈲吉川清掃、オオブユニティ㈱</t>
  </si>
  <si>
    <t>新城浄化槽清掃管理センター、㈱宝環器センター、㈱東海環境衛生社、㈲アイサン、柿野クリーンサービス、守屋クリーンサービス</t>
  </si>
  <si>
    <t>収集運搬</t>
  </si>
  <si>
    <t>㈱東海環境衛生社、柿野クリーンサービス、守屋クリーンサービス</t>
  </si>
  <si>
    <t>オオブユニティ㈱</t>
  </si>
  <si>
    <t>中衛工業㈱</t>
  </si>
  <si>
    <t>知立衛生㈱</t>
  </si>
  <si>
    <t>㈱旭衛生社、㈱愛知衛生保繕社、尾張衛生保繕㈱、㈱尾東</t>
  </si>
  <si>
    <t>㈱アイホク</t>
  </si>
  <si>
    <t>トヨアケユニティ㈱</t>
  </si>
  <si>
    <t>トヨアケユニティ㈱、サニター㈱、ノザキ㈱</t>
  </si>
  <si>
    <t>日の出衛生保繕㈱、トヨタ衛生保繕㈱、日進衛生㈱</t>
  </si>
  <si>
    <t>尾西清掃㈱、吉川清掃社、辻清掃㈲、西田衛生社、㈲大政、ノザキ㈱</t>
  </si>
  <si>
    <t>丸ニ衛生㈲、㈱クリンテック、㈲海部衛生社</t>
  </si>
  <si>
    <t>日の出衛生保繕㈱、東海清掃㈱</t>
  </si>
  <si>
    <t>日の出衛生保繕㈱、輪栄工業㈱</t>
  </si>
  <si>
    <t>日の出衛生保繕㈱</t>
  </si>
  <si>
    <t>㈱倉衛工業</t>
  </si>
  <si>
    <t>㈲扶桑クリーン社、㈱倉衛工業、㈱東海SUNKEY、㈱大栄工業</t>
  </si>
  <si>
    <t>エコ環境㈱、辻清掃㈱、㈲大政、三協商事㈱、サニター㈱</t>
  </si>
  <si>
    <t>丸二衛生㈲、㈱クリンテック、ノザキ㈱</t>
  </si>
  <si>
    <t>㈲海部衛生社、㈱クリンテック</t>
  </si>
  <si>
    <t>㈱アグメント、トーエイ㈱</t>
  </si>
  <si>
    <t>㈱知多環境保全センター、㈲大井毎日、㈲ニワ水質</t>
  </si>
  <si>
    <t>ノザキ㈱、中衛工業㈱、大昭工業㈱、サニター㈱</t>
  </si>
  <si>
    <t>-</t>
  </si>
  <si>
    <t>-</t>
  </si>
  <si>
    <t>-</t>
  </si>
  <si>
    <t>-</t>
  </si>
  <si>
    <t>（単位：ｋℓ／年）</t>
  </si>
  <si>
    <t>kℓ/年</t>
  </si>
  <si>
    <t>処理量(kℓ/年)</t>
  </si>
  <si>
    <t>（単位：kℓ/年）</t>
  </si>
  <si>
    <t>農地還元・その他</t>
  </si>
  <si>
    <t>イ　し尿処理人口の内訳１／２</t>
  </si>
  <si>
    <t>イ　し尿処理人口の内訳２／２</t>
  </si>
  <si>
    <t>ウ　し尿収集の状況１／２</t>
  </si>
  <si>
    <t>ウ　し尿収集の状況２／２</t>
  </si>
  <si>
    <t>（ア）し尿処理の内訳１／２</t>
  </si>
  <si>
    <t>（ア）し尿処理の内訳２／２</t>
  </si>
  <si>
    <t>（イ）残渣処分の内訳１／２</t>
  </si>
  <si>
    <t>（イ）残渣処分の内訳２／２</t>
  </si>
  <si>
    <t>（注）その他処理とは、脱水処理をいう。</t>
  </si>
  <si>
    <t>中部保全㈱、(資)三河公益社、㈲三共舎、㈲本多商事、㈱高橋商舎、㈲清掃社、(資)岡崎衛生社、㈲額田衛生社</t>
  </si>
  <si>
    <t>㈲小牧衛生部、愛牧衛生社、㈱小牧浄化槽センター、輪栄工業㈱、㈱環境衛生、中衛工業㈱、サニター㈱、野崎工業㈲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</si>
</sst>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\]"/>
    <numFmt numFmtId="179" formatCode="0.000"/>
    <numFmt numFmtId="180" formatCode="0.0%"/>
    <numFmt numFmtId="181" formatCode="0.000%"/>
    <numFmt numFmtId="182" formatCode="0.0000%"/>
    <numFmt numFmtId="183" formatCode="#,##0.000;[Red]\-#,##0.000"/>
    <numFmt numFmtId="184" formatCode="#,##0.0000;[Red]\-#,##0.0000"/>
    <numFmt numFmtId="185" formatCode="0.0_ ;[Red]\-0.0\ "/>
    <numFmt numFmtId="186" formatCode="&quot;\&quot;#,##0.0;[Red]&quot;\&quot;\-#,##0.0"/>
    <numFmt numFmtId="187" formatCode="0.00_ "/>
    <numFmt numFmtId="188" formatCode="0.000_ "/>
    <numFmt numFmtId="189" formatCode="0.000_);[Red]\(0.000\)"/>
    <numFmt numFmtId="190" formatCode="0.0_);[Red]\(0.0\)"/>
    <numFmt numFmtId="191" formatCode="#,##0_ ;[Red]\-#,##0\ "/>
    <numFmt numFmtId="192" formatCode="#,##0.0_ ;[Red]\-#,##0.0\ "/>
    <numFmt numFmtId="193" formatCode="0_);[Red]\(0\)"/>
    <numFmt numFmtId="194" formatCode="#,##0_);[Red]\(#,##0\)"/>
    <numFmt numFmtId="195" formatCode="0.0_ "/>
    <numFmt numFmtId="196" formatCode="0_ "/>
    <numFmt numFmtId="197" formatCode="&quot;R&quot;\ #,##0;&quot;R&quot;\ \-#,##0"/>
    <numFmt numFmtId="198" formatCode="&quot;R&quot;\ #,##0;[Red]&quot;R&quot;\ \-#,##0"/>
    <numFmt numFmtId="199" formatCode="&quot;R&quot;\ #,##0.00;&quot;R&quot;\ \-#,##0.00"/>
    <numFmt numFmtId="200" formatCode="&quot;R&quot;\ #,##0.00;[Red]&quot;R&quot;\ \-#,##0.00"/>
    <numFmt numFmtId="201" formatCode="_ &quot;R&quot;\ * #,##0_ ;_ &quot;R&quot;\ * \-#,##0_ ;_ &quot;R&quot;\ * &quot;-&quot;_ ;_ @_ "/>
    <numFmt numFmtId="202" formatCode="_ &quot;R&quot;\ * #,##0.00_ ;_ &quot;R&quot;\ * \-#,##0.00_ ;_ &quot;R&quot;\ * &quot;-&quot;??_ ;_ @_ "/>
    <numFmt numFmtId="203" formatCode="&quot;\&quot;#,##0;&quot;\&quot;\!\-#,##0"/>
    <numFmt numFmtId="204" formatCode="&quot;\&quot;#,##0;[Red]&quot;\&quot;\!\-#,##0"/>
    <numFmt numFmtId="205" formatCode="&quot;\&quot;#,##0.00;&quot;\&quot;\!\-#,##0.00"/>
    <numFmt numFmtId="206" formatCode="&quot;\&quot;#,##0.00;[Red]&quot;\&quot;\!\-#,##0.00"/>
    <numFmt numFmtId="207" formatCode="_ &quot;\&quot;* #,##0_ ;_ &quot;\&quot;* \!\-#,##0_ ;_ &quot;\&quot;* &quot;-&quot;_ ;_ @_ "/>
    <numFmt numFmtId="208" formatCode="_ * #,##0_ ;_ * \!\-#,##0_ ;_ * &quot;-&quot;_ ;_ @_ "/>
    <numFmt numFmtId="209" formatCode="_ &quot;\&quot;* #,##0.00_ ;_ &quot;\&quot;* \!\-#,##0.00_ ;_ &quot;\&quot;* &quot;-&quot;??_ ;_ @_ "/>
    <numFmt numFmtId="210" formatCode="_ * #,##0.00_ ;_ * \!\-#,##0.00_ ;_ * &quot;-&quot;??_ ;_ @_ "/>
    <numFmt numFmtId="211" formatCode="\!\$#,##0_);\!\(\!\$#,##0\!\)"/>
    <numFmt numFmtId="212" formatCode="\!\$#,##0_);[Red]\!\(\!\$#,##0\!\)"/>
    <numFmt numFmtId="213" formatCode="\!\$#,##0.00_);\!\(\!\$#,##0.00\!\)"/>
    <numFmt numFmtId="214" formatCode="\!\$#,##0.00_);[Red]\!\(\!\$#,##0.00\!\)"/>
    <numFmt numFmtId="215" formatCode="&quot;\&quot;#,##0;&quot;\&quot;&quot;\&quot;\!\-#,##0"/>
    <numFmt numFmtId="216" formatCode="&quot;\&quot;#,##0;[Red]&quot;\&quot;&quot;\&quot;\!\-#,##0"/>
    <numFmt numFmtId="217" formatCode="&quot;\&quot;#,##0.00;&quot;\&quot;&quot;\&quot;\!\-#,##0.00"/>
    <numFmt numFmtId="218" formatCode="&quot;\&quot;#,##0.00;[Red]&quot;\&quot;&quot;\&quot;\!\-#,##0.00"/>
    <numFmt numFmtId="219" formatCode="_ &quot;\&quot;* #,##0_ ;_ &quot;\&quot;* &quot;\&quot;\!\-#,##0_ ;_ &quot;\&quot;* &quot;-&quot;_ ;_ @_ "/>
    <numFmt numFmtId="220" formatCode="_ * #,##0_ ;_ * &quot;\&quot;\!\-#,##0_ ;_ * &quot;-&quot;_ ;_ @_ "/>
    <numFmt numFmtId="221" formatCode="_ &quot;\&quot;* #,##0.00_ ;_ &quot;\&quot;* &quot;\&quot;\!\-#,##0.00_ ;_ &quot;\&quot;* &quot;-&quot;??_ ;_ @_ "/>
    <numFmt numFmtId="222" formatCode="_ * #,##0.00_ ;_ * &quot;\&quot;\!\-#,##0.00_ ;_ * &quot;-&quot;??_ ;_ @_ "/>
    <numFmt numFmtId="223" formatCode="&quot;\&quot;\!\$#,##0_);&quot;\&quot;\!\(&quot;\&quot;\!\$#,##0&quot;\&quot;\!\)"/>
    <numFmt numFmtId="224" formatCode="&quot;\&quot;\!\$#,##0_);[Red]&quot;\&quot;\!\(&quot;\&quot;\!\$#,##0&quot;\&quot;\!\)"/>
    <numFmt numFmtId="225" formatCode="&quot;\&quot;\!\$#,##0.00_);&quot;\&quot;\!\(&quot;\&quot;\!\$#,##0.00&quot;\&quot;\!\)"/>
    <numFmt numFmtId="226" formatCode="&quot;\&quot;\!\$#,##0.00_);[Red]&quot;\&quot;\!\(&quot;\&quot;\!\$#,##0.00&quot;\&quot;\!\)"/>
  </numFmts>
  <fonts count="25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平成明朝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dashDot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13" fillId="0" borderId="0" xfId="17" applyNumberFormat="1" applyFont="1" applyFill="1" applyBorder="1" applyAlignment="1">
      <alignment/>
    </xf>
    <xf numFmtId="3" fontId="13" fillId="0" borderId="2" xfId="17" applyNumberFormat="1" applyFont="1" applyFill="1" applyBorder="1" applyAlignment="1">
      <alignment/>
    </xf>
    <xf numFmtId="3" fontId="13" fillId="0" borderId="3" xfId="17" applyNumberFormat="1" applyFont="1" applyFill="1" applyBorder="1" applyAlignment="1">
      <alignment/>
    </xf>
    <xf numFmtId="3" fontId="13" fillId="0" borderId="4" xfId="17" applyNumberFormat="1" applyFont="1" applyFill="1" applyBorder="1" applyAlignment="1">
      <alignment/>
    </xf>
    <xf numFmtId="3" fontId="13" fillId="0" borderId="5" xfId="17" applyNumberFormat="1" applyFont="1" applyFill="1" applyBorder="1" applyAlignment="1">
      <alignment/>
    </xf>
    <xf numFmtId="3" fontId="13" fillId="0" borderId="6" xfId="17" applyNumberFormat="1" applyFont="1" applyFill="1" applyBorder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3" fontId="13" fillId="0" borderId="7" xfId="17" applyNumberFormat="1" applyFont="1" applyFill="1" applyBorder="1" applyAlignment="1">
      <alignment vertical="center"/>
    </xf>
    <xf numFmtId="3" fontId="13" fillId="0" borderId="15" xfId="17" applyNumberFormat="1" applyFont="1" applyFill="1" applyBorder="1" applyAlignment="1">
      <alignment vertical="center"/>
    </xf>
    <xf numFmtId="3" fontId="13" fillId="0" borderId="14" xfId="17" applyNumberFormat="1" applyFont="1" applyFill="1" applyBorder="1" applyAlignment="1">
      <alignment vertical="center"/>
    </xf>
    <xf numFmtId="3" fontId="13" fillId="0" borderId="8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3" fontId="13" fillId="0" borderId="10" xfId="17" applyNumberFormat="1" applyFont="1" applyFill="1" applyBorder="1" applyAlignment="1">
      <alignment/>
    </xf>
    <xf numFmtId="3" fontId="13" fillId="0" borderId="16" xfId="17" applyNumberFormat="1" applyFont="1" applyFill="1" applyBorder="1" applyAlignment="1">
      <alignment/>
    </xf>
    <xf numFmtId="3" fontId="13" fillId="0" borderId="17" xfId="17" applyNumberFormat="1" applyFont="1" applyFill="1" applyBorder="1" applyAlignment="1">
      <alignment/>
    </xf>
    <xf numFmtId="3" fontId="13" fillId="0" borderId="13" xfId="17" applyNumberFormat="1" applyFont="1" applyFill="1" applyBorder="1" applyAlignment="1">
      <alignment/>
    </xf>
    <xf numFmtId="3" fontId="13" fillId="0" borderId="18" xfId="17" applyNumberFormat="1" applyFont="1" applyFill="1" applyBorder="1" applyAlignment="1">
      <alignment/>
    </xf>
    <xf numFmtId="3" fontId="13" fillId="0" borderId="19" xfId="1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38" fontId="8" fillId="0" borderId="20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38" fontId="8" fillId="0" borderId="23" xfId="17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38" fontId="8" fillId="0" borderId="0" xfId="17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38" fontId="8" fillId="0" borderId="35" xfId="17" applyFont="1" applyFill="1" applyBorder="1" applyAlignment="1" applyProtection="1">
      <alignment vertical="center"/>
      <protection locked="0"/>
    </xf>
    <xf numFmtId="38" fontId="8" fillId="0" borderId="36" xfId="17" applyFont="1" applyFill="1" applyBorder="1" applyAlignment="1" applyProtection="1">
      <alignment vertical="center"/>
      <protection locked="0"/>
    </xf>
    <xf numFmtId="0" fontId="8" fillId="0" borderId="26" xfId="0" applyFont="1" applyBorder="1" applyAlignment="1">
      <alignment horizontal="center" vertical="center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178" fontId="8" fillId="0" borderId="0" xfId="17" applyNumberFormat="1" applyFont="1" applyFill="1" applyBorder="1" applyAlignment="1" applyProtection="1">
      <alignment vertical="center"/>
      <protection locked="0"/>
    </xf>
    <xf numFmtId="38" fontId="8" fillId="0" borderId="37" xfId="17" applyFont="1" applyFill="1" applyBorder="1" applyAlignment="1" applyProtection="1">
      <alignment vertical="center"/>
      <protection locked="0"/>
    </xf>
    <xf numFmtId="0" fontId="8" fillId="0" borderId="37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38" fontId="8" fillId="0" borderId="38" xfId="17" applyFont="1" applyFill="1" applyBorder="1" applyAlignment="1" applyProtection="1">
      <alignment vertical="center"/>
      <protection locked="0"/>
    </xf>
    <xf numFmtId="38" fontId="8" fillId="0" borderId="39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top"/>
      <protection locked="0"/>
    </xf>
    <xf numFmtId="38" fontId="8" fillId="0" borderId="40" xfId="17" applyFont="1" applyFill="1" applyBorder="1" applyAlignment="1" applyProtection="1">
      <alignment vertical="center"/>
      <protection locked="0"/>
    </xf>
    <xf numFmtId="38" fontId="8" fillId="0" borderId="20" xfId="17" applyFont="1" applyFill="1" applyBorder="1" applyAlignment="1" applyProtection="1">
      <alignment horizontal="center" vertical="center"/>
      <protection locked="0"/>
    </xf>
    <xf numFmtId="38" fontId="8" fillId="0" borderId="41" xfId="17" applyFont="1" applyFill="1" applyBorder="1" applyAlignment="1" applyProtection="1">
      <alignment vertical="center"/>
      <protection locked="0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0" xfId="0" applyFont="1" applyBorder="1" applyAlignment="1">
      <alignment/>
    </xf>
    <xf numFmtId="38" fontId="15" fillId="0" borderId="20" xfId="17" applyFont="1" applyFill="1" applyBorder="1" applyAlignment="1" applyProtection="1">
      <alignment horizontal="center" vertical="center"/>
      <protection locked="0"/>
    </xf>
    <xf numFmtId="38" fontId="8" fillId="0" borderId="23" xfId="17" applyFont="1" applyFill="1" applyBorder="1" applyAlignment="1" applyProtection="1">
      <alignment vertical="center"/>
      <protection locked="0"/>
    </xf>
    <xf numFmtId="38" fontId="8" fillId="0" borderId="31" xfId="17" applyFont="1" applyFill="1" applyBorder="1" applyAlignment="1" applyProtection="1">
      <alignment vertical="center"/>
      <protection locked="0"/>
    </xf>
    <xf numFmtId="38" fontId="8" fillId="0" borderId="24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38" fontId="8" fillId="0" borderId="34" xfId="17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91" fontId="8" fillId="0" borderId="27" xfId="0" applyNumberFormat="1" applyFont="1" applyBorder="1" applyAlignment="1">
      <alignment vertical="center"/>
    </xf>
    <xf numFmtId="191" fontId="8" fillId="0" borderId="23" xfId="0" applyNumberFormat="1" applyFont="1" applyBorder="1" applyAlignment="1">
      <alignment vertical="center"/>
    </xf>
    <xf numFmtId="191" fontId="8" fillId="0" borderId="49" xfId="0" applyNumberFormat="1" applyFont="1" applyBorder="1" applyAlignment="1">
      <alignment vertical="center"/>
    </xf>
    <xf numFmtId="191" fontId="8" fillId="0" borderId="32" xfId="0" applyNumberFormat="1" applyFont="1" applyBorder="1" applyAlignment="1">
      <alignment vertical="center"/>
    </xf>
    <xf numFmtId="190" fontId="8" fillId="0" borderId="50" xfId="0" applyNumberFormat="1" applyFont="1" applyBorder="1" applyAlignment="1">
      <alignment horizontal="right" vertical="center" indent="1"/>
    </xf>
    <xf numFmtId="190" fontId="8" fillId="0" borderId="20" xfId="0" applyNumberFormat="1" applyFont="1" applyBorder="1" applyAlignment="1">
      <alignment horizontal="right" vertical="center" indent="1"/>
    </xf>
    <xf numFmtId="190" fontId="8" fillId="0" borderId="28" xfId="0" applyNumberFormat="1" applyFont="1" applyBorder="1" applyAlignment="1">
      <alignment horizontal="right" vertical="center" indent="1"/>
    </xf>
    <xf numFmtId="190" fontId="8" fillId="0" borderId="29" xfId="0" applyNumberFormat="1" applyFont="1" applyBorder="1" applyAlignment="1">
      <alignment horizontal="right" vertical="center" indent="1"/>
    </xf>
    <xf numFmtId="0" fontId="21" fillId="0" borderId="0" xfId="0" applyFont="1" applyFill="1" applyBorder="1" applyAlignment="1">
      <alignment/>
    </xf>
    <xf numFmtId="38" fontId="8" fillId="0" borderId="0" xfId="17" applyFont="1" applyFill="1" applyBorder="1" applyAlignment="1">
      <alignment vertical="center"/>
    </xf>
    <xf numFmtId="194" fontId="8" fillId="0" borderId="0" xfId="0" applyNumberFormat="1" applyFont="1" applyFill="1" applyAlignment="1">
      <alignment horizontal="right"/>
    </xf>
    <xf numFmtId="194" fontId="8" fillId="0" borderId="51" xfId="0" applyNumberFormat="1" applyFont="1" applyFill="1" applyBorder="1" applyAlignment="1">
      <alignment vertical="center"/>
    </xf>
    <xf numFmtId="194" fontId="8" fillId="0" borderId="52" xfId="0" applyNumberFormat="1" applyFont="1" applyFill="1" applyBorder="1" applyAlignment="1">
      <alignment vertical="center"/>
    </xf>
    <xf numFmtId="194" fontId="8" fillId="0" borderId="14" xfId="17" applyNumberFormat="1" applyFont="1" applyFill="1" applyBorder="1" applyAlignment="1">
      <alignment vertical="center"/>
    </xf>
    <xf numFmtId="194" fontId="8" fillId="0" borderId="7" xfId="17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53" xfId="17" applyNumberFormat="1" applyFont="1" applyFill="1" applyBorder="1" applyAlignment="1">
      <alignment vertical="center"/>
    </xf>
    <xf numFmtId="194" fontId="8" fillId="0" borderId="53" xfId="17" applyNumberFormat="1" applyFont="1" applyFill="1" applyBorder="1" applyAlignment="1">
      <alignment horizontal="center" vertical="center"/>
    </xf>
    <xf numFmtId="194" fontId="8" fillId="0" borderId="25" xfId="17" applyNumberFormat="1" applyFont="1" applyFill="1" applyBorder="1" applyAlignment="1">
      <alignment vertical="center"/>
    </xf>
    <xf numFmtId="194" fontId="8" fillId="0" borderId="25" xfId="17" applyNumberFormat="1" applyFont="1" applyFill="1" applyBorder="1" applyAlignment="1">
      <alignment horizontal="right" vertical="center"/>
    </xf>
    <xf numFmtId="194" fontId="8" fillId="0" borderId="25" xfId="17" applyNumberFormat="1" applyFont="1" applyFill="1" applyBorder="1" applyAlignment="1">
      <alignment horizontal="center" vertical="center"/>
    </xf>
    <xf numFmtId="194" fontId="8" fillId="0" borderId="29" xfId="17" applyNumberFormat="1" applyFont="1" applyFill="1" applyBorder="1" applyAlignment="1">
      <alignment vertical="center"/>
    </xf>
    <xf numFmtId="194" fontId="8" fillId="0" borderId="21" xfId="17" applyNumberFormat="1" applyFont="1" applyFill="1" applyBorder="1" applyAlignment="1">
      <alignment vertical="center"/>
    </xf>
    <xf numFmtId="194" fontId="8" fillId="0" borderId="54" xfId="17" applyNumberFormat="1" applyFont="1" applyFill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38" fontId="8" fillId="0" borderId="55" xfId="17" applyFont="1" applyFill="1" applyBorder="1" applyAlignment="1">
      <alignment vertical="center"/>
    </xf>
    <xf numFmtId="190" fontId="14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56" xfId="0" applyNumberFormat="1" applyFont="1" applyFill="1" applyBorder="1" applyAlignment="1">
      <alignment vertical="center"/>
    </xf>
    <xf numFmtId="190" fontId="8" fillId="0" borderId="14" xfId="0" applyNumberFormat="1" applyFont="1" applyFill="1" applyBorder="1" applyAlignment="1">
      <alignment vertical="center"/>
    </xf>
    <xf numFmtId="190" fontId="8" fillId="0" borderId="7" xfId="0" applyNumberFormat="1" applyFont="1" applyFill="1" applyBorder="1" applyAlignment="1">
      <alignment vertical="center"/>
    </xf>
    <xf numFmtId="190" fontId="8" fillId="0" borderId="8" xfId="0" applyNumberFormat="1" applyFont="1" applyFill="1" applyBorder="1" applyAlignment="1">
      <alignment vertical="center"/>
    </xf>
    <xf numFmtId="0" fontId="17" fillId="0" borderId="0" xfId="21" applyFont="1" applyAlignment="1">
      <alignment vertical="center"/>
      <protection/>
    </xf>
    <xf numFmtId="0" fontId="24" fillId="0" borderId="0" xfId="21" applyFont="1" applyAlignment="1">
      <alignment vertical="center" wrapText="1"/>
      <protection/>
    </xf>
    <xf numFmtId="0" fontId="24" fillId="0" borderId="57" xfId="21" applyFont="1" applyBorder="1" applyAlignment="1">
      <alignment horizontal="center" vertical="center" wrapText="1"/>
      <protection/>
    </xf>
    <xf numFmtId="0" fontId="24" fillId="0" borderId="58" xfId="21" applyFont="1" applyBorder="1" applyAlignment="1">
      <alignment horizontal="center" vertical="center" wrapText="1"/>
      <protection/>
    </xf>
    <xf numFmtId="0" fontId="24" fillId="0" borderId="59" xfId="21" applyFont="1" applyBorder="1" applyAlignment="1">
      <alignment horizontal="center" vertical="center" wrapText="1"/>
      <protection/>
    </xf>
    <xf numFmtId="0" fontId="24" fillId="0" borderId="60" xfId="21" applyFont="1" applyBorder="1" applyAlignment="1">
      <alignment horizontal="center" vertical="center" wrapText="1"/>
      <protection/>
    </xf>
    <xf numFmtId="0" fontId="24" fillId="0" borderId="61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vertical="center" wrapText="1"/>
      <protection/>
    </xf>
    <xf numFmtId="0" fontId="24" fillId="0" borderId="29" xfId="21" applyFont="1" applyBorder="1" applyAlignment="1">
      <alignment horizontal="center" vertical="center" wrapText="1"/>
      <protection/>
    </xf>
    <xf numFmtId="0" fontId="24" fillId="0" borderId="62" xfId="21" applyFont="1" applyBorder="1" applyAlignment="1">
      <alignment vertical="center" wrapText="1"/>
      <protection/>
    </xf>
    <xf numFmtId="0" fontId="24" fillId="0" borderId="29" xfId="21" applyFont="1" applyBorder="1" applyAlignment="1">
      <alignment vertical="center" wrapText="1"/>
      <protection/>
    </xf>
    <xf numFmtId="0" fontId="24" fillId="0" borderId="63" xfId="21" applyFont="1" applyBorder="1" applyAlignment="1">
      <alignment vertical="center" wrapText="1"/>
      <protection/>
    </xf>
    <xf numFmtId="38" fontId="8" fillId="0" borderId="23" xfId="0" applyNumberFormat="1" applyFont="1" applyBorder="1" applyAlignment="1">
      <alignment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64" xfId="0" applyFont="1" applyBorder="1" applyAlignment="1">
      <alignment vertical="center"/>
    </xf>
    <xf numFmtId="194" fontId="8" fillId="0" borderId="10" xfId="17" applyNumberFormat="1" applyFont="1" applyFill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94" fontId="8" fillId="0" borderId="15" xfId="17" applyNumberFormat="1" applyFont="1" applyFill="1" applyBorder="1" applyAlignment="1">
      <alignment vertical="center"/>
    </xf>
    <xf numFmtId="194" fontId="8" fillId="0" borderId="2" xfId="17" applyNumberFormat="1" applyFont="1" applyFill="1" applyBorder="1" applyAlignment="1">
      <alignment vertical="center"/>
    </xf>
    <xf numFmtId="194" fontId="8" fillId="0" borderId="29" xfId="17" applyNumberFormat="1" applyFont="1" applyFill="1" applyBorder="1" applyAlignment="1">
      <alignment horizontal="center" vertical="center"/>
    </xf>
    <xf numFmtId="190" fontId="8" fillId="0" borderId="15" xfId="0" applyNumberFormat="1" applyFont="1" applyFill="1" applyBorder="1" applyAlignment="1">
      <alignment vertical="center"/>
    </xf>
    <xf numFmtId="190" fontId="8" fillId="0" borderId="65" xfId="0" applyNumberFormat="1" applyFont="1" applyFill="1" applyBorder="1" applyAlignment="1">
      <alignment vertical="center"/>
    </xf>
    <xf numFmtId="0" fontId="8" fillId="0" borderId="66" xfId="0" applyFont="1" applyBorder="1" applyAlignment="1">
      <alignment vertical="center"/>
    </xf>
    <xf numFmtId="194" fontId="8" fillId="0" borderId="67" xfId="17" applyNumberFormat="1" applyFont="1" applyFill="1" applyBorder="1" applyAlignment="1">
      <alignment vertical="center"/>
    </xf>
    <xf numFmtId="194" fontId="8" fillId="0" borderId="35" xfId="17" applyNumberFormat="1" applyFont="1" applyFill="1" applyBorder="1" applyAlignment="1">
      <alignment vertical="center"/>
    </xf>
    <xf numFmtId="194" fontId="8" fillId="0" borderId="21" xfId="17" applyNumberFormat="1" applyFont="1" applyFill="1" applyBorder="1" applyAlignment="1">
      <alignment horizontal="center" vertical="center"/>
    </xf>
    <xf numFmtId="190" fontId="8" fillId="0" borderId="67" xfId="0" applyNumberFormat="1" applyFont="1" applyFill="1" applyBorder="1" applyAlignment="1">
      <alignment vertical="center"/>
    </xf>
    <xf numFmtId="190" fontId="8" fillId="0" borderId="68" xfId="0" applyNumberFormat="1" applyFont="1" applyFill="1" applyBorder="1" applyAlignment="1">
      <alignment vertical="center"/>
    </xf>
    <xf numFmtId="0" fontId="8" fillId="0" borderId="69" xfId="0" applyFont="1" applyBorder="1" applyAlignment="1">
      <alignment vertical="center"/>
    </xf>
    <xf numFmtId="194" fontId="8" fillId="0" borderId="8" xfId="17" applyNumberFormat="1" applyFont="1" applyFill="1" applyBorder="1" applyAlignment="1">
      <alignment vertical="center"/>
    </xf>
    <xf numFmtId="194" fontId="8" fillId="0" borderId="13" xfId="17" applyNumberFormat="1" applyFont="1" applyFill="1" applyBorder="1" applyAlignment="1">
      <alignment vertical="center"/>
    </xf>
    <xf numFmtId="194" fontId="8" fillId="0" borderId="54" xfId="17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38" fontId="8" fillId="0" borderId="13" xfId="17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94" fontId="8" fillId="0" borderId="70" xfId="17" applyNumberFormat="1" applyFont="1" applyFill="1" applyBorder="1" applyAlignment="1">
      <alignment vertical="center"/>
    </xf>
    <xf numFmtId="194" fontId="8" fillId="0" borderId="17" xfId="17" applyNumberFormat="1" applyFont="1" applyFill="1" applyBorder="1" applyAlignment="1">
      <alignment horizontal="center" vertical="center"/>
    </xf>
    <xf numFmtId="194" fontId="8" fillId="0" borderId="71" xfId="17" applyNumberFormat="1" applyFont="1" applyFill="1" applyBorder="1" applyAlignment="1">
      <alignment vertical="center"/>
    </xf>
    <xf numFmtId="194" fontId="8" fillId="0" borderId="4" xfId="17" applyNumberFormat="1" applyFont="1" applyFill="1" applyBorder="1" applyAlignment="1">
      <alignment horizontal="center" vertical="center"/>
    </xf>
    <xf numFmtId="194" fontId="8" fillId="0" borderId="4" xfId="17" applyNumberFormat="1" applyFont="1" applyFill="1" applyBorder="1" applyAlignment="1">
      <alignment vertical="center"/>
    </xf>
    <xf numFmtId="194" fontId="8" fillId="0" borderId="72" xfId="17" applyNumberFormat="1" applyFont="1" applyFill="1" applyBorder="1" applyAlignment="1">
      <alignment vertical="center"/>
    </xf>
    <xf numFmtId="194" fontId="8" fillId="0" borderId="6" xfId="17" applyNumberFormat="1" applyFont="1" applyFill="1" applyBorder="1" applyAlignment="1">
      <alignment vertical="center"/>
    </xf>
    <xf numFmtId="194" fontId="8" fillId="0" borderId="73" xfId="17" applyNumberFormat="1" applyFont="1" applyFill="1" applyBorder="1" applyAlignment="1">
      <alignment vertical="center"/>
    </xf>
    <xf numFmtId="194" fontId="8" fillId="0" borderId="74" xfId="17" applyNumberFormat="1" applyFont="1" applyFill="1" applyBorder="1" applyAlignment="1">
      <alignment horizontal="center" vertical="center"/>
    </xf>
    <xf numFmtId="194" fontId="8" fillId="0" borderId="6" xfId="17" applyNumberFormat="1" applyFont="1" applyFill="1" applyBorder="1" applyAlignment="1">
      <alignment horizontal="center" vertical="center"/>
    </xf>
    <xf numFmtId="194" fontId="8" fillId="0" borderId="75" xfId="17" applyNumberFormat="1" applyFont="1" applyFill="1" applyBorder="1" applyAlignment="1">
      <alignment vertical="center"/>
    </xf>
    <xf numFmtId="194" fontId="8" fillId="0" borderId="19" xfId="17" applyNumberFormat="1" applyFont="1" applyFill="1" applyBorder="1" applyAlignment="1">
      <alignment horizontal="center" vertical="center"/>
    </xf>
    <xf numFmtId="194" fontId="8" fillId="0" borderId="74" xfId="17" applyNumberFormat="1" applyFont="1" applyFill="1" applyBorder="1" applyAlignment="1">
      <alignment vertical="center"/>
    </xf>
    <xf numFmtId="194" fontId="8" fillId="0" borderId="71" xfId="17" applyNumberFormat="1" applyFont="1" applyFill="1" applyBorder="1" applyAlignment="1">
      <alignment/>
    </xf>
    <xf numFmtId="38" fontId="8" fillId="0" borderId="70" xfId="17" applyFont="1" applyFill="1" applyBorder="1" applyAlignment="1">
      <alignment vertical="center"/>
    </xf>
    <xf numFmtId="38" fontId="8" fillId="0" borderId="17" xfId="17" applyFont="1" applyFill="1" applyBorder="1" applyAlignment="1">
      <alignment vertical="center"/>
    </xf>
    <xf numFmtId="38" fontId="8" fillId="0" borderId="71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8" fillId="0" borderId="75" xfId="17" applyFont="1" applyFill="1" applyBorder="1" applyAlignment="1">
      <alignment vertical="center"/>
    </xf>
    <xf numFmtId="38" fontId="8" fillId="0" borderId="19" xfId="17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194" fontId="8" fillId="0" borderId="17" xfId="17" applyNumberFormat="1" applyFont="1" applyFill="1" applyBorder="1" applyAlignment="1">
      <alignment vertical="center"/>
    </xf>
    <xf numFmtId="194" fontId="8" fillId="0" borderId="19" xfId="17" applyNumberFormat="1" applyFont="1" applyFill="1" applyBorder="1" applyAlignment="1">
      <alignment vertical="center"/>
    </xf>
    <xf numFmtId="38" fontId="8" fillId="0" borderId="9" xfId="17" applyFont="1" applyFill="1" applyBorder="1" applyAlignment="1">
      <alignment vertical="center"/>
    </xf>
    <xf numFmtId="38" fontId="8" fillId="0" borderId="48" xfId="17" applyFont="1" applyFill="1" applyBorder="1" applyAlignment="1">
      <alignment vertical="center"/>
    </xf>
    <xf numFmtId="38" fontId="8" fillId="0" borderId="76" xfId="17" applyFont="1" applyFill="1" applyBorder="1" applyAlignment="1">
      <alignment vertical="center"/>
    </xf>
    <xf numFmtId="38" fontId="8" fillId="0" borderId="47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65" xfId="17" applyFont="1" applyFill="1" applyBorder="1" applyAlignment="1">
      <alignment vertical="center"/>
    </xf>
    <xf numFmtId="38" fontId="8" fillId="0" borderId="68" xfId="17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38" fontId="8" fillId="0" borderId="79" xfId="17" applyFont="1" applyFill="1" applyBorder="1" applyAlignment="1">
      <alignment horizontal="center" vertical="center"/>
    </xf>
    <xf numFmtId="38" fontId="8" fillId="0" borderId="80" xfId="17" applyFont="1" applyFill="1" applyBorder="1" applyAlignment="1">
      <alignment horizontal="center" vertical="center"/>
    </xf>
    <xf numFmtId="38" fontId="8" fillId="0" borderId="81" xfId="17" applyFont="1" applyFill="1" applyBorder="1" applyAlignment="1">
      <alignment horizontal="center" vertical="center"/>
    </xf>
    <xf numFmtId="38" fontId="8" fillId="0" borderId="82" xfId="17" applyFont="1" applyFill="1" applyBorder="1" applyAlignment="1">
      <alignment vertical="center"/>
    </xf>
    <xf numFmtId="38" fontId="8" fillId="0" borderId="81" xfId="17" applyFont="1" applyFill="1" applyBorder="1" applyAlignment="1">
      <alignment vertical="center"/>
    </xf>
    <xf numFmtId="38" fontId="8" fillId="0" borderId="71" xfId="17" applyFont="1" applyFill="1" applyBorder="1" applyAlignment="1">
      <alignment horizontal="center" vertical="center"/>
    </xf>
    <xf numFmtId="38" fontId="8" fillId="0" borderId="72" xfId="17" applyFont="1" applyFill="1" applyBorder="1" applyAlignment="1">
      <alignment horizontal="center" vertical="center"/>
    </xf>
    <xf numFmtId="38" fontId="8" fillId="0" borderId="83" xfId="17" applyFont="1" applyFill="1" applyBorder="1" applyAlignment="1">
      <alignment vertical="center"/>
    </xf>
    <xf numFmtId="38" fontId="8" fillId="0" borderId="84" xfId="17" applyFont="1" applyFill="1" applyBorder="1" applyAlignment="1">
      <alignment horizontal="center" vertical="center"/>
    </xf>
    <xf numFmtId="38" fontId="8" fillId="0" borderId="73" xfId="17" applyFont="1" applyFill="1" applyBorder="1" applyAlignment="1">
      <alignment horizontal="center" vertical="center"/>
    </xf>
    <xf numFmtId="38" fontId="8" fillId="0" borderId="77" xfId="17" applyFont="1" applyFill="1" applyBorder="1" applyAlignment="1">
      <alignment vertical="center"/>
    </xf>
    <xf numFmtId="38" fontId="8" fillId="0" borderId="85" xfId="17" applyFont="1" applyFill="1" applyBorder="1" applyAlignment="1">
      <alignment horizontal="center" vertical="center"/>
    </xf>
    <xf numFmtId="38" fontId="8" fillId="0" borderId="82" xfId="17" applyFont="1" applyFill="1" applyBorder="1" applyAlignment="1">
      <alignment horizontal="center" vertical="center"/>
    </xf>
    <xf numFmtId="38" fontId="8" fillId="0" borderId="83" xfId="17" applyFont="1" applyFill="1" applyBorder="1" applyAlignment="1">
      <alignment horizontal="center" vertical="center"/>
    </xf>
    <xf numFmtId="38" fontId="8" fillId="0" borderId="84" xfId="17" applyFont="1" applyFill="1" applyBorder="1" applyAlignment="1">
      <alignment vertical="center"/>
    </xf>
    <xf numFmtId="38" fontId="8" fillId="0" borderId="73" xfId="17" applyFont="1" applyFill="1" applyBorder="1" applyAlignment="1">
      <alignment vertical="center"/>
    </xf>
    <xf numFmtId="38" fontId="8" fillId="0" borderId="85" xfId="17" applyFont="1" applyFill="1" applyBorder="1" applyAlignment="1">
      <alignment vertical="center"/>
    </xf>
    <xf numFmtId="38" fontId="8" fillId="0" borderId="77" xfId="17" applyFont="1" applyFill="1" applyBorder="1" applyAlignment="1">
      <alignment horizontal="center" vertical="center"/>
    </xf>
    <xf numFmtId="38" fontId="8" fillId="0" borderId="75" xfId="17" applyFont="1" applyFill="1" applyBorder="1" applyAlignment="1">
      <alignment horizontal="center" vertical="center"/>
    </xf>
    <xf numFmtId="38" fontId="8" fillId="0" borderId="78" xfId="17" applyFont="1" applyFill="1" applyBorder="1" applyAlignment="1">
      <alignment vertical="center"/>
    </xf>
    <xf numFmtId="38" fontId="8" fillId="0" borderId="70" xfId="17" applyFont="1" applyFill="1" applyBorder="1" applyAlignment="1">
      <alignment horizontal="center" vertical="center"/>
    </xf>
    <xf numFmtId="38" fontId="8" fillId="0" borderId="79" xfId="17" applyFont="1" applyFill="1" applyBorder="1" applyAlignment="1">
      <alignment vertical="center"/>
    </xf>
    <xf numFmtId="38" fontId="8" fillId="0" borderId="78" xfId="17" applyFont="1" applyFill="1" applyBorder="1" applyAlignment="1">
      <alignment horizontal="center" vertical="center"/>
    </xf>
    <xf numFmtId="38" fontId="8" fillId="0" borderId="86" xfId="17" applyFont="1" applyFill="1" applyBorder="1" applyAlignment="1">
      <alignment vertical="center"/>
    </xf>
    <xf numFmtId="38" fontId="8" fillId="0" borderId="80" xfId="17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24" fillId="0" borderId="62" xfId="21" applyFont="1" applyBorder="1" applyAlignment="1">
      <alignment horizontal="center" vertical="center" wrapText="1"/>
      <protection/>
    </xf>
    <xf numFmtId="0" fontId="24" fillId="0" borderId="63" xfId="21" applyFont="1" applyBorder="1" applyAlignment="1">
      <alignment horizontal="center" vertical="center" wrapText="1"/>
      <protection/>
    </xf>
    <xf numFmtId="38" fontId="8" fillId="0" borderId="66" xfId="17" applyFont="1" applyFill="1" applyBorder="1" applyAlignment="1">
      <alignment vertical="center"/>
    </xf>
    <xf numFmtId="38" fontId="8" fillId="0" borderId="62" xfId="17" applyFont="1" applyFill="1" applyBorder="1" applyAlignment="1">
      <alignment vertical="center"/>
    </xf>
    <xf numFmtId="38" fontId="8" fillId="0" borderId="87" xfId="17" applyFont="1" applyFill="1" applyBorder="1" applyAlignment="1" applyProtection="1">
      <alignment horizontal="right" vertical="center"/>
      <protection locked="0"/>
    </xf>
    <xf numFmtId="0" fontId="8" fillId="0" borderId="38" xfId="0" applyFont="1" applyBorder="1" applyAlignment="1">
      <alignment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72" xfId="17" applyFont="1" applyFill="1" applyBorder="1" applyAlignment="1">
      <alignment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vertical="center"/>
    </xf>
    <xf numFmtId="38" fontId="8" fillId="0" borderId="74" xfId="17" applyFont="1" applyFill="1" applyBorder="1" applyAlignment="1">
      <alignment horizontal="center" vertical="center"/>
    </xf>
    <xf numFmtId="38" fontId="8" fillId="0" borderId="35" xfId="17" applyFont="1" applyFill="1" applyBorder="1" applyAlignment="1">
      <alignment vertical="center"/>
    </xf>
    <xf numFmtId="38" fontId="8" fillId="0" borderId="35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13" xfId="17" applyFont="1" applyFill="1" applyBorder="1" applyAlignment="1">
      <alignment horizontal="center" vertical="center"/>
    </xf>
    <xf numFmtId="38" fontId="8" fillId="0" borderId="56" xfId="17" applyFont="1" applyFill="1" applyBorder="1" applyAlignment="1">
      <alignment vertical="center"/>
    </xf>
    <xf numFmtId="38" fontId="8" fillId="0" borderId="88" xfId="17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8" fontId="8" fillId="0" borderId="9" xfId="17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38" fontId="8" fillId="0" borderId="48" xfId="17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vertical="center"/>
    </xf>
    <xf numFmtId="38" fontId="8" fillId="0" borderId="76" xfId="17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8" fontId="8" fillId="0" borderId="47" xfId="17" applyFont="1" applyFill="1" applyBorder="1" applyAlignment="1">
      <alignment horizontal="center" vertical="center"/>
    </xf>
    <xf numFmtId="38" fontId="8" fillId="0" borderId="74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176" fontId="8" fillId="0" borderId="47" xfId="17" applyNumberFormat="1" applyFont="1" applyFill="1" applyBorder="1" applyAlignment="1">
      <alignment vertical="center"/>
    </xf>
    <xf numFmtId="38" fontId="8" fillId="0" borderId="48" xfId="1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8" fontId="8" fillId="0" borderId="9" xfId="17" applyNumberFormat="1" applyFont="1" applyFill="1" applyBorder="1" applyAlignment="1">
      <alignment horizontal="center" vertical="center"/>
    </xf>
    <xf numFmtId="38" fontId="8" fillId="0" borderId="76" xfId="17" applyNumberFormat="1" applyFont="1" applyFill="1" applyBorder="1" applyAlignment="1">
      <alignment horizontal="center" vertical="center"/>
    </xf>
    <xf numFmtId="38" fontId="8" fillId="0" borderId="47" xfId="17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8" fillId="0" borderId="1" xfId="17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8" fillId="0" borderId="76" xfId="17" applyNumberFormat="1" applyFont="1" applyFill="1" applyBorder="1" applyAlignment="1">
      <alignment vertical="center"/>
    </xf>
    <xf numFmtId="176" fontId="8" fillId="0" borderId="6" xfId="17" applyNumberFormat="1" applyFont="1" applyFill="1" applyBorder="1" applyAlignment="1">
      <alignment vertical="center"/>
    </xf>
    <xf numFmtId="176" fontId="8" fillId="0" borderId="74" xfId="17" applyNumberFormat="1" applyFont="1" applyFill="1" applyBorder="1" applyAlignment="1">
      <alignment vertical="center"/>
    </xf>
    <xf numFmtId="38" fontId="8" fillId="0" borderId="1" xfId="17" applyNumberFormat="1" applyFont="1" applyFill="1" applyBorder="1" applyAlignment="1">
      <alignment vertical="center"/>
    </xf>
    <xf numFmtId="38" fontId="8" fillId="0" borderId="26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38" fontId="8" fillId="0" borderId="32" xfId="17" applyFont="1" applyFill="1" applyBorder="1" applyAlignment="1">
      <alignment vertical="center"/>
    </xf>
    <xf numFmtId="38" fontId="8" fillId="0" borderId="47" xfId="17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4" fillId="0" borderId="89" xfId="21" applyFont="1" applyFill="1" applyBorder="1" applyAlignment="1">
      <alignment vertical="center" wrapText="1"/>
      <protection/>
    </xf>
    <xf numFmtId="0" fontId="24" fillId="0" borderId="90" xfId="21" applyFont="1" applyFill="1" applyBorder="1" applyAlignment="1">
      <alignment horizontal="center" vertical="center" wrapText="1"/>
      <protection/>
    </xf>
    <xf numFmtId="0" fontId="24" fillId="0" borderId="20" xfId="21" applyFont="1" applyFill="1" applyBorder="1" applyAlignment="1">
      <alignment horizontal="center" vertical="center" wrapText="1"/>
      <protection/>
    </xf>
    <xf numFmtId="0" fontId="24" fillId="0" borderId="91" xfId="21" applyFont="1" applyFill="1" applyBorder="1" applyAlignment="1">
      <alignment horizontal="center" vertical="center" wrapText="1"/>
      <protection/>
    </xf>
    <xf numFmtId="0" fontId="24" fillId="0" borderId="90" xfId="21" applyFont="1" applyFill="1" applyBorder="1" applyAlignment="1">
      <alignment vertical="center" wrapText="1"/>
      <protection/>
    </xf>
    <xf numFmtId="0" fontId="24" fillId="0" borderId="20" xfId="21" applyFont="1" applyFill="1" applyBorder="1" applyAlignment="1">
      <alignment vertical="center" wrapText="1"/>
      <protection/>
    </xf>
    <xf numFmtId="0" fontId="24" fillId="0" borderId="91" xfId="21" applyFont="1" applyFill="1" applyBorder="1" applyAlignment="1">
      <alignment vertical="center" wrapText="1"/>
      <protection/>
    </xf>
    <xf numFmtId="0" fontId="24" fillId="0" borderId="0" xfId="21" applyFont="1" applyFill="1" applyAlignment="1">
      <alignment vertical="center" wrapText="1"/>
      <protection/>
    </xf>
    <xf numFmtId="0" fontId="24" fillId="0" borderId="92" xfId="21" applyFont="1" applyFill="1" applyBorder="1" applyAlignment="1">
      <alignment vertical="center" wrapText="1"/>
      <protection/>
    </xf>
    <xf numFmtId="0" fontId="24" fillId="0" borderId="60" xfId="21" applyFont="1" applyFill="1" applyBorder="1" applyAlignment="1">
      <alignment vertical="center" wrapText="1"/>
      <protection/>
    </xf>
    <xf numFmtId="0" fontId="24" fillId="0" borderId="58" xfId="21" applyFont="1" applyFill="1" applyBorder="1" applyAlignment="1">
      <alignment vertical="center" wrapText="1"/>
      <protection/>
    </xf>
    <xf numFmtId="0" fontId="24" fillId="0" borderId="61" xfId="21" applyFont="1" applyFill="1" applyBorder="1" applyAlignment="1">
      <alignment vertical="center" wrapText="1"/>
      <protection/>
    </xf>
    <xf numFmtId="0" fontId="24" fillId="0" borderId="60" xfId="21" applyFont="1" applyFill="1" applyBorder="1" applyAlignment="1">
      <alignment horizontal="center" vertical="center" wrapText="1"/>
      <protection/>
    </xf>
    <xf numFmtId="0" fontId="24" fillId="0" borderId="58" xfId="21" applyFont="1" applyFill="1" applyBorder="1" applyAlignment="1">
      <alignment horizontal="center" vertical="center" wrapText="1"/>
      <protection/>
    </xf>
    <xf numFmtId="0" fontId="24" fillId="0" borderId="61" xfId="21" applyFont="1" applyFill="1" applyBorder="1" applyAlignment="1">
      <alignment horizontal="center" vertical="center" wrapText="1"/>
      <protection/>
    </xf>
    <xf numFmtId="0" fontId="24" fillId="0" borderId="24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horizontal="center" vertical="center" wrapText="1"/>
      <protection/>
    </xf>
    <xf numFmtId="0" fontId="24" fillId="0" borderId="24" xfId="21" applyFont="1" applyFill="1" applyBorder="1" applyAlignment="1">
      <alignment vertical="center" wrapText="1"/>
      <protection/>
    </xf>
    <xf numFmtId="0" fontId="24" fillId="0" borderId="23" xfId="21" applyFont="1" applyFill="1" applyBorder="1" applyAlignment="1">
      <alignment vertical="center" wrapText="1"/>
      <protection/>
    </xf>
    <xf numFmtId="0" fontId="24" fillId="0" borderId="57" xfId="21" applyFont="1" applyFill="1" applyBorder="1" applyAlignment="1">
      <alignment vertical="center" wrapText="1"/>
      <protection/>
    </xf>
    <xf numFmtId="0" fontId="24" fillId="0" borderId="93" xfId="21" applyFont="1" applyFill="1" applyBorder="1" applyAlignment="1">
      <alignment vertical="center" wrapText="1"/>
      <protection/>
    </xf>
    <xf numFmtId="0" fontId="24" fillId="0" borderId="94" xfId="21" applyFont="1" applyFill="1" applyBorder="1" applyAlignment="1">
      <alignment vertical="center" wrapText="1"/>
      <protection/>
    </xf>
    <xf numFmtId="0" fontId="24" fillId="0" borderId="95" xfId="21" applyFont="1" applyFill="1" applyBorder="1" applyAlignment="1">
      <alignment vertical="center" wrapText="1"/>
      <protection/>
    </xf>
    <xf numFmtId="0" fontId="24" fillId="0" borderId="96" xfId="21" applyFont="1" applyFill="1" applyBorder="1" applyAlignment="1">
      <alignment vertical="center" wrapText="1"/>
      <protection/>
    </xf>
    <xf numFmtId="0" fontId="8" fillId="0" borderId="51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38" fontId="8" fillId="0" borderId="17" xfId="17" applyNumberFormat="1" applyFont="1" applyFill="1" applyBorder="1" applyAlignment="1">
      <alignment vertical="center"/>
    </xf>
    <xf numFmtId="38" fontId="8" fillId="0" borderId="9" xfId="17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94" fontId="8" fillId="0" borderId="64" xfId="17" applyNumberFormat="1" applyFont="1" applyFill="1" applyBorder="1" applyAlignment="1">
      <alignment vertical="center"/>
    </xf>
    <xf numFmtId="194" fontId="8" fillId="0" borderId="55" xfId="17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190" fontId="8" fillId="0" borderId="14" xfId="0" applyNumberFormat="1" applyFont="1" applyFill="1" applyBorder="1" applyAlignment="1">
      <alignment horizontal="center" vertical="center" wrapText="1"/>
    </xf>
    <xf numFmtId="190" fontId="0" fillId="0" borderId="7" xfId="0" applyNumberForma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11" fillId="0" borderId="73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6" fillId="0" borderId="71" xfId="0" applyFont="1" applyFill="1" applyBorder="1" applyAlignment="1">
      <alignment horizontal="center" vertical="center"/>
    </xf>
    <xf numFmtId="194" fontId="11" fillId="0" borderId="74" xfId="0" applyNumberFormat="1" applyFont="1" applyFill="1" applyBorder="1" applyAlignment="1">
      <alignment horizontal="center" vertical="center" wrapText="1"/>
    </xf>
    <xf numFmtId="194" fontId="16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4" fillId="0" borderId="94" xfId="21" applyFont="1" applyBorder="1" applyAlignment="1">
      <alignment horizontal="center" vertical="center" wrapText="1"/>
      <protection/>
    </xf>
    <xf numFmtId="0" fontId="24" fillId="0" borderId="95" xfId="21" applyFont="1" applyBorder="1" applyAlignment="1">
      <alignment horizontal="center" vertical="center" wrapText="1"/>
      <protection/>
    </xf>
    <xf numFmtId="0" fontId="24" fillId="0" borderId="96" xfId="21" applyFont="1" applyBorder="1" applyAlignment="1">
      <alignment horizontal="center" vertical="center" wrapText="1"/>
      <protection/>
    </xf>
    <xf numFmtId="0" fontId="24" fillId="0" borderId="93" xfId="21" applyFont="1" applyBorder="1" applyAlignment="1">
      <alignment horizontal="center" vertical="center" wrapText="1"/>
      <protection/>
    </xf>
    <xf numFmtId="0" fontId="24" fillId="0" borderId="92" xfId="21" applyFont="1" applyBorder="1" applyAlignment="1">
      <alignment horizontal="center" vertical="center" wrapText="1"/>
      <protection/>
    </xf>
    <xf numFmtId="0" fontId="24" fillId="0" borderId="100" xfId="21" applyFont="1" applyBorder="1" applyAlignment="1">
      <alignment horizontal="center" vertical="center" wrapText="1"/>
      <protection/>
    </xf>
    <xf numFmtId="0" fontId="24" fillId="0" borderId="101" xfId="21" applyFont="1" applyBorder="1" applyAlignment="1">
      <alignment horizontal="center" vertical="center" wrapText="1"/>
      <protection/>
    </xf>
    <xf numFmtId="0" fontId="24" fillId="0" borderId="89" xfId="21" applyFont="1" applyFill="1" applyBorder="1" applyAlignment="1">
      <alignment vertical="center" wrapText="1"/>
      <protection/>
    </xf>
    <xf numFmtId="0" fontId="24" fillId="0" borderId="90" xfId="21" applyFont="1" applyFill="1" applyBorder="1" applyAlignment="1">
      <alignment vertical="center" wrapText="1"/>
      <protection/>
    </xf>
    <xf numFmtId="0" fontId="24" fillId="0" borderId="20" xfId="21" applyFont="1" applyFill="1" applyBorder="1" applyAlignment="1">
      <alignment vertical="center" wrapText="1"/>
      <protection/>
    </xf>
    <xf numFmtId="0" fontId="24" fillId="0" borderId="91" xfId="2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し尿ごみ委託許可業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1628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57150</xdr:rowOff>
    </xdr:from>
    <xdr:to>
      <xdr:col>9</xdr:col>
      <xdr:colOff>0</xdr:colOff>
      <xdr:row>23</xdr:row>
      <xdr:rowOff>57150</xdr:rowOff>
    </xdr:to>
    <xdr:sp>
      <xdr:nvSpPr>
        <xdr:cNvPr id="3" name="Line 3"/>
        <xdr:cNvSpPr>
          <a:spLocks/>
        </xdr:cNvSpPr>
      </xdr:nvSpPr>
      <xdr:spPr>
        <a:xfrm>
          <a:off x="7162800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57150</xdr:rowOff>
    </xdr:from>
    <xdr:to>
      <xdr:col>9</xdr:col>
      <xdr:colOff>0</xdr:colOff>
      <xdr:row>31</xdr:row>
      <xdr:rowOff>57150</xdr:rowOff>
    </xdr:to>
    <xdr:sp>
      <xdr:nvSpPr>
        <xdr:cNvPr id="4" name="Line 5"/>
        <xdr:cNvSpPr>
          <a:spLocks/>
        </xdr:cNvSpPr>
      </xdr:nvSpPr>
      <xdr:spPr>
        <a:xfrm>
          <a:off x="71628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47625</xdr:rowOff>
    </xdr:from>
    <xdr:to>
      <xdr:col>9</xdr:col>
      <xdr:colOff>0</xdr:colOff>
      <xdr:row>27</xdr:row>
      <xdr:rowOff>47625</xdr:rowOff>
    </xdr:to>
    <xdr:sp>
      <xdr:nvSpPr>
        <xdr:cNvPr id="5" name="Line 6"/>
        <xdr:cNvSpPr>
          <a:spLocks/>
        </xdr:cNvSpPr>
      </xdr:nvSpPr>
      <xdr:spPr>
        <a:xfrm>
          <a:off x="71628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142875</xdr:rowOff>
    </xdr:from>
    <xdr:to>
      <xdr:col>9</xdr:col>
      <xdr:colOff>0</xdr:colOff>
      <xdr:row>27</xdr:row>
      <xdr:rowOff>142875</xdr:rowOff>
    </xdr:to>
    <xdr:sp>
      <xdr:nvSpPr>
        <xdr:cNvPr id="6" name="Line 7"/>
        <xdr:cNvSpPr>
          <a:spLocks/>
        </xdr:cNvSpPr>
      </xdr:nvSpPr>
      <xdr:spPr>
        <a:xfrm>
          <a:off x="71628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9</xdr:col>
      <xdr:colOff>0</xdr:colOff>
      <xdr:row>31</xdr:row>
      <xdr:rowOff>152400</xdr:rowOff>
    </xdr:to>
    <xdr:sp>
      <xdr:nvSpPr>
        <xdr:cNvPr id="7" name="Line 8"/>
        <xdr:cNvSpPr>
          <a:spLocks/>
        </xdr:cNvSpPr>
      </xdr:nvSpPr>
      <xdr:spPr>
        <a:xfrm>
          <a:off x="71628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142875</xdr:rowOff>
    </xdr:from>
    <xdr:to>
      <xdr:col>9</xdr:col>
      <xdr:colOff>0</xdr:colOff>
      <xdr:row>23</xdr:row>
      <xdr:rowOff>142875</xdr:rowOff>
    </xdr:to>
    <xdr:sp>
      <xdr:nvSpPr>
        <xdr:cNvPr id="8" name="Line 9"/>
        <xdr:cNvSpPr>
          <a:spLocks/>
        </xdr:cNvSpPr>
      </xdr:nvSpPr>
      <xdr:spPr>
        <a:xfrm>
          <a:off x="716280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9" name="Line 11"/>
        <xdr:cNvSpPr>
          <a:spLocks/>
        </xdr:cNvSpPr>
      </xdr:nvSpPr>
      <xdr:spPr>
        <a:xfrm>
          <a:off x="71628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9</xdr:col>
      <xdr:colOff>0</xdr:colOff>
      <xdr:row>31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71628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7162800" y="96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35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71628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15</xdr:row>
      <xdr:rowOff>0</xdr:rowOff>
    </xdr:from>
    <xdr:to>
      <xdr:col>5</xdr:col>
      <xdr:colOff>942975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5529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638175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57150</xdr:rowOff>
    </xdr:from>
    <xdr:to>
      <xdr:col>6</xdr:col>
      <xdr:colOff>1362075</xdr:colOff>
      <xdr:row>23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62150" y="662940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23</xdr:row>
      <xdr:rowOff>57150</xdr:rowOff>
    </xdr:from>
    <xdr:to>
      <xdr:col>5</xdr:col>
      <xdr:colOff>942975</xdr:colOff>
      <xdr:row>35</xdr:row>
      <xdr:rowOff>66675</xdr:rowOff>
    </xdr:to>
    <xdr:sp>
      <xdr:nvSpPr>
        <xdr:cNvPr id="4" name="Line 4"/>
        <xdr:cNvSpPr>
          <a:spLocks/>
        </xdr:cNvSpPr>
      </xdr:nvSpPr>
      <xdr:spPr>
        <a:xfrm>
          <a:off x="4552950" y="66294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57150</xdr:rowOff>
    </xdr:from>
    <xdr:to>
      <xdr:col>7</xdr:col>
      <xdr:colOff>0</xdr:colOff>
      <xdr:row>31</xdr:row>
      <xdr:rowOff>57150</xdr:rowOff>
    </xdr:to>
    <xdr:sp>
      <xdr:nvSpPr>
        <xdr:cNvPr id="5" name="Line 5"/>
        <xdr:cNvSpPr>
          <a:spLocks/>
        </xdr:cNvSpPr>
      </xdr:nvSpPr>
      <xdr:spPr>
        <a:xfrm>
          <a:off x="4552950" y="8610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27</xdr:row>
      <xdr:rowOff>47625</xdr:rowOff>
    </xdr:from>
    <xdr:to>
      <xdr:col>7</xdr:col>
      <xdr:colOff>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4552950" y="76104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27</xdr:row>
      <xdr:rowOff>142875</xdr:rowOff>
    </xdr:from>
    <xdr:to>
      <xdr:col>7</xdr:col>
      <xdr:colOff>0</xdr:colOff>
      <xdr:row>27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4267200" y="77057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31</xdr:row>
      <xdr:rowOff>152400</xdr:rowOff>
    </xdr:from>
    <xdr:to>
      <xdr:col>7</xdr:col>
      <xdr:colOff>0</xdr:colOff>
      <xdr:row>31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267200" y="8705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23</xdr:row>
      <xdr:rowOff>142875</xdr:rowOff>
    </xdr:from>
    <xdr:to>
      <xdr:col>6</xdr:col>
      <xdr:colOff>1362075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4248150" y="67151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23</xdr:row>
      <xdr:rowOff>152400</xdr:rowOff>
    </xdr:from>
    <xdr:to>
      <xdr:col>5</xdr:col>
      <xdr:colOff>638175</xdr:colOff>
      <xdr:row>35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248150" y="672465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5</xdr:col>
      <xdr:colOff>638175</xdr:colOff>
      <xdr:row>27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962150" y="76485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31</xdr:row>
      <xdr:rowOff>152400</xdr:rowOff>
    </xdr:from>
    <xdr:to>
      <xdr:col>7</xdr:col>
      <xdr:colOff>0</xdr:colOff>
      <xdr:row>31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267200" y="8705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66675</xdr:rowOff>
    </xdr:from>
    <xdr:to>
      <xdr:col>7</xdr:col>
      <xdr:colOff>0</xdr:colOff>
      <xdr:row>35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4552950" y="9610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161925</xdr:rowOff>
    </xdr:from>
    <xdr:to>
      <xdr:col>6</xdr:col>
      <xdr:colOff>1381125</xdr:colOff>
      <xdr:row>35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4248150" y="97059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view="pageBreakPreview" zoomScale="90" zoomScaleNormal="75" zoomScaleSheetLayoutView="90" workbookViewId="0" topLeftCell="A1">
      <selection activeCell="H4" sqref="H4"/>
    </sheetView>
  </sheetViews>
  <sheetFormatPr defaultColWidth="8.796875" defaultRowHeight="15"/>
  <cols>
    <col min="1" max="1" width="6.8984375" style="46" customWidth="1"/>
    <col min="2" max="3" width="2.69921875" style="46" customWidth="1"/>
    <col min="4" max="4" width="11.59765625" style="46" customWidth="1"/>
    <col min="5" max="5" width="5.09765625" style="46" customWidth="1"/>
    <col min="6" max="6" width="11.5" style="46" customWidth="1"/>
    <col min="7" max="7" width="13.59765625" style="46" customWidth="1"/>
    <col min="8" max="8" width="7.5" style="46" customWidth="1"/>
    <col min="9" max="9" width="13.59765625" style="46" customWidth="1"/>
    <col min="10" max="16384" width="10.69921875" style="46" customWidth="1"/>
  </cols>
  <sheetData>
    <row r="1" ht="27.75" customHeight="1">
      <c r="A1" s="100" t="s">
        <v>104</v>
      </c>
    </row>
    <row r="2" ht="7.5" customHeight="1">
      <c r="A2" s="100"/>
    </row>
    <row r="3" ht="26.25" customHeight="1">
      <c r="A3" s="98" t="s">
        <v>307</v>
      </c>
    </row>
    <row r="4" ht="27" customHeight="1">
      <c r="A4" s="98" t="s">
        <v>159</v>
      </c>
    </row>
    <row r="5" ht="27.75" customHeight="1">
      <c r="A5" s="99" t="s">
        <v>153</v>
      </c>
    </row>
    <row r="6" spans="2:6" ht="22.5" customHeight="1">
      <c r="B6" s="356" t="s">
        <v>109</v>
      </c>
      <c r="C6" s="357"/>
      <c r="D6" s="52">
        <f>G10</f>
        <v>5164</v>
      </c>
      <c r="E6" s="53" t="s">
        <v>141</v>
      </c>
      <c r="F6" s="54"/>
    </row>
    <row r="7" spans="2:6" ht="22.5" customHeight="1">
      <c r="B7" s="356" t="s">
        <v>111</v>
      </c>
      <c r="C7" s="357"/>
      <c r="D7" s="164">
        <f>G11</f>
        <v>7238177</v>
      </c>
      <c r="E7" s="53" t="s">
        <v>112</v>
      </c>
      <c r="F7" s="54"/>
    </row>
    <row r="8" ht="18" customHeight="1"/>
    <row r="9" ht="27" customHeight="1">
      <c r="A9" s="99" t="s">
        <v>154</v>
      </c>
    </row>
    <row r="10" spans="2:9" ht="22.5" customHeight="1" thickBot="1">
      <c r="B10" s="359" t="s">
        <v>114</v>
      </c>
      <c r="C10" s="360"/>
      <c r="D10" s="360"/>
      <c r="E10" s="360"/>
      <c r="F10" s="361"/>
      <c r="G10" s="118">
        <v>5164</v>
      </c>
      <c r="H10" s="58" t="s">
        <v>142</v>
      </c>
      <c r="I10" s="59" t="s">
        <v>106</v>
      </c>
    </row>
    <row r="11" spans="2:9" ht="22.5" customHeight="1" thickTop="1">
      <c r="B11" s="350" t="s">
        <v>116</v>
      </c>
      <c r="C11" s="351"/>
      <c r="D11" s="351"/>
      <c r="E11" s="351"/>
      <c r="F11" s="352"/>
      <c r="G11" s="119">
        <f>'し尿人口内訳'!B76</f>
        <v>7238177</v>
      </c>
      <c r="H11" s="61" t="s">
        <v>112</v>
      </c>
      <c r="I11" s="122">
        <v>100</v>
      </c>
    </row>
    <row r="12" spans="2:9" ht="22.5" customHeight="1">
      <c r="B12" s="51"/>
      <c r="C12" s="353" t="s">
        <v>81</v>
      </c>
      <c r="D12" s="354"/>
      <c r="E12" s="354"/>
      <c r="F12" s="355"/>
      <c r="G12" s="119">
        <f>'し尿人口内訳'!F76</f>
        <v>6955859</v>
      </c>
      <c r="H12" s="62" t="s">
        <v>112</v>
      </c>
      <c r="I12" s="123">
        <f>G12/$G$11*100</f>
        <v>96.09959800651463</v>
      </c>
    </row>
    <row r="13" spans="2:9" ht="22.5" customHeight="1">
      <c r="B13" s="56"/>
      <c r="C13" s="56"/>
      <c r="D13" s="344" t="s">
        <v>119</v>
      </c>
      <c r="E13" s="345"/>
      <c r="F13" s="346"/>
      <c r="G13" s="119">
        <f>'し尿人口内訳'!G76</f>
        <v>4502850</v>
      </c>
      <c r="H13" s="62" t="s">
        <v>112</v>
      </c>
      <c r="I13" s="123">
        <f aca="true" t="shared" si="0" ref="I13:I18">G13/$G$11*100</f>
        <v>62.209724907252195</v>
      </c>
    </row>
    <row r="14" spans="2:9" ht="22.5" customHeight="1">
      <c r="B14" s="56"/>
      <c r="C14" s="56"/>
      <c r="D14" s="344" t="s">
        <v>143</v>
      </c>
      <c r="E14" s="345"/>
      <c r="F14" s="346"/>
      <c r="G14" s="119">
        <f>'し尿人口内訳'!H76</f>
        <v>13380</v>
      </c>
      <c r="H14" s="62" t="s">
        <v>112</v>
      </c>
      <c r="I14" s="123">
        <f t="shared" si="0"/>
        <v>0.1848531750467003</v>
      </c>
    </row>
    <row r="15" spans="2:9" ht="22.5" customHeight="1">
      <c r="B15" s="56"/>
      <c r="C15" s="56"/>
      <c r="D15" s="353" t="s">
        <v>120</v>
      </c>
      <c r="E15" s="344" t="s">
        <v>121</v>
      </c>
      <c r="F15" s="346"/>
      <c r="G15" s="119">
        <f>'し尿人口内訳'!J76</f>
        <v>910942</v>
      </c>
      <c r="H15" s="62" t="s">
        <v>112</v>
      </c>
      <c r="I15" s="123">
        <f t="shared" si="0"/>
        <v>12.58524073119516</v>
      </c>
    </row>
    <row r="16" spans="2:9" ht="22.5" customHeight="1">
      <c r="B16" s="56"/>
      <c r="C16" s="56"/>
      <c r="D16" s="358"/>
      <c r="E16" s="344" t="s">
        <v>122</v>
      </c>
      <c r="F16" s="346"/>
      <c r="G16" s="119">
        <f>'し尿人口内訳'!K76</f>
        <v>1528687</v>
      </c>
      <c r="H16" s="62" t="s">
        <v>112</v>
      </c>
      <c r="I16" s="123">
        <f t="shared" si="0"/>
        <v>21.119779193020563</v>
      </c>
    </row>
    <row r="17" spans="2:9" ht="22.5" customHeight="1">
      <c r="B17" s="56"/>
      <c r="C17" s="344" t="s">
        <v>123</v>
      </c>
      <c r="D17" s="345"/>
      <c r="E17" s="345"/>
      <c r="F17" s="346"/>
      <c r="G17" s="119">
        <f>'し尿人口内訳'!E76</f>
        <v>1480</v>
      </c>
      <c r="H17" s="62" t="s">
        <v>112</v>
      </c>
      <c r="I17" s="123">
        <f t="shared" si="0"/>
        <v>0.020447137449111842</v>
      </c>
    </row>
    <row r="18" spans="2:9" ht="22.5" customHeight="1" thickBot="1">
      <c r="B18" s="66"/>
      <c r="C18" s="347" t="s">
        <v>125</v>
      </c>
      <c r="D18" s="348"/>
      <c r="E18" s="348"/>
      <c r="F18" s="349"/>
      <c r="G18" s="120">
        <f>'し尿人口内訳'!D76</f>
        <v>280838</v>
      </c>
      <c r="H18" s="58" t="s">
        <v>112</v>
      </c>
      <c r="I18" s="124">
        <f t="shared" si="0"/>
        <v>3.879954856036264</v>
      </c>
    </row>
    <row r="19" spans="2:9" ht="22.5" customHeight="1" thickTop="1">
      <c r="B19" s="350" t="s">
        <v>126</v>
      </c>
      <c r="C19" s="351"/>
      <c r="D19" s="351"/>
      <c r="E19" s="351"/>
      <c r="F19" s="352"/>
      <c r="G19" s="121">
        <f>G20+G23</f>
        <v>1411378</v>
      </c>
      <c r="H19" s="67" t="s">
        <v>411</v>
      </c>
      <c r="I19" s="125">
        <v>100</v>
      </c>
    </row>
    <row r="20" spans="2:9" ht="22.5" customHeight="1">
      <c r="B20" s="68" t="s">
        <v>127</v>
      </c>
      <c r="C20" s="353" t="s">
        <v>128</v>
      </c>
      <c r="D20" s="354"/>
      <c r="E20" s="354"/>
      <c r="F20" s="355"/>
      <c r="G20" s="119">
        <f>G21+G22</f>
        <v>128808</v>
      </c>
      <c r="H20" s="53" t="s">
        <v>411</v>
      </c>
      <c r="I20" s="123">
        <f>G20/$G$19*100</f>
        <v>9.126399873031888</v>
      </c>
    </row>
    <row r="21" spans="2:9" ht="22.5" customHeight="1">
      <c r="B21" s="71" t="s">
        <v>129</v>
      </c>
      <c r="C21" s="56"/>
      <c r="D21" s="344" t="s">
        <v>130</v>
      </c>
      <c r="E21" s="345"/>
      <c r="F21" s="346"/>
      <c r="G21" s="119">
        <f>'し尿収集状況'!$K$76</f>
        <v>24298</v>
      </c>
      <c r="H21" s="53" t="s">
        <v>411</v>
      </c>
      <c r="I21" s="123">
        <f>G21/$G$19*100</f>
        <v>1.7215799027616983</v>
      </c>
    </row>
    <row r="22" spans="2:9" ht="22.5" customHeight="1">
      <c r="B22" s="71" t="s">
        <v>132</v>
      </c>
      <c r="C22" s="63"/>
      <c r="D22" s="344" t="s">
        <v>133</v>
      </c>
      <c r="E22" s="345"/>
      <c r="F22" s="346"/>
      <c r="G22" s="119">
        <f>'し尿収集状況'!$L$76</f>
        <v>104510</v>
      </c>
      <c r="H22" s="53" t="s">
        <v>411</v>
      </c>
      <c r="I22" s="123">
        <f>G22/$G$19*100</f>
        <v>7.404819970270189</v>
      </c>
    </row>
    <row r="23" spans="2:9" ht="22.5" customHeight="1">
      <c r="B23" s="76" t="s">
        <v>134</v>
      </c>
      <c r="C23" s="344" t="s">
        <v>135</v>
      </c>
      <c r="D23" s="345"/>
      <c r="E23" s="345"/>
      <c r="F23" s="346"/>
      <c r="G23" s="119">
        <f>'し尿収集状況'!$M$76</f>
        <v>1282570</v>
      </c>
      <c r="H23" s="53" t="s">
        <v>411</v>
      </c>
      <c r="I23" s="123">
        <f>G23/$G$19*100</f>
        <v>90.87360012696811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>
      <c r="I31" s="94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7">
    <mergeCell ref="B6:C6"/>
    <mergeCell ref="B7:C7"/>
    <mergeCell ref="D15:D16"/>
    <mergeCell ref="D14:F14"/>
    <mergeCell ref="E15:F15"/>
    <mergeCell ref="E16:F16"/>
    <mergeCell ref="B10:F10"/>
    <mergeCell ref="B11:F11"/>
    <mergeCell ref="C12:F12"/>
    <mergeCell ref="D13:F13"/>
    <mergeCell ref="C17:F17"/>
    <mergeCell ref="D21:F21"/>
    <mergeCell ref="D22:F22"/>
    <mergeCell ref="C23:F23"/>
    <mergeCell ref="C18:F18"/>
    <mergeCell ref="B19:F19"/>
    <mergeCell ref="C20:F20"/>
  </mergeCells>
  <printOptions horizontalCentered="1"/>
  <pageMargins left="0.63" right="0.7" top="0.96" bottom="0.7874015748031497" header="0.5118110236220472" footer="0.5118110236220472"/>
  <pageSetup firstPageNumber="1" useFirstPageNumber="1" fitToWidth="2"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39"/>
  <sheetViews>
    <sheetView view="pageBreakPreview" zoomScale="75" zoomScaleNormal="75" zoomScaleSheetLayoutView="75" workbookViewId="0" topLeftCell="A1">
      <selection activeCell="B18" sqref="B18"/>
    </sheetView>
  </sheetViews>
  <sheetFormatPr defaultColWidth="8.796875" defaultRowHeight="15"/>
  <cols>
    <col min="1" max="2" width="3.59765625" style="46" customWidth="1"/>
    <col min="3" max="3" width="13.3984375" style="46" customWidth="1"/>
    <col min="4" max="4" width="14.59765625" style="46" customWidth="1"/>
    <col min="5" max="5" width="2.69921875" style="46" customWidth="1"/>
    <col min="6" max="7" width="14.59765625" style="46" customWidth="1"/>
    <col min="8" max="8" width="14" style="46" bestFit="1" customWidth="1"/>
    <col min="9" max="9" width="3.69921875" style="46" customWidth="1"/>
    <col min="10" max="16384" width="10.69921875" style="46" customWidth="1"/>
  </cols>
  <sheetData>
    <row r="1" ht="29.25" customHeight="1">
      <c r="A1" s="99" t="s">
        <v>305</v>
      </c>
    </row>
    <row r="2" spans="1:7" ht="24" customHeight="1">
      <c r="A2" s="356" t="s">
        <v>105</v>
      </c>
      <c r="B2" s="334"/>
      <c r="C2" s="334"/>
      <c r="D2" s="334"/>
      <c r="E2" s="357"/>
      <c r="F2" s="47" t="s">
        <v>412</v>
      </c>
      <c r="G2" s="47" t="s">
        <v>106</v>
      </c>
    </row>
    <row r="3" spans="1:7" ht="24" customHeight="1">
      <c r="A3" s="356" t="s">
        <v>107</v>
      </c>
      <c r="B3" s="334"/>
      <c r="C3" s="334"/>
      <c r="D3" s="334"/>
      <c r="E3" s="357"/>
      <c r="F3" s="48">
        <f>'し尿処理内訳'!W76</f>
        <v>1412283</v>
      </c>
      <c r="G3" s="49">
        <v>100</v>
      </c>
    </row>
    <row r="4" spans="1:7" ht="24" customHeight="1">
      <c r="A4" s="50"/>
      <c r="B4" s="353" t="s">
        <v>108</v>
      </c>
      <c r="C4" s="354"/>
      <c r="D4" s="354"/>
      <c r="E4" s="355"/>
      <c r="F4" s="48">
        <f>'し尿処理内訳'!B76</f>
        <v>213065</v>
      </c>
      <c r="G4" s="49">
        <f>F4/$F$3*100</f>
        <v>15.086565511303329</v>
      </c>
    </row>
    <row r="5" spans="1:7" ht="24" customHeight="1">
      <c r="A5" s="55" t="s">
        <v>110</v>
      </c>
      <c r="B5" s="56"/>
      <c r="C5" s="338" t="s">
        <v>71</v>
      </c>
      <c r="D5" s="338"/>
      <c r="E5" s="338"/>
      <c r="F5" s="48">
        <f>'し尿処理内訳'!C76</f>
        <v>192225</v>
      </c>
      <c r="G5" s="49">
        <f aca="true" t="shared" si="0" ref="G5:G16">F5/$F$3*100</f>
        <v>13.610940583438305</v>
      </c>
    </row>
    <row r="6" spans="1:7" ht="24" customHeight="1">
      <c r="A6" s="55"/>
      <c r="B6" s="56"/>
      <c r="C6" s="338" t="s">
        <v>72</v>
      </c>
      <c r="D6" s="338"/>
      <c r="E6" s="338"/>
      <c r="F6" s="48">
        <f>'し尿処理内訳'!D76</f>
        <v>20840</v>
      </c>
      <c r="G6" s="49">
        <f t="shared" si="0"/>
        <v>1.4756249278650242</v>
      </c>
    </row>
    <row r="7" spans="1:7" ht="24" customHeight="1">
      <c r="A7" s="55" t="s">
        <v>113</v>
      </c>
      <c r="B7" s="56"/>
      <c r="C7" s="338" t="s">
        <v>73</v>
      </c>
      <c r="D7" s="338"/>
      <c r="E7" s="338"/>
      <c r="F7" s="48">
        <f>'し尿処理内訳'!E76</f>
        <v>0</v>
      </c>
      <c r="G7" s="49">
        <f t="shared" si="0"/>
        <v>0</v>
      </c>
    </row>
    <row r="8" spans="1:7" ht="24" customHeight="1">
      <c r="A8" s="55"/>
      <c r="B8" s="57"/>
      <c r="C8" s="339" t="s">
        <v>275</v>
      </c>
      <c r="D8" s="340"/>
      <c r="E8" s="341"/>
      <c r="F8" s="48">
        <f>'し尿処理内訳'!F76</f>
        <v>0</v>
      </c>
      <c r="G8" s="49">
        <f t="shared" si="0"/>
        <v>0</v>
      </c>
    </row>
    <row r="9" spans="1:7" ht="24" customHeight="1">
      <c r="A9" s="55" t="s">
        <v>115</v>
      </c>
      <c r="B9" s="60"/>
      <c r="C9" s="339" t="s">
        <v>74</v>
      </c>
      <c r="D9" s="340"/>
      <c r="E9" s="341"/>
      <c r="F9" s="48">
        <f>'し尿処理内訳'!G76</f>
        <v>0</v>
      </c>
      <c r="G9" s="49">
        <f t="shared" si="0"/>
        <v>0</v>
      </c>
    </row>
    <row r="10" spans="1:7" ht="24" customHeight="1">
      <c r="A10" s="55"/>
      <c r="B10" s="353" t="s">
        <v>117</v>
      </c>
      <c r="C10" s="354"/>
      <c r="D10" s="354"/>
      <c r="E10" s="355"/>
      <c r="F10" s="48">
        <f>'し尿処理内訳'!H76</f>
        <v>1198313</v>
      </c>
      <c r="G10" s="49">
        <f t="shared" si="0"/>
        <v>84.84935384763536</v>
      </c>
    </row>
    <row r="11" spans="1:7" ht="24" customHeight="1">
      <c r="A11" s="55" t="s">
        <v>118</v>
      </c>
      <c r="B11" s="56"/>
      <c r="C11" s="338" t="s">
        <v>71</v>
      </c>
      <c r="D11" s="338"/>
      <c r="E11" s="338"/>
      <c r="F11" s="48">
        <f>'し尿処理内訳'!I76</f>
        <v>1152628</v>
      </c>
      <c r="G11" s="49">
        <f t="shared" si="0"/>
        <v>81.61452060245715</v>
      </c>
    </row>
    <row r="12" spans="1:7" ht="24" customHeight="1">
      <c r="A12" s="55"/>
      <c r="B12" s="56"/>
      <c r="C12" s="339" t="s">
        <v>72</v>
      </c>
      <c r="D12" s="340"/>
      <c r="E12" s="341"/>
      <c r="F12" s="48">
        <f>'し尿処理内訳'!J76</f>
        <v>42923</v>
      </c>
      <c r="G12" s="49">
        <f t="shared" si="0"/>
        <v>3.039263377099349</v>
      </c>
    </row>
    <row r="13" spans="1:7" ht="24" customHeight="1">
      <c r="A13" s="57"/>
      <c r="B13" s="56"/>
      <c r="C13" s="339" t="s">
        <v>73</v>
      </c>
      <c r="D13" s="340"/>
      <c r="E13" s="341"/>
      <c r="F13" s="48">
        <f>'し尿処理内訳'!K76</f>
        <v>0</v>
      </c>
      <c r="G13" s="49">
        <f t="shared" si="0"/>
        <v>0</v>
      </c>
    </row>
    <row r="14" spans="1:7" ht="24" customHeight="1">
      <c r="A14" s="57"/>
      <c r="B14" s="57"/>
      <c r="C14" s="339" t="s">
        <v>275</v>
      </c>
      <c r="D14" s="340"/>
      <c r="E14" s="341"/>
      <c r="F14" s="48">
        <f>'し尿処理内訳'!L76</f>
        <v>0</v>
      </c>
      <c r="G14" s="49">
        <f t="shared" si="0"/>
        <v>0</v>
      </c>
    </row>
    <row r="15" spans="1:7" ht="24" customHeight="1">
      <c r="A15" s="57"/>
      <c r="B15" s="60"/>
      <c r="C15" s="339" t="s">
        <v>74</v>
      </c>
      <c r="D15" s="340"/>
      <c r="E15" s="341"/>
      <c r="F15" s="48">
        <f>'し尿処理内訳'!M76</f>
        <v>2762</v>
      </c>
      <c r="G15" s="49">
        <f t="shared" si="0"/>
        <v>0.1955698680788482</v>
      </c>
    </row>
    <row r="16" spans="1:9" ht="24" customHeight="1">
      <c r="A16" s="64"/>
      <c r="B16" s="344" t="s">
        <v>124</v>
      </c>
      <c r="C16" s="345"/>
      <c r="D16" s="345"/>
      <c r="E16" s="346"/>
      <c r="F16" s="48">
        <f>'し尿処理内訳'!$T$76</f>
        <v>905</v>
      </c>
      <c r="G16" s="49">
        <f t="shared" si="0"/>
        <v>0.06408064106131703</v>
      </c>
      <c r="H16" s="65"/>
      <c r="I16" s="65"/>
    </row>
    <row r="17" ht="18" customHeight="1">
      <c r="B17" s="46" t="s">
        <v>423</v>
      </c>
    </row>
    <row r="18" ht="18" customHeight="1"/>
    <row r="19" spans="1:9" ht="18" customHeight="1">
      <c r="A19" s="51"/>
      <c r="B19" s="69"/>
      <c r="C19" s="69"/>
      <c r="D19" s="69"/>
      <c r="E19" s="69"/>
      <c r="F19" s="69"/>
      <c r="G19" s="69"/>
      <c r="H19" s="69"/>
      <c r="I19" s="70"/>
    </row>
    <row r="20" spans="1:9" ht="19.5" customHeight="1">
      <c r="A20" s="56"/>
      <c r="B20" s="65"/>
      <c r="C20" s="65"/>
      <c r="D20" s="72" t="s">
        <v>131</v>
      </c>
      <c r="E20" s="72"/>
      <c r="F20" s="73">
        <f>F3</f>
        <v>1412283</v>
      </c>
      <c r="G20" s="65"/>
      <c r="H20" s="65" t="s">
        <v>413</v>
      </c>
      <c r="I20" s="74"/>
    </row>
    <row r="21" spans="1:9" ht="19.5" customHeight="1">
      <c r="A21" s="56"/>
      <c r="B21" s="54"/>
      <c r="C21" s="54"/>
      <c r="D21" s="54"/>
      <c r="E21" s="54"/>
      <c r="F21" s="54"/>
      <c r="G21" s="54"/>
      <c r="H21" s="54"/>
      <c r="I21" s="75"/>
    </row>
    <row r="22" spans="1:9" ht="19.5" customHeight="1">
      <c r="A22" s="56"/>
      <c r="B22" s="255" t="s">
        <v>150</v>
      </c>
      <c r="C22" s="77" t="s">
        <v>151</v>
      </c>
      <c r="D22" s="77">
        <f>D25+D29</f>
        <v>1411378</v>
      </c>
      <c r="E22" s="78" t="s">
        <v>152</v>
      </c>
      <c r="F22" s="54"/>
      <c r="G22" s="54"/>
      <c r="H22" s="54"/>
      <c r="I22" s="75"/>
    </row>
    <row r="23" spans="1:9" ht="15.75" customHeight="1">
      <c r="A23" s="56"/>
      <c r="B23" s="80"/>
      <c r="C23" s="65"/>
      <c r="D23" s="65"/>
      <c r="E23" s="82"/>
      <c r="F23" s="65"/>
      <c r="G23" s="79">
        <f>F5</f>
        <v>192225</v>
      </c>
      <c r="H23" s="65"/>
      <c r="I23" s="74"/>
    </row>
    <row r="24" spans="1:9" ht="19.5" customHeight="1">
      <c r="A24" s="56"/>
      <c r="B24" s="80"/>
      <c r="C24" s="81" t="s">
        <v>149</v>
      </c>
      <c r="D24" s="65"/>
      <c r="E24" s="82"/>
      <c r="F24" s="65"/>
      <c r="G24" s="19"/>
      <c r="H24" s="81" t="s">
        <v>136</v>
      </c>
      <c r="I24" s="74"/>
    </row>
    <row r="25" spans="1:9" ht="19.5" customHeight="1">
      <c r="A25" s="56"/>
      <c r="B25" s="80"/>
      <c r="C25" s="54"/>
      <c r="D25" s="65">
        <f>F4</f>
        <v>213065</v>
      </c>
      <c r="E25" s="82"/>
      <c r="F25" s="65"/>
      <c r="G25" s="65">
        <f>F11</f>
        <v>1152628</v>
      </c>
      <c r="H25" s="65">
        <f>G23+G25</f>
        <v>1344853</v>
      </c>
      <c r="I25" s="74"/>
    </row>
    <row r="26" spans="1:9" ht="19.5" customHeight="1">
      <c r="A26" s="56"/>
      <c r="B26" s="80"/>
      <c r="C26" s="65"/>
      <c r="D26" s="65"/>
      <c r="E26" s="82"/>
      <c r="F26" s="65"/>
      <c r="G26" s="79"/>
      <c r="H26" s="65"/>
      <c r="I26" s="74"/>
    </row>
    <row r="27" spans="1:9" ht="19.5" customHeight="1">
      <c r="A27" s="56"/>
      <c r="B27" s="80"/>
      <c r="C27" s="65"/>
      <c r="D27" s="65"/>
      <c r="E27" s="82"/>
      <c r="F27" s="65"/>
      <c r="G27" s="65">
        <f>F6</f>
        <v>20840</v>
      </c>
      <c r="H27" s="54"/>
      <c r="I27" s="74"/>
    </row>
    <row r="28" spans="1:9" ht="19.5" customHeight="1">
      <c r="A28" s="56"/>
      <c r="B28" s="80"/>
      <c r="C28" s="81" t="s">
        <v>137</v>
      </c>
      <c r="D28" s="65"/>
      <c r="E28" s="82"/>
      <c r="F28" s="65"/>
      <c r="G28" s="54"/>
      <c r="H28" s="81" t="s">
        <v>138</v>
      </c>
      <c r="I28" s="74"/>
    </row>
    <row r="29" spans="1:9" ht="19.5" customHeight="1">
      <c r="A29" s="56"/>
      <c r="B29" s="80"/>
      <c r="C29" s="54"/>
      <c r="D29" s="65">
        <f>F10</f>
        <v>1198313</v>
      </c>
      <c r="E29" s="82"/>
      <c r="F29" s="65"/>
      <c r="G29" s="65">
        <f>F12</f>
        <v>42923</v>
      </c>
      <c r="H29" s="65">
        <f>G27+G29</f>
        <v>63763</v>
      </c>
      <c r="I29" s="74"/>
    </row>
    <row r="30" spans="1:9" ht="19.5" customHeight="1">
      <c r="A30" s="56"/>
      <c r="B30" s="83"/>
      <c r="C30" s="84"/>
      <c r="D30" s="84"/>
      <c r="E30" s="85"/>
      <c r="F30" s="65"/>
      <c r="G30" s="79"/>
      <c r="H30" s="65"/>
      <c r="I30" s="74"/>
    </row>
    <row r="31" spans="1:9" ht="19.5" customHeight="1">
      <c r="A31" s="56"/>
      <c r="B31" s="256"/>
      <c r="C31" s="256"/>
      <c r="D31" s="256"/>
      <c r="E31" s="256"/>
      <c r="F31" s="54"/>
      <c r="G31" s="65">
        <f>F7</f>
        <v>0</v>
      </c>
      <c r="H31" s="54"/>
      <c r="I31" s="74"/>
    </row>
    <row r="32" spans="1:9" ht="19.5" customHeight="1">
      <c r="A32" s="56"/>
      <c r="B32" s="65"/>
      <c r="C32" s="54"/>
      <c r="D32" s="65"/>
      <c r="E32" s="65"/>
      <c r="F32" s="65"/>
      <c r="G32" s="54"/>
      <c r="H32" s="81" t="s">
        <v>139</v>
      </c>
      <c r="I32" s="74"/>
    </row>
    <row r="33" spans="1:9" ht="19.5" customHeight="1">
      <c r="A33" s="56"/>
      <c r="B33" s="65"/>
      <c r="C33" s="65"/>
      <c r="D33" s="65"/>
      <c r="E33" s="65"/>
      <c r="F33" s="65"/>
      <c r="G33" s="65">
        <f>F13</f>
        <v>0</v>
      </c>
      <c r="H33" s="65">
        <f>G31+G33</f>
        <v>0</v>
      </c>
      <c r="I33" s="74"/>
    </row>
    <row r="34" spans="1:9" ht="19.5" customHeight="1">
      <c r="A34" s="56"/>
      <c r="B34" s="65"/>
      <c r="C34" s="65"/>
      <c r="D34" s="65"/>
      <c r="E34" s="65"/>
      <c r="F34" s="65"/>
      <c r="G34" s="86"/>
      <c r="H34" s="86"/>
      <c r="I34" s="74"/>
    </row>
    <row r="35" spans="1:9" ht="19.5" customHeight="1">
      <c r="A35" s="56"/>
      <c r="B35" s="65"/>
      <c r="C35" s="65"/>
      <c r="D35" s="65"/>
      <c r="E35" s="65"/>
      <c r="F35" s="65"/>
      <c r="G35" s="65">
        <f>F8+F9</f>
        <v>0</v>
      </c>
      <c r="H35" s="65"/>
      <c r="I35" s="74"/>
    </row>
    <row r="36" spans="1:9" ht="19.5" customHeight="1">
      <c r="A36" s="56"/>
      <c r="B36" s="65"/>
      <c r="C36" s="65"/>
      <c r="D36" s="65"/>
      <c r="E36" s="65"/>
      <c r="F36" s="65"/>
      <c r="G36" s="65"/>
      <c r="H36" s="87" t="s">
        <v>414</v>
      </c>
      <c r="I36" s="74"/>
    </row>
    <row r="37" spans="1:9" ht="19.5" customHeight="1">
      <c r="A37" s="56"/>
      <c r="B37" s="65"/>
      <c r="C37" s="65"/>
      <c r="D37" s="65"/>
      <c r="E37" s="65"/>
      <c r="F37" s="65"/>
      <c r="G37" s="65">
        <f>F14+F15</f>
        <v>2762</v>
      </c>
      <c r="H37" s="65">
        <f>G35+G37</f>
        <v>2762</v>
      </c>
      <c r="I37" s="74"/>
    </row>
    <row r="38" spans="1:9" ht="19.5" customHeight="1">
      <c r="A38" s="56"/>
      <c r="B38" s="65"/>
      <c r="C38" s="88" t="s">
        <v>140</v>
      </c>
      <c r="D38" s="89"/>
      <c r="E38" s="90"/>
      <c r="F38" s="65">
        <f>F16</f>
        <v>905</v>
      </c>
      <c r="G38" s="54"/>
      <c r="H38" s="65"/>
      <c r="I38" s="74"/>
    </row>
    <row r="39" spans="1:9" ht="18" customHeight="1">
      <c r="A39" s="63"/>
      <c r="B39" s="91"/>
      <c r="C39" s="91"/>
      <c r="D39" s="91"/>
      <c r="E39" s="91"/>
      <c r="F39" s="92"/>
      <c r="G39" s="91"/>
      <c r="H39" s="91"/>
      <c r="I39" s="93"/>
    </row>
    <row r="40" ht="19.5" customHeight="1"/>
    <row r="41" ht="19.5" customHeight="1"/>
  </sheetData>
  <mergeCells count="15">
    <mergeCell ref="C7:E7"/>
    <mergeCell ref="C9:E9"/>
    <mergeCell ref="A2:E2"/>
    <mergeCell ref="A3:E3"/>
    <mergeCell ref="B4:E4"/>
    <mergeCell ref="C5:E5"/>
    <mergeCell ref="C6:E6"/>
    <mergeCell ref="C11:E11"/>
    <mergeCell ref="C8:E8"/>
    <mergeCell ref="B16:E16"/>
    <mergeCell ref="C15:E15"/>
    <mergeCell ref="C14:E14"/>
    <mergeCell ref="B10:E10"/>
    <mergeCell ref="C12:E12"/>
    <mergeCell ref="C13:E13"/>
  </mergeCells>
  <printOptions/>
  <pageMargins left="0.76" right="0.68" top="0.7086614173228347" bottom="0.7874015748031497" header="0.5118110236220472" footer="0.5118110236220472"/>
  <pageSetup firstPageNumber="1" useFirstPageNumber="1" fitToWidth="2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1"/>
  <sheetViews>
    <sheetView view="pageBreakPreview" zoomScaleNormal="75" zoomScaleSheetLayoutView="100" workbookViewId="0" topLeftCell="A1">
      <pane xSplit="1" ySplit="5" topLeftCell="B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0" sqref="G80"/>
    </sheetView>
  </sheetViews>
  <sheetFormatPr defaultColWidth="8.796875" defaultRowHeight="15"/>
  <cols>
    <col min="1" max="1" width="12.09765625" style="17" customWidth="1"/>
    <col min="2" max="2" width="12.59765625" style="17" customWidth="1"/>
    <col min="3" max="3" width="11.3984375" style="17" customWidth="1"/>
    <col min="4" max="5" width="10.59765625" style="17" customWidth="1"/>
    <col min="6" max="6" width="12.09765625" style="117" customWidth="1"/>
    <col min="7" max="7" width="12" style="17" customWidth="1"/>
    <col min="8" max="8" width="11.59765625" style="17" customWidth="1"/>
    <col min="9" max="9" width="12" style="17" customWidth="1"/>
    <col min="10" max="10" width="11.69921875" style="17" customWidth="1"/>
    <col min="11" max="11" width="12.09765625" style="133" customWidth="1"/>
    <col min="12" max="12" width="5.59765625" style="17" customWidth="1"/>
    <col min="13" max="14" width="11.09765625" style="145" customWidth="1"/>
    <col min="15" max="16384" width="11" style="17" customWidth="1"/>
  </cols>
  <sheetData>
    <row r="1" spans="1:14" s="13" customFormat="1" ht="27" customHeight="1" thickBot="1">
      <c r="A1" s="101" t="s">
        <v>415</v>
      </c>
      <c r="F1" s="115"/>
      <c r="K1" s="128" t="s">
        <v>148</v>
      </c>
      <c r="M1" s="144"/>
      <c r="N1" s="144"/>
    </row>
    <row r="2" spans="1:14" ht="15" customHeight="1">
      <c r="A2" s="335" t="s">
        <v>14</v>
      </c>
      <c r="B2" s="337" t="s">
        <v>92</v>
      </c>
      <c r="C2" s="14"/>
      <c r="D2" s="15"/>
      <c r="E2" s="16"/>
      <c r="F2" s="116"/>
      <c r="G2" s="113"/>
      <c r="H2" s="113"/>
      <c r="I2" s="113"/>
      <c r="J2" s="113"/>
      <c r="K2" s="129"/>
      <c r="L2" s="96"/>
      <c r="M2" s="363" t="s">
        <v>103</v>
      </c>
      <c r="N2" s="363" t="s">
        <v>102</v>
      </c>
    </row>
    <row r="3" spans="1:14" ht="15" customHeight="1">
      <c r="A3" s="336"/>
      <c r="B3" s="362"/>
      <c r="C3" s="365" t="s">
        <v>93</v>
      </c>
      <c r="D3" s="19"/>
      <c r="E3" s="20"/>
      <c r="F3" s="366" t="s">
        <v>96</v>
      </c>
      <c r="G3" s="368" t="s">
        <v>97</v>
      </c>
      <c r="H3" s="368" t="s">
        <v>98</v>
      </c>
      <c r="I3" s="370" t="s">
        <v>99</v>
      </c>
      <c r="J3" s="114"/>
      <c r="K3" s="130"/>
      <c r="L3" s="96"/>
      <c r="M3" s="364"/>
      <c r="N3" s="364"/>
    </row>
    <row r="4" spans="1:14" ht="15" customHeight="1">
      <c r="A4" s="336"/>
      <c r="B4" s="362"/>
      <c r="C4" s="362"/>
      <c r="D4" s="372" t="s">
        <v>94</v>
      </c>
      <c r="E4" s="374" t="s">
        <v>95</v>
      </c>
      <c r="F4" s="367"/>
      <c r="G4" s="369"/>
      <c r="H4" s="369"/>
      <c r="I4" s="371"/>
      <c r="J4" s="372" t="s">
        <v>100</v>
      </c>
      <c r="K4" s="377" t="s">
        <v>101</v>
      </c>
      <c r="L4" s="210"/>
      <c r="M4" s="364"/>
      <c r="N4" s="364"/>
    </row>
    <row r="5" spans="1:14" ht="15" customHeight="1" thickBot="1">
      <c r="A5" s="336"/>
      <c r="B5" s="362"/>
      <c r="C5" s="165"/>
      <c r="D5" s="373"/>
      <c r="E5" s="375"/>
      <c r="F5" s="189"/>
      <c r="G5" s="369"/>
      <c r="H5" s="369"/>
      <c r="I5" s="371"/>
      <c r="J5" s="376"/>
      <c r="K5" s="378"/>
      <c r="L5" s="211"/>
      <c r="M5" s="364"/>
      <c r="N5" s="364"/>
    </row>
    <row r="6" spans="1:14" ht="20.25" customHeight="1">
      <c r="A6" s="166" t="s">
        <v>213</v>
      </c>
      <c r="B6" s="131">
        <f>C6+F6</f>
        <v>2223148</v>
      </c>
      <c r="C6" s="167">
        <f>SUM(D6:E6)</f>
        <v>9111</v>
      </c>
      <c r="D6" s="190">
        <v>9111</v>
      </c>
      <c r="E6" s="191" t="s">
        <v>63</v>
      </c>
      <c r="F6" s="167">
        <f>SUM(G6:I6)</f>
        <v>2214037</v>
      </c>
      <c r="G6" s="134">
        <v>2180600</v>
      </c>
      <c r="H6" s="135" t="s">
        <v>63</v>
      </c>
      <c r="I6" s="167">
        <v>33437</v>
      </c>
      <c r="J6" s="190">
        <v>2717</v>
      </c>
      <c r="K6" s="212">
        <f>I6-J6</f>
        <v>30720</v>
      </c>
      <c r="L6" s="96"/>
      <c r="M6" s="149">
        <f>F6/B6*100</f>
        <v>99.59017573278972</v>
      </c>
      <c r="N6" s="146">
        <f>(F6-K6)/B6*100</f>
        <v>98.20835140080642</v>
      </c>
    </row>
    <row r="7" spans="1:14" ht="20.25" customHeight="1">
      <c r="A7" s="168" t="s">
        <v>214</v>
      </c>
      <c r="B7" s="132">
        <f>C7+F7</f>
        <v>362583</v>
      </c>
      <c r="C7" s="142">
        <f aca="true" t="shared" si="0" ref="C7:C74">SUM(D7:E7)</f>
        <v>8613</v>
      </c>
      <c r="D7" s="192">
        <v>8613</v>
      </c>
      <c r="E7" s="193" t="s">
        <v>63</v>
      </c>
      <c r="F7" s="142">
        <f>SUM(G7:I7)</f>
        <v>353970</v>
      </c>
      <c r="G7" s="136">
        <v>266993</v>
      </c>
      <c r="H7" s="137">
        <v>1616</v>
      </c>
      <c r="I7" s="142">
        <v>85361</v>
      </c>
      <c r="J7" s="192">
        <v>34009</v>
      </c>
      <c r="K7" s="194">
        <f>I7-J7</f>
        <v>51352</v>
      </c>
      <c r="L7" s="96"/>
      <c r="M7" s="150">
        <f>F7/B7*100</f>
        <v>97.62454389753519</v>
      </c>
      <c r="N7" s="147">
        <f>(F7-K7)/B7*100</f>
        <v>83.46171773083681</v>
      </c>
    </row>
    <row r="8" spans="1:14" ht="20.25" customHeight="1">
      <c r="A8" s="168" t="s">
        <v>215</v>
      </c>
      <c r="B8" s="132">
        <f aca="true" t="shared" si="1" ref="B8:B74">C8+F8</f>
        <v>369479</v>
      </c>
      <c r="C8" s="142">
        <f t="shared" si="0"/>
        <v>7469</v>
      </c>
      <c r="D8" s="192">
        <v>7469</v>
      </c>
      <c r="E8" s="193" t="s">
        <v>63</v>
      </c>
      <c r="F8" s="142">
        <f aca="true" t="shared" si="2" ref="F8:F56">SUM(G8:I8)</f>
        <v>362010</v>
      </c>
      <c r="G8" s="136">
        <v>258930</v>
      </c>
      <c r="H8" s="138" t="s">
        <v>63</v>
      </c>
      <c r="I8" s="142">
        <v>103080</v>
      </c>
      <c r="J8" s="192">
        <v>52990</v>
      </c>
      <c r="K8" s="194">
        <f aca="true" t="shared" si="3" ref="K8:K74">I8-J8</f>
        <v>50090</v>
      </c>
      <c r="L8" s="96"/>
      <c r="M8" s="150">
        <f aca="true" t="shared" si="4" ref="M8:M73">F8/B8*100</f>
        <v>97.97850486766501</v>
      </c>
      <c r="N8" s="147">
        <f aca="true" t="shared" si="5" ref="N8:N73">(F8-K8)/B8*100</f>
        <v>84.42157741035349</v>
      </c>
    </row>
    <row r="9" spans="1:14" ht="20.25" customHeight="1">
      <c r="A9" s="168" t="s">
        <v>216</v>
      </c>
      <c r="B9" s="132">
        <f t="shared" si="1"/>
        <v>374612</v>
      </c>
      <c r="C9" s="142">
        <f t="shared" si="0"/>
        <v>33902</v>
      </c>
      <c r="D9" s="192">
        <v>33752</v>
      </c>
      <c r="E9" s="194">
        <v>150</v>
      </c>
      <c r="F9" s="142">
        <f t="shared" si="2"/>
        <v>340710</v>
      </c>
      <c r="G9" s="136">
        <v>109162</v>
      </c>
      <c r="H9" s="138" t="s">
        <v>63</v>
      </c>
      <c r="I9" s="142">
        <v>231548</v>
      </c>
      <c r="J9" s="192">
        <v>66120</v>
      </c>
      <c r="K9" s="194">
        <f t="shared" si="3"/>
        <v>165428</v>
      </c>
      <c r="L9" s="96"/>
      <c r="M9" s="150">
        <f t="shared" si="4"/>
        <v>90.95010303994533</v>
      </c>
      <c r="N9" s="147">
        <f t="shared" si="5"/>
        <v>46.79027900868098</v>
      </c>
    </row>
    <row r="10" spans="1:14" ht="20.25" customHeight="1">
      <c r="A10" s="169" t="s">
        <v>217</v>
      </c>
      <c r="B10" s="170">
        <f t="shared" si="1"/>
        <v>128763</v>
      </c>
      <c r="C10" s="171">
        <f t="shared" si="0"/>
        <v>11276</v>
      </c>
      <c r="D10" s="195">
        <v>11199</v>
      </c>
      <c r="E10" s="196">
        <v>77</v>
      </c>
      <c r="F10" s="171">
        <f t="shared" si="2"/>
        <v>117487</v>
      </c>
      <c r="G10" s="139">
        <v>50356</v>
      </c>
      <c r="H10" s="172" t="s">
        <v>63</v>
      </c>
      <c r="I10" s="171">
        <v>67131</v>
      </c>
      <c r="J10" s="195">
        <v>19747</v>
      </c>
      <c r="K10" s="196">
        <f t="shared" si="3"/>
        <v>47384</v>
      </c>
      <c r="L10" s="96"/>
      <c r="M10" s="173">
        <f t="shared" si="4"/>
        <v>91.24282596708682</v>
      </c>
      <c r="N10" s="174">
        <f t="shared" si="5"/>
        <v>54.443434837647466</v>
      </c>
    </row>
    <row r="11" spans="1:14" ht="20.25" customHeight="1">
      <c r="A11" s="175" t="s">
        <v>218</v>
      </c>
      <c r="B11" s="176">
        <f t="shared" si="1"/>
        <v>119034</v>
      </c>
      <c r="C11" s="177">
        <f t="shared" si="0"/>
        <v>6246</v>
      </c>
      <c r="D11" s="197">
        <v>6246</v>
      </c>
      <c r="E11" s="198" t="s">
        <v>63</v>
      </c>
      <c r="F11" s="177">
        <f t="shared" si="2"/>
        <v>112788</v>
      </c>
      <c r="G11" s="140">
        <v>75437</v>
      </c>
      <c r="H11" s="178" t="s">
        <v>63</v>
      </c>
      <c r="I11" s="177">
        <v>37351</v>
      </c>
      <c r="J11" s="197">
        <v>10675</v>
      </c>
      <c r="K11" s="202">
        <f t="shared" si="3"/>
        <v>26676</v>
      </c>
      <c r="L11" s="96"/>
      <c r="M11" s="179">
        <f t="shared" si="4"/>
        <v>94.75275971571148</v>
      </c>
      <c r="N11" s="180">
        <f t="shared" si="5"/>
        <v>72.34235596552246</v>
      </c>
    </row>
    <row r="12" spans="1:14" ht="20.25" customHeight="1">
      <c r="A12" s="168" t="s">
        <v>219</v>
      </c>
      <c r="B12" s="132">
        <f t="shared" si="1"/>
        <v>296172</v>
      </c>
      <c r="C12" s="142">
        <f t="shared" si="0"/>
        <v>7836</v>
      </c>
      <c r="D12" s="192">
        <v>7836</v>
      </c>
      <c r="E12" s="193" t="s">
        <v>63</v>
      </c>
      <c r="F12" s="142">
        <f t="shared" si="2"/>
        <v>288336</v>
      </c>
      <c r="G12" s="136">
        <v>174678</v>
      </c>
      <c r="H12" s="138" t="s">
        <v>63</v>
      </c>
      <c r="I12" s="142">
        <v>113658</v>
      </c>
      <c r="J12" s="192">
        <v>60206</v>
      </c>
      <c r="K12" s="194">
        <f t="shared" si="3"/>
        <v>53452</v>
      </c>
      <c r="L12" s="96"/>
      <c r="M12" s="150">
        <f t="shared" si="4"/>
        <v>97.35424010372351</v>
      </c>
      <c r="N12" s="147">
        <f t="shared" si="5"/>
        <v>79.30661912672366</v>
      </c>
    </row>
    <row r="13" spans="1:14" ht="20.25" customHeight="1">
      <c r="A13" s="168" t="s">
        <v>220</v>
      </c>
      <c r="B13" s="132">
        <f t="shared" si="1"/>
        <v>135344</v>
      </c>
      <c r="C13" s="142">
        <f t="shared" si="0"/>
        <v>5583</v>
      </c>
      <c r="D13" s="192">
        <v>5559</v>
      </c>
      <c r="E13" s="194">
        <v>24</v>
      </c>
      <c r="F13" s="142">
        <f t="shared" si="2"/>
        <v>129761</v>
      </c>
      <c r="G13" s="136">
        <v>83861</v>
      </c>
      <c r="H13" s="138" t="s">
        <v>63</v>
      </c>
      <c r="I13" s="142">
        <v>45900</v>
      </c>
      <c r="J13" s="192">
        <v>22503</v>
      </c>
      <c r="K13" s="194">
        <f t="shared" si="3"/>
        <v>23397</v>
      </c>
      <c r="L13" s="96"/>
      <c r="M13" s="150">
        <f t="shared" si="4"/>
        <v>95.87495566851874</v>
      </c>
      <c r="N13" s="147">
        <f t="shared" si="5"/>
        <v>78.58789455018324</v>
      </c>
    </row>
    <row r="14" spans="1:14" ht="20.25" customHeight="1">
      <c r="A14" s="168" t="s">
        <v>221</v>
      </c>
      <c r="B14" s="132">
        <f t="shared" si="1"/>
        <v>65926</v>
      </c>
      <c r="C14" s="142">
        <f t="shared" si="0"/>
        <v>3273</v>
      </c>
      <c r="D14" s="192">
        <v>3273</v>
      </c>
      <c r="E14" s="193" t="s">
        <v>63</v>
      </c>
      <c r="F14" s="142">
        <f t="shared" si="2"/>
        <v>62653</v>
      </c>
      <c r="G14" s="136">
        <v>12713</v>
      </c>
      <c r="H14" s="136">
        <v>1933</v>
      </c>
      <c r="I14" s="142">
        <v>48007</v>
      </c>
      <c r="J14" s="192">
        <v>19653</v>
      </c>
      <c r="K14" s="194">
        <f t="shared" si="3"/>
        <v>28354</v>
      </c>
      <c r="L14" s="96"/>
      <c r="M14" s="150">
        <f t="shared" si="4"/>
        <v>95.03534265691836</v>
      </c>
      <c r="N14" s="147">
        <f t="shared" si="5"/>
        <v>52.026514576949914</v>
      </c>
    </row>
    <row r="15" spans="1:14" ht="20.25" customHeight="1">
      <c r="A15" s="169" t="s">
        <v>222</v>
      </c>
      <c r="B15" s="170">
        <f t="shared" si="1"/>
        <v>73352</v>
      </c>
      <c r="C15" s="171">
        <f t="shared" si="0"/>
        <v>3523</v>
      </c>
      <c r="D15" s="195">
        <v>3523</v>
      </c>
      <c r="E15" s="199" t="s">
        <v>63</v>
      </c>
      <c r="F15" s="171">
        <f t="shared" si="2"/>
        <v>69829</v>
      </c>
      <c r="G15" s="139">
        <v>27133</v>
      </c>
      <c r="H15" s="172" t="s">
        <v>63</v>
      </c>
      <c r="I15" s="171">
        <v>42696</v>
      </c>
      <c r="J15" s="195">
        <v>17262</v>
      </c>
      <c r="K15" s="196">
        <f t="shared" si="3"/>
        <v>25434</v>
      </c>
      <c r="L15" s="96"/>
      <c r="M15" s="173">
        <f t="shared" si="4"/>
        <v>95.19713163921911</v>
      </c>
      <c r="N15" s="174">
        <f t="shared" si="5"/>
        <v>60.5232304504308</v>
      </c>
    </row>
    <row r="16" spans="1:14" ht="20.25" customHeight="1">
      <c r="A16" s="175" t="s">
        <v>223</v>
      </c>
      <c r="B16" s="176">
        <f t="shared" si="1"/>
        <v>137843</v>
      </c>
      <c r="C16" s="177">
        <f t="shared" si="0"/>
        <v>5124</v>
      </c>
      <c r="D16" s="197">
        <v>5124</v>
      </c>
      <c r="E16" s="198" t="s">
        <v>63</v>
      </c>
      <c r="F16" s="177">
        <f t="shared" si="2"/>
        <v>132719</v>
      </c>
      <c r="G16" s="140">
        <v>105013</v>
      </c>
      <c r="H16" s="178" t="s">
        <v>63</v>
      </c>
      <c r="I16" s="177">
        <v>27706</v>
      </c>
      <c r="J16" s="197">
        <v>27440</v>
      </c>
      <c r="K16" s="202">
        <f t="shared" si="3"/>
        <v>266</v>
      </c>
      <c r="L16" s="96"/>
      <c r="M16" s="179">
        <f t="shared" si="4"/>
        <v>96.28272745079546</v>
      </c>
      <c r="N16" s="180">
        <f t="shared" si="5"/>
        <v>96.08975428567284</v>
      </c>
    </row>
    <row r="17" spans="1:14" ht="20.25" customHeight="1">
      <c r="A17" s="168" t="s">
        <v>224</v>
      </c>
      <c r="B17" s="132">
        <f t="shared" si="1"/>
        <v>401120</v>
      </c>
      <c r="C17" s="142">
        <f t="shared" si="0"/>
        <v>10742</v>
      </c>
      <c r="D17" s="192">
        <v>10742</v>
      </c>
      <c r="E17" s="193" t="s">
        <v>63</v>
      </c>
      <c r="F17" s="142">
        <f t="shared" si="2"/>
        <v>390378</v>
      </c>
      <c r="G17" s="136">
        <v>200139</v>
      </c>
      <c r="H17" s="136">
        <v>3131</v>
      </c>
      <c r="I17" s="142">
        <v>187108</v>
      </c>
      <c r="J17" s="192">
        <v>61990</v>
      </c>
      <c r="K17" s="194">
        <f t="shared" si="3"/>
        <v>125118</v>
      </c>
      <c r="L17" s="96"/>
      <c r="M17" s="150">
        <f t="shared" si="4"/>
        <v>97.3219984044675</v>
      </c>
      <c r="N17" s="147">
        <f t="shared" si="5"/>
        <v>66.12983645791783</v>
      </c>
    </row>
    <row r="18" spans="1:14" ht="20.25" customHeight="1">
      <c r="A18" s="168" t="s">
        <v>225</v>
      </c>
      <c r="B18" s="132">
        <f t="shared" si="1"/>
        <v>168952</v>
      </c>
      <c r="C18" s="142">
        <f t="shared" si="0"/>
        <v>3846</v>
      </c>
      <c r="D18" s="192">
        <v>3846</v>
      </c>
      <c r="E18" s="193" t="s">
        <v>63</v>
      </c>
      <c r="F18" s="142">
        <f t="shared" si="2"/>
        <v>165106</v>
      </c>
      <c r="G18" s="136">
        <v>87188</v>
      </c>
      <c r="H18" s="138" t="s">
        <v>63</v>
      </c>
      <c r="I18" s="142">
        <v>77918</v>
      </c>
      <c r="J18" s="192">
        <v>16599</v>
      </c>
      <c r="K18" s="194">
        <f t="shared" si="3"/>
        <v>61319</v>
      </c>
      <c r="L18" s="96"/>
      <c r="M18" s="150">
        <f t="shared" si="4"/>
        <v>97.72361380747195</v>
      </c>
      <c r="N18" s="147">
        <f t="shared" si="5"/>
        <v>61.429873573559355</v>
      </c>
    </row>
    <row r="19" spans="1:14" ht="20.25" customHeight="1">
      <c r="A19" s="168" t="s">
        <v>226</v>
      </c>
      <c r="B19" s="132">
        <f t="shared" si="1"/>
        <v>101568</v>
      </c>
      <c r="C19" s="142">
        <f t="shared" si="0"/>
        <v>8042</v>
      </c>
      <c r="D19" s="192">
        <v>8042</v>
      </c>
      <c r="E19" s="193" t="s">
        <v>63</v>
      </c>
      <c r="F19" s="142">
        <f t="shared" si="2"/>
        <v>93526</v>
      </c>
      <c r="G19" s="136">
        <v>44707</v>
      </c>
      <c r="H19" s="138" t="s">
        <v>63</v>
      </c>
      <c r="I19" s="142">
        <v>48819</v>
      </c>
      <c r="J19" s="192">
        <v>19550</v>
      </c>
      <c r="K19" s="194">
        <f t="shared" si="3"/>
        <v>29269</v>
      </c>
      <c r="L19" s="96"/>
      <c r="M19" s="150">
        <f t="shared" si="4"/>
        <v>92.08215185885318</v>
      </c>
      <c r="N19" s="147">
        <f t="shared" si="5"/>
        <v>63.265004725897924</v>
      </c>
    </row>
    <row r="20" spans="1:14" ht="20.25" customHeight="1">
      <c r="A20" s="169" t="s">
        <v>227</v>
      </c>
      <c r="B20" s="170">
        <f t="shared" si="1"/>
        <v>81617</v>
      </c>
      <c r="C20" s="171">
        <f t="shared" si="0"/>
        <v>6728</v>
      </c>
      <c r="D20" s="195">
        <v>6728</v>
      </c>
      <c r="E20" s="199" t="s">
        <v>63</v>
      </c>
      <c r="F20" s="171">
        <f t="shared" si="2"/>
        <v>74889</v>
      </c>
      <c r="G20" s="139">
        <v>41376</v>
      </c>
      <c r="H20" s="172" t="s">
        <v>63</v>
      </c>
      <c r="I20" s="171">
        <v>33513</v>
      </c>
      <c r="J20" s="195">
        <v>4891</v>
      </c>
      <c r="K20" s="196">
        <f t="shared" si="3"/>
        <v>28622</v>
      </c>
      <c r="L20" s="96"/>
      <c r="M20" s="173">
        <f t="shared" si="4"/>
        <v>91.75661933175687</v>
      </c>
      <c r="N20" s="174">
        <f t="shared" si="5"/>
        <v>56.68794491343715</v>
      </c>
    </row>
    <row r="21" spans="1:14" ht="20.25" customHeight="1">
      <c r="A21" s="175" t="s">
        <v>228</v>
      </c>
      <c r="B21" s="176">
        <f t="shared" si="1"/>
        <v>74915</v>
      </c>
      <c r="C21" s="177">
        <f t="shared" si="0"/>
        <v>2414</v>
      </c>
      <c r="D21" s="197">
        <v>2414</v>
      </c>
      <c r="E21" s="198" t="s">
        <v>63</v>
      </c>
      <c r="F21" s="177">
        <f t="shared" si="2"/>
        <v>72501</v>
      </c>
      <c r="G21" s="140">
        <v>31797</v>
      </c>
      <c r="H21" s="178" t="s">
        <v>63</v>
      </c>
      <c r="I21" s="177">
        <v>40704</v>
      </c>
      <c r="J21" s="197">
        <v>15735</v>
      </c>
      <c r="K21" s="202">
        <f t="shared" si="3"/>
        <v>24969</v>
      </c>
      <c r="L21" s="96"/>
      <c r="M21" s="179">
        <f t="shared" si="4"/>
        <v>96.77768137222185</v>
      </c>
      <c r="N21" s="180">
        <f t="shared" si="5"/>
        <v>63.447907628645794</v>
      </c>
    </row>
    <row r="22" spans="1:14" ht="20.25" customHeight="1">
      <c r="A22" s="168" t="s">
        <v>229</v>
      </c>
      <c r="B22" s="132">
        <f t="shared" si="1"/>
        <v>51807</v>
      </c>
      <c r="C22" s="142">
        <f t="shared" si="0"/>
        <v>8661</v>
      </c>
      <c r="D22" s="192">
        <v>8661</v>
      </c>
      <c r="E22" s="193" t="s">
        <v>63</v>
      </c>
      <c r="F22" s="142">
        <f t="shared" si="2"/>
        <v>43146</v>
      </c>
      <c r="G22" s="137">
        <v>5365</v>
      </c>
      <c r="H22" s="138" t="s">
        <v>63</v>
      </c>
      <c r="I22" s="142">
        <v>37781</v>
      </c>
      <c r="J22" s="192">
        <v>17560</v>
      </c>
      <c r="K22" s="194">
        <f t="shared" si="3"/>
        <v>20221</v>
      </c>
      <c r="L22" s="96"/>
      <c r="M22" s="150">
        <f t="shared" si="4"/>
        <v>83.28218194452487</v>
      </c>
      <c r="N22" s="147">
        <f t="shared" si="5"/>
        <v>44.25077692203756</v>
      </c>
    </row>
    <row r="23" spans="1:14" ht="20.25" customHeight="1">
      <c r="A23" s="168" t="s">
        <v>230</v>
      </c>
      <c r="B23" s="132">
        <f t="shared" si="1"/>
        <v>99677</v>
      </c>
      <c r="C23" s="142">
        <f t="shared" si="0"/>
        <v>16942</v>
      </c>
      <c r="D23" s="192">
        <v>16942</v>
      </c>
      <c r="E23" s="193" t="s">
        <v>63</v>
      </c>
      <c r="F23" s="142">
        <f t="shared" si="2"/>
        <v>82735</v>
      </c>
      <c r="G23" s="137">
        <v>12590</v>
      </c>
      <c r="H23" s="138" t="s">
        <v>63</v>
      </c>
      <c r="I23" s="142">
        <v>70145</v>
      </c>
      <c r="J23" s="192">
        <v>32134</v>
      </c>
      <c r="K23" s="194">
        <f t="shared" si="3"/>
        <v>38011</v>
      </c>
      <c r="L23" s="96"/>
      <c r="M23" s="150">
        <f t="shared" si="4"/>
        <v>83.00310001304213</v>
      </c>
      <c r="N23" s="147">
        <f t="shared" si="5"/>
        <v>44.86892663302467</v>
      </c>
    </row>
    <row r="24" spans="1:14" ht="20.25" customHeight="1">
      <c r="A24" s="168" t="s">
        <v>231</v>
      </c>
      <c r="B24" s="132">
        <f t="shared" si="1"/>
        <v>143722</v>
      </c>
      <c r="C24" s="142">
        <f t="shared" si="0"/>
        <v>7521</v>
      </c>
      <c r="D24" s="192">
        <v>7521</v>
      </c>
      <c r="E24" s="193" t="s">
        <v>63</v>
      </c>
      <c r="F24" s="142">
        <f t="shared" si="2"/>
        <v>136201</v>
      </c>
      <c r="G24" s="136">
        <v>89856</v>
      </c>
      <c r="H24" s="138" t="s">
        <v>63</v>
      </c>
      <c r="I24" s="142">
        <v>46345</v>
      </c>
      <c r="J24" s="192">
        <v>15782</v>
      </c>
      <c r="K24" s="194">
        <f t="shared" si="3"/>
        <v>30563</v>
      </c>
      <c r="L24" s="96"/>
      <c r="M24" s="150">
        <f t="shared" si="4"/>
        <v>94.76698069884917</v>
      </c>
      <c r="N24" s="147">
        <f t="shared" si="5"/>
        <v>73.50162118534392</v>
      </c>
    </row>
    <row r="25" spans="1:14" ht="20.25" customHeight="1">
      <c r="A25" s="169" t="s">
        <v>232</v>
      </c>
      <c r="B25" s="170">
        <f t="shared" si="1"/>
        <v>135455</v>
      </c>
      <c r="C25" s="171">
        <f t="shared" si="0"/>
        <v>12376</v>
      </c>
      <c r="D25" s="195">
        <v>12376</v>
      </c>
      <c r="E25" s="199" t="s">
        <v>63</v>
      </c>
      <c r="F25" s="171">
        <f t="shared" si="2"/>
        <v>123079</v>
      </c>
      <c r="G25" s="139">
        <v>35109</v>
      </c>
      <c r="H25" s="139">
        <v>636</v>
      </c>
      <c r="I25" s="171">
        <v>87334</v>
      </c>
      <c r="J25" s="195">
        <v>28320</v>
      </c>
      <c r="K25" s="196">
        <f t="shared" si="3"/>
        <v>59014</v>
      </c>
      <c r="L25" s="96"/>
      <c r="M25" s="173">
        <f t="shared" si="4"/>
        <v>90.86338636447529</v>
      </c>
      <c r="N25" s="174">
        <f t="shared" si="5"/>
        <v>47.29615001291942</v>
      </c>
    </row>
    <row r="26" spans="1:14" ht="20.25" customHeight="1">
      <c r="A26" s="175" t="s">
        <v>233</v>
      </c>
      <c r="B26" s="176">
        <f t="shared" si="1"/>
        <v>53347</v>
      </c>
      <c r="C26" s="177">
        <f t="shared" si="0"/>
        <v>4356</v>
      </c>
      <c r="D26" s="197">
        <v>4356</v>
      </c>
      <c r="E26" s="198" t="s">
        <v>63</v>
      </c>
      <c r="F26" s="177">
        <f t="shared" si="2"/>
        <v>48991</v>
      </c>
      <c r="G26" s="140">
        <v>13668</v>
      </c>
      <c r="H26" s="178" t="s">
        <v>63</v>
      </c>
      <c r="I26" s="177">
        <v>35323</v>
      </c>
      <c r="J26" s="197">
        <v>9190</v>
      </c>
      <c r="K26" s="202">
        <f t="shared" si="3"/>
        <v>26133</v>
      </c>
      <c r="L26" s="96"/>
      <c r="M26" s="179">
        <f t="shared" si="4"/>
        <v>91.83459238570116</v>
      </c>
      <c r="N26" s="180">
        <f t="shared" si="5"/>
        <v>42.847770258871165</v>
      </c>
    </row>
    <row r="27" spans="1:14" ht="20.25" customHeight="1">
      <c r="A27" s="168" t="s">
        <v>234</v>
      </c>
      <c r="B27" s="132">
        <f t="shared" si="1"/>
        <v>104234</v>
      </c>
      <c r="C27" s="142">
        <f t="shared" si="0"/>
        <v>4028</v>
      </c>
      <c r="D27" s="192">
        <v>4028</v>
      </c>
      <c r="E27" s="193" t="s">
        <v>63</v>
      </c>
      <c r="F27" s="142">
        <f t="shared" si="2"/>
        <v>100206</v>
      </c>
      <c r="G27" s="136">
        <v>59683</v>
      </c>
      <c r="H27" s="138" t="s">
        <v>63</v>
      </c>
      <c r="I27" s="142">
        <v>40523</v>
      </c>
      <c r="J27" s="192">
        <v>4674</v>
      </c>
      <c r="K27" s="194">
        <f t="shared" si="3"/>
        <v>35849</v>
      </c>
      <c r="L27" s="96"/>
      <c r="M27" s="150">
        <f t="shared" si="4"/>
        <v>96.13561793656581</v>
      </c>
      <c r="N27" s="147">
        <f t="shared" si="5"/>
        <v>61.74280944797283</v>
      </c>
    </row>
    <row r="28" spans="1:14" ht="20.25" customHeight="1">
      <c r="A28" s="168" t="s">
        <v>235</v>
      </c>
      <c r="B28" s="132">
        <f t="shared" si="1"/>
        <v>80286</v>
      </c>
      <c r="C28" s="142">
        <f t="shared" si="0"/>
        <v>5059</v>
      </c>
      <c r="D28" s="192">
        <v>5059</v>
      </c>
      <c r="E28" s="193" t="s">
        <v>63</v>
      </c>
      <c r="F28" s="142">
        <f t="shared" si="2"/>
        <v>75227</v>
      </c>
      <c r="G28" s="136">
        <v>41087</v>
      </c>
      <c r="H28" s="138" t="s">
        <v>63</v>
      </c>
      <c r="I28" s="142">
        <v>34140</v>
      </c>
      <c r="J28" s="192">
        <v>15688</v>
      </c>
      <c r="K28" s="194">
        <f t="shared" si="3"/>
        <v>18452</v>
      </c>
      <c r="L28" s="96"/>
      <c r="M28" s="150">
        <f t="shared" si="4"/>
        <v>93.69877687268017</v>
      </c>
      <c r="N28" s="147">
        <f t="shared" si="5"/>
        <v>70.71594051266722</v>
      </c>
    </row>
    <row r="29" spans="1:14" ht="20.25" customHeight="1">
      <c r="A29" s="168" t="s">
        <v>236</v>
      </c>
      <c r="B29" s="132">
        <f t="shared" si="1"/>
        <v>83508</v>
      </c>
      <c r="C29" s="142">
        <f t="shared" si="0"/>
        <v>1368</v>
      </c>
      <c r="D29" s="192">
        <v>1368</v>
      </c>
      <c r="E29" s="193" t="s">
        <v>63</v>
      </c>
      <c r="F29" s="142">
        <f t="shared" si="2"/>
        <v>82140</v>
      </c>
      <c r="G29" s="136">
        <v>77763</v>
      </c>
      <c r="H29" s="138" t="s">
        <v>63</v>
      </c>
      <c r="I29" s="142">
        <v>4377</v>
      </c>
      <c r="J29" s="192">
        <v>733</v>
      </c>
      <c r="K29" s="194">
        <f t="shared" si="3"/>
        <v>3644</v>
      </c>
      <c r="L29" s="96"/>
      <c r="M29" s="150">
        <f t="shared" si="4"/>
        <v>98.36183359678114</v>
      </c>
      <c r="N29" s="147">
        <f t="shared" si="5"/>
        <v>93.99817981510753</v>
      </c>
    </row>
    <row r="30" spans="1:14" ht="20.25" customHeight="1">
      <c r="A30" s="169" t="s">
        <v>237</v>
      </c>
      <c r="B30" s="170">
        <f t="shared" si="1"/>
        <v>64110</v>
      </c>
      <c r="C30" s="171">
        <f t="shared" si="0"/>
        <v>2936</v>
      </c>
      <c r="D30" s="195">
        <v>2936</v>
      </c>
      <c r="E30" s="199" t="s">
        <v>63</v>
      </c>
      <c r="F30" s="171">
        <f t="shared" si="2"/>
        <v>61174</v>
      </c>
      <c r="G30" s="139">
        <v>28507</v>
      </c>
      <c r="H30" s="172" t="s">
        <v>63</v>
      </c>
      <c r="I30" s="171">
        <v>32667</v>
      </c>
      <c r="J30" s="195">
        <v>12486</v>
      </c>
      <c r="K30" s="196">
        <f t="shared" si="3"/>
        <v>20181</v>
      </c>
      <c r="L30" s="96"/>
      <c r="M30" s="173">
        <f t="shared" si="4"/>
        <v>95.42037123693652</v>
      </c>
      <c r="N30" s="174">
        <f t="shared" si="5"/>
        <v>63.94166276711901</v>
      </c>
    </row>
    <row r="31" spans="1:14" ht="20.25" customHeight="1">
      <c r="A31" s="175" t="s">
        <v>238</v>
      </c>
      <c r="B31" s="176">
        <f t="shared" si="1"/>
        <v>79770</v>
      </c>
      <c r="C31" s="177">
        <f t="shared" si="0"/>
        <v>2562</v>
      </c>
      <c r="D31" s="197">
        <v>2562</v>
      </c>
      <c r="E31" s="198" t="s">
        <v>63</v>
      </c>
      <c r="F31" s="177">
        <f t="shared" si="2"/>
        <v>77208</v>
      </c>
      <c r="G31" s="140">
        <v>38334</v>
      </c>
      <c r="H31" s="178" t="s">
        <v>63</v>
      </c>
      <c r="I31" s="177">
        <v>38874</v>
      </c>
      <c r="J31" s="197">
        <v>17674</v>
      </c>
      <c r="K31" s="202">
        <f t="shared" si="3"/>
        <v>21200</v>
      </c>
      <c r="L31" s="96"/>
      <c r="M31" s="179">
        <f t="shared" si="4"/>
        <v>96.78826626551336</v>
      </c>
      <c r="N31" s="180">
        <f t="shared" si="5"/>
        <v>70.21185909489783</v>
      </c>
    </row>
    <row r="32" spans="1:14" ht="20.25" customHeight="1">
      <c r="A32" s="168" t="s">
        <v>239</v>
      </c>
      <c r="B32" s="132">
        <f t="shared" si="1"/>
        <v>40666</v>
      </c>
      <c r="C32" s="142">
        <f t="shared" si="0"/>
        <v>2649</v>
      </c>
      <c r="D32" s="192">
        <v>2649</v>
      </c>
      <c r="E32" s="193" t="s">
        <v>63</v>
      </c>
      <c r="F32" s="142">
        <f t="shared" si="2"/>
        <v>38017</v>
      </c>
      <c r="G32" s="136">
        <v>17660</v>
      </c>
      <c r="H32" s="138" t="s">
        <v>63</v>
      </c>
      <c r="I32" s="142">
        <v>20357</v>
      </c>
      <c r="J32" s="192">
        <v>5796</v>
      </c>
      <c r="K32" s="194">
        <f t="shared" si="3"/>
        <v>14561</v>
      </c>
      <c r="L32" s="96"/>
      <c r="M32" s="150">
        <f t="shared" si="4"/>
        <v>93.48595878620961</v>
      </c>
      <c r="N32" s="147">
        <f t="shared" si="5"/>
        <v>57.67963409236218</v>
      </c>
    </row>
    <row r="33" spans="1:14" ht="20.25" customHeight="1">
      <c r="A33" s="168" t="s">
        <v>240</v>
      </c>
      <c r="B33" s="132">
        <f t="shared" si="1"/>
        <v>48621</v>
      </c>
      <c r="C33" s="142">
        <f t="shared" si="0"/>
        <v>2587</v>
      </c>
      <c r="D33" s="192">
        <v>2587</v>
      </c>
      <c r="E33" s="193" t="s">
        <v>63</v>
      </c>
      <c r="F33" s="142">
        <f t="shared" si="2"/>
        <v>46034</v>
      </c>
      <c r="G33" s="136">
        <v>21428</v>
      </c>
      <c r="H33" s="138" t="s">
        <v>63</v>
      </c>
      <c r="I33" s="142">
        <v>24606</v>
      </c>
      <c r="J33" s="192">
        <v>6891</v>
      </c>
      <c r="K33" s="194">
        <f t="shared" si="3"/>
        <v>17715</v>
      </c>
      <c r="L33" s="96"/>
      <c r="M33" s="150">
        <f t="shared" si="4"/>
        <v>94.67925382036569</v>
      </c>
      <c r="N33" s="147">
        <f t="shared" si="5"/>
        <v>58.24438000041135</v>
      </c>
    </row>
    <row r="34" spans="1:14" ht="20.25" customHeight="1">
      <c r="A34" s="168" t="s">
        <v>241</v>
      </c>
      <c r="B34" s="132">
        <f t="shared" si="1"/>
        <v>66138</v>
      </c>
      <c r="C34" s="142">
        <f t="shared" si="0"/>
        <v>1615</v>
      </c>
      <c r="D34" s="192">
        <v>1615</v>
      </c>
      <c r="E34" s="193" t="s">
        <v>63</v>
      </c>
      <c r="F34" s="142">
        <f t="shared" si="2"/>
        <v>64523</v>
      </c>
      <c r="G34" s="136">
        <v>45184</v>
      </c>
      <c r="H34" s="138" t="s">
        <v>63</v>
      </c>
      <c r="I34" s="142">
        <v>19339</v>
      </c>
      <c r="J34" s="192">
        <v>5233</v>
      </c>
      <c r="K34" s="194">
        <f t="shared" si="3"/>
        <v>14106</v>
      </c>
      <c r="L34" s="96"/>
      <c r="M34" s="150">
        <f t="shared" si="4"/>
        <v>97.55813601862772</v>
      </c>
      <c r="N34" s="147">
        <f t="shared" si="5"/>
        <v>76.23000393117421</v>
      </c>
    </row>
    <row r="35" spans="1:14" ht="20.25" customHeight="1">
      <c r="A35" s="169" t="s">
        <v>242</v>
      </c>
      <c r="B35" s="170">
        <f t="shared" si="1"/>
        <v>77743</v>
      </c>
      <c r="C35" s="171">
        <f t="shared" si="0"/>
        <v>1212</v>
      </c>
      <c r="D35" s="195">
        <v>1212</v>
      </c>
      <c r="E35" s="199" t="s">
        <v>63</v>
      </c>
      <c r="F35" s="171">
        <f t="shared" si="2"/>
        <v>76531</v>
      </c>
      <c r="G35" s="139">
        <v>30711</v>
      </c>
      <c r="H35" s="172" t="s">
        <v>63</v>
      </c>
      <c r="I35" s="171">
        <v>45820</v>
      </c>
      <c r="J35" s="195">
        <v>5110</v>
      </c>
      <c r="K35" s="196">
        <f t="shared" si="3"/>
        <v>40710</v>
      </c>
      <c r="L35" s="96"/>
      <c r="M35" s="173">
        <f t="shared" si="4"/>
        <v>98.44101719768983</v>
      </c>
      <c r="N35" s="174">
        <f t="shared" si="5"/>
        <v>46.07617406068714</v>
      </c>
    </row>
    <row r="36" spans="1:14" ht="20.25" customHeight="1">
      <c r="A36" s="175" t="s">
        <v>243</v>
      </c>
      <c r="B36" s="176">
        <f t="shared" si="1"/>
        <v>65595</v>
      </c>
      <c r="C36" s="177">
        <f t="shared" si="0"/>
        <v>3984</v>
      </c>
      <c r="D36" s="197">
        <v>3984</v>
      </c>
      <c r="E36" s="198" t="s">
        <v>63</v>
      </c>
      <c r="F36" s="177">
        <f t="shared" si="2"/>
        <v>61611</v>
      </c>
      <c r="G36" s="140">
        <v>25627</v>
      </c>
      <c r="H36" s="140">
        <v>227</v>
      </c>
      <c r="I36" s="177">
        <v>35757</v>
      </c>
      <c r="J36" s="197">
        <v>30730</v>
      </c>
      <c r="K36" s="202">
        <f t="shared" si="3"/>
        <v>5027</v>
      </c>
      <c r="L36" s="96"/>
      <c r="M36" s="179">
        <f t="shared" si="4"/>
        <v>93.92636633889778</v>
      </c>
      <c r="N36" s="180">
        <f t="shared" si="5"/>
        <v>86.26267245979115</v>
      </c>
    </row>
    <row r="37" spans="1:14" ht="20.25" customHeight="1">
      <c r="A37" s="168" t="s">
        <v>258</v>
      </c>
      <c r="B37" s="132">
        <f>C37+F37</f>
        <v>67068</v>
      </c>
      <c r="C37" s="142">
        <f>SUM(D37:E37)</f>
        <v>10007</v>
      </c>
      <c r="D37" s="192">
        <v>10007</v>
      </c>
      <c r="E37" s="193" t="s">
        <v>63</v>
      </c>
      <c r="F37" s="142">
        <f>SUM(G37:I37)</f>
        <v>57061</v>
      </c>
      <c r="G37" s="138" t="s">
        <v>63</v>
      </c>
      <c r="H37" s="136">
        <v>3382</v>
      </c>
      <c r="I37" s="142">
        <v>53679</v>
      </c>
      <c r="J37" s="192">
        <v>33883</v>
      </c>
      <c r="K37" s="194">
        <f>I37-J37</f>
        <v>19796</v>
      </c>
      <c r="L37" s="96"/>
      <c r="M37" s="150">
        <f>F37/B37*100</f>
        <v>85.07932247867835</v>
      </c>
      <c r="N37" s="147">
        <f>(F37-K37)/B37*100</f>
        <v>55.563010675732095</v>
      </c>
    </row>
    <row r="38" spans="1:14" ht="20.25" customHeight="1">
      <c r="A38" s="168" t="s">
        <v>249</v>
      </c>
      <c r="B38" s="132">
        <f>C38+F38</f>
        <v>56057</v>
      </c>
      <c r="C38" s="142">
        <f>SUM(D38:E38)</f>
        <v>4209</v>
      </c>
      <c r="D38" s="192">
        <v>4209</v>
      </c>
      <c r="E38" s="193" t="s">
        <v>63</v>
      </c>
      <c r="F38" s="142">
        <f>SUM(G38:I38)</f>
        <v>51848</v>
      </c>
      <c r="G38" s="138" t="s">
        <v>63</v>
      </c>
      <c r="H38" s="138" t="s">
        <v>63</v>
      </c>
      <c r="I38" s="142">
        <v>51848</v>
      </c>
      <c r="J38" s="192">
        <v>20980</v>
      </c>
      <c r="K38" s="194">
        <f>I38-J38</f>
        <v>30868</v>
      </c>
      <c r="L38" s="96"/>
      <c r="M38" s="150">
        <f>F38/B38*100</f>
        <v>92.491571079437</v>
      </c>
      <c r="N38" s="147">
        <f>(F38-K38)/B38*100</f>
        <v>37.426191198244645</v>
      </c>
    </row>
    <row r="39" spans="1:14" ht="20.25" customHeight="1">
      <c r="A39" s="168" t="s">
        <v>247</v>
      </c>
      <c r="B39" s="132">
        <f>C39+F39</f>
        <v>79705</v>
      </c>
      <c r="C39" s="142">
        <f>SUM(D39:E39)</f>
        <v>6506</v>
      </c>
      <c r="D39" s="192">
        <v>6506</v>
      </c>
      <c r="E39" s="193" t="s">
        <v>63</v>
      </c>
      <c r="F39" s="142">
        <f>SUM(G39:I39)</f>
        <v>73199</v>
      </c>
      <c r="G39" s="138" t="s">
        <v>63</v>
      </c>
      <c r="H39" s="138" t="s">
        <v>63</v>
      </c>
      <c r="I39" s="142">
        <v>73199</v>
      </c>
      <c r="J39" s="192">
        <v>18525</v>
      </c>
      <c r="K39" s="194">
        <f>I39-J39</f>
        <v>54674</v>
      </c>
      <c r="L39" s="96"/>
      <c r="M39" s="150">
        <f>F39/B39*100</f>
        <v>91.83740041402673</v>
      </c>
      <c r="N39" s="147">
        <f>(F39-K39)/B39*100</f>
        <v>23.2419547079857</v>
      </c>
    </row>
    <row r="40" spans="1:14" ht="20.25" customHeight="1" thickBot="1">
      <c r="A40" s="181" t="s">
        <v>308</v>
      </c>
      <c r="B40" s="182">
        <f>C40+F40</f>
        <v>43891</v>
      </c>
      <c r="C40" s="183">
        <f>SUM(D40:E40)</f>
        <v>4023</v>
      </c>
      <c r="D40" s="200">
        <v>4023</v>
      </c>
      <c r="E40" s="201" t="s">
        <v>63</v>
      </c>
      <c r="F40" s="183">
        <f>SUM(G40:I40)</f>
        <v>39868</v>
      </c>
      <c r="G40" s="184" t="s">
        <v>63</v>
      </c>
      <c r="H40" s="141">
        <v>637</v>
      </c>
      <c r="I40" s="183">
        <v>39231</v>
      </c>
      <c r="J40" s="200">
        <v>22592</v>
      </c>
      <c r="K40" s="213">
        <f>I40-J40</f>
        <v>16639</v>
      </c>
      <c r="L40" s="96"/>
      <c r="M40" s="151">
        <f>F40/B40*100</f>
        <v>90.83411177690188</v>
      </c>
      <c r="N40" s="148">
        <f>(F40-K40)/B40*100</f>
        <v>52.92428971770978</v>
      </c>
    </row>
    <row r="41" spans="1:14" s="13" customFormat="1" ht="27" customHeight="1" thickBot="1">
      <c r="A41" s="101" t="s">
        <v>416</v>
      </c>
      <c r="F41" s="115"/>
      <c r="K41" s="128" t="s">
        <v>148</v>
      </c>
      <c r="M41" s="144"/>
      <c r="N41" s="144"/>
    </row>
    <row r="42" spans="1:14" ht="15" customHeight="1">
      <c r="A42" s="335" t="s">
        <v>14</v>
      </c>
      <c r="B42" s="337" t="s">
        <v>92</v>
      </c>
      <c r="C42" s="14"/>
      <c r="D42" s="15"/>
      <c r="E42" s="16"/>
      <c r="F42" s="116"/>
      <c r="G42" s="113"/>
      <c r="H42" s="113"/>
      <c r="I42" s="113"/>
      <c r="J42" s="113"/>
      <c r="K42" s="129"/>
      <c r="L42" s="96"/>
      <c r="M42" s="363" t="s">
        <v>103</v>
      </c>
      <c r="N42" s="363" t="s">
        <v>102</v>
      </c>
    </row>
    <row r="43" spans="1:14" ht="15" customHeight="1">
      <c r="A43" s="336"/>
      <c r="B43" s="362"/>
      <c r="C43" s="365" t="s">
        <v>93</v>
      </c>
      <c r="D43" s="19"/>
      <c r="E43" s="20"/>
      <c r="F43" s="366" t="s">
        <v>96</v>
      </c>
      <c r="G43" s="368" t="s">
        <v>97</v>
      </c>
      <c r="H43" s="368" t="s">
        <v>98</v>
      </c>
      <c r="I43" s="370" t="s">
        <v>99</v>
      </c>
      <c r="J43" s="114"/>
      <c r="K43" s="130"/>
      <c r="L43" s="96"/>
      <c r="M43" s="364"/>
      <c r="N43" s="364"/>
    </row>
    <row r="44" spans="1:14" ht="15" customHeight="1">
      <c r="A44" s="336"/>
      <c r="B44" s="362"/>
      <c r="C44" s="362"/>
      <c r="D44" s="372" t="s">
        <v>94</v>
      </c>
      <c r="E44" s="374" t="s">
        <v>95</v>
      </c>
      <c r="F44" s="367"/>
      <c r="G44" s="369"/>
      <c r="H44" s="369"/>
      <c r="I44" s="371"/>
      <c r="J44" s="372" t="s">
        <v>100</v>
      </c>
      <c r="K44" s="377" t="s">
        <v>101</v>
      </c>
      <c r="L44" s="210"/>
      <c r="M44" s="364"/>
      <c r="N44" s="364"/>
    </row>
    <row r="45" spans="1:14" ht="15" customHeight="1" thickBot="1">
      <c r="A45" s="336"/>
      <c r="B45" s="362"/>
      <c r="C45" s="165"/>
      <c r="D45" s="373"/>
      <c r="E45" s="375"/>
      <c r="F45" s="189"/>
      <c r="G45" s="369"/>
      <c r="H45" s="369"/>
      <c r="I45" s="371"/>
      <c r="J45" s="376"/>
      <c r="K45" s="378"/>
      <c r="L45" s="211"/>
      <c r="M45" s="364"/>
      <c r="N45" s="364"/>
    </row>
    <row r="46" spans="1:14" ht="20.25" customHeight="1">
      <c r="A46" s="166" t="s">
        <v>244</v>
      </c>
      <c r="B46" s="131">
        <f t="shared" si="1"/>
        <v>39466</v>
      </c>
      <c r="C46" s="167">
        <f t="shared" si="0"/>
        <v>673</v>
      </c>
      <c r="D46" s="190">
        <v>673</v>
      </c>
      <c r="E46" s="191" t="s">
        <v>63</v>
      </c>
      <c r="F46" s="167">
        <f t="shared" si="2"/>
        <v>38793</v>
      </c>
      <c r="G46" s="134">
        <v>15786</v>
      </c>
      <c r="H46" s="135" t="s">
        <v>63</v>
      </c>
      <c r="I46" s="167">
        <v>23007</v>
      </c>
      <c r="J46" s="190">
        <v>9294</v>
      </c>
      <c r="K46" s="212">
        <f t="shared" si="3"/>
        <v>13713</v>
      </c>
      <c r="L46" s="96"/>
      <c r="M46" s="149">
        <f t="shared" si="4"/>
        <v>98.29473470835656</v>
      </c>
      <c r="N46" s="146">
        <f t="shared" si="5"/>
        <v>63.5483707495059</v>
      </c>
    </row>
    <row r="47" spans="1:14" ht="20.25" customHeight="1">
      <c r="A47" s="168" t="s">
        <v>245</v>
      </c>
      <c r="B47" s="132">
        <f t="shared" si="1"/>
        <v>44444</v>
      </c>
      <c r="C47" s="142">
        <f t="shared" si="0"/>
        <v>578</v>
      </c>
      <c r="D47" s="192">
        <v>578</v>
      </c>
      <c r="E47" s="193" t="s">
        <v>63</v>
      </c>
      <c r="F47" s="142">
        <f t="shared" si="2"/>
        <v>43866</v>
      </c>
      <c r="G47" s="136">
        <v>28611</v>
      </c>
      <c r="H47" s="138" t="s">
        <v>63</v>
      </c>
      <c r="I47" s="142">
        <v>15255</v>
      </c>
      <c r="J47" s="192">
        <v>5525</v>
      </c>
      <c r="K47" s="194">
        <f t="shared" si="3"/>
        <v>9730</v>
      </c>
      <c r="L47" s="96"/>
      <c r="M47" s="150">
        <f t="shared" si="4"/>
        <v>98.69948699486994</v>
      </c>
      <c r="N47" s="147">
        <f t="shared" si="5"/>
        <v>76.80676806768068</v>
      </c>
    </row>
    <row r="48" spans="1:14" ht="20.25" customHeight="1">
      <c r="A48" s="168" t="s">
        <v>246</v>
      </c>
      <c r="B48" s="132">
        <f t="shared" si="1"/>
        <v>13485</v>
      </c>
      <c r="C48" s="142">
        <f t="shared" si="0"/>
        <v>1203</v>
      </c>
      <c r="D48" s="192">
        <v>1203</v>
      </c>
      <c r="E48" s="193" t="s">
        <v>63</v>
      </c>
      <c r="F48" s="142">
        <f t="shared" si="2"/>
        <v>12282</v>
      </c>
      <c r="G48" s="138" t="s">
        <v>63</v>
      </c>
      <c r="H48" s="138" t="s">
        <v>63</v>
      </c>
      <c r="I48" s="142">
        <v>12282</v>
      </c>
      <c r="J48" s="192">
        <v>6722</v>
      </c>
      <c r="K48" s="194">
        <f t="shared" si="3"/>
        <v>5560</v>
      </c>
      <c r="L48" s="96"/>
      <c r="M48" s="150">
        <f t="shared" si="4"/>
        <v>91.0789766407119</v>
      </c>
      <c r="N48" s="147">
        <f t="shared" si="5"/>
        <v>49.84797923618836</v>
      </c>
    </row>
    <row r="49" spans="1:14" ht="20.25" customHeight="1">
      <c r="A49" s="168" t="s">
        <v>248</v>
      </c>
      <c r="B49" s="132">
        <f t="shared" si="1"/>
        <v>7766</v>
      </c>
      <c r="C49" s="142">
        <f t="shared" si="0"/>
        <v>499</v>
      </c>
      <c r="D49" s="192">
        <v>499</v>
      </c>
      <c r="E49" s="193" t="s">
        <v>63</v>
      </c>
      <c r="F49" s="142">
        <f t="shared" si="2"/>
        <v>7267</v>
      </c>
      <c r="G49" s="138" t="s">
        <v>63</v>
      </c>
      <c r="H49" s="138" t="s">
        <v>63</v>
      </c>
      <c r="I49" s="142">
        <v>7267</v>
      </c>
      <c r="J49" s="192">
        <v>2246</v>
      </c>
      <c r="K49" s="194">
        <f t="shared" si="3"/>
        <v>5021</v>
      </c>
      <c r="L49" s="96"/>
      <c r="M49" s="150">
        <f t="shared" si="4"/>
        <v>93.57455575585887</v>
      </c>
      <c r="N49" s="147">
        <f t="shared" si="5"/>
        <v>28.920937419520985</v>
      </c>
    </row>
    <row r="50" spans="1:14" ht="20.25" customHeight="1">
      <c r="A50" s="331" t="s">
        <v>250</v>
      </c>
      <c r="B50" s="170">
        <f t="shared" si="1"/>
        <v>22007</v>
      </c>
      <c r="C50" s="171">
        <f t="shared" si="0"/>
        <v>1781</v>
      </c>
      <c r="D50" s="195">
        <v>1552</v>
      </c>
      <c r="E50" s="196">
        <v>229</v>
      </c>
      <c r="F50" s="171">
        <f t="shared" si="2"/>
        <v>20226</v>
      </c>
      <c r="G50" s="139">
        <v>5768</v>
      </c>
      <c r="H50" s="172" t="s">
        <v>63</v>
      </c>
      <c r="I50" s="171">
        <v>14458</v>
      </c>
      <c r="J50" s="195">
        <v>5309</v>
      </c>
      <c r="K50" s="196">
        <f t="shared" si="3"/>
        <v>9149</v>
      </c>
      <c r="L50" s="96"/>
      <c r="M50" s="173">
        <f t="shared" si="4"/>
        <v>91.90712046167128</v>
      </c>
      <c r="N50" s="174">
        <f t="shared" si="5"/>
        <v>50.33398464125051</v>
      </c>
    </row>
    <row r="51" spans="1:14" ht="20.25" customHeight="1">
      <c r="A51" s="175" t="s">
        <v>251</v>
      </c>
      <c r="B51" s="176">
        <f t="shared" si="1"/>
        <v>33202</v>
      </c>
      <c r="C51" s="177">
        <f t="shared" si="0"/>
        <v>2684</v>
      </c>
      <c r="D51" s="197">
        <v>2684</v>
      </c>
      <c r="E51" s="198" t="s">
        <v>63</v>
      </c>
      <c r="F51" s="177">
        <f t="shared" si="2"/>
        <v>30518</v>
      </c>
      <c r="G51" s="178" t="s">
        <v>63</v>
      </c>
      <c r="H51" s="178" t="s">
        <v>63</v>
      </c>
      <c r="I51" s="177">
        <v>30518</v>
      </c>
      <c r="J51" s="197">
        <v>764</v>
      </c>
      <c r="K51" s="202">
        <f t="shared" si="3"/>
        <v>29754</v>
      </c>
      <c r="L51" s="96"/>
      <c r="M51" s="179">
        <f t="shared" si="4"/>
        <v>91.91614962954039</v>
      </c>
      <c r="N51" s="180">
        <f t="shared" si="5"/>
        <v>2.301066200831275</v>
      </c>
    </row>
    <row r="52" spans="1:14" ht="20.25" customHeight="1">
      <c r="A52" s="168" t="s">
        <v>252</v>
      </c>
      <c r="B52" s="132">
        <f t="shared" si="1"/>
        <v>22913</v>
      </c>
      <c r="C52" s="142">
        <f t="shared" si="0"/>
        <v>1554</v>
      </c>
      <c r="D52" s="192">
        <v>1554</v>
      </c>
      <c r="E52" s="193" t="s">
        <v>63</v>
      </c>
      <c r="F52" s="142">
        <f t="shared" si="2"/>
        <v>21359</v>
      </c>
      <c r="G52" s="138" t="s">
        <v>63</v>
      </c>
      <c r="H52" s="138" t="s">
        <v>63</v>
      </c>
      <c r="I52" s="142">
        <v>21359</v>
      </c>
      <c r="J52" s="192">
        <v>12528</v>
      </c>
      <c r="K52" s="194">
        <f t="shared" si="3"/>
        <v>8831</v>
      </c>
      <c r="L52" s="96"/>
      <c r="M52" s="150">
        <f t="shared" si="4"/>
        <v>93.21782394273993</v>
      </c>
      <c r="N52" s="147">
        <f t="shared" si="5"/>
        <v>54.67638458516999</v>
      </c>
    </row>
    <row r="53" spans="1:14" ht="20.25" customHeight="1">
      <c r="A53" s="168" t="s">
        <v>253</v>
      </c>
      <c r="B53" s="132">
        <f t="shared" si="1"/>
        <v>23967</v>
      </c>
      <c r="C53" s="142">
        <f t="shared" si="0"/>
        <v>1620</v>
      </c>
      <c r="D53" s="192">
        <v>1620</v>
      </c>
      <c r="E53" s="193" t="s">
        <v>63</v>
      </c>
      <c r="F53" s="142">
        <f t="shared" si="2"/>
        <v>22347</v>
      </c>
      <c r="G53" s="138" t="s">
        <v>63</v>
      </c>
      <c r="H53" s="138" t="s">
        <v>63</v>
      </c>
      <c r="I53" s="142">
        <v>22347</v>
      </c>
      <c r="J53" s="192">
        <v>4956</v>
      </c>
      <c r="K53" s="194">
        <f t="shared" si="3"/>
        <v>17391</v>
      </c>
      <c r="L53" s="96"/>
      <c r="M53" s="150">
        <f t="shared" si="4"/>
        <v>93.24070597070973</v>
      </c>
      <c r="N53" s="147">
        <f t="shared" si="5"/>
        <v>20.6784328451621</v>
      </c>
    </row>
    <row r="54" spans="1:14" ht="20.25" customHeight="1">
      <c r="A54" s="168" t="s">
        <v>254</v>
      </c>
      <c r="B54" s="132">
        <f t="shared" si="1"/>
        <v>38761</v>
      </c>
      <c r="C54" s="142">
        <f t="shared" si="0"/>
        <v>4896</v>
      </c>
      <c r="D54" s="192">
        <v>4896</v>
      </c>
      <c r="E54" s="193" t="s">
        <v>63</v>
      </c>
      <c r="F54" s="142">
        <f t="shared" si="2"/>
        <v>33865</v>
      </c>
      <c r="G54" s="138" t="s">
        <v>63</v>
      </c>
      <c r="H54" s="138" t="s">
        <v>63</v>
      </c>
      <c r="I54" s="142">
        <v>33865</v>
      </c>
      <c r="J54" s="192">
        <v>12355</v>
      </c>
      <c r="K54" s="194">
        <f t="shared" si="3"/>
        <v>21510</v>
      </c>
      <c r="L54" s="96"/>
      <c r="M54" s="150">
        <f t="shared" si="4"/>
        <v>87.36874693635355</v>
      </c>
      <c r="N54" s="147">
        <f t="shared" si="5"/>
        <v>31.87482263099507</v>
      </c>
    </row>
    <row r="55" spans="1:14" ht="20.25" customHeight="1">
      <c r="A55" s="169" t="s">
        <v>255</v>
      </c>
      <c r="B55" s="170">
        <f t="shared" si="1"/>
        <v>28646</v>
      </c>
      <c r="C55" s="171">
        <f t="shared" si="0"/>
        <v>831</v>
      </c>
      <c r="D55" s="195">
        <v>831</v>
      </c>
      <c r="E55" s="199" t="s">
        <v>63</v>
      </c>
      <c r="F55" s="171">
        <f t="shared" si="2"/>
        <v>27815</v>
      </c>
      <c r="G55" s="172" t="s">
        <v>63</v>
      </c>
      <c r="H55" s="172" t="s">
        <v>63</v>
      </c>
      <c r="I55" s="171">
        <v>27815</v>
      </c>
      <c r="J55" s="195">
        <v>9881</v>
      </c>
      <c r="K55" s="196">
        <f t="shared" si="3"/>
        <v>17934</v>
      </c>
      <c r="L55" s="96"/>
      <c r="M55" s="173">
        <f t="shared" si="4"/>
        <v>97.09907142358445</v>
      </c>
      <c r="N55" s="174">
        <f t="shared" si="5"/>
        <v>34.49347203798087</v>
      </c>
    </row>
    <row r="56" spans="1:14" ht="20.25" customHeight="1">
      <c r="A56" s="175" t="s">
        <v>256</v>
      </c>
      <c r="B56" s="176">
        <f t="shared" si="1"/>
        <v>36639</v>
      </c>
      <c r="C56" s="177">
        <f t="shared" si="0"/>
        <v>1531</v>
      </c>
      <c r="D56" s="197">
        <v>1530</v>
      </c>
      <c r="E56" s="202">
        <v>1</v>
      </c>
      <c r="F56" s="177">
        <f t="shared" si="2"/>
        <v>35108</v>
      </c>
      <c r="G56" s="178" t="s">
        <v>63</v>
      </c>
      <c r="H56" s="140">
        <v>410</v>
      </c>
      <c r="I56" s="177">
        <v>34698</v>
      </c>
      <c r="J56" s="197">
        <v>19965</v>
      </c>
      <c r="K56" s="202">
        <f t="shared" si="3"/>
        <v>14733</v>
      </c>
      <c r="L56" s="96"/>
      <c r="M56" s="179">
        <f t="shared" si="4"/>
        <v>95.82139250525397</v>
      </c>
      <c r="N56" s="180">
        <f t="shared" si="5"/>
        <v>55.6101421982041</v>
      </c>
    </row>
    <row r="57" spans="1:14" ht="20.25" customHeight="1">
      <c r="A57" s="168" t="s">
        <v>257</v>
      </c>
      <c r="B57" s="132">
        <f aca="true" t="shared" si="6" ref="B57:B72">C57+F57</f>
        <v>4474</v>
      </c>
      <c r="C57" s="142">
        <f aca="true" t="shared" si="7" ref="C57:C72">SUM(D57:E57)</f>
        <v>40</v>
      </c>
      <c r="D57" s="203">
        <v>40</v>
      </c>
      <c r="E57" s="193" t="s">
        <v>63</v>
      </c>
      <c r="F57" s="142">
        <f aca="true" t="shared" si="8" ref="F57:F72">SUM(G57:I57)</f>
        <v>4434</v>
      </c>
      <c r="G57" s="138" t="s">
        <v>63</v>
      </c>
      <c r="H57" s="138" t="s">
        <v>63</v>
      </c>
      <c r="I57" s="142">
        <v>4434</v>
      </c>
      <c r="J57" s="192">
        <v>4189</v>
      </c>
      <c r="K57" s="194">
        <f aca="true" t="shared" si="9" ref="K57:K72">I57-J57</f>
        <v>245</v>
      </c>
      <c r="L57" s="96"/>
      <c r="M57" s="150">
        <f aca="true" t="shared" si="10" ref="M57:M72">F57/B57*100</f>
        <v>99.10594546267323</v>
      </c>
      <c r="N57" s="147">
        <f aca="true" t="shared" si="11" ref="N57:N72">(F57-K57)/B57*100</f>
        <v>93.6298614215467</v>
      </c>
    </row>
    <row r="58" spans="1:14" ht="20.25" customHeight="1">
      <c r="A58" s="168" t="s">
        <v>259</v>
      </c>
      <c r="B58" s="132">
        <f t="shared" si="6"/>
        <v>24846</v>
      </c>
      <c r="C58" s="142">
        <f t="shared" si="7"/>
        <v>2586</v>
      </c>
      <c r="D58" s="192">
        <v>2586</v>
      </c>
      <c r="E58" s="193" t="s">
        <v>63</v>
      </c>
      <c r="F58" s="142">
        <f t="shared" si="8"/>
        <v>22260</v>
      </c>
      <c r="G58" s="136">
        <v>12395</v>
      </c>
      <c r="H58" s="138" t="s">
        <v>63</v>
      </c>
      <c r="I58" s="142">
        <v>9865</v>
      </c>
      <c r="J58" s="192">
        <v>2456</v>
      </c>
      <c r="K58" s="194">
        <f t="shared" si="9"/>
        <v>7409</v>
      </c>
      <c r="L58" s="96"/>
      <c r="M58" s="150">
        <f t="shared" si="10"/>
        <v>89.59188601787008</v>
      </c>
      <c r="N58" s="147">
        <f t="shared" si="11"/>
        <v>59.77219673186831</v>
      </c>
    </row>
    <row r="59" spans="1:14" ht="20.25" customHeight="1">
      <c r="A59" s="168" t="s">
        <v>260</v>
      </c>
      <c r="B59" s="132">
        <f t="shared" si="6"/>
        <v>47626</v>
      </c>
      <c r="C59" s="142">
        <f t="shared" si="7"/>
        <v>3485</v>
      </c>
      <c r="D59" s="192">
        <v>3485</v>
      </c>
      <c r="E59" s="193" t="s">
        <v>63</v>
      </c>
      <c r="F59" s="142">
        <f t="shared" si="8"/>
        <v>44141</v>
      </c>
      <c r="G59" s="136">
        <v>26865</v>
      </c>
      <c r="H59" s="138" t="s">
        <v>63</v>
      </c>
      <c r="I59" s="142">
        <v>17276</v>
      </c>
      <c r="J59" s="192">
        <v>4128</v>
      </c>
      <c r="K59" s="194">
        <f t="shared" si="9"/>
        <v>13148</v>
      </c>
      <c r="L59" s="96"/>
      <c r="M59" s="150">
        <f t="shared" si="10"/>
        <v>92.68256834502164</v>
      </c>
      <c r="N59" s="147">
        <f t="shared" si="11"/>
        <v>65.07579893335573</v>
      </c>
    </row>
    <row r="60" spans="1:14" ht="20.25" customHeight="1">
      <c r="A60" s="169" t="s">
        <v>261</v>
      </c>
      <c r="B60" s="170">
        <f t="shared" si="6"/>
        <v>21974</v>
      </c>
      <c r="C60" s="171">
        <f t="shared" si="7"/>
        <v>1163</v>
      </c>
      <c r="D60" s="195">
        <v>484</v>
      </c>
      <c r="E60" s="196">
        <v>679</v>
      </c>
      <c r="F60" s="171">
        <f t="shared" si="8"/>
        <v>20811</v>
      </c>
      <c r="G60" s="172" t="s">
        <v>63</v>
      </c>
      <c r="H60" s="172" t="s">
        <v>63</v>
      </c>
      <c r="I60" s="171">
        <v>20811</v>
      </c>
      <c r="J60" s="195">
        <v>2623</v>
      </c>
      <c r="K60" s="196">
        <f t="shared" si="9"/>
        <v>18188</v>
      </c>
      <c r="L60" s="96"/>
      <c r="M60" s="173">
        <f t="shared" si="10"/>
        <v>94.7073814508055</v>
      </c>
      <c r="N60" s="174">
        <f t="shared" si="11"/>
        <v>11.936834440702649</v>
      </c>
    </row>
    <row r="61" spans="1:14" ht="20.25" customHeight="1">
      <c r="A61" s="175" t="s">
        <v>262</v>
      </c>
      <c r="B61" s="176">
        <f t="shared" si="6"/>
        <v>24658</v>
      </c>
      <c r="C61" s="177">
        <f t="shared" si="7"/>
        <v>3921</v>
      </c>
      <c r="D61" s="197">
        <v>3809</v>
      </c>
      <c r="E61" s="202">
        <v>112</v>
      </c>
      <c r="F61" s="177">
        <f t="shared" si="8"/>
        <v>20737</v>
      </c>
      <c r="G61" s="178" t="s">
        <v>63</v>
      </c>
      <c r="H61" s="178" t="s">
        <v>63</v>
      </c>
      <c r="I61" s="177">
        <v>20737</v>
      </c>
      <c r="J61" s="197">
        <v>7346</v>
      </c>
      <c r="K61" s="202">
        <f t="shared" si="9"/>
        <v>13391</v>
      </c>
      <c r="L61" s="96"/>
      <c r="M61" s="179">
        <f t="shared" si="10"/>
        <v>84.09846702895611</v>
      </c>
      <c r="N61" s="180">
        <f t="shared" si="11"/>
        <v>29.791548381863898</v>
      </c>
    </row>
    <row r="62" spans="1:14" ht="20.25" customHeight="1">
      <c r="A62" s="168" t="s">
        <v>263</v>
      </c>
      <c r="B62" s="132">
        <f t="shared" si="6"/>
        <v>41868</v>
      </c>
      <c r="C62" s="142">
        <f t="shared" si="7"/>
        <v>3816</v>
      </c>
      <c r="D62" s="192">
        <v>3816</v>
      </c>
      <c r="E62" s="193" t="s">
        <v>63</v>
      </c>
      <c r="F62" s="142">
        <f t="shared" si="8"/>
        <v>38052</v>
      </c>
      <c r="G62" s="136">
        <v>20167</v>
      </c>
      <c r="H62" s="138" t="s">
        <v>63</v>
      </c>
      <c r="I62" s="142">
        <v>17885</v>
      </c>
      <c r="J62" s="192">
        <v>4496</v>
      </c>
      <c r="K62" s="194">
        <f t="shared" si="9"/>
        <v>13389</v>
      </c>
      <c r="L62" s="96"/>
      <c r="M62" s="150">
        <f t="shared" si="10"/>
        <v>90.88564058469476</v>
      </c>
      <c r="N62" s="147">
        <f t="shared" si="11"/>
        <v>58.906563485239325</v>
      </c>
    </row>
    <row r="63" spans="1:14" ht="20.25" customHeight="1">
      <c r="A63" s="168" t="s">
        <v>264</v>
      </c>
      <c r="B63" s="132">
        <f t="shared" si="6"/>
        <v>24236</v>
      </c>
      <c r="C63" s="142">
        <f t="shared" si="7"/>
        <v>3127</v>
      </c>
      <c r="D63" s="192">
        <v>3115</v>
      </c>
      <c r="E63" s="194">
        <v>12</v>
      </c>
      <c r="F63" s="142">
        <f t="shared" si="8"/>
        <v>21109</v>
      </c>
      <c r="G63" s="136">
        <v>3558</v>
      </c>
      <c r="H63" s="138" t="s">
        <v>63</v>
      </c>
      <c r="I63" s="142">
        <v>17551</v>
      </c>
      <c r="J63" s="192">
        <v>2972</v>
      </c>
      <c r="K63" s="194">
        <f t="shared" si="9"/>
        <v>14579</v>
      </c>
      <c r="L63" s="96"/>
      <c r="M63" s="150">
        <f t="shared" si="10"/>
        <v>87.0977058920614</v>
      </c>
      <c r="N63" s="147">
        <f t="shared" si="11"/>
        <v>26.943389998349566</v>
      </c>
    </row>
    <row r="64" spans="1:14" ht="20.25" customHeight="1">
      <c r="A64" s="168" t="s">
        <v>265</v>
      </c>
      <c r="B64" s="132">
        <f t="shared" si="6"/>
        <v>22586</v>
      </c>
      <c r="C64" s="142">
        <f t="shared" si="7"/>
        <v>986</v>
      </c>
      <c r="D64" s="192">
        <v>986</v>
      </c>
      <c r="E64" s="193" t="s">
        <v>63</v>
      </c>
      <c r="F64" s="142">
        <f t="shared" si="8"/>
        <v>21600</v>
      </c>
      <c r="G64" s="136">
        <v>4920</v>
      </c>
      <c r="H64" s="138" t="s">
        <v>63</v>
      </c>
      <c r="I64" s="142">
        <v>16680</v>
      </c>
      <c r="J64" s="192">
        <v>2245</v>
      </c>
      <c r="K64" s="194">
        <f t="shared" si="9"/>
        <v>14435</v>
      </c>
      <c r="L64" s="96"/>
      <c r="M64" s="150">
        <f t="shared" si="10"/>
        <v>95.63446382714956</v>
      </c>
      <c r="N64" s="147">
        <f t="shared" si="11"/>
        <v>31.723191357478083</v>
      </c>
    </row>
    <row r="65" spans="1:14" ht="20.25" customHeight="1">
      <c r="A65" s="169" t="s">
        <v>266</v>
      </c>
      <c r="B65" s="170">
        <f t="shared" si="6"/>
        <v>13035</v>
      </c>
      <c r="C65" s="171">
        <f t="shared" si="7"/>
        <v>1245</v>
      </c>
      <c r="D65" s="195">
        <v>1245</v>
      </c>
      <c r="E65" s="199" t="s">
        <v>63</v>
      </c>
      <c r="F65" s="171">
        <f t="shared" si="8"/>
        <v>11790</v>
      </c>
      <c r="G65" s="139">
        <v>7306</v>
      </c>
      <c r="H65" s="172" t="s">
        <v>63</v>
      </c>
      <c r="I65" s="171">
        <v>4484</v>
      </c>
      <c r="J65" s="195">
        <v>741</v>
      </c>
      <c r="K65" s="196">
        <f t="shared" si="9"/>
        <v>3743</v>
      </c>
      <c r="L65" s="96"/>
      <c r="M65" s="173">
        <f t="shared" si="10"/>
        <v>90.4487917146145</v>
      </c>
      <c r="N65" s="174">
        <f t="shared" si="11"/>
        <v>61.733793632527814</v>
      </c>
    </row>
    <row r="66" spans="1:14" ht="20.25" customHeight="1">
      <c r="A66" s="175" t="s">
        <v>267</v>
      </c>
      <c r="B66" s="176">
        <f t="shared" si="6"/>
        <v>35005</v>
      </c>
      <c r="C66" s="177">
        <f t="shared" si="7"/>
        <v>2299</v>
      </c>
      <c r="D66" s="197">
        <v>2299</v>
      </c>
      <c r="E66" s="198" t="s">
        <v>63</v>
      </c>
      <c r="F66" s="177">
        <f t="shared" si="8"/>
        <v>32706</v>
      </c>
      <c r="G66" s="140">
        <v>17015</v>
      </c>
      <c r="H66" s="178" t="s">
        <v>63</v>
      </c>
      <c r="I66" s="177">
        <v>15691</v>
      </c>
      <c r="J66" s="197">
        <v>12050</v>
      </c>
      <c r="K66" s="202">
        <f t="shared" si="9"/>
        <v>3641</v>
      </c>
      <c r="L66" s="96"/>
      <c r="M66" s="179">
        <f t="shared" si="10"/>
        <v>93.43236680474219</v>
      </c>
      <c r="N66" s="180">
        <f t="shared" si="11"/>
        <v>83.03099557206114</v>
      </c>
    </row>
    <row r="67" spans="1:14" ht="20.25" customHeight="1">
      <c r="A67" s="168" t="s">
        <v>268</v>
      </c>
      <c r="B67" s="132">
        <f t="shared" si="6"/>
        <v>53360</v>
      </c>
      <c r="C67" s="142">
        <f t="shared" si="7"/>
        <v>538</v>
      </c>
      <c r="D67" s="192">
        <v>538</v>
      </c>
      <c r="E67" s="193" t="s">
        <v>63</v>
      </c>
      <c r="F67" s="142">
        <f t="shared" si="8"/>
        <v>52822</v>
      </c>
      <c r="G67" s="136">
        <v>35322</v>
      </c>
      <c r="H67" s="136">
        <v>1408</v>
      </c>
      <c r="I67" s="142">
        <v>16092</v>
      </c>
      <c r="J67" s="192">
        <v>12457</v>
      </c>
      <c r="K67" s="194">
        <f t="shared" si="9"/>
        <v>3635</v>
      </c>
      <c r="L67" s="96"/>
      <c r="M67" s="150">
        <f t="shared" si="10"/>
        <v>98.99175412293853</v>
      </c>
      <c r="N67" s="147">
        <f t="shared" si="11"/>
        <v>92.17953523238381</v>
      </c>
    </row>
    <row r="68" spans="1:14" ht="20.25" customHeight="1">
      <c r="A68" s="168" t="s">
        <v>269</v>
      </c>
      <c r="B68" s="132">
        <f t="shared" si="6"/>
        <v>6576</v>
      </c>
      <c r="C68" s="142">
        <f t="shared" si="7"/>
        <v>1456</v>
      </c>
      <c r="D68" s="192">
        <v>1456</v>
      </c>
      <c r="E68" s="193" t="s">
        <v>63</v>
      </c>
      <c r="F68" s="142">
        <f t="shared" si="8"/>
        <v>5120</v>
      </c>
      <c r="G68" s="138" t="s">
        <v>63</v>
      </c>
      <c r="H68" s="138" t="s">
        <v>63</v>
      </c>
      <c r="I68" s="142">
        <v>5120</v>
      </c>
      <c r="J68" s="192">
        <v>3352</v>
      </c>
      <c r="K68" s="194">
        <f t="shared" si="9"/>
        <v>1768</v>
      </c>
      <c r="L68" s="96"/>
      <c r="M68" s="150">
        <f t="shared" si="10"/>
        <v>77.85888077858881</v>
      </c>
      <c r="N68" s="147">
        <f t="shared" si="11"/>
        <v>50.97323600973236</v>
      </c>
    </row>
    <row r="69" spans="1:14" ht="20.25" customHeight="1">
      <c r="A69" s="330" t="s">
        <v>270</v>
      </c>
      <c r="B69" s="132">
        <f t="shared" si="6"/>
        <v>4465</v>
      </c>
      <c r="C69" s="142">
        <f t="shared" si="7"/>
        <v>715</v>
      </c>
      <c r="D69" s="192">
        <v>537</v>
      </c>
      <c r="E69" s="194">
        <v>178</v>
      </c>
      <c r="F69" s="142">
        <f t="shared" si="8"/>
        <v>3750</v>
      </c>
      <c r="G69" s="136">
        <v>1886</v>
      </c>
      <c r="H69" s="138" t="s">
        <v>63</v>
      </c>
      <c r="I69" s="142">
        <v>1864</v>
      </c>
      <c r="J69" s="192">
        <v>620</v>
      </c>
      <c r="K69" s="194">
        <f t="shared" si="9"/>
        <v>1244</v>
      </c>
      <c r="L69" s="96"/>
      <c r="M69" s="150">
        <f t="shared" si="10"/>
        <v>83.98656215005599</v>
      </c>
      <c r="N69" s="147">
        <f t="shared" si="11"/>
        <v>56.12541993281075</v>
      </c>
    </row>
    <row r="70" spans="1:14" ht="20.25" customHeight="1">
      <c r="A70" s="169" t="s">
        <v>271</v>
      </c>
      <c r="B70" s="170">
        <f t="shared" si="6"/>
        <v>1507</v>
      </c>
      <c r="C70" s="171">
        <f t="shared" si="7"/>
        <v>524</v>
      </c>
      <c r="D70" s="195">
        <v>524</v>
      </c>
      <c r="E70" s="199" t="s">
        <v>63</v>
      </c>
      <c r="F70" s="171">
        <f t="shared" si="8"/>
        <v>983</v>
      </c>
      <c r="G70" s="172" t="s">
        <v>63</v>
      </c>
      <c r="H70" s="172" t="s">
        <v>63</v>
      </c>
      <c r="I70" s="171">
        <v>983</v>
      </c>
      <c r="J70" s="195">
        <v>658</v>
      </c>
      <c r="K70" s="196">
        <f t="shared" si="9"/>
        <v>325</v>
      </c>
      <c r="L70" s="96"/>
      <c r="M70" s="173">
        <f t="shared" si="10"/>
        <v>65.22893165228932</v>
      </c>
      <c r="N70" s="174">
        <f t="shared" si="11"/>
        <v>43.662906436629065</v>
      </c>
    </row>
    <row r="71" spans="1:14" ht="20.25" customHeight="1">
      <c r="A71" s="175" t="s">
        <v>272</v>
      </c>
      <c r="B71" s="176">
        <f t="shared" si="6"/>
        <v>8944</v>
      </c>
      <c r="C71" s="177">
        <f t="shared" si="7"/>
        <v>333</v>
      </c>
      <c r="D71" s="197">
        <v>333</v>
      </c>
      <c r="E71" s="198" t="s">
        <v>63</v>
      </c>
      <c r="F71" s="177">
        <f t="shared" si="8"/>
        <v>8611</v>
      </c>
      <c r="G71" s="140">
        <v>6317</v>
      </c>
      <c r="H71" s="178" t="s">
        <v>63</v>
      </c>
      <c r="I71" s="177">
        <v>2294</v>
      </c>
      <c r="J71" s="197">
        <v>813</v>
      </c>
      <c r="K71" s="202">
        <f t="shared" si="9"/>
        <v>1481</v>
      </c>
      <c r="L71" s="96"/>
      <c r="M71" s="179">
        <f t="shared" si="10"/>
        <v>96.27683363148479</v>
      </c>
      <c r="N71" s="180">
        <f t="shared" si="11"/>
        <v>79.71824686940965</v>
      </c>
    </row>
    <row r="72" spans="1:14" ht="20.25" customHeight="1">
      <c r="A72" s="168" t="s">
        <v>273</v>
      </c>
      <c r="B72" s="132">
        <f t="shared" si="6"/>
        <v>22316</v>
      </c>
      <c r="C72" s="142">
        <f t="shared" si="7"/>
        <v>1375</v>
      </c>
      <c r="D72" s="192">
        <v>1357</v>
      </c>
      <c r="E72" s="194">
        <v>18</v>
      </c>
      <c r="F72" s="142">
        <f t="shared" si="8"/>
        <v>20941</v>
      </c>
      <c r="G72" s="136">
        <v>14388</v>
      </c>
      <c r="H72" s="138" t="s">
        <v>63</v>
      </c>
      <c r="I72" s="142">
        <v>6553</v>
      </c>
      <c r="J72" s="192">
        <v>3234</v>
      </c>
      <c r="K72" s="194">
        <f t="shared" si="9"/>
        <v>3319</v>
      </c>
      <c r="L72" s="96"/>
      <c r="M72" s="150">
        <f t="shared" si="10"/>
        <v>93.83850152357053</v>
      </c>
      <c r="N72" s="147">
        <f t="shared" si="11"/>
        <v>78.96576447392005</v>
      </c>
    </row>
    <row r="73" spans="1:14" ht="20.25" customHeight="1" thickBot="1">
      <c r="A73" s="181" t="s">
        <v>274</v>
      </c>
      <c r="B73" s="182">
        <f t="shared" si="1"/>
        <v>13577</v>
      </c>
      <c r="C73" s="183">
        <f t="shared" si="0"/>
        <v>530</v>
      </c>
      <c r="D73" s="200">
        <v>530</v>
      </c>
      <c r="E73" s="201" t="s">
        <v>63</v>
      </c>
      <c r="F73" s="183">
        <f>SUM(G73:I73)</f>
        <v>13047</v>
      </c>
      <c r="G73" s="141">
        <v>9891</v>
      </c>
      <c r="H73" s="184" t="s">
        <v>63</v>
      </c>
      <c r="I73" s="183">
        <v>3156</v>
      </c>
      <c r="J73" s="200">
        <v>949</v>
      </c>
      <c r="K73" s="213">
        <f t="shared" si="3"/>
        <v>2207</v>
      </c>
      <c r="L73" s="96"/>
      <c r="M73" s="151">
        <f t="shared" si="4"/>
        <v>96.0963393975105</v>
      </c>
      <c r="N73" s="148">
        <f t="shared" si="5"/>
        <v>79.84090741695515</v>
      </c>
    </row>
    <row r="74" spans="1:14" ht="20.25" customHeight="1">
      <c r="A74" s="185" t="s">
        <v>15</v>
      </c>
      <c r="B74" s="131">
        <f t="shared" si="1"/>
        <v>6555828</v>
      </c>
      <c r="C74" s="167">
        <f t="shared" si="0"/>
        <v>236329</v>
      </c>
      <c r="D74" s="190">
        <f>SUM(D6:D40)</f>
        <v>236078</v>
      </c>
      <c r="E74" s="212">
        <f>SUM(E6:E40)</f>
        <v>251</v>
      </c>
      <c r="F74" s="342">
        <f>SUM(G74:I74)</f>
        <v>6319499</v>
      </c>
      <c r="G74" s="134">
        <f>SUM(G6:G40)</f>
        <v>4292655</v>
      </c>
      <c r="H74" s="134">
        <f>SUM(H6:H40)</f>
        <v>11562</v>
      </c>
      <c r="I74" s="167">
        <f>SUM(I6:I40)</f>
        <v>2015282</v>
      </c>
      <c r="J74" s="190">
        <f>SUM(J6:J40)</f>
        <v>756068</v>
      </c>
      <c r="K74" s="212">
        <f t="shared" si="3"/>
        <v>1259214</v>
      </c>
      <c r="L74" s="97"/>
      <c r="M74" s="149">
        <f>F74/B74*100</f>
        <v>96.39513117183672</v>
      </c>
      <c r="N74" s="146">
        <f>(F74-K74)/B74*100</f>
        <v>77.18758027208767</v>
      </c>
    </row>
    <row r="75" spans="1:14" ht="20.25" customHeight="1">
      <c r="A75" s="11" t="s">
        <v>16</v>
      </c>
      <c r="B75" s="132">
        <f>C75+F75</f>
        <v>682349</v>
      </c>
      <c r="C75" s="142">
        <f>SUM(D75:E75)</f>
        <v>45989</v>
      </c>
      <c r="D75" s="192">
        <f>SUM(D46:D73)</f>
        <v>44760</v>
      </c>
      <c r="E75" s="194">
        <f>SUM(E46:E73)</f>
        <v>1229</v>
      </c>
      <c r="F75" s="343">
        <f>SUM(G75:I75)</f>
        <v>636360</v>
      </c>
      <c r="G75" s="136">
        <f>SUM(G46:G73)</f>
        <v>210195</v>
      </c>
      <c r="H75" s="136">
        <f>SUM(H46:H73)</f>
        <v>1818</v>
      </c>
      <c r="I75" s="142">
        <f>SUM(I46:I73)</f>
        <v>424347</v>
      </c>
      <c r="J75" s="192">
        <f>SUM(J46:J73)</f>
        <v>154874</v>
      </c>
      <c r="K75" s="194">
        <f>I75-J75</f>
        <v>269473</v>
      </c>
      <c r="L75" s="97"/>
      <c r="M75" s="150">
        <f>F75/B75*100</f>
        <v>93.26019383042988</v>
      </c>
      <c r="N75" s="147">
        <f>(F75-K75)/B75*100</f>
        <v>53.768232971690445</v>
      </c>
    </row>
    <row r="76" spans="1:14" ht="20.25" customHeight="1" thickBot="1">
      <c r="A76" s="12" t="s">
        <v>17</v>
      </c>
      <c r="B76" s="182">
        <f>C76+F76</f>
        <v>7238177</v>
      </c>
      <c r="C76" s="183">
        <f>SUM(D76:E76)</f>
        <v>282318</v>
      </c>
      <c r="D76" s="200">
        <f aca="true" t="shared" si="12" ref="D76:J76">SUM(D74:D75)</f>
        <v>280838</v>
      </c>
      <c r="E76" s="213">
        <f t="shared" si="12"/>
        <v>1480</v>
      </c>
      <c r="F76" s="183">
        <f>SUM(G76:I76)</f>
        <v>6955859</v>
      </c>
      <c r="G76" s="141">
        <f t="shared" si="12"/>
        <v>4502850</v>
      </c>
      <c r="H76" s="141">
        <f t="shared" si="12"/>
        <v>13380</v>
      </c>
      <c r="I76" s="183">
        <f t="shared" si="12"/>
        <v>2439629</v>
      </c>
      <c r="J76" s="200">
        <f t="shared" si="12"/>
        <v>910942</v>
      </c>
      <c r="K76" s="213">
        <f>I76-J76</f>
        <v>1528687</v>
      </c>
      <c r="L76" s="97"/>
      <c r="M76" s="151">
        <f>F76/B76*100</f>
        <v>96.09959800651463</v>
      </c>
      <c r="N76" s="148">
        <f>(F76-K76)/B76*100</f>
        <v>74.97981881349406</v>
      </c>
    </row>
    <row r="77" spans="1:6" ht="18" customHeight="1">
      <c r="A77" s="126" t="s">
        <v>13</v>
      </c>
      <c r="F77" s="17"/>
    </row>
    <row r="78" spans="1:6" ht="15.75" customHeight="1">
      <c r="A78" s="126" t="s">
        <v>160</v>
      </c>
      <c r="F78" s="17"/>
    </row>
    <row r="79" spans="6:14" s="23" customFormat="1" ht="14.25">
      <c r="F79" s="117"/>
      <c r="K79" s="133"/>
      <c r="M79" s="145"/>
      <c r="N79" s="145"/>
    </row>
    <row r="80" spans="6:14" s="23" customFormat="1" ht="14.25">
      <c r="F80" s="117"/>
      <c r="K80" s="133"/>
      <c r="M80" s="145"/>
      <c r="N80" s="145"/>
    </row>
    <row r="81" spans="6:14" s="23" customFormat="1" ht="14.25">
      <c r="F81" s="117"/>
      <c r="K81" s="133"/>
      <c r="M81" s="145"/>
      <c r="N81" s="145"/>
    </row>
  </sheetData>
  <mergeCells count="26">
    <mergeCell ref="M2:M5"/>
    <mergeCell ref="N2:N5"/>
    <mergeCell ref="G3:G5"/>
    <mergeCell ref="H3:H5"/>
    <mergeCell ref="I3:I5"/>
    <mergeCell ref="J4:J5"/>
    <mergeCell ref="K4:K5"/>
    <mergeCell ref="A2:A5"/>
    <mergeCell ref="C3:C4"/>
    <mergeCell ref="D4:D5"/>
    <mergeCell ref="B2:B5"/>
    <mergeCell ref="E44:E45"/>
    <mergeCell ref="J44:J45"/>
    <mergeCell ref="K44:K45"/>
    <mergeCell ref="E4:E5"/>
    <mergeCell ref="F3:F4"/>
    <mergeCell ref="A42:A45"/>
    <mergeCell ref="B42:B45"/>
    <mergeCell ref="M42:M45"/>
    <mergeCell ref="N42:N45"/>
    <mergeCell ref="C43:C44"/>
    <mergeCell ref="F43:F44"/>
    <mergeCell ref="G43:G45"/>
    <mergeCell ref="H43:H45"/>
    <mergeCell ref="I43:I45"/>
    <mergeCell ref="D44:D45"/>
  </mergeCells>
  <printOptions/>
  <pageMargins left="0.7086614173228347" right="0.7086614173228347" top="0.7874015748031497" bottom="0.7874015748031497" header="0.5118110236220472" footer="0.5118110236220472"/>
  <pageSetup firstPageNumber="3" useFirstPageNumber="1" fitToHeight="2" fitToWidth="2" horizontalDpi="600" verticalDpi="600" orientation="portrait" pageOrder="overThenDown" paperSize="9" scale="98" r:id="rId1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76"/>
  <sheetViews>
    <sheetView view="pageBreakPreview" zoomScale="75" zoomScaleNormal="75" zoomScaleSheetLayoutView="75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8" sqref="G38"/>
    </sheetView>
  </sheetViews>
  <sheetFormatPr defaultColWidth="8.796875" defaultRowHeight="15"/>
  <cols>
    <col min="1" max="1" width="11.19921875" style="17" customWidth="1"/>
    <col min="2" max="2" width="8" style="17" customWidth="1"/>
    <col min="3" max="3" width="6.8984375" style="17" customWidth="1"/>
    <col min="4" max="4" width="8.5" style="17" customWidth="1"/>
    <col min="5" max="5" width="8.19921875" style="17" customWidth="1"/>
    <col min="6" max="6" width="9.8984375" style="17" customWidth="1"/>
    <col min="7" max="7" width="5.69921875" style="17" customWidth="1"/>
    <col min="8" max="8" width="6.8984375" style="17" customWidth="1"/>
    <col min="9" max="9" width="10.19921875" style="17" customWidth="1"/>
    <col min="10" max="10" width="10.3984375" style="17" customWidth="1"/>
    <col min="11" max="11" width="7.19921875" style="17" customWidth="1"/>
    <col min="12" max="12" width="8.5" style="17" customWidth="1"/>
    <col min="13" max="13" width="10.09765625" style="17" customWidth="1"/>
    <col min="14" max="14" width="12.09765625" style="22" hidden="1" customWidth="1"/>
    <col min="15" max="16384" width="11" style="17" customWidth="1"/>
  </cols>
  <sheetData>
    <row r="1" spans="1:13" ht="39" customHeight="1" thickBot="1">
      <c r="A1" s="29" t="s">
        <v>417</v>
      </c>
      <c r="M1" s="95" t="s">
        <v>410</v>
      </c>
    </row>
    <row r="2" spans="1:14" ht="20.25" customHeight="1">
      <c r="A2" s="335" t="s">
        <v>14</v>
      </c>
      <c r="B2" s="104"/>
      <c r="C2" s="105"/>
      <c r="D2" s="105" t="s">
        <v>83</v>
      </c>
      <c r="E2" s="105"/>
      <c r="F2" s="104"/>
      <c r="G2" s="105"/>
      <c r="H2" s="105" t="s">
        <v>76</v>
      </c>
      <c r="I2" s="105"/>
      <c r="J2" s="104"/>
      <c r="K2" s="105"/>
      <c r="L2" s="105" t="s">
        <v>64</v>
      </c>
      <c r="M2" s="329"/>
      <c r="N2" s="24"/>
    </row>
    <row r="3" spans="1:14" ht="20.25" customHeight="1">
      <c r="A3" s="336"/>
      <c r="B3" s="107"/>
      <c r="C3" s="109"/>
      <c r="D3" s="109"/>
      <c r="E3" s="109"/>
      <c r="F3" s="107"/>
      <c r="G3" s="109"/>
      <c r="H3" s="109"/>
      <c r="I3" s="109"/>
      <c r="J3" s="110"/>
      <c r="K3" s="108"/>
      <c r="L3" s="108"/>
      <c r="M3" s="20"/>
      <c r="N3" s="9" t="s">
        <v>89</v>
      </c>
    </row>
    <row r="4" spans="1:14" ht="33" customHeight="1">
      <c r="A4" s="336"/>
      <c r="B4" s="110" t="s">
        <v>66</v>
      </c>
      <c r="C4" s="386" t="s">
        <v>67</v>
      </c>
      <c r="D4" s="384" t="s">
        <v>68</v>
      </c>
      <c r="E4" s="380" t="s">
        <v>69</v>
      </c>
      <c r="F4" s="110" t="s">
        <v>66</v>
      </c>
      <c r="G4" s="386" t="s">
        <v>161</v>
      </c>
      <c r="H4" s="384" t="s">
        <v>68</v>
      </c>
      <c r="I4" s="380" t="s">
        <v>69</v>
      </c>
      <c r="J4" s="110" t="s">
        <v>66</v>
      </c>
      <c r="K4" s="386" t="s">
        <v>67</v>
      </c>
      <c r="L4" s="384" t="s">
        <v>68</v>
      </c>
      <c r="M4" s="382" t="s">
        <v>69</v>
      </c>
      <c r="N4" s="9" t="s">
        <v>90</v>
      </c>
    </row>
    <row r="5" spans="1:14" ht="19.5" customHeight="1" thickBot="1">
      <c r="A5" s="379"/>
      <c r="B5" s="1"/>
      <c r="C5" s="387"/>
      <c r="D5" s="385"/>
      <c r="E5" s="381"/>
      <c r="F5" s="1"/>
      <c r="G5" s="387"/>
      <c r="H5" s="385"/>
      <c r="I5" s="381"/>
      <c r="J5" s="1"/>
      <c r="K5" s="387"/>
      <c r="L5" s="385"/>
      <c r="M5" s="383"/>
      <c r="N5" s="10" t="s">
        <v>82</v>
      </c>
    </row>
    <row r="6" spans="1:14" ht="24.75" customHeight="1">
      <c r="A6" s="166" t="s">
        <v>213</v>
      </c>
      <c r="B6" s="214">
        <f aca="true" t="shared" si="0" ref="B6:B40">SUM(C6:E6)</f>
        <v>17855</v>
      </c>
      <c r="C6" s="204">
        <v>17855</v>
      </c>
      <c r="D6" s="225" t="s">
        <v>406</v>
      </c>
      <c r="E6" s="226" t="s">
        <v>406</v>
      </c>
      <c r="F6" s="214">
        <f aca="true" t="shared" si="1" ref="F6:F40">SUM(G6:I6)</f>
        <v>27221</v>
      </c>
      <c r="G6" s="245" t="s">
        <v>406</v>
      </c>
      <c r="H6" s="225" t="s">
        <v>406</v>
      </c>
      <c r="I6" s="249">
        <v>27221</v>
      </c>
      <c r="J6" s="214">
        <f aca="true" t="shared" si="2" ref="J6:J40">SUM(K6:M6)</f>
        <v>45076</v>
      </c>
      <c r="K6" s="204">
        <f>SUM(C6,G6)</f>
        <v>17855</v>
      </c>
      <c r="L6" s="225" t="s">
        <v>406</v>
      </c>
      <c r="M6" s="205">
        <f aca="true" t="shared" si="3" ref="M6:M40">SUM(E6,I6)</f>
        <v>27221</v>
      </c>
      <c r="N6" s="25">
        <v>0</v>
      </c>
    </row>
    <row r="7" spans="1:14" ht="24.75" customHeight="1">
      <c r="A7" s="168" t="s">
        <v>214</v>
      </c>
      <c r="B7" s="215">
        <f t="shared" si="0"/>
        <v>4215</v>
      </c>
      <c r="C7" s="206">
        <v>125</v>
      </c>
      <c r="D7" s="227" t="s">
        <v>406</v>
      </c>
      <c r="E7" s="228">
        <v>4090</v>
      </c>
      <c r="F7" s="215">
        <f t="shared" si="1"/>
        <v>46769</v>
      </c>
      <c r="G7" s="230" t="s">
        <v>406</v>
      </c>
      <c r="H7" s="227" t="s">
        <v>406</v>
      </c>
      <c r="I7" s="228">
        <v>46769</v>
      </c>
      <c r="J7" s="215">
        <f t="shared" si="2"/>
        <v>50984</v>
      </c>
      <c r="K7" s="206">
        <f>SUM(C7,G7)</f>
        <v>125</v>
      </c>
      <c r="L7" s="227" t="s">
        <v>406</v>
      </c>
      <c r="M7" s="207">
        <f t="shared" si="3"/>
        <v>50859</v>
      </c>
      <c r="N7" s="25">
        <v>0</v>
      </c>
    </row>
    <row r="8" spans="1:14" ht="24.75" customHeight="1">
      <c r="A8" s="168" t="s">
        <v>215</v>
      </c>
      <c r="B8" s="215">
        <f t="shared" si="0"/>
        <v>6217</v>
      </c>
      <c r="C8" s="206">
        <v>902</v>
      </c>
      <c r="D8" s="227" t="s">
        <v>406</v>
      </c>
      <c r="E8" s="228">
        <v>5315</v>
      </c>
      <c r="F8" s="215">
        <f t="shared" si="1"/>
        <v>80959</v>
      </c>
      <c r="G8" s="230" t="s">
        <v>406</v>
      </c>
      <c r="H8" s="227" t="s">
        <v>406</v>
      </c>
      <c r="I8" s="228">
        <v>80959</v>
      </c>
      <c r="J8" s="215">
        <f t="shared" si="2"/>
        <v>87176</v>
      </c>
      <c r="K8" s="206">
        <f>SUM(C8,G8)</f>
        <v>902</v>
      </c>
      <c r="L8" s="227" t="s">
        <v>406</v>
      </c>
      <c r="M8" s="207">
        <f t="shared" si="3"/>
        <v>86274</v>
      </c>
      <c r="N8" s="25">
        <v>0</v>
      </c>
    </row>
    <row r="9" spans="1:14" ht="24.75" customHeight="1">
      <c r="A9" s="168" t="s">
        <v>216</v>
      </c>
      <c r="B9" s="215">
        <f t="shared" si="0"/>
        <v>22770</v>
      </c>
      <c r="C9" s="230" t="s">
        <v>406</v>
      </c>
      <c r="D9" s="227" t="s">
        <v>406</v>
      </c>
      <c r="E9" s="228">
        <v>22770</v>
      </c>
      <c r="F9" s="215">
        <f t="shared" si="1"/>
        <v>67070</v>
      </c>
      <c r="G9" s="230" t="s">
        <v>406</v>
      </c>
      <c r="H9" s="227" t="s">
        <v>406</v>
      </c>
      <c r="I9" s="228">
        <v>67070</v>
      </c>
      <c r="J9" s="215">
        <f t="shared" si="2"/>
        <v>89840</v>
      </c>
      <c r="K9" s="230" t="s">
        <v>406</v>
      </c>
      <c r="L9" s="227" t="s">
        <v>406</v>
      </c>
      <c r="M9" s="207">
        <f t="shared" si="3"/>
        <v>89840</v>
      </c>
      <c r="N9" s="25">
        <v>0</v>
      </c>
    </row>
    <row r="10" spans="1:14" ht="24.75" customHeight="1">
      <c r="A10" s="169" t="s">
        <v>217</v>
      </c>
      <c r="B10" s="215">
        <f t="shared" si="0"/>
        <v>7638</v>
      </c>
      <c r="C10" s="231" t="s">
        <v>300</v>
      </c>
      <c r="D10" s="232">
        <v>7638</v>
      </c>
      <c r="E10" s="233" t="s">
        <v>300</v>
      </c>
      <c r="F10" s="215">
        <f t="shared" si="1"/>
        <v>28771</v>
      </c>
      <c r="G10" s="231" t="s">
        <v>300</v>
      </c>
      <c r="H10" s="238" t="s">
        <v>300</v>
      </c>
      <c r="I10" s="239">
        <v>28771</v>
      </c>
      <c r="J10" s="216">
        <f t="shared" si="2"/>
        <v>36409</v>
      </c>
      <c r="K10" s="231" t="s">
        <v>300</v>
      </c>
      <c r="L10" s="232">
        <f>SUM(D10,H10)</f>
        <v>7638</v>
      </c>
      <c r="M10" s="282">
        <f t="shared" si="3"/>
        <v>28771</v>
      </c>
      <c r="N10" s="26">
        <v>0</v>
      </c>
    </row>
    <row r="11" spans="1:14" ht="24.75" customHeight="1">
      <c r="A11" s="175" t="s">
        <v>218</v>
      </c>
      <c r="B11" s="253">
        <f t="shared" si="0"/>
        <v>3911</v>
      </c>
      <c r="C11" s="234" t="s">
        <v>406</v>
      </c>
      <c r="D11" s="235">
        <v>3911</v>
      </c>
      <c r="E11" s="236" t="s">
        <v>406</v>
      </c>
      <c r="F11" s="253">
        <f t="shared" si="1"/>
        <v>24942</v>
      </c>
      <c r="G11" s="234" t="s">
        <v>406</v>
      </c>
      <c r="H11" s="242" t="s">
        <v>406</v>
      </c>
      <c r="I11" s="241">
        <v>24942</v>
      </c>
      <c r="J11" s="217">
        <f t="shared" si="2"/>
        <v>28853</v>
      </c>
      <c r="K11" s="234" t="s">
        <v>406</v>
      </c>
      <c r="L11" s="235">
        <f>SUM(D11,H11)</f>
        <v>3911</v>
      </c>
      <c r="M11" s="281">
        <f t="shared" si="3"/>
        <v>24942</v>
      </c>
      <c r="N11" s="25">
        <v>0</v>
      </c>
    </row>
    <row r="12" spans="1:14" ht="24.75" customHeight="1">
      <c r="A12" s="168" t="s">
        <v>219</v>
      </c>
      <c r="B12" s="143">
        <f t="shared" si="0"/>
        <v>11631</v>
      </c>
      <c r="C12" s="206">
        <v>1431</v>
      </c>
      <c r="D12" s="229">
        <v>10200</v>
      </c>
      <c r="E12" s="237" t="s">
        <v>406</v>
      </c>
      <c r="F12" s="143">
        <f t="shared" si="1"/>
        <v>38807</v>
      </c>
      <c r="G12" s="230" t="s">
        <v>406</v>
      </c>
      <c r="H12" s="227" t="s">
        <v>406</v>
      </c>
      <c r="I12" s="228">
        <v>38807</v>
      </c>
      <c r="J12" s="215">
        <f t="shared" si="2"/>
        <v>50438</v>
      </c>
      <c r="K12" s="206">
        <f>SUM(C12,G12)</f>
        <v>1431</v>
      </c>
      <c r="L12" s="229">
        <f>SUM(D12,H12)</f>
        <v>10200</v>
      </c>
      <c r="M12" s="207">
        <f t="shared" si="3"/>
        <v>38807</v>
      </c>
      <c r="N12" s="25">
        <v>0</v>
      </c>
    </row>
    <row r="13" spans="1:14" ht="24.75" customHeight="1">
      <c r="A13" s="168" t="s">
        <v>220</v>
      </c>
      <c r="B13" s="143">
        <f t="shared" si="0"/>
        <v>2618</v>
      </c>
      <c r="C13" s="230" t="s">
        <v>406</v>
      </c>
      <c r="D13" s="227" t="s">
        <v>406</v>
      </c>
      <c r="E13" s="228">
        <v>2618</v>
      </c>
      <c r="F13" s="143">
        <f t="shared" si="1"/>
        <v>24015</v>
      </c>
      <c r="G13" s="230" t="s">
        <v>406</v>
      </c>
      <c r="H13" s="227" t="s">
        <v>406</v>
      </c>
      <c r="I13" s="228">
        <v>24015</v>
      </c>
      <c r="J13" s="215">
        <f t="shared" si="2"/>
        <v>26633</v>
      </c>
      <c r="K13" s="230" t="s">
        <v>406</v>
      </c>
      <c r="L13" s="227" t="s">
        <v>406</v>
      </c>
      <c r="M13" s="207">
        <f t="shared" si="3"/>
        <v>26633</v>
      </c>
      <c r="N13" s="25">
        <v>0</v>
      </c>
    </row>
    <row r="14" spans="1:14" ht="24.75" customHeight="1">
      <c r="A14" s="168" t="s">
        <v>221</v>
      </c>
      <c r="B14" s="143">
        <f t="shared" si="0"/>
        <v>3005</v>
      </c>
      <c r="C14" s="230" t="s">
        <v>406</v>
      </c>
      <c r="D14" s="227" t="s">
        <v>406</v>
      </c>
      <c r="E14" s="228">
        <v>3005</v>
      </c>
      <c r="F14" s="143">
        <f t="shared" si="1"/>
        <v>20179</v>
      </c>
      <c r="G14" s="230" t="s">
        <v>406</v>
      </c>
      <c r="H14" s="227" t="s">
        <v>406</v>
      </c>
      <c r="I14" s="228">
        <v>20179</v>
      </c>
      <c r="J14" s="215">
        <f t="shared" si="2"/>
        <v>23184</v>
      </c>
      <c r="K14" s="230" t="s">
        <v>406</v>
      </c>
      <c r="L14" s="227" t="s">
        <v>406</v>
      </c>
      <c r="M14" s="207">
        <f t="shared" si="3"/>
        <v>23184</v>
      </c>
      <c r="N14" s="25">
        <v>0</v>
      </c>
    </row>
    <row r="15" spans="1:14" ht="24.75" customHeight="1">
      <c r="A15" s="169" t="s">
        <v>222</v>
      </c>
      <c r="B15" s="254">
        <f t="shared" si="0"/>
        <v>4406</v>
      </c>
      <c r="C15" s="231" t="s">
        <v>406</v>
      </c>
      <c r="D15" s="238" t="s">
        <v>406</v>
      </c>
      <c r="E15" s="239">
        <v>4406</v>
      </c>
      <c r="F15" s="254">
        <f t="shared" si="1"/>
        <v>18988</v>
      </c>
      <c r="G15" s="231" t="s">
        <v>406</v>
      </c>
      <c r="H15" s="238" t="s">
        <v>406</v>
      </c>
      <c r="I15" s="239">
        <v>18988</v>
      </c>
      <c r="J15" s="216">
        <f t="shared" si="2"/>
        <v>23394</v>
      </c>
      <c r="K15" s="231" t="s">
        <v>406</v>
      </c>
      <c r="L15" s="238" t="s">
        <v>406</v>
      </c>
      <c r="M15" s="282">
        <f t="shared" si="3"/>
        <v>23394</v>
      </c>
      <c r="N15" s="26">
        <v>0</v>
      </c>
    </row>
    <row r="16" spans="1:14" ht="24.75" customHeight="1">
      <c r="A16" s="175" t="s">
        <v>223</v>
      </c>
      <c r="B16" s="215">
        <f t="shared" si="0"/>
        <v>2608</v>
      </c>
      <c r="C16" s="234" t="s">
        <v>406</v>
      </c>
      <c r="D16" s="235">
        <v>2608</v>
      </c>
      <c r="E16" s="236" t="s">
        <v>406</v>
      </c>
      <c r="F16" s="215">
        <f t="shared" si="1"/>
        <v>32734</v>
      </c>
      <c r="G16" s="234" t="s">
        <v>406</v>
      </c>
      <c r="H16" s="242" t="s">
        <v>406</v>
      </c>
      <c r="I16" s="241">
        <v>32734</v>
      </c>
      <c r="J16" s="217">
        <f t="shared" si="2"/>
        <v>35342</v>
      </c>
      <c r="K16" s="234" t="s">
        <v>406</v>
      </c>
      <c r="L16" s="235">
        <f>SUM(D16,H16)</f>
        <v>2608</v>
      </c>
      <c r="M16" s="281">
        <f t="shared" si="3"/>
        <v>32734</v>
      </c>
      <c r="N16" s="25">
        <v>0</v>
      </c>
    </row>
    <row r="17" spans="1:14" ht="24.75" customHeight="1">
      <c r="A17" s="168" t="s">
        <v>224</v>
      </c>
      <c r="B17" s="215">
        <f t="shared" si="0"/>
        <v>18004</v>
      </c>
      <c r="C17" s="206">
        <v>848</v>
      </c>
      <c r="D17" s="229">
        <v>16832</v>
      </c>
      <c r="E17" s="228">
        <v>324</v>
      </c>
      <c r="F17" s="215">
        <f t="shared" si="1"/>
        <v>110162</v>
      </c>
      <c r="G17" s="230" t="s">
        <v>406</v>
      </c>
      <c r="H17" s="227" t="s">
        <v>406</v>
      </c>
      <c r="I17" s="228">
        <v>110162</v>
      </c>
      <c r="J17" s="215">
        <f t="shared" si="2"/>
        <v>128166</v>
      </c>
      <c r="K17" s="206">
        <f>SUM(C17,G17)</f>
        <v>848</v>
      </c>
      <c r="L17" s="229">
        <f>SUM(D17,H17)</f>
        <v>16832</v>
      </c>
      <c r="M17" s="207">
        <f t="shared" si="3"/>
        <v>110486</v>
      </c>
      <c r="N17" s="25">
        <v>0</v>
      </c>
    </row>
    <row r="18" spans="1:14" ht="24.75" customHeight="1">
      <c r="A18" s="168" t="s">
        <v>225</v>
      </c>
      <c r="B18" s="215">
        <f t="shared" si="0"/>
        <v>3804</v>
      </c>
      <c r="C18" s="230" t="s">
        <v>406</v>
      </c>
      <c r="D18" s="227" t="s">
        <v>406</v>
      </c>
      <c r="E18" s="228">
        <v>3804</v>
      </c>
      <c r="F18" s="215">
        <f t="shared" si="1"/>
        <v>40215</v>
      </c>
      <c r="G18" s="230" t="s">
        <v>406</v>
      </c>
      <c r="H18" s="227" t="s">
        <v>406</v>
      </c>
      <c r="I18" s="228">
        <v>40215</v>
      </c>
      <c r="J18" s="215">
        <f t="shared" si="2"/>
        <v>44019</v>
      </c>
      <c r="K18" s="230" t="s">
        <v>406</v>
      </c>
      <c r="L18" s="227" t="s">
        <v>406</v>
      </c>
      <c r="M18" s="207">
        <f t="shared" si="3"/>
        <v>44019</v>
      </c>
      <c r="N18" s="25">
        <v>0</v>
      </c>
    </row>
    <row r="19" spans="1:14" ht="24.75" customHeight="1">
      <c r="A19" s="168" t="s">
        <v>226</v>
      </c>
      <c r="B19" s="215">
        <f t="shared" si="0"/>
        <v>3912</v>
      </c>
      <c r="C19" s="230" t="s">
        <v>406</v>
      </c>
      <c r="D19" s="229">
        <v>3912</v>
      </c>
      <c r="E19" s="237" t="s">
        <v>406</v>
      </c>
      <c r="F19" s="215">
        <f t="shared" si="1"/>
        <v>37025</v>
      </c>
      <c r="G19" s="230" t="s">
        <v>406</v>
      </c>
      <c r="H19" s="227" t="s">
        <v>406</v>
      </c>
      <c r="I19" s="228">
        <v>37025</v>
      </c>
      <c r="J19" s="215">
        <f t="shared" si="2"/>
        <v>40937</v>
      </c>
      <c r="K19" s="230" t="s">
        <v>406</v>
      </c>
      <c r="L19" s="229">
        <f>SUM(D19,H19)</f>
        <v>3912</v>
      </c>
      <c r="M19" s="207">
        <f t="shared" si="3"/>
        <v>37025</v>
      </c>
      <c r="N19" s="25">
        <v>0</v>
      </c>
    </row>
    <row r="20" spans="1:14" ht="24.75" customHeight="1">
      <c r="A20" s="169" t="s">
        <v>227</v>
      </c>
      <c r="B20" s="216">
        <f t="shared" si="0"/>
        <v>4045</v>
      </c>
      <c r="C20" s="231" t="s">
        <v>406</v>
      </c>
      <c r="D20" s="238" t="s">
        <v>406</v>
      </c>
      <c r="E20" s="239">
        <v>4045</v>
      </c>
      <c r="F20" s="216">
        <f t="shared" si="1"/>
        <v>13210</v>
      </c>
      <c r="G20" s="231" t="s">
        <v>406</v>
      </c>
      <c r="H20" s="238" t="s">
        <v>406</v>
      </c>
      <c r="I20" s="239">
        <v>13210</v>
      </c>
      <c r="J20" s="216">
        <f t="shared" si="2"/>
        <v>17255</v>
      </c>
      <c r="K20" s="231" t="s">
        <v>406</v>
      </c>
      <c r="L20" s="238" t="s">
        <v>406</v>
      </c>
      <c r="M20" s="282">
        <f t="shared" si="3"/>
        <v>17255</v>
      </c>
      <c r="N20" s="26">
        <v>0</v>
      </c>
    </row>
    <row r="21" spans="1:14" ht="24.75" customHeight="1">
      <c r="A21" s="175" t="s">
        <v>228</v>
      </c>
      <c r="B21" s="215">
        <f t="shared" si="0"/>
        <v>2854</v>
      </c>
      <c r="C21" s="234" t="s">
        <v>406</v>
      </c>
      <c r="D21" s="235">
        <v>2854</v>
      </c>
      <c r="E21" s="236" t="s">
        <v>406</v>
      </c>
      <c r="F21" s="215">
        <f t="shared" si="1"/>
        <v>13054</v>
      </c>
      <c r="G21" s="234" t="s">
        <v>406</v>
      </c>
      <c r="H21" s="242" t="s">
        <v>406</v>
      </c>
      <c r="I21" s="241">
        <v>13054</v>
      </c>
      <c r="J21" s="217">
        <f t="shared" si="2"/>
        <v>15908</v>
      </c>
      <c r="K21" s="234" t="s">
        <v>406</v>
      </c>
      <c r="L21" s="235">
        <f>SUM(D21,H21)</f>
        <v>2854</v>
      </c>
      <c r="M21" s="281">
        <f t="shared" si="3"/>
        <v>13054</v>
      </c>
      <c r="N21" s="25">
        <v>0</v>
      </c>
    </row>
    <row r="22" spans="1:14" ht="24.75" customHeight="1">
      <c r="A22" s="168" t="s">
        <v>229</v>
      </c>
      <c r="B22" s="215">
        <f t="shared" si="0"/>
        <v>4339</v>
      </c>
      <c r="C22" s="230" t="s">
        <v>406</v>
      </c>
      <c r="D22" s="229">
        <v>4339</v>
      </c>
      <c r="E22" s="237" t="s">
        <v>406</v>
      </c>
      <c r="F22" s="215">
        <f t="shared" si="1"/>
        <v>22933</v>
      </c>
      <c r="G22" s="230" t="s">
        <v>406</v>
      </c>
      <c r="H22" s="227" t="s">
        <v>406</v>
      </c>
      <c r="I22" s="228">
        <v>22933</v>
      </c>
      <c r="J22" s="215">
        <f t="shared" si="2"/>
        <v>27272</v>
      </c>
      <c r="K22" s="230" t="s">
        <v>406</v>
      </c>
      <c r="L22" s="229">
        <f>SUM(D22,H22)</f>
        <v>4339</v>
      </c>
      <c r="M22" s="207">
        <f t="shared" si="3"/>
        <v>22933</v>
      </c>
      <c r="N22" s="25">
        <v>0</v>
      </c>
    </row>
    <row r="23" spans="1:14" ht="24.75" customHeight="1">
      <c r="A23" s="168" t="s">
        <v>230</v>
      </c>
      <c r="B23" s="215">
        <f t="shared" si="0"/>
        <v>8952</v>
      </c>
      <c r="C23" s="230" t="s">
        <v>406</v>
      </c>
      <c r="D23" s="227" t="s">
        <v>406</v>
      </c>
      <c r="E23" s="228">
        <v>8952</v>
      </c>
      <c r="F23" s="215">
        <f t="shared" si="1"/>
        <v>29845</v>
      </c>
      <c r="G23" s="230" t="s">
        <v>406</v>
      </c>
      <c r="H23" s="227" t="s">
        <v>406</v>
      </c>
      <c r="I23" s="228">
        <v>29845</v>
      </c>
      <c r="J23" s="215">
        <f t="shared" si="2"/>
        <v>38797</v>
      </c>
      <c r="K23" s="230" t="s">
        <v>406</v>
      </c>
      <c r="L23" s="227" t="s">
        <v>406</v>
      </c>
      <c r="M23" s="207">
        <f t="shared" si="3"/>
        <v>38797</v>
      </c>
      <c r="N23" s="25">
        <v>0</v>
      </c>
    </row>
    <row r="24" spans="1:14" ht="24.75" customHeight="1">
      <c r="A24" s="168" t="s">
        <v>231</v>
      </c>
      <c r="B24" s="215">
        <f t="shared" si="0"/>
        <v>6074</v>
      </c>
      <c r="C24" s="230" t="s">
        <v>406</v>
      </c>
      <c r="D24" s="227" t="s">
        <v>406</v>
      </c>
      <c r="E24" s="228">
        <v>6074</v>
      </c>
      <c r="F24" s="215">
        <f t="shared" si="1"/>
        <v>14721</v>
      </c>
      <c r="G24" s="230" t="s">
        <v>406</v>
      </c>
      <c r="H24" s="227" t="s">
        <v>406</v>
      </c>
      <c r="I24" s="228">
        <v>14721</v>
      </c>
      <c r="J24" s="215">
        <f t="shared" si="2"/>
        <v>20795</v>
      </c>
      <c r="K24" s="230" t="s">
        <v>406</v>
      </c>
      <c r="L24" s="227" t="s">
        <v>406</v>
      </c>
      <c r="M24" s="207">
        <f t="shared" si="3"/>
        <v>20795</v>
      </c>
      <c r="N24" s="25">
        <v>0</v>
      </c>
    </row>
    <row r="25" spans="1:14" ht="24.75" customHeight="1">
      <c r="A25" s="169" t="s">
        <v>232</v>
      </c>
      <c r="B25" s="216">
        <f t="shared" si="0"/>
        <v>7014</v>
      </c>
      <c r="C25" s="231" t="s">
        <v>406</v>
      </c>
      <c r="D25" s="238" t="s">
        <v>406</v>
      </c>
      <c r="E25" s="239">
        <v>7014</v>
      </c>
      <c r="F25" s="216">
        <f t="shared" si="1"/>
        <v>36503</v>
      </c>
      <c r="G25" s="231" t="s">
        <v>406</v>
      </c>
      <c r="H25" s="238" t="s">
        <v>406</v>
      </c>
      <c r="I25" s="239">
        <v>36503</v>
      </c>
      <c r="J25" s="216">
        <f t="shared" si="2"/>
        <v>43517</v>
      </c>
      <c r="K25" s="231" t="s">
        <v>406</v>
      </c>
      <c r="L25" s="238" t="s">
        <v>406</v>
      </c>
      <c r="M25" s="282">
        <f t="shared" si="3"/>
        <v>43517</v>
      </c>
      <c r="N25" s="26">
        <v>0</v>
      </c>
    </row>
    <row r="26" spans="1:14" ht="24.75" customHeight="1">
      <c r="A26" s="175" t="s">
        <v>233</v>
      </c>
      <c r="B26" s="215">
        <f t="shared" si="0"/>
        <v>3351</v>
      </c>
      <c r="C26" s="240">
        <v>1521</v>
      </c>
      <c r="D26" s="235">
        <v>1573</v>
      </c>
      <c r="E26" s="241">
        <v>257</v>
      </c>
      <c r="F26" s="215">
        <f t="shared" si="1"/>
        <v>10836</v>
      </c>
      <c r="G26" s="234" t="s">
        <v>406</v>
      </c>
      <c r="H26" s="242" t="s">
        <v>406</v>
      </c>
      <c r="I26" s="241">
        <v>10836</v>
      </c>
      <c r="J26" s="217">
        <f t="shared" si="2"/>
        <v>14187</v>
      </c>
      <c r="K26" s="240">
        <f>SUM(C26,G26)</f>
        <v>1521</v>
      </c>
      <c r="L26" s="235">
        <f>SUM(D26,H26)</f>
        <v>1573</v>
      </c>
      <c r="M26" s="281">
        <f t="shared" si="3"/>
        <v>11093</v>
      </c>
      <c r="N26" s="25">
        <v>0</v>
      </c>
    </row>
    <row r="27" spans="1:14" ht="24.75" customHeight="1">
      <c r="A27" s="168" t="s">
        <v>234</v>
      </c>
      <c r="B27" s="215">
        <f t="shared" si="0"/>
        <v>4863</v>
      </c>
      <c r="C27" s="230" t="s">
        <v>406</v>
      </c>
      <c r="D27" s="229">
        <v>4863</v>
      </c>
      <c r="E27" s="237" t="s">
        <v>406</v>
      </c>
      <c r="F27" s="215">
        <f t="shared" si="1"/>
        <v>25275</v>
      </c>
      <c r="G27" s="230" t="s">
        <v>406</v>
      </c>
      <c r="H27" s="227" t="s">
        <v>406</v>
      </c>
      <c r="I27" s="228">
        <v>25275</v>
      </c>
      <c r="J27" s="215">
        <f t="shared" si="2"/>
        <v>30138</v>
      </c>
      <c r="K27" s="230" t="s">
        <v>406</v>
      </c>
      <c r="L27" s="229">
        <f>SUM(D27,H27)</f>
        <v>4863</v>
      </c>
      <c r="M27" s="207">
        <f t="shared" si="3"/>
        <v>25275</v>
      </c>
      <c r="N27" s="25">
        <v>0</v>
      </c>
    </row>
    <row r="28" spans="1:14" ht="24.75" customHeight="1">
      <c r="A28" s="168" t="s">
        <v>235</v>
      </c>
      <c r="B28" s="215">
        <f t="shared" si="0"/>
        <v>3822</v>
      </c>
      <c r="C28" s="230" t="s">
        <v>406</v>
      </c>
      <c r="D28" s="229">
        <v>3822</v>
      </c>
      <c r="E28" s="237" t="s">
        <v>406</v>
      </c>
      <c r="F28" s="215">
        <f t="shared" si="1"/>
        <v>19217</v>
      </c>
      <c r="G28" s="230" t="s">
        <v>406</v>
      </c>
      <c r="H28" s="227" t="s">
        <v>406</v>
      </c>
      <c r="I28" s="228">
        <v>19217</v>
      </c>
      <c r="J28" s="215">
        <f t="shared" si="2"/>
        <v>23039</v>
      </c>
      <c r="K28" s="230" t="s">
        <v>406</v>
      </c>
      <c r="L28" s="229">
        <f>SUM(D28,H28)</f>
        <v>3822</v>
      </c>
      <c r="M28" s="207">
        <f t="shared" si="3"/>
        <v>19217</v>
      </c>
      <c r="N28" s="25">
        <v>0</v>
      </c>
    </row>
    <row r="29" spans="1:14" ht="24.75" customHeight="1">
      <c r="A29" s="168" t="s">
        <v>236</v>
      </c>
      <c r="B29" s="215">
        <f t="shared" si="0"/>
        <v>1411</v>
      </c>
      <c r="C29" s="230" t="s">
        <v>300</v>
      </c>
      <c r="D29" s="229">
        <v>1411</v>
      </c>
      <c r="E29" s="237" t="s">
        <v>300</v>
      </c>
      <c r="F29" s="215">
        <f t="shared" si="1"/>
        <v>3642</v>
      </c>
      <c r="G29" s="230" t="s">
        <v>300</v>
      </c>
      <c r="H29" s="227" t="s">
        <v>300</v>
      </c>
      <c r="I29" s="228">
        <v>3642</v>
      </c>
      <c r="J29" s="215">
        <f t="shared" si="2"/>
        <v>5053</v>
      </c>
      <c r="K29" s="230" t="s">
        <v>300</v>
      </c>
      <c r="L29" s="229">
        <f>SUM(D29,H29)</f>
        <v>1411</v>
      </c>
      <c r="M29" s="207">
        <f t="shared" si="3"/>
        <v>3642</v>
      </c>
      <c r="N29" s="25">
        <v>0</v>
      </c>
    </row>
    <row r="30" spans="1:14" ht="24.75" customHeight="1">
      <c r="A30" s="169" t="s">
        <v>237</v>
      </c>
      <c r="B30" s="216">
        <f t="shared" si="0"/>
        <v>1873</v>
      </c>
      <c r="C30" s="231" t="s">
        <v>406</v>
      </c>
      <c r="D30" s="232">
        <v>1873</v>
      </c>
      <c r="E30" s="233" t="s">
        <v>406</v>
      </c>
      <c r="F30" s="216">
        <f t="shared" si="1"/>
        <v>20816</v>
      </c>
      <c r="G30" s="231" t="s">
        <v>406</v>
      </c>
      <c r="H30" s="238" t="s">
        <v>406</v>
      </c>
      <c r="I30" s="239">
        <v>20816</v>
      </c>
      <c r="J30" s="216">
        <f t="shared" si="2"/>
        <v>22689</v>
      </c>
      <c r="K30" s="231" t="s">
        <v>406</v>
      </c>
      <c r="L30" s="232">
        <f>SUM(D30,H30)</f>
        <v>1873</v>
      </c>
      <c r="M30" s="282">
        <f t="shared" si="3"/>
        <v>20816</v>
      </c>
      <c r="N30" s="26">
        <v>0</v>
      </c>
    </row>
    <row r="31" spans="1:14" ht="24.75" customHeight="1">
      <c r="A31" s="175" t="s">
        <v>238</v>
      </c>
      <c r="B31" s="215">
        <f t="shared" si="0"/>
        <v>1309</v>
      </c>
      <c r="C31" s="234" t="s">
        <v>291</v>
      </c>
      <c r="D31" s="235">
        <v>1309</v>
      </c>
      <c r="E31" s="236" t="s">
        <v>291</v>
      </c>
      <c r="F31" s="215">
        <f t="shared" si="1"/>
        <v>19442</v>
      </c>
      <c r="G31" s="234" t="s">
        <v>291</v>
      </c>
      <c r="H31" s="242" t="s">
        <v>291</v>
      </c>
      <c r="I31" s="241">
        <v>19442</v>
      </c>
      <c r="J31" s="217">
        <f t="shared" si="2"/>
        <v>20751</v>
      </c>
      <c r="K31" s="234" t="s">
        <v>291</v>
      </c>
      <c r="L31" s="235">
        <f>SUM(D31,H31)</f>
        <v>1309</v>
      </c>
      <c r="M31" s="281">
        <f t="shared" si="3"/>
        <v>19442</v>
      </c>
      <c r="N31" s="25">
        <v>0</v>
      </c>
    </row>
    <row r="32" spans="1:14" ht="24.75" customHeight="1">
      <c r="A32" s="168" t="s">
        <v>239</v>
      </c>
      <c r="B32" s="215">
        <f t="shared" si="0"/>
        <v>1353</v>
      </c>
      <c r="C32" s="230" t="s">
        <v>406</v>
      </c>
      <c r="D32" s="227" t="s">
        <v>406</v>
      </c>
      <c r="E32" s="228">
        <v>1353</v>
      </c>
      <c r="F32" s="215">
        <f t="shared" si="1"/>
        <v>11836</v>
      </c>
      <c r="G32" s="230" t="s">
        <v>406</v>
      </c>
      <c r="H32" s="227" t="s">
        <v>406</v>
      </c>
      <c r="I32" s="228">
        <v>11836</v>
      </c>
      <c r="J32" s="215">
        <f t="shared" si="2"/>
        <v>13189</v>
      </c>
      <c r="K32" s="230" t="s">
        <v>406</v>
      </c>
      <c r="L32" s="227" t="s">
        <v>406</v>
      </c>
      <c r="M32" s="207">
        <f t="shared" si="3"/>
        <v>13189</v>
      </c>
      <c r="N32" s="25">
        <v>0</v>
      </c>
    </row>
    <row r="33" spans="1:14" ht="24.75" customHeight="1">
      <c r="A33" s="168" t="s">
        <v>240</v>
      </c>
      <c r="B33" s="215">
        <f t="shared" si="0"/>
        <v>1283</v>
      </c>
      <c r="C33" s="230" t="s">
        <v>406</v>
      </c>
      <c r="D33" s="229">
        <v>1283</v>
      </c>
      <c r="E33" s="237" t="s">
        <v>406</v>
      </c>
      <c r="F33" s="215">
        <f t="shared" si="1"/>
        <v>8862</v>
      </c>
      <c r="G33" s="230" t="s">
        <v>406</v>
      </c>
      <c r="H33" s="227" t="s">
        <v>406</v>
      </c>
      <c r="I33" s="228">
        <v>8862</v>
      </c>
      <c r="J33" s="215">
        <f t="shared" si="2"/>
        <v>10145</v>
      </c>
      <c r="K33" s="230" t="s">
        <v>406</v>
      </c>
      <c r="L33" s="229">
        <f>SUM(D33,H33)</f>
        <v>1283</v>
      </c>
      <c r="M33" s="207">
        <f t="shared" si="3"/>
        <v>8862</v>
      </c>
      <c r="N33" s="25">
        <v>0</v>
      </c>
    </row>
    <row r="34" spans="1:14" ht="24.75" customHeight="1">
      <c r="A34" s="168" t="s">
        <v>241</v>
      </c>
      <c r="B34" s="215">
        <f t="shared" si="0"/>
        <v>1008</v>
      </c>
      <c r="C34" s="230" t="s">
        <v>406</v>
      </c>
      <c r="D34" s="229">
        <v>1008</v>
      </c>
      <c r="E34" s="237" t="s">
        <v>406</v>
      </c>
      <c r="F34" s="215">
        <f t="shared" si="1"/>
        <v>7854</v>
      </c>
      <c r="G34" s="230" t="s">
        <v>406</v>
      </c>
      <c r="H34" s="227" t="s">
        <v>406</v>
      </c>
      <c r="I34" s="228">
        <v>7854</v>
      </c>
      <c r="J34" s="215">
        <f t="shared" si="2"/>
        <v>8862</v>
      </c>
      <c r="K34" s="230" t="s">
        <v>406</v>
      </c>
      <c r="L34" s="229">
        <f>SUM(D34,H34)</f>
        <v>1008</v>
      </c>
      <c r="M34" s="207">
        <f t="shared" si="3"/>
        <v>7854</v>
      </c>
      <c r="N34" s="25">
        <v>0</v>
      </c>
    </row>
    <row r="35" spans="1:14" ht="24.75" customHeight="1">
      <c r="A35" s="169" t="s">
        <v>242</v>
      </c>
      <c r="B35" s="216">
        <f t="shared" si="0"/>
        <v>812</v>
      </c>
      <c r="C35" s="231" t="s">
        <v>406</v>
      </c>
      <c r="D35" s="232">
        <v>812</v>
      </c>
      <c r="E35" s="233" t="s">
        <v>406</v>
      </c>
      <c r="F35" s="216">
        <f t="shared" si="1"/>
        <v>15552</v>
      </c>
      <c r="G35" s="231" t="s">
        <v>406</v>
      </c>
      <c r="H35" s="238" t="s">
        <v>406</v>
      </c>
      <c r="I35" s="239">
        <v>15552</v>
      </c>
      <c r="J35" s="216">
        <f t="shared" si="2"/>
        <v>16364</v>
      </c>
      <c r="K35" s="231" t="s">
        <v>406</v>
      </c>
      <c r="L35" s="232">
        <f>SUM(D35,H35)</f>
        <v>812</v>
      </c>
      <c r="M35" s="282">
        <f t="shared" si="3"/>
        <v>15552</v>
      </c>
      <c r="N35" s="26">
        <v>0</v>
      </c>
    </row>
    <row r="36" spans="1:14" ht="24.75" customHeight="1">
      <c r="A36" s="175" t="s">
        <v>243</v>
      </c>
      <c r="B36" s="217">
        <f t="shared" si="0"/>
        <v>1616</v>
      </c>
      <c r="C36" s="240">
        <v>1616</v>
      </c>
      <c r="D36" s="242" t="s">
        <v>406</v>
      </c>
      <c r="E36" s="236" t="s">
        <v>406</v>
      </c>
      <c r="F36" s="217">
        <f t="shared" si="1"/>
        <v>11634</v>
      </c>
      <c r="G36" s="234" t="s">
        <v>406</v>
      </c>
      <c r="H36" s="242" t="s">
        <v>406</v>
      </c>
      <c r="I36" s="241">
        <v>11634</v>
      </c>
      <c r="J36" s="217">
        <f t="shared" si="2"/>
        <v>13250</v>
      </c>
      <c r="K36" s="240">
        <f>SUM(C36,G36)</f>
        <v>1616</v>
      </c>
      <c r="L36" s="242" t="s">
        <v>406</v>
      </c>
      <c r="M36" s="281">
        <f t="shared" si="3"/>
        <v>11634</v>
      </c>
      <c r="N36" s="25">
        <v>0</v>
      </c>
    </row>
    <row r="37" spans="1:14" ht="24.75" customHeight="1">
      <c r="A37" s="168" t="s">
        <v>258</v>
      </c>
      <c r="B37" s="215">
        <f t="shared" si="0"/>
        <v>3803</v>
      </c>
      <c r="C37" s="230" t="s">
        <v>406</v>
      </c>
      <c r="D37" s="227" t="s">
        <v>406</v>
      </c>
      <c r="E37" s="228">
        <v>3803</v>
      </c>
      <c r="F37" s="215">
        <f t="shared" si="1"/>
        <v>22528</v>
      </c>
      <c r="G37" s="230" t="s">
        <v>406</v>
      </c>
      <c r="H37" s="229">
        <v>2762</v>
      </c>
      <c r="I37" s="228">
        <v>19766</v>
      </c>
      <c r="J37" s="215">
        <f t="shared" si="2"/>
        <v>26331</v>
      </c>
      <c r="K37" s="230" t="s">
        <v>406</v>
      </c>
      <c r="L37" s="229">
        <f>SUM(D37,H37)</f>
        <v>2762</v>
      </c>
      <c r="M37" s="207">
        <f t="shared" si="3"/>
        <v>23569</v>
      </c>
      <c r="N37" s="25">
        <v>0</v>
      </c>
    </row>
    <row r="38" spans="1:14" ht="24.75" customHeight="1">
      <c r="A38" s="168" t="s">
        <v>249</v>
      </c>
      <c r="B38" s="215">
        <f t="shared" si="0"/>
        <v>2880</v>
      </c>
      <c r="C38" s="230" t="s">
        <v>407</v>
      </c>
      <c r="D38" s="229">
        <v>2880</v>
      </c>
      <c r="E38" s="237" t="s">
        <v>407</v>
      </c>
      <c r="F38" s="215">
        <f t="shared" si="1"/>
        <v>24957</v>
      </c>
      <c r="G38" s="230" t="s">
        <v>407</v>
      </c>
      <c r="H38" s="227" t="s">
        <v>407</v>
      </c>
      <c r="I38" s="228">
        <v>24957</v>
      </c>
      <c r="J38" s="215">
        <f t="shared" si="2"/>
        <v>27837</v>
      </c>
      <c r="K38" s="230" t="s">
        <v>407</v>
      </c>
      <c r="L38" s="229">
        <f>SUM(D38,H38)</f>
        <v>2880</v>
      </c>
      <c r="M38" s="207">
        <f t="shared" si="3"/>
        <v>24957</v>
      </c>
      <c r="N38" s="25">
        <v>0</v>
      </c>
    </row>
    <row r="39" spans="1:14" ht="24.75" customHeight="1">
      <c r="A39" s="168" t="s">
        <v>247</v>
      </c>
      <c r="B39" s="215">
        <f t="shared" si="0"/>
        <v>3975</v>
      </c>
      <c r="C39" s="230" t="s">
        <v>63</v>
      </c>
      <c r="D39" s="229">
        <v>3975</v>
      </c>
      <c r="E39" s="237" t="s">
        <v>63</v>
      </c>
      <c r="F39" s="215">
        <f t="shared" si="1"/>
        <v>26659</v>
      </c>
      <c r="G39" s="230" t="s">
        <v>63</v>
      </c>
      <c r="H39" s="227" t="s">
        <v>63</v>
      </c>
      <c r="I39" s="228">
        <v>26659</v>
      </c>
      <c r="J39" s="215">
        <f t="shared" si="2"/>
        <v>30634</v>
      </c>
      <c r="K39" s="230" t="s">
        <v>63</v>
      </c>
      <c r="L39" s="229">
        <f>SUM(D39,H39)</f>
        <v>3975</v>
      </c>
      <c r="M39" s="207">
        <f t="shared" si="3"/>
        <v>26659</v>
      </c>
      <c r="N39" s="25">
        <v>0</v>
      </c>
    </row>
    <row r="40" spans="1:14" ht="24.75" customHeight="1" thickBot="1">
      <c r="A40" s="181" t="s">
        <v>308</v>
      </c>
      <c r="B40" s="218">
        <f t="shared" si="0"/>
        <v>2296</v>
      </c>
      <c r="C40" s="243" t="s">
        <v>407</v>
      </c>
      <c r="D40" s="247" t="s">
        <v>407</v>
      </c>
      <c r="E40" s="248">
        <v>2296</v>
      </c>
      <c r="F40" s="218">
        <f t="shared" si="1"/>
        <v>23522</v>
      </c>
      <c r="G40" s="243" t="s">
        <v>407</v>
      </c>
      <c r="H40" s="247" t="s">
        <v>407</v>
      </c>
      <c r="I40" s="248">
        <v>23522</v>
      </c>
      <c r="J40" s="218">
        <f t="shared" si="2"/>
        <v>25818</v>
      </c>
      <c r="K40" s="243" t="s">
        <v>407</v>
      </c>
      <c r="L40" s="247" t="s">
        <v>407</v>
      </c>
      <c r="M40" s="209">
        <f t="shared" si="3"/>
        <v>25818</v>
      </c>
      <c r="N40" s="25">
        <v>0</v>
      </c>
    </row>
    <row r="41" spans="1:13" ht="39" customHeight="1" thickBot="1">
      <c r="A41" s="29" t="s">
        <v>418</v>
      </c>
      <c r="M41" s="95" t="s">
        <v>410</v>
      </c>
    </row>
    <row r="42" spans="1:14" ht="20.25" customHeight="1">
      <c r="A42" s="335" t="s">
        <v>14</v>
      </c>
      <c r="B42" s="104"/>
      <c r="C42" s="105"/>
      <c r="D42" s="105" t="s">
        <v>83</v>
      </c>
      <c r="E42" s="105"/>
      <c r="F42" s="104"/>
      <c r="G42" s="105"/>
      <c r="H42" s="105" t="s">
        <v>76</v>
      </c>
      <c r="I42" s="105"/>
      <c r="J42" s="104"/>
      <c r="K42" s="105"/>
      <c r="L42" s="105" t="s">
        <v>64</v>
      </c>
      <c r="M42" s="329"/>
      <c r="N42" s="24"/>
    </row>
    <row r="43" spans="1:14" ht="20.25" customHeight="1">
      <c r="A43" s="336"/>
      <c r="B43" s="107"/>
      <c r="C43" s="109"/>
      <c r="D43" s="109"/>
      <c r="E43" s="109"/>
      <c r="F43" s="107"/>
      <c r="G43" s="109"/>
      <c r="H43" s="109"/>
      <c r="I43" s="109"/>
      <c r="J43" s="110"/>
      <c r="K43" s="108"/>
      <c r="L43" s="108"/>
      <c r="M43" s="20"/>
      <c r="N43" s="9" t="s">
        <v>89</v>
      </c>
    </row>
    <row r="44" spans="1:14" ht="33" customHeight="1">
      <c r="A44" s="336"/>
      <c r="B44" s="110" t="s">
        <v>66</v>
      </c>
      <c r="C44" s="386" t="s">
        <v>67</v>
      </c>
      <c r="D44" s="384" t="s">
        <v>68</v>
      </c>
      <c r="E44" s="380" t="s">
        <v>69</v>
      </c>
      <c r="F44" s="110" t="s">
        <v>66</v>
      </c>
      <c r="G44" s="386" t="s">
        <v>161</v>
      </c>
      <c r="H44" s="384" t="s">
        <v>68</v>
      </c>
      <c r="I44" s="380" t="s">
        <v>69</v>
      </c>
      <c r="J44" s="110" t="s">
        <v>66</v>
      </c>
      <c r="K44" s="386" t="s">
        <v>67</v>
      </c>
      <c r="L44" s="384" t="s">
        <v>68</v>
      </c>
      <c r="M44" s="382" t="s">
        <v>69</v>
      </c>
      <c r="N44" s="9" t="s">
        <v>90</v>
      </c>
    </row>
    <row r="45" spans="1:14" ht="19.5" customHeight="1" thickBot="1">
      <c r="A45" s="379"/>
      <c r="B45" s="1"/>
      <c r="C45" s="387"/>
      <c r="D45" s="385"/>
      <c r="E45" s="381"/>
      <c r="F45" s="1"/>
      <c r="G45" s="387"/>
      <c r="H45" s="385"/>
      <c r="I45" s="381"/>
      <c r="J45" s="1"/>
      <c r="K45" s="387"/>
      <c r="L45" s="385"/>
      <c r="M45" s="383"/>
      <c r="N45" s="10" t="s">
        <v>82</v>
      </c>
    </row>
    <row r="46" spans="1:14" ht="24.75" customHeight="1">
      <c r="A46" s="166" t="s">
        <v>244</v>
      </c>
      <c r="B46" s="214">
        <f aca="true" t="shared" si="4" ref="B46:B73">SUM(C46:E46)</f>
        <v>804</v>
      </c>
      <c r="C46" s="245" t="s">
        <v>408</v>
      </c>
      <c r="D46" s="246">
        <v>804</v>
      </c>
      <c r="E46" s="226" t="s">
        <v>408</v>
      </c>
      <c r="F46" s="214">
        <f aca="true" t="shared" si="5" ref="F46:F73">SUM(G46:I46)</f>
        <v>11826</v>
      </c>
      <c r="G46" s="245" t="s">
        <v>408</v>
      </c>
      <c r="H46" s="225" t="s">
        <v>408</v>
      </c>
      <c r="I46" s="249">
        <v>11826</v>
      </c>
      <c r="J46" s="214">
        <f aca="true" t="shared" si="6" ref="J46:J73">SUM(K46:M46)</f>
        <v>12630</v>
      </c>
      <c r="K46" s="245" t="s">
        <v>408</v>
      </c>
      <c r="L46" s="246">
        <f aca="true" t="shared" si="7" ref="L46:M48">SUM(D46,H46)</f>
        <v>804</v>
      </c>
      <c r="M46" s="205">
        <f t="shared" si="7"/>
        <v>11826</v>
      </c>
      <c r="N46" s="25">
        <v>0</v>
      </c>
    </row>
    <row r="47" spans="1:14" ht="24.75" customHeight="1">
      <c r="A47" s="168" t="s">
        <v>245</v>
      </c>
      <c r="B47" s="215">
        <f t="shared" si="4"/>
        <v>743</v>
      </c>
      <c r="C47" s="230" t="s">
        <v>408</v>
      </c>
      <c r="D47" s="229">
        <v>743</v>
      </c>
      <c r="E47" s="237" t="s">
        <v>408</v>
      </c>
      <c r="F47" s="215">
        <f t="shared" si="5"/>
        <v>9446</v>
      </c>
      <c r="G47" s="230" t="s">
        <v>408</v>
      </c>
      <c r="H47" s="227" t="s">
        <v>408</v>
      </c>
      <c r="I47" s="228">
        <v>9446</v>
      </c>
      <c r="J47" s="215">
        <f t="shared" si="6"/>
        <v>10189</v>
      </c>
      <c r="K47" s="230" t="s">
        <v>408</v>
      </c>
      <c r="L47" s="229">
        <f t="shared" si="7"/>
        <v>743</v>
      </c>
      <c r="M47" s="207">
        <f t="shared" si="7"/>
        <v>9446</v>
      </c>
      <c r="N47" s="25">
        <v>0</v>
      </c>
    </row>
    <row r="48" spans="1:14" ht="24.75" customHeight="1">
      <c r="A48" s="168" t="s">
        <v>246</v>
      </c>
      <c r="B48" s="215">
        <f t="shared" si="4"/>
        <v>794</v>
      </c>
      <c r="C48" s="230" t="s">
        <v>408</v>
      </c>
      <c r="D48" s="229">
        <v>794</v>
      </c>
      <c r="E48" s="237" t="s">
        <v>408</v>
      </c>
      <c r="F48" s="215">
        <f t="shared" si="5"/>
        <v>5348</v>
      </c>
      <c r="G48" s="230" t="s">
        <v>408</v>
      </c>
      <c r="H48" s="229">
        <v>4839</v>
      </c>
      <c r="I48" s="228">
        <v>509</v>
      </c>
      <c r="J48" s="215">
        <f t="shared" si="6"/>
        <v>6142</v>
      </c>
      <c r="K48" s="230" t="s">
        <v>408</v>
      </c>
      <c r="L48" s="229">
        <f t="shared" si="7"/>
        <v>5633</v>
      </c>
      <c r="M48" s="207">
        <f t="shared" si="7"/>
        <v>509</v>
      </c>
      <c r="N48" s="25">
        <v>0</v>
      </c>
    </row>
    <row r="49" spans="1:14" ht="24.75" customHeight="1">
      <c r="A49" s="168" t="s">
        <v>248</v>
      </c>
      <c r="B49" s="215">
        <f t="shared" si="4"/>
        <v>377</v>
      </c>
      <c r="C49" s="230" t="s">
        <v>408</v>
      </c>
      <c r="D49" s="229">
        <v>377</v>
      </c>
      <c r="E49" s="237" t="s">
        <v>408</v>
      </c>
      <c r="F49" s="215">
        <f t="shared" si="5"/>
        <v>4074</v>
      </c>
      <c r="G49" s="230" t="s">
        <v>408</v>
      </c>
      <c r="H49" s="229">
        <v>4074</v>
      </c>
      <c r="I49" s="237" t="s">
        <v>408</v>
      </c>
      <c r="J49" s="215">
        <f t="shared" si="6"/>
        <v>4451</v>
      </c>
      <c r="K49" s="230" t="s">
        <v>408</v>
      </c>
      <c r="L49" s="229">
        <f>SUM(D49,H49)</f>
        <v>4451</v>
      </c>
      <c r="M49" s="260" t="s">
        <v>408</v>
      </c>
      <c r="N49" s="26">
        <v>0</v>
      </c>
    </row>
    <row r="50" spans="1:14" ht="24.75" customHeight="1">
      <c r="A50" s="169" t="s">
        <v>250</v>
      </c>
      <c r="B50" s="215">
        <f t="shared" si="4"/>
        <v>1596</v>
      </c>
      <c r="C50" s="231" t="s">
        <v>408</v>
      </c>
      <c r="D50" s="238" t="s">
        <v>408</v>
      </c>
      <c r="E50" s="239">
        <v>1596</v>
      </c>
      <c r="F50" s="215">
        <f t="shared" si="5"/>
        <v>6750</v>
      </c>
      <c r="G50" s="231" t="s">
        <v>408</v>
      </c>
      <c r="H50" s="238" t="s">
        <v>408</v>
      </c>
      <c r="I50" s="239">
        <v>6750</v>
      </c>
      <c r="J50" s="216">
        <f t="shared" si="6"/>
        <v>8346</v>
      </c>
      <c r="K50" s="231" t="s">
        <v>408</v>
      </c>
      <c r="L50" s="238" t="s">
        <v>408</v>
      </c>
      <c r="M50" s="282">
        <f aca="true" t="shared" si="8" ref="M50:M73">SUM(E50,I50)</f>
        <v>8346</v>
      </c>
      <c r="N50" s="25">
        <v>0</v>
      </c>
    </row>
    <row r="51" spans="1:14" ht="24.75" customHeight="1">
      <c r="A51" s="175" t="s">
        <v>251</v>
      </c>
      <c r="B51" s="253">
        <f t="shared" si="4"/>
        <v>2084</v>
      </c>
      <c r="C51" s="234" t="s">
        <v>408</v>
      </c>
      <c r="D51" s="235">
        <v>2084</v>
      </c>
      <c r="E51" s="236" t="s">
        <v>408</v>
      </c>
      <c r="F51" s="253">
        <f t="shared" si="5"/>
        <v>9579</v>
      </c>
      <c r="G51" s="234" t="s">
        <v>408</v>
      </c>
      <c r="H51" s="242" t="s">
        <v>408</v>
      </c>
      <c r="I51" s="241">
        <v>9579</v>
      </c>
      <c r="J51" s="217">
        <f t="shared" si="6"/>
        <v>11663</v>
      </c>
      <c r="K51" s="234" t="s">
        <v>408</v>
      </c>
      <c r="L51" s="235">
        <f>SUM(D51,H51)</f>
        <v>2084</v>
      </c>
      <c r="M51" s="281">
        <f t="shared" si="8"/>
        <v>9579</v>
      </c>
      <c r="N51" s="25">
        <v>0</v>
      </c>
    </row>
    <row r="52" spans="1:14" ht="24.75" customHeight="1">
      <c r="A52" s="168" t="s">
        <v>252</v>
      </c>
      <c r="B52" s="143">
        <f t="shared" si="4"/>
        <v>1290</v>
      </c>
      <c r="C52" s="230" t="s">
        <v>408</v>
      </c>
      <c r="D52" s="227" t="s">
        <v>408</v>
      </c>
      <c r="E52" s="228">
        <v>1290</v>
      </c>
      <c r="F52" s="143">
        <f t="shared" si="5"/>
        <v>8687</v>
      </c>
      <c r="G52" s="230" t="s">
        <v>408</v>
      </c>
      <c r="H52" s="227" t="s">
        <v>408</v>
      </c>
      <c r="I52" s="228">
        <v>8687</v>
      </c>
      <c r="J52" s="215">
        <f t="shared" si="6"/>
        <v>9977</v>
      </c>
      <c r="K52" s="230" t="s">
        <v>408</v>
      </c>
      <c r="L52" s="227" t="s">
        <v>408</v>
      </c>
      <c r="M52" s="207">
        <f t="shared" si="8"/>
        <v>9977</v>
      </c>
      <c r="N52" s="25">
        <v>0</v>
      </c>
    </row>
    <row r="53" spans="1:14" ht="24.75" customHeight="1">
      <c r="A53" s="168" t="s">
        <v>253</v>
      </c>
      <c r="B53" s="143">
        <f t="shared" si="4"/>
        <v>879</v>
      </c>
      <c r="C53" s="230" t="s">
        <v>406</v>
      </c>
      <c r="D53" s="227" t="s">
        <v>406</v>
      </c>
      <c r="E53" s="228">
        <v>879</v>
      </c>
      <c r="F53" s="143">
        <f t="shared" si="5"/>
        <v>8409</v>
      </c>
      <c r="G53" s="230" t="s">
        <v>406</v>
      </c>
      <c r="H53" s="227" t="s">
        <v>406</v>
      </c>
      <c r="I53" s="228">
        <v>8409</v>
      </c>
      <c r="J53" s="215">
        <f t="shared" si="6"/>
        <v>9288</v>
      </c>
      <c r="K53" s="230" t="s">
        <v>406</v>
      </c>
      <c r="L53" s="227" t="s">
        <v>406</v>
      </c>
      <c r="M53" s="207">
        <f t="shared" si="8"/>
        <v>9288</v>
      </c>
      <c r="N53" s="26">
        <v>0</v>
      </c>
    </row>
    <row r="54" spans="1:14" ht="24.75" customHeight="1">
      <c r="A54" s="168" t="s">
        <v>254</v>
      </c>
      <c r="B54" s="143">
        <f t="shared" si="4"/>
        <v>1906</v>
      </c>
      <c r="C54" s="230" t="s">
        <v>408</v>
      </c>
      <c r="D54" s="229">
        <v>1906</v>
      </c>
      <c r="E54" s="237" t="s">
        <v>408</v>
      </c>
      <c r="F54" s="143">
        <f t="shared" si="5"/>
        <v>13667</v>
      </c>
      <c r="G54" s="230" t="s">
        <v>408</v>
      </c>
      <c r="H54" s="227" t="s">
        <v>408</v>
      </c>
      <c r="I54" s="228">
        <v>13667</v>
      </c>
      <c r="J54" s="215">
        <f t="shared" si="6"/>
        <v>15573</v>
      </c>
      <c r="K54" s="230" t="s">
        <v>408</v>
      </c>
      <c r="L54" s="229">
        <f>SUM(D54,H54)</f>
        <v>1906</v>
      </c>
      <c r="M54" s="207">
        <f t="shared" si="8"/>
        <v>13667</v>
      </c>
      <c r="N54" s="25">
        <v>0</v>
      </c>
    </row>
    <row r="55" spans="1:14" ht="24.75" customHeight="1">
      <c r="A55" s="169" t="s">
        <v>255</v>
      </c>
      <c r="B55" s="254">
        <f t="shared" si="4"/>
        <v>1022</v>
      </c>
      <c r="C55" s="231" t="s">
        <v>408</v>
      </c>
      <c r="D55" s="238" t="s">
        <v>408</v>
      </c>
      <c r="E55" s="239">
        <v>1022</v>
      </c>
      <c r="F55" s="254">
        <f t="shared" si="5"/>
        <v>10567</v>
      </c>
      <c r="G55" s="231" t="s">
        <v>408</v>
      </c>
      <c r="H55" s="238" t="s">
        <v>408</v>
      </c>
      <c r="I55" s="239">
        <v>10567</v>
      </c>
      <c r="J55" s="216">
        <f t="shared" si="6"/>
        <v>11589</v>
      </c>
      <c r="K55" s="231" t="s">
        <v>408</v>
      </c>
      <c r="L55" s="238" t="s">
        <v>408</v>
      </c>
      <c r="M55" s="282">
        <f t="shared" si="8"/>
        <v>11589</v>
      </c>
      <c r="N55" s="25">
        <v>0</v>
      </c>
    </row>
    <row r="56" spans="1:14" ht="24.75" customHeight="1">
      <c r="A56" s="175" t="s">
        <v>256</v>
      </c>
      <c r="B56" s="253">
        <f t="shared" si="4"/>
        <v>1147</v>
      </c>
      <c r="C56" s="234" t="s">
        <v>408</v>
      </c>
      <c r="D56" s="242" t="s">
        <v>408</v>
      </c>
      <c r="E56" s="241">
        <v>1147</v>
      </c>
      <c r="F56" s="253">
        <f t="shared" si="5"/>
        <v>19362</v>
      </c>
      <c r="G56" s="234" t="s">
        <v>408</v>
      </c>
      <c r="H56" s="242" t="s">
        <v>408</v>
      </c>
      <c r="I56" s="241">
        <v>19362</v>
      </c>
      <c r="J56" s="217">
        <f t="shared" si="6"/>
        <v>20509</v>
      </c>
      <c r="K56" s="234" t="s">
        <v>408</v>
      </c>
      <c r="L56" s="242" t="s">
        <v>408</v>
      </c>
      <c r="M56" s="281">
        <f t="shared" si="8"/>
        <v>20509</v>
      </c>
      <c r="N56" s="25">
        <v>0</v>
      </c>
    </row>
    <row r="57" spans="1:14" ht="24.75" customHeight="1">
      <c r="A57" s="168" t="s">
        <v>257</v>
      </c>
      <c r="B57" s="143">
        <f t="shared" si="4"/>
        <v>297</v>
      </c>
      <c r="C57" s="230" t="s">
        <v>408</v>
      </c>
      <c r="D57" s="227" t="s">
        <v>408</v>
      </c>
      <c r="E57" s="228">
        <v>297</v>
      </c>
      <c r="F57" s="143">
        <f t="shared" si="5"/>
        <v>5286</v>
      </c>
      <c r="G57" s="230" t="s">
        <v>408</v>
      </c>
      <c r="H57" s="227" t="s">
        <v>408</v>
      </c>
      <c r="I57" s="228">
        <v>5286</v>
      </c>
      <c r="J57" s="215">
        <f t="shared" si="6"/>
        <v>5583</v>
      </c>
      <c r="K57" s="230" t="s">
        <v>408</v>
      </c>
      <c r="L57" s="227" t="s">
        <v>408</v>
      </c>
      <c r="M57" s="207">
        <f t="shared" si="8"/>
        <v>5583</v>
      </c>
      <c r="N57" s="25">
        <v>0</v>
      </c>
    </row>
    <row r="58" spans="1:14" ht="24.75" customHeight="1">
      <c r="A58" s="168" t="s">
        <v>259</v>
      </c>
      <c r="B58" s="143">
        <f t="shared" si="4"/>
        <v>1402</v>
      </c>
      <c r="C58" s="230" t="s">
        <v>408</v>
      </c>
      <c r="D58" s="229">
        <v>1402</v>
      </c>
      <c r="E58" s="237" t="s">
        <v>408</v>
      </c>
      <c r="F58" s="143">
        <f t="shared" si="5"/>
        <v>6768</v>
      </c>
      <c r="G58" s="230" t="s">
        <v>408</v>
      </c>
      <c r="H58" s="227" t="s">
        <v>408</v>
      </c>
      <c r="I58" s="228">
        <v>6768</v>
      </c>
      <c r="J58" s="215">
        <f t="shared" si="6"/>
        <v>8170</v>
      </c>
      <c r="K58" s="230" t="s">
        <v>408</v>
      </c>
      <c r="L58" s="229">
        <f>SUM(D58,H58)</f>
        <v>1402</v>
      </c>
      <c r="M58" s="207">
        <f t="shared" si="8"/>
        <v>6768</v>
      </c>
      <c r="N58" s="26">
        <v>0</v>
      </c>
    </row>
    <row r="59" spans="1:14" ht="24.75" customHeight="1">
      <c r="A59" s="168" t="s">
        <v>260</v>
      </c>
      <c r="B59" s="143">
        <f t="shared" si="4"/>
        <v>2266</v>
      </c>
      <c r="C59" s="230" t="s">
        <v>409</v>
      </c>
      <c r="D59" s="229">
        <v>2266</v>
      </c>
      <c r="E59" s="237" t="s">
        <v>409</v>
      </c>
      <c r="F59" s="143">
        <f t="shared" si="5"/>
        <v>11408</v>
      </c>
      <c r="G59" s="230" t="s">
        <v>409</v>
      </c>
      <c r="H59" s="227" t="s">
        <v>409</v>
      </c>
      <c r="I59" s="228">
        <v>11408</v>
      </c>
      <c r="J59" s="215">
        <f t="shared" si="6"/>
        <v>13674</v>
      </c>
      <c r="K59" s="230" t="s">
        <v>409</v>
      </c>
      <c r="L59" s="229">
        <f>SUM(D59,H59)</f>
        <v>2266</v>
      </c>
      <c r="M59" s="207">
        <f t="shared" si="8"/>
        <v>11408</v>
      </c>
      <c r="N59" s="25">
        <v>0</v>
      </c>
    </row>
    <row r="60" spans="1:14" ht="24.75" customHeight="1">
      <c r="A60" s="169" t="s">
        <v>261</v>
      </c>
      <c r="B60" s="254">
        <f t="shared" si="4"/>
        <v>2934</v>
      </c>
      <c r="C60" s="231" t="s">
        <v>409</v>
      </c>
      <c r="D60" s="232">
        <v>185</v>
      </c>
      <c r="E60" s="239">
        <v>2749</v>
      </c>
      <c r="F60" s="254">
        <f t="shared" si="5"/>
        <v>11741</v>
      </c>
      <c r="G60" s="231" t="s">
        <v>409</v>
      </c>
      <c r="H60" s="232">
        <v>1470</v>
      </c>
      <c r="I60" s="239">
        <v>10271</v>
      </c>
      <c r="J60" s="216">
        <f t="shared" si="6"/>
        <v>14675</v>
      </c>
      <c r="K60" s="231" t="s">
        <v>409</v>
      </c>
      <c r="L60" s="232">
        <f>SUM(D60,H60)</f>
        <v>1655</v>
      </c>
      <c r="M60" s="282">
        <f t="shared" si="8"/>
        <v>13020</v>
      </c>
      <c r="N60" s="25">
        <v>0</v>
      </c>
    </row>
    <row r="61" spans="1:14" ht="24.75" customHeight="1">
      <c r="A61" s="175" t="s">
        <v>262</v>
      </c>
      <c r="B61" s="253">
        <f t="shared" si="4"/>
        <v>1987</v>
      </c>
      <c r="C61" s="234" t="s">
        <v>409</v>
      </c>
      <c r="D61" s="242" t="s">
        <v>409</v>
      </c>
      <c r="E61" s="241">
        <v>1987</v>
      </c>
      <c r="F61" s="253">
        <f t="shared" si="5"/>
        <v>11711</v>
      </c>
      <c r="G61" s="234" t="s">
        <v>409</v>
      </c>
      <c r="H61" s="242" t="s">
        <v>409</v>
      </c>
      <c r="I61" s="241">
        <v>11711</v>
      </c>
      <c r="J61" s="217">
        <f t="shared" si="6"/>
        <v>13698</v>
      </c>
      <c r="K61" s="234" t="s">
        <v>409</v>
      </c>
      <c r="L61" s="242" t="s">
        <v>409</v>
      </c>
      <c r="M61" s="281">
        <f t="shared" si="8"/>
        <v>13698</v>
      </c>
      <c r="N61" s="25">
        <v>0</v>
      </c>
    </row>
    <row r="62" spans="1:14" ht="24.75" customHeight="1">
      <c r="A62" s="168" t="s">
        <v>263</v>
      </c>
      <c r="B62" s="143">
        <f t="shared" si="4"/>
        <v>2968</v>
      </c>
      <c r="C62" s="230" t="s">
        <v>408</v>
      </c>
      <c r="D62" s="229">
        <v>2968</v>
      </c>
      <c r="E62" s="237" t="s">
        <v>408</v>
      </c>
      <c r="F62" s="143">
        <f t="shared" si="5"/>
        <v>12689</v>
      </c>
      <c r="G62" s="230" t="s">
        <v>408</v>
      </c>
      <c r="H62" s="227" t="s">
        <v>408</v>
      </c>
      <c r="I62" s="228">
        <v>12689</v>
      </c>
      <c r="J62" s="215">
        <f t="shared" si="6"/>
        <v>15657</v>
      </c>
      <c r="K62" s="230" t="s">
        <v>408</v>
      </c>
      <c r="L62" s="229">
        <f>SUM(D62,H62)</f>
        <v>2968</v>
      </c>
      <c r="M62" s="207">
        <f t="shared" si="8"/>
        <v>12689</v>
      </c>
      <c r="N62" s="26">
        <v>0</v>
      </c>
    </row>
    <row r="63" spans="1:14" ht="24.75" customHeight="1">
      <c r="A63" s="168" t="s">
        <v>264</v>
      </c>
      <c r="B63" s="143">
        <f t="shared" si="4"/>
        <v>1173</v>
      </c>
      <c r="C63" s="230" t="s">
        <v>408</v>
      </c>
      <c r="D63" s="227" t="s">
        <v>408</v>
      </c>
      <c r="E63" s="228">
        <v>1173</v>
      </c>
      <c r="F63" s="143">
        <f t="shared" si="5"/>
        <v>8810</v>
      </c>
      <c r="G63" s="230" t="s">
        <v>408</v>
      </c>
      <c r="H63" s="227" t="s">
        <v>408</v>
      </c>
      <c r="I63" s="228">
        <v>8810</v>
      </c>
      <c r="J63" s="215">
        <f t="shared" si="6"/>
        <v>9983</v>
      </c>
      <c r="K63" s="230" t="s">
        <v>408</v>
      </c>
      <c r="L63" s="227" t="s">
        <v>408</v>
      </c>
      <c r="M63" s="207">
        <f t="shared" si="8"/>
        <v>9983</v>
      </c>
      <c r="N63" s="25">
        <v>0</v>
      </c>
    </row>
    <row r="64" spans="1:14" ht="24.75" customHeight="1">
      <c r="A64" s="168" t="s">
        <v>265</v>
      </c>
      <c r="B64" s="143">
        <f t="shared" si="4"/>
        <v>754</v>
      </c>
      <c r="C64" s="230" t="s">
        <v>406</v>
      </c>
      <c r="D64" s="227" t="s">
        <v>406</v>
      </c>
      <c r="E64" s="228">
        <v>754</v>
      </c>
      <c r="F64" s="143">
        <f t="shared" si="5"/>
        <v>11171</v>
      </c>
      <c r="G64" s="230" t="s">
        <v>406</v>
      </c>
      <c r="H64" s="227" t="s">
        <v>406</v>
      </c>
      <c r="I64" s="228">
        <v>11171</v>
      </c>
      <c r="J64" s="215">
        <f t="shared" si="6"/>
        <v>11925</v>
      </c>
      <c r="K64" s="230" t="s">
        <v>406</v>
      </c>
      <c r="L64" s="227" t="s">
        <v>406</v>
      </c>
      <c r="M64" s="207">
        <f t="shared" si="8"/>
        <v>11925</v>
      </c>
      <c r="N64" s="25">
        <v>0</v>
      </c>
    </row>
    <row r="65" spans="1:14" ht="24.75" customHeight="1">
      <c r="A65" s="169" t="s">
        <v>266</v>
      </c>
      <c r="B65" s="254">
        <f t="shared" si="4"/>
        <v>666</v>
      </c>
      <c r="C65" s="231" t="s">
        <v>406</v>
      </c>
      <c r="D65" s="238" t="s">
        <v>406</v>
      </c>
      <c r="E65" s="239">
        <v>666</v>
      </c>
      <c r="F65" s="254">
        <f t="shared" si="5"/>
        <v>3672</v>
      </c>
      <c r="G65" s="231" t="s">
        <v>406</v>
      </c>
      <c r="H65" s="238" t="s">
        <v>406</v>
      </c>
      <c r="I65" s="239">
        <v>3672</v>
      </c>
      <c r="J65" s="216">
        <f t="shared" si="6"/>
        <v>4338</v>
      </c>
      <c r="K65" s="231" t="s">
        <v>406</v>
      </c>
      <c r="L65" s="238" t="s">
        <v>406</v>
      </c>
      <c r="M65" s="282">
        <f t="shared" si="8"/>
        <v>4338</v>
      </c>
      <c r="N65" s="25">
        <v>0</v>
      </c>
    </row>
    <row r="66" spans="1:14" ht="24.75" customHeight="1">
      <c r="A66" s="175" t="s">
        <v>267</v>
      </c>
      <c r="B66" s="253">
        <f t="shared" si="4"/>
        <v>1466</v>
      </c>
      <c r="C66" s="234" t="s">
        <v>406</v>
      </c>
      <c r="D66" s="242" t="s">
        <v>406</v>
      </c>
      <c r="E66" s="241">
        <v>1466</v>
      </c>
      <c r="F66" s="253">
        <f t="shared" si="5"/>
        <v>8979</v>
      </c>
      <c r="G66" s="234" t="s">
        <v>406</v>
      </c>
      <c r="H66" s="242" t="s">
        <v>406</v>
      </c>
      <c r="I66" s="241">
        <v>8979</v>
      </c>
      <c r="J66" s="217">
        <f t="shared" si="6"/>
        <v>10445</v>
      </c>
      <c r="K66" s="234" t="s">
        <v>406</v>
      </c>
      <c r="L66" s="242" t="s">
        <v>406</v>
      </c>
      <c r="M66" s="281">
        <f t="shared" si="8"/>
        <v>10445</v>
      </c>
      <c r="N66" s="25">
        <v>0</v>
      </c>
    </row>
    <row r="67" spans="1:14" ht="24.75" customHeight="1">
      <c r="A67" s="168" t="s">
        <v>268</v>
      </c>
      <c r="B67" s="143">
        <f t="shared" si="4"/>
        <v>733</v>
      </c>
      <c r="C67" s="230" t="s">
        <v>406</v>
      </c>
      <c r="D67" s="229">
        <v>733</v>
      </c>
      <c r="E67" s="237" t="s">
        <v>406</v>
      </c>
      <c r="F67" s="143">
        <f t="shared" si="5"/>
        <v>5747</v>
      </c>
      <c r="G67" s="230" t="s">
        <v>406</v>
      </c>
      <c r="H67" s="227" t="s">
        <v>406</v>
      </c>
      <c r="I67" s="228">
        <v>5747</v>
      </c>
      <c r="J67" s="215">
        <f t="shared" si="6"/>
        <v>6480</v>
      </c>
      <c r="K67" s="230" t="s">
        <v>406</v>
      </c>
      <c r="L67" s="229">
        <f>SUM(D67,H67)</f>
        <v>733</v>
      </c>
      <c r="M67" s="207">
        <f t="shared" si="8"/>
        <v>5747</v>
      </c>
      <c r="N67" s="26">
        <v>0</v>
      </c>
    </row>
    <row r="68" spans="1:14" ht="24.75" customHeight="1">
      <c r="A68" s="168" t="s">
        <v>269</v>
      </c>
      <c r="B68" s="143">
        <f t="shared" si="4"/>
        <v>725</v>
      </c>
      <c r="C68" s="230" t="s">
        <v>406</v>
      </c>
      <c r="D68" s="227" t="s">
        <v>406</v>
      </c>
      <c r="E68" s="228">
        <v>725</v>
      </c>
      <c r="F68" s="143">
        <f t="shared" si="5"/>
        <v>3001</v>
      </c>
      <c r="G68" s="230" t="s">
        <v>406</v>
      </c>
      <c r="H68" s="227" t="s">
        <v>406</v>
      </c>
      <c r="I68" s="228">
        <v>3001</v>
      </c>
      <c r="J68" s="215">
        <f t="shared" si="6"/>
        <v>3726</v>
      </c>
      <c r="K68" s="230" t="s">
        <v>406</v>
      </c>
      <c r="L68" s="227" t="s">
        <v>406</v>
      </c>
      <c r="M68" s="207">
        <f t="shared" si="8"/>
        <v>3726</v>
      </c>
      <c r="N68" s="25">
        <v>0</v>
      </c>
    </row>
    <row r="69" spans="1:14" ht="24.75" customHeight="1">
      <c r="A69" s="168" t="s">
        <v>270</v>
      </c>
      <c r="B69" s="143">
        <f t="shared" si="4"/>
        <v>272</v>
      </c>
      <c r="C69" s="230" t="s">
        <v>408</v>
      </c>
      <c r="D69" s="227" t="s">
        <v>408</v>
      </c>
      <c r="E69" s="228">
        <v>272</v>
      </c>
      <c r="F69" s="143">
        <f t="shared" si="5"/>
        <v>944</v>
      </c>
      <c r="G69" s="230" t="s">
        <v>408</v>
      </c>
      <c r="H69" s="227" t="s">
        <v>408</v>
      </c>
      <c r="I69" s="228">
        <v>944</v>
      </c>
      <c r="J69" s="215">
        <f t="shared" si="6"/>
        <v>1216</v>
      </c>
      <c r="K69" s="230" t="s">
        <v>408</v>
      </c>
      <c r="L69" s="227" t="s">
        <v>408</v>
      </c>
      <c r="M69" s="207">
        <f t="shared" si="8"/>
        <v>1216</v>
      </c>
      <c r="N69" s="25">
        <v>0</v>
      </c>
    </row>
    <row r="70" spans="1:14" ht="24.75" customHeight="1">
      <c r="A70" s="169" t="s">
        <v>271</v>
      </c>
      <c r="B70" s="254">
        <f t="shared" si="4"/>
        <v>217</v>
      </c>
      <c r="C70" s="231" t="s">
        <v>406</v>
      </c>
      <c r="D70" s="238" t="s">
        <v>406</v>
      </c>
      <c r="E70" s="239">
        <v>217</v>
      </c>
      <c r="F70" s="254">
        <f t="shared" si="5"/>
        <v>1032</v>
      </c>
      <c r="G70" s="231" t="s">
        <v>406</v>
      </c>
      <c r="H70" s="238" t="s">
        <v>406</v>
      </c>
      <c r="I70" s="239">
        <v>1032</v>
      </c>
      <c r="J70" s="216">
        <f t="shared" si="6"/>
        <v>1249</v>
      </c>
      <c r="K70" s="231" t="s">
        <v>406</v>
      </c>
      <c r="L70" s="238" t="s">
        <v>406</v>
      </c>
      <c r="M70" s="282">
        <f t="shared" si="8"/>
        <v>1249</v>
      </c>
      <c r="N70" s="25">
        <v>0</v>
      </c>
    </row>
    <row r="71" spans="1:14" ht="24.75" customHeight="1">
      <c r="A71" s="175" t="s">
        <v>272</v>
      </c>
      <c r="B71" s="253">
        <f t="shared" si="4"/>
        <v>188</v>
      </c>
      <c r="C71" s="234" t="s">
        <v>406</v>
      </c>
      <c r="D71" s="242" t="s">
        <v>406</v>
      </c>
      <c r="E71" s="241">
        <v>188</v>
      </c>
      <c r="F71" s="253">
        <f t="shared" si="5"/>
        <v>1119</v>
      </c>
      <c r="G71" s="234" t="s">
        <v>406</v>
      </c>
      <c r="H71" s="242" t="s">
        <v>406</v>
      </c>
      <c r="I71" s="241">
        <v>1119</v>
      </c>
      <c r="J71" s="217">
        <f t="shared" si="6"/>
        <v>1307</v>
      </c>
      <c r="K71" s="234" t="s">
        <v>406</v>
      </c>
      <c r="L71" s="242" t="s">
        <v>406</v>
      </c>
      <c r="M71" s="281">
        <f t="shared" si="8"/>
        <v>1307</v>
      </c>
      <c r="N71" s="25">
        <v>0</v>
      </c>
    </row>
    <row r="72" spans="1:14" ht="24.75" customHeight="1">
      <c r="A72" s="168" t="s">
        <v>273</v>
      </c>
      <c r="B72" s="143">
        <f t="shared" si="4"/>
        <v>565</v>
      </c>
      <c r="C72" s="230" t="s">
        <v>408</v>
      </c>
      <c r="D72" s="227" t="s">
        <v>408</v>
      </c>
      <c r="E72" s="228">
        <v>565</v>
      </c>
      <c r="F72" s="143">
        <f t="shared" si="5"/>
        <v>4427</v>
      </c>
      <c r="G72" s="230" t="s">
        <v>408</v>
      </c>
      <c r="H72" s="227" t="s">
        <v>408</v>
      </c>
      <c r="I72" s="228">
        <v>4427</v>
      </c>
      <c r="J72" s="215">
        <f t="shared" si="6"/>
        <v>4992</v>
      </c>
      <c r="K72" s="230" t="s">
        <v>408</v>
      </c>
      <c r="L72" s="227" t="s">
        <v>408</v>
      </c>
      <c r="M72" s="207">
        <f t="shared" si="8"/>
        <v>4992</v>
      </c>
      <c r="N72" s="26">
        <v>0</v>
      </c>
    </row>
    <row r="73" spans="1:14" ht="24.75" customHeight="1" thickBot="1">
      <c r="A73" s="181" t="s">
        <v>274</v>
      </c>
      <c r="B73" s="254">
        <f t="shared" si="4"/>
        <v>283</v>
      </c>
      <c r="C73" s="243" t="s">
        <v>406</v>
      </c>
      <c r="D73" s="247" t="s">
        <v>406</v>
      </c>
      <c r="E73" s="248">
        <v>283</v>
      </c>
      <c r="F73" s="254">
        <f t="shared" si="5"/>
        <v>1338</v>
      </c>
      <c r="G73" s="243" t="s">
        <v>406</v>
      </c>
      <c r="H73" s="247" t="s">
        <v>406</v>
      </c>
      <c r="I73" s="248">
        <v>1338</v>
      </c>
      <c r="J73" s="218">
        <f t="shared" si="6"/>
        <v>1621</v>
      </c>
      <c r="K73" s="243" t="s">
        <v>406</v>
      </c>
      <c r="L73" s="247" t="s">
        <v>406</v>
      </c>
      <c r="M73" s="209">
        <f t="shared" si="8"/>
        <v>1621</v>
      </c>
      <c r="N73" s="25">
        <v>0</v>
      </c>
    </row>
    <row r="74" spans="1:14" ht="34.5" customHeight="1">
      <c r="A74" s="11" t="s">
        <v>15</v>
      </c>
      <c r="B74" s="214">
        <f aca="true" t="shared" si="9" ref="B74:M74">SUM(B6:B40)</f>
        <v>181527</v>
      </c>
      <c r="C74" s="204">
        <f t="shared" si="9"/>
        <v>24298</v>
      </c>
      <c r="D74" s="246">
        <f t="shared" si="9"/>
        <v>77103</v>
      </c>
      <c r="E74" s="249">
        <f t="shared" si="9"/>
        <v>80126</v>
      </c>
      <c r="F74" s="214">
        <f t="shared" si="9"/>
        <v>980755</v>
      </c>
      <c r="G74" s="204">
        <f t="shared" si="9"/>
        <v>0</v>
      </c>
      <c r="H74" s="246">
        <f t="shared" si="9"/>
        <v>2762</v>
      </c>
      <c r="I74" s="249">
        <f t="shared" si="9"/>
        <v>977993</v>
      </c>
      <c r="J74" s="214">
        <f t="shared" si="9"/>
        <v>1162282</v>
      </c>
      <c r="K74" s="204">
        <f t="shared" si="9"/>
        <v>24298</v>
      </c>
      <c r="L74" s="246">
        <f t="shared" si="9"/>
        <v>79865</v>
      </c>
      <c r="M74" s="205">
        <f t="shared" si="9"/>
        <v>1058119</v>
      </c>
      <c r="N74" s="27">
        <v>0</v>
      </c>
    </row>
    <row r="75" spans="1:14" ht="34.5" customHeight="1">
      <c r="A75" s="11" t="s">
        <v>16</v>
      </c>
      <c r="B75" s="215">
        <f aca="true" t="shared" si="10" ref="B75:M75">SUM(B46:B73)</f>
        <v>31538</v>
      </c>
      <c r="C75" s="206">
        <f t="shared" si="10"/>
        <v>0</v>
      </c>
      <c r="D75" s="229">
        <f t="shared" si="10"/>
        <v>14262</v>
      </c>
      <c r="E75" s="228">
        <f t="shared" si="10"/>
        <v>17276</v>
      </c>
      <c r="F75" s="215">
        <f t="shared" si="10"/>
        <v>217558</v>
      </c>
      <c r="G75" s="206">
        <f t="shared" si="10"/>
        <v>0</v>
      </c>
      <c r="H75" s="229">
        <f t="shared" si="10"/>
        <v>10383</v>
      </c>
      <c r="I75" s="228">
        <f t="shared" si="10"/>
        <v>207175</v>
      </c>
      <c r="J75" s="215">
        <f t="shared" si="10"/>
        <v>249096</v>
      </c>
      <c r="K75" s="206">
        <f t="shared" si="10"/>
        <v>0</v>
      </c>
      <c r="L75" s="229">
        <f t="shared" si="10"/>
        <v>24645</v>
      </c>
      <c r="M75" s="207">
        <f t="shared" si="10"/>
        <v>224451</v>
      </c>
      <c r="N75" s="25">
        <v>0</v>
      </c>
    </row>
    <row r="76" spans="1:14" ht="34.5" customHeight="1" thickBot="1">
      <c r="A76" s="12" t="s">
        <v>17</v>
      </c>
      <c r="B76" s="218">
        <f aca="true" t="shared" si="11" ref="B76:M76">SUM(B74:B75)</f>
        <v>213065</v>
      </c>
      <c r="C76" s="208">
        <f t="shared" si="11"/>
        <v>24298</v>
      </c>
      <c r="D76" s="244">
        <f t="shared" si="11"/>
        <v>91365</v>
      </c>
      <c r="E76" s="248">
        <f t="shared" si="11"/>
        <v>97402</v>
      </c>
      <c r="F76" s="218">
        <f t="shared" si="11"/>
        <v>1198313</v>
      </c>
      <c r="G76" s="208">
        <f t="shared" si="11"/>
        <v>0</v>
      </c>
      <c r="H76" s="244">
        <f t="shared" si="11"/>
        <v>13145</v>
      </c>
      <c r="I76" s="248">
        <f t="shared" si="11"/>
        <v>1185168</v>
      </c>
      <c r="J76" s="218">
        <f t="shared" si="11"/>
        <v>1411378</v>
      </c>
      <c r="K76" s="208">
        <f t="shared" si="11"/>
        <v>24298</v>
      </c>
      <c r="L76" s="244">
        <f t="shared" si="11"/>
        <v>104510</v>
      </c>
      <c r="M76" s="209">
        <f t="shared" si="11"/>
        <v>1282570</v>
      </c>
      <c r="N76" s="28">
        <v>0</v>
      </c>
    </row>
  </sheetData>
  <mergeCells count="20">
    <mergeCell ref="G44:G45"/>
    <mergeCell ref="H44:H45"/>
    <mergeCell ref="A42:A45"/>
    <mergeCell ref="C44:C45"/>
    <mergeCell ref="D44:D45"/>
    <mergeCell ref="E44:E45"/>
    <mergeCell ref="I44:I45"/>
    <mergeCell ref="K44:K45"/>
    <mergeCell ref="L44:L45"/>
    <mergeCell ref="M44:M45"/>
    <mergeCell ref="A2:A5"/>
    <mergeCell ref="E4:E5"/>
    <mergeCell ref="M4:M5"/>
    <mergeCell ref="I4:I5"/>
    <mergeCell ref="H4:H5"/>
    <mergeCell ref="C4:C5"/>
    <mergeCell ref="D4:D5"/>
    <mergeCell ref="G4:G5"/>
    <mergeCell ref="K4:K5"/>
    <mergeCell ref="L4:L5"/>
  </mergeCells>
  <printOptions horizontalCentered="1"/>
  <pageMargins left="0.69" right="0.54" top="0.7874015748031497" bottom="0.71" header="0.5118110236220472" footer="0.5118110236220472"/>
  <pageSetup firstPageNumber="7" useFirstPageNumber="1" fitToHeight="2" horizontalDpi="600" verticalDpi="600" orientation="portrait" paperSize="9" scale="75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76"/>
  <sheetViews>
    <sheetView tabSelected="1" view="pageBreakPreview" zoomScale="75" zoomScaleNormal="75" zoomScaleSheetLayoutView="75" workbookViewId="0" topLeftCell="A1">
      <pane xSplit="1" ySplit="5" topLeftCell="B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2" sqref="F72"/>
    </sheetView>
  </sheetViews>
  <sheetFormatPr defaultColWidth="8.796875" defaultRowHeight="15"/>
  <cols>
    <col min="1" max="1" width="11" style="2" customWidth="1"/>
    <col min="2" max="4" width="9.09765625" style="2" customWidth="1"/>
    <col min="5" max="6" width="7.59765625" style="2" customWidth="1"/>
    <col min="7" max="7" width="9.09765625" style="2" customWidth="1"/>
    <col min="8" max="9" width="10" style="2" customWidth="1"/>
    <col min="10" max="10" width="9.09765625" style="2" customWidth="1"/>
    <col min="11" max="12" width="7.59765625" style="2" customWidth="1"/>
    <col min="13" max="13" width="9.09765625" style="2" customWidth="1"/>
    <col min="14" max="15" width="11" style="2" bestFit="1" customWidth="1"/>
    <col min="16" max="19" width="9.09765625" style="2" customWidth="1"/>
    <col min="20" max="22" width="12.59765625" style="2" customWidth="1"/>
    <col min="23" max="23" width="15.59765625" style="2" customWidth="1"/>
    <col min="24" max="25" width="12.09765625" style="44" hidden="1" customWidth="1"/>
    <col min="26" max="26" width="8" style="44" hidden="1" customWidth="1"/>
    <col min="27" max="16384" width="11" style="2" customWidth="1"/>
  </cols>
  <sheetData>
    <row r="1" spans="1:26" s="17" customFormat="1" ht="24" customHeight="1">
      <c r="A1" s="102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U1" s="30"/>
      <c r="V1" s="30"/>
      <c r="X1" s="22"/>
      <c r="Y1" s="22"/>
      <c r="Z1" s="22"/>
    </row>
    <row r="2" spans="1:26" s="17" customFormat="1" ht="27" customHeight="1" thickBot="1">
      <c r="A2" s="102" t="s">
        <v>419</v>
      </c>
      <c r="W2" s="95" t="s">
        <v>410</v>
      </c>
      <c r="X2" s="31"/>
      <c r="Y2" s="18"/>
      <c r="Z2" s="18"/>
    </row>
    <row r="3" spans="1:26" s="17" customFormat="1" ht="21.75" customHeight="1">
      <c r="A3" s="335"/>
      <c r="B3" s="111"/>
      <c r="C3" s="106"/>
      <c r="D3" s="106" t="s">
        <v>85</v>
      </c>
      <c r="E3" s="106"/>
      <c r="F3" s="106"/>
      <c r="G3" s="112"/>
      <c r="H3" s="111"/>
      <c r="I3" s="106"/>
      <c r="J3" s="106" t="s">
        <v>84</v>
      </c>
      <c r="K3" s="106"/>
      <c r="L3" s="106"/>
      <c r="M3" s="112"/>
      <c r="N3" s="111"/>
      <c r="O3" s="106"/>
      <c r="P3" s="106" t="s">
        <v>86</v>
      </c>
      <c r="Q3" s="106"/>
      <c r="R3" s="106"/>
      <c r="S3" s="112"/>
      <c r="T3" s="111"/>
      <c r="U3" s="15" t="s">
        <v>87</v>
      </c>
      <c r="V3" s="112"/>
      <c r="W3" s="335" t="s">
        <v>65</v>
      </c>
      <c r="X3" s="18" t="s">
        <v>89</v>
      </c>
      <c r="Y3" s="32" t="s">
        <v>88</v>
      </c>
      <c r="Z3" s="33" t="s">
        <v>88</v>
      </c>
    </row>
    <row r="4" spans="1:26" s="17" customFormat="1" ht="21.75" customHeight="1">
      <c r="A4" s="336"/>
      <c r="B4" s="110" t="s">
        <v>64</v>
      </c>
      <c r="C4" s="389" t="s">
        <v>145</v>
      </c>
      <c r="D4" s="391" t="s">
        <v>144</v>
      </c>
      <c r="E4" s="384" t="s">
        <v>73</v>
      </c>
      <c r="F4" s="384" t="s">
        <v>275</v>
      </c>
      <c r="G4" s="382" t="s">
        <v>74</v>
      </c>
      <c r="H4" s="108" t="s">
        <v>64</v>
      </c>
      <c r="I4" s="389" t="s">
        <v>145</v>
      </c>
      <c r="J4" s="391" t="s">
        <v>144</v>
      </c>
      <c r="K4" s="384" t="s">
        <v>73</v>
      </c>
      <c r="L4" s="384" t="s">
        <v>275</v>
      </c>
      <c r="M4" s="382" t="s">
        <v>74</v>
      </c>
      <c r="N4" s="110" t="s">
        <v>64</v>
      </c>
      <c r="O4" s="389" t="s">
        <v>145</v>
      </c>
      <c r="P4" s="391" t="s">
        <v>144</v>
      </c>
      <c r="Q4" s="384" t="s">
        <v>73</v>
      </c>
      <c r="R4" s="384" t="s">
        <v>275</v>
      </c>
      <c r="S4" s="382" t="s">
        <v>74</v>
      </c>
      <c r="T4" s="108" t="s">
        <v>64</v>
      </c>
      <c r="U4" s="386" t="s">
        <v>75</v>
      </c>
      <c r="V4" s="388" t="s">
        <v>146</v>
      </c>
      <c r="W4" s="393"/>
      <c r="X4" s="18" t="s">
        <v>90</v>
      </c>
      <c r="Y4" s="34" t="s">
        <v>65</v>
      </c>
      <c r="Z4" s="35" t="s">
        <v>65</v>
      </c>
    </row>
    <row r="5" spans="1:26" s="17" customFormat="1" ht="21.75" customHeight="1" thickBot="1">
      <c r="A5" s="379"/>
      <c r="B5" s="1"/>
      <c r="C5" s="390"/>
      <c r="D5" s="392"/>
      <c r="E5" s="385"/>
      <c r="F5" s="385"/>
      <c r="G5" s="383"/>
      <c r="H5" s="250"/>
      <c r="I5" s="390"/>
      <c r="J5" s="392"/>
      <c r="K5" s="385"/>
      <c r="L5" s="385"/>
      <c r="M5" s="383"/>
      <c r="N5" s="1"/>
      <c r="O5" s="390"/>
      <c r="P5" s="392"/>
      <c r="Q5" s="385"/>
      <c r="R5" s="385"/>
      <c r="S5" s="383"/>
      <c r="T5" s="250"/>
      <c r="U5" s="387"/>
      <c r="V5" s="383"/>
      <c r="W5" s="394"/>
      <c r="X5" s="21" t="s">
        <v>82</v>
      </c>
      <c r="Y5" s="36"/>
      <c r="Z5" s="37" t="s">
        <v>82</v>
      </c>
    </row>
    <row r="6" spans="1:27" ht="28.5" customHeight="1">
      <c r="A6" s="166" t="s">
        <v>213</v>
      </c>
      <c r="B6" s="214">
        <f>SUM(C6:G6)</f>
        <v>17855</v>
      </c>
      <c r="C6" s="245" t="s">
        <v>290</v>
      </c>
      <c r="D6" s="246">
        <v>17855</v>
      </c>
      <c r="E6" s="225" t="s">
        <v>290</v>
      </c>
      <c r="F6" s="225" t="s">
        <v>290</v>
      </c>
      <c r="G6" s="257" t="s">
        <v>290</v>
      </c>
      <c r="H6" s="186">
        <f aca="true" t="shared" si="0" ref="H6:H37">SUM(I6:M6)</f>
        <v>27221</v>
      </c>
      <c r="I6" s="245" t="s">
        <v>290</v>
      </c>
      <c r="J6" s="246">
        <v>27221</v>
      </c>
      <c r="K6" s="225" t="s">
        <v>290</v>
      </c>
      <c r="L6" s="225" t="s">
        <v>290</v>
      </c>
      <c r="M6" s="257" t="s">
        <v>290</v>
      </c>
      <c r="N6" s="214">
        <f>SUM(O6:S6)</f>
        <v>45076</v>
      </c>
      <c r="O6" s="245" t="s">
        <v>290</v>
      </c>
      <c r="P6" s="246">
        <f>SUM(J6,D6)</f>
        <v>45076</v>
      </c>
      <c r="Q6" s="225" t="s">
        <v>290</v>
      </c>
      <c r="R6" s="225" t="s">
        <v>290</v>
      </c>
      <c r="S6" s="257" t="s">
        <v>290</v>
      </c>
      <c r="T6" s="258" t="s">
        <v>280</v>
      </c>
      <c r="U6" s="245" t="s">
        <v>309</v>
      </c>
      <c r="V6" s="257" t="s">
        <v>309</v>
      </c>
      <c r="W6" s="259">
        <f>SUM(N6,T6)</f>
        <v>45076</v>
      </c>
      <c r="X6" s="3">
        <v>0</v>
      </c>
      <c r="Y6" s="5">
        <v>49043</v>
      </c>
      <c r="Z6" s="6">
        <v>0</v>
      </c>
      <c r="AA6" s="45"/>
    </row>
    <row r="7" spans="1:27" ht="28.5" customHeight="1">
      <c r="A7" s="168" t="s">
        <v>214</v>
      </c>
      <c r="B7" s="215">
        <f>SUM(C7:G7)</f>
        <v>4215</v>
      </c>
      <c r="C7" s="206">
        <v>4215</v>
      </c>
      <c r="D7" s="227" t="s">
        <v>63</v>
      </c>
      <c r="E7" s="227" t="s">
        <v>290</v>
      </c>
      <c r="F7" s="227" t="s">
        <v>290</v>
      </c>
      <c r="G7" s="260" t="s">
        <v>290</v>
      </c>
      <c r="H7" s="127">
        <f t="shared" si="0"/>
        <v>46769</v>
      </c>
      <c r="I7" s="206">
        <v>46769</v>
      </c>
      <c r="J7" s="227" t="s">
        <v>63</v>
      </c>
      <c r="K7" s="227" t="s">
        <v>290</v>
      </c>
      <c r="L7" s="227" t="s">
        <v>290</v>
      </c>
      <c r="M7" s="260" t="s">
        <v>290</v>
      </c>
      <c r="N7" s="215">
        <f>SUM(O7:S7)</f>
        <v>50984</v>
      </c>
      <c r="O7" s="206">
        <f>SUM(I7,C7)</f>
        <v>50984</v>
      </c>
      <c r="P7" s="227" t="s">
        <v>290</v>
      </c>
      <c r="Q7" s="227" t="s">
        <v>290</v>
      </c>
      <c r="R7" s="227" t="s">
        <v>290</v>
      </c>
      <c r="S7" s="260" t="s">
        <v>290</v>
      </c>
      <c r="T7" s="261" t="s">
        <v>281</v>
      </c>
      <c r="U7" s="230" t="s">
        <v>309</v>
      </c>
      <c r="V7" s="260" t="s">
        <v>309</v>
      </c>
      <c r="W7" s="187">
        <f>SUM(N7,T7)</f>
        <v>50984</v>
      </c>
      <c r="X7" s="3">
        <v>0</v>
      </c>
      <c r="Y7" s="5">
        <v>49572</v>
      </c>
      <c r="Z7" s="6">
        <v>0</v>
      </c>
      <c r="AA7" s="45"/>
    </row>
    <row r="8" spans="1:27" ht="28.5" customHeight="1">
      <c r="A8" s="168" t="s">
        <v>215</v>
      </c>
      <c r="B8" s="215">
        <f aca="true" t="shared" si="1" ref="B8:B73">SUM(C8:G8)</f>
        <v>6217</v>
      </c>
      <c r="C8" s="206">
        <v>6217</v>
      </c>
      <c r="D8" s="227" t="s">
        <v>63</v>
      </c>
      <c r="E8" s="227" t="s">
        <v>290</v>
      </c>
      <c r="F8" s="227" t="s">
        <v>290</v>
      </c>
      <c r="G8" s="260" t="s">
        <v>290</v>
      </c>
      <c r="H8" s="127">
        <f t="shared" si="0"/>
        <v>80959</v>
      </c>
      <c r="I8" s="206">
        <v>80959</v>
      </c>
      <c r="J8" s="227" t="s">
        <v>63</v>
      </c>
      <c r="K8" s="227" t="s">
        <v>290</v>
      </c>
      <c r="L8" s="227" t="s">
        <v>290</v>
      </c>
      <c r="M8" s="260" t="s">
        <v>290</v>
      </c>
      <c r="N8" s="215">
        <f aca="true" t="shared" si="2" ref="N8:N73">SUM(O8:S8)</f>
        <v>87176</v>
      </c>
      <c r="O8" s="206">
        <f aca="true" t="shared" si="3" ref="O8:O73">SUM(I8,C8)</f>
        <v>87176</v>
      </c>
      <c r="P8" s="227" t="s">
        <v>290</v>
      </c>
      <c r="Q8" s="227" t="s">
        <v>290</v>
      </c>
      <c r="R8" s="227" t="s">
        <v>290</v>
      </c>
      <c r="S8" s="260" t="s">
        <v>290</v>
      </c>
      <c r="T8" s="261" t="s">
        <v>282</v>
      </c>
      <c r="U8" s="230" t="s">
        <v>309</v>
      </c>
      <c r="V8" s="260" t="s">
        <v>309</v>
      </c>
      <c r="W8" s="187">
        <f aca="true" t="shared" si="4" ref="W8:W73">SUM(N8,T8)</f>
        <v>87176</v>
      </c>
      <c r="X8" s="3">
        <v>0</v>
      </c>
      <c r="Y8" s="5">
        <v>90885</v>
      </c>
      <c r="Z8" s="6">
        <v>0</v>
      </c>
      <c r="AA8" s="45"/>
    </row>
    <row r="9" spans="1:27" ht="28.5" customHeight="1">
      <c r="A9" s="168" t="s">
        <v>216</v>
      </c>
      <c r="B9" s="215">
        <f t="shared" si="1"/>
        <v>22770</v>
      </c>
      <c r="C9" s="206">
        <v>20828</v>
      </c>
      <c r="D9" s="229">
        <v>1942</v>
      </c>
      <c r="E9" s="227" t="s">
        <v>290</v>
      </c>
      <c r="F9" s="227" t="s">
        <v>290</v>
      </c>
      <c r="G9" s="260" t="s">
        <v>290</v>
      </c>
      <c r="H9" s="127">
        <f t="shared" si="0"/>
        <v>67070</v>
      </c>
      <c r="I9" s="206">
        <v>64462</v>
      </c>
      <c r="J9" s="229">
        <v>2608</v>
      </c>
      <c r="K9" s="227" t="s">
        <v>290</v>
      </c>
      <c r="L9" s="227" t="s">
        <v>290</v>
      </c>
      <c r="M9" s="260" t="s">
        <v>290</v>
      </c>
      <c r="N9" s="215">
        <f t="shared" si="2"/>
        <v>89840</v>
      </c>
      <c r="O9" s="206">
        <f t="shared" si="3"/>
        <v>85290</v>
      </c>
      <c r="P9" s="229">
        <f>SUM(J9,D9)</f>
        <v>4550</v>
      </c>
      <c r="Q9" s="227" t="s">
        <v>290</v>
      </c>
      <c r="R9" s="227" t="s">
        <v>290</v>
      </c>
      <c r="S9" s="260" t="s">
        <v>290</v>
      </c>
      <c r="T9" s="127">
        <f>SUM(U9:V9)</f>
        <v>76</v>
      </c>
      <c r="U9" s="206">
        <v>76</v>
      </c>
      <c r="V9" s="260" t="s">
        <v>309</v>
      </c>
      <c r="W9" s="187">
        <f t="shared" si="4"/>
        <v>89916</v>
      </c>
      <c r="X9" s="3">
        <v>0</v>
      </c>
      <c r="Y9" s="5">
        <v>61826</v>
      </c>
      <c r="Z9" s="6">
        <v>0</v>
      </c>
      <c r="AA9" s="45"/>
    </row>
    <row r="10" spans="1:27" ht="28.5" customHeight="1">
      <c r="A10" s="169" t="s">
        <v>217</v>
      </c>
      <c r="B10" s="216">
        <f t="shared" si="1"/>
        <v>7638</v>
      </c>
      <c r="C10" s="262">
        <v>7638</v>
      </c>
      <c r="D10" s="238" t="s">
        <v>63</v>
      </c>
      <c r="E10" s="238" t="s">
        <v>290</v>
      </c>
      <c r="F10" s="238" t="s">
        <v>290</v>
      </c>
      <c r="G10" s="263" t="s">
        <v>290</v>
      </c>
      <c r="H10" s="264">
        <f t="shared" si="0"/>
        <v>28771</v>
      </c>
      <c r="I10" s="262">
        <v>28771</v>
      </c>
      <c r="J10" s="238" t="s">
        <v>63</v>
      </c>
      <c r="K10" s="238" t="s">
        <v>290</v>
      </c>
      <c r="L10" s="238" t="s">
        <v>290</v>
      </c>
      <c r="M10" s="263" t="s">
        <v>290</v>
      </c>
      <c r="N10" s="216">
        <f t="shared" si="2"/>
        <v>36409</v>
      </c>
      <c r="O10" s="262">
        <f t="shared" si="3"/>
        <v>36409</v>
      </c>
      <c r="P10" s="238" t="s">
        <v>290</v>
      </c>
      <c r="Q10" s="238" t="s">
        <v>290</v>
      </c>
      <c r="R10" s="238" t="s">
        <v>290</v>
      </c>
      <c r="S10" s="263" t="s">
        <v>290</v>
      </c>
      <c r="T10" s="264">
        <f>SUM(U10:V10)</f>
        <v>53</v>
      </c>
      <c r="U10" s="262">
        <v>53</v>
      </c>
      <c r="V10" s="263" t="s">
        <v>309</v>
      </c>
      <c r="W10" s="219">
        <f t="shared" si="4"/>
        <v>36462</v>
      </c>
      <c r="X10" s="4">
        <v>0</v>
      </c>
      <c r="Y10" s="7">
        <v>38549</v>
      </c>
      <c r="Z10" s="8">
        <v>0</v>
      </c>
      <c r="AA10" s="45"/>
    </row>
    <row r="11" spans="1:27" ht="28.5" customHeight="1">
      <c r="A11" s="175" t="s">
        <v>218</v>
      </c>
      <c r="B11" s="217">
        <f t="shared" si="1"/>
        <v>3911</v>
      </c>
      <c r="C11" s="240">
        <v>3911</v>
      </c>
      <c r="D11" s="242" t="s">
        <v>63</v>
      </c>
      <c r="E11" s="242" t="s">
        <v>290</v>
      </c>
      <c r="F11" s="242" t="s">
        <v>290</v>
      </c>
      <c r="G11" s="265" t="s">
        <v>290</v>
      </c>
      <c r="H11" s="266">
        <f t="shared" si="0"/>
        <v>24942</v>
      </c>
      <c r="I11" s="240">
        <v>24942</v>
      </c>
      <c r="J11" s="242" t="s">
        <v>63</v>
      </c>
      <c r="K11" s="242" t="s">
        <v>290</v>
      </c>
      <c r="L11" s="242" t="s">
        <v>290</v>
      </c>
      <c r="M11" s="265" t="s">
        <v>290</v>
      </c>
      <c r="N11" s="217">
        <f t="shared" si="2"/>
        <v>28853</v>
      </c>
      <c r="O11" s="240">
        <f t="shared" si="3"/>
        <v>28853</v>
      </c>
      <c r="P11" s="242" t="s">
        <v>290</v>
      </c>
      <c r="Q11" s="242" t="s">
        <v>290</v>
      </c>
      <c r="R11" s="242" t="s">
        <v>290</v>
      </c>
      <c r="S11" s="265" t="s">
        <v>290</v>
      </c>
      <c r="T11" s="267" t="s">
        <v>284</v>
      </c>
      <c r="U11" s="234" t="s">
        <v>309</v>
      </c>
      <c r="V11" s="265" t="s">
        <v>309</v>
      </c>
      <c r="W11" s="220">
        <f t="shared" si="4"/>
        <v>28853</v>
      </c>
      <c r="X11" s="3">
        <v>0</v>
      </c>
      <c r="Y11" s="5">
        <v>32351</v>
      </c>
      <c r="Z11" s="6">
        <v>0</v>
      </c>
      <c r="AA11" s="45"/>
    </row>
    <row r="12" spans="1:27" ht="28.5" customHeight="1">
      <c r="A12" s="168" t="s">
        <v>219</v>
      </c>
      <c r="B12" s="215">
        <f t="shared" si="1"/>
        <v>11631</v>
      </c>
      <c r="C12" s="206">
        <v>11631</v>
      </c>
      <c r="D12" s="227" t="s">
        <v>63</v>
      </c>
      <c r="E12" s="227" t="s">
        <v>290</v>
      </c>
      <c r="F12" s="227" t="s">
        <v>290</v>
      </c>
      <c r="G12" s="260" t="s">
        <v>290</v>
      </c>
      <c r="H12" s="127">
        <f t="shared" si="0"/>
        <v>38807</v>
      </c>
      <c r="I12" s="206">
        <v>38807</v>
      </c>
      <c r="J12" s="227" t="s">
        <v>63</v>
      </c>
      <c r="K12" s="227" t="s">
        <v>290</v>
      </c>
      <c r="L12" s="227" t="s">
        <v>290</v>
      </c>
      <c r="M12" s="260" t="s">
        <v>290</v>
      </c>
      <c r="N12" s="215">
        <f t="shared" si="2"/>
        <v>50438</v>
      </c>
      <c r="O12" s="206">
        <f t="shared" si="3"/>
        <v>50438</v>
      </c>
      <c r="P12" s="227" t="s">
        <v>290</v>
      </c>
      <c r="Q12" s="227" t="s">
        <v>290</v>
      </c>
      <c r="R12" s="227" t="s">
        <v>290</v>
      </c>
      <c r="S12" s="260" t="s">
        <v>290</v>
      </c>
      <c r="T12" s="261" t="s">
        <v>285</v>
      </c>
      <c r="U12" s="230" t="s">
        <v>309</v>
      </c>
      <c r="V12" s="260" t="s">
        <v>309</v>
      </c>
      <c r="W12" s="187">
        <f t="shared" si="4"/>
        <v>50438</v>
      </c>
      <c r="X12" s="3">
        <v>0</v>
      </c>
      <c r="Y12" s="5">
        <v>51428</v>
      </c>
      <c r="Z12" s="6">
        <v>0</v>
      </c>
      <c r="AA12" s="45"/>
    </row>
    <row r="13" spans="1:27" ht="28.5" customHeight="1">
      <c r="A13" s="168" t="s">
        <v>220</v>
      </c>
      <c r="B13" s="215">
        <f t="shared" si="1"/>
        <v>2618</v>
      </c>
      <c r="C13" s="206">
        <v>2618</v>
      </c>
      <c r="D13" s="227" t="s">
        <v>63</v>
      </c>
      <c r="E13" s="227" t="s">
        <v>290</v>
      </c>
      <c r="F13" s="227" t="s">
        <v>290</v>
      </c>
      <c r="G13" s="260" t="s">
        <v>290</v>
      </c>
      <c r="H13" s="127">
        <f t="shared" si="0"/>
        <v>24015</v>
      </c>
      <c r="I13" s="206">
        <v>24015</v>
      </c>
      <c r="J13" s="227" t="s">
        <v>63</v>
      </c>
      <c r="K13" s="227" t="s">
        <v>290</v>
      </c>
      <c r="L13" s="227" t="s">
        <v>290</v>
      </c>
      <c r="M13" s="260" t="s">
        <v>290</v>
      </c>
      <c r="N13" s="215">
        <f t="shared" si="2"/>
        <v>26633</v>
      </c>
      <c r="O13" s="206">
        <f t="shared" si="3"/>
        <v>26633</v>
      </c>
      <c r="P13" s="227" t="s">
        <v>290</v>
      </c>
      <c r="Q13" s="227" t="s">
        <v>290</v>
      </c>
      <c r="R13" s="227" t="s">
        <v>290</v>
      </c>
      <c r="S13" s="260" t="s">
        <v>290</v>
      </c>
      <c r="T13" s="127">
        <f>SUM(U13:V13)</f>
        <v>12</v>
      </c>
      <c r="U13" s="206">
        <v>12</v>
      </c>
      <c r="V13" s="260" t="s">
        <v>309</v>
      </c>
      <c r="W13" s="187">
        <f t="shared" si="4"/>
        <v>26645</v>
      </c>
      <c r="X13" s="3">
        <v>0</v>
      </c>
      <c r="Y13" s="5">
        <v>22010</v>
      </c>
      <c r="Z13" s="6">
        <v>0</v>
      </c>
      <c r="AA13" s="45"/>
    </row>
    <row r="14" spans="1:27" ht="28.5" customHeight="1">
      <c r="A14" s="168" t="s">
        <v>221</v>
      </c>
      <c r="B14" s="215">
        <f t="shared" si="1"/>
        <v>3005</v>
      </c>
      <c r="C14" s="206">
        <v>3005</v>
      </c>
      <c r="D14" s="227" t="s">
        <v>63</v>
      </c>
      <c r="E14" s="227" t="s">
        <v>290</v>
      </c>
      <c r="F14" s="227" t="s">
        <v>290</v>
      </c>
      <c r="G14" s="260" t="s">
        <v>290</v>
      </c>
      <c r="H14" s="127">
        <f t="shared" si="0"/>
        <v>20179</v>
      </c>
      <c r="I14" s="206">
        <v>20179</v>
      </c>
      <c r="J14" s="227" t="s">
        <v>63</v>
      </c>
      <c r="K14" s="227" t="s">
        <v>290</v>
      </c>
      <c r="L14" s="227" t="s">
        <v>290</v>
      </c>
      <c r="M14" s="260" t="s">
        <v>290</v>
      </c>
      <c r="N14" s="215">
        <f t="shared" si="2"/>
        <v>23184</v>
      </c>
      <c r="O14" s="206">
        <f t="shared" si="3"/>
        <v>23184</v>
      </c>
      <c r="P14" s="227" t="s">
        <v>290</v>
      </c>
      <c r="Q14" s="227" t="s">
        <v>290</v>
      </c>
      <c r="R14" s="227" t="s">
        <v>290</v>
      </c>
      <c r="S14" s="260" t="s">
        <v>290</v>
      </c>
      <c r="T14" s="261" t="s">
        <v>286</v>
      </c>
      <c r="U14" s="230" t="s">
        <v>309</v>
      </c>
      <c r="V14" s="260" t="s">
        <v>309</v>
      </c>
      <c r="W14" s="187">
        <f t="shared" si="4"/>
        <v>23184</v>
      </c>
      <c r="X14" s="3">
        <v>0</v>
      </c>
      <c r="Y14" s="5">
        <v>22312</v>
      </c>
      <c r="Z14" s="6">
        <v>0</v>
      </c>
      <c r="AA14" s="45"/>
    </row>
    <row r="15" spans="1:27" ht="28.5" customHeight="1">
      <c r="A15" s="169" t="s">
        <v>222</v>
      </c>
      <c r="B15" s="216">
        <f t="shared" si="1"/>
        <v>4406</v>
      </c>
      <c r="C15" s="262">
        <v>4406</v>
      </c>
      <c r="D15" s="238" t="s">
        <v>63</v>
      </c>
      <c r="E15" s="238" t="s">
        <v>290</v>
      </c>
      <c r="F15" s="238" t="s">
        <v>290</v>
      </c>
      <c r="G15" s="263" t="s">
        <v>290</v>
      </c>
      <c r="H15" s="264">
        <f t="shared" si="0"/>
        <v>18988</v>
      </c>
      <c r="I15" s="262">
        <v>18988</v>
      </c>
      <c r="J15" s="238" t="s">
        <v>63</v>
      </c>
      <c r="K15" s="238" t="s">
        <v>290</v>
      </c>
      <c r="L15" s="238" t="s">
        <v>290</v>
      </c>
      <c r="M15" s="263" t="s">
        <v>290</v>
      </c>
      <c r="N15" s="216">
        <f t="shared" si="2"/>
        <v>23394</v>
      </c>
      <c r="O15" s="262">
        <f t="shared" si="3"/>
        <v>23394</v>
      </c>
      <c r="P15" s="238" t="s">
        <v>290</v>
      </c>
      <c r="Q15" s="238" t="s">
        <v>290</v>
      </c>
      <c r="R15" s="238" t="s">
        <v>290</v>
      </c>
      <c r="S15" s="263" t="s">
        <v>290</v>
      </c>
      <c r="T15" s="268" t="s">
        <v>299</v>
      </c>
      <c r="U15" s="231" t="s">
        <v>309</v>
      </c>
      <c r="V15" s="263" t="s">
        <v>309</v>
      </c>
      <c r="W15" s="219">
        <f t="shared" si="4"/>
        <v>23394</v>
      </c>
      <c r="X15" s="4">
        <v>0</v>
      </c>
      <c r="Y15" s="7">
        <v>23693</v>
      </c>
      <c r="Z15" s="8">
        <v>0</v>
      </c>
      <c r="AA15" s="45"/>
    </row>
    <row r="16" spans="1:27" ht="28.5" customHeight="1">
      <c r="A16" s="175" t="s">
        <v>223</v>
      </c>
      <c r="B16" s="217">
        <f t="shared" si="1"/>
        <v>2608</v>
      </c>
      <c r="C16" s="240">
        <v>1565</v>
      </c>
      <c r="D16" s="235">
        <v>1043</v>
      </c>
      <c r="E16" s="242" t="s">
        <v>290</v>
      </c>
      <c r="F16" s="242" t="s">
        <v>290</v>
      </c>
      <c r="G16" s="265" t="s">
        <v>290</v>
      </c>
      <c r="H16" s="266">
        <f t="shared" si="0"/>
        <v>32734</v>
      </c>
      <c r="I16" s="240">
        <v>19640</v>
      </c>
      <c r="J16" s="235">
        <v>13094</v>
      </c>
      <c r="K16" s="242" t="s">
        <v>290</v>
      </c>
      <c r="L16" s="242" t="s">
        <v>290</v>
      </c>
      <c r="M16" s="265" t="s">
        <v>290</v>
      </c>
      <c r="N16" s="217">
        <f t="shared" si="2"/>
        <v>35342</v>
      </c>
      <c r="O16" s="240">
        <f t="shared" si="3"/>
        <v>21205</v>
      </c>
      <c r="P16" s="235">
        <f>SUM(J16,D16)</f>
        <v>14137</v>
      </c>
      <c r="Q16" s="242" t="s">
        <v>290</v>
      </c>
      <c r="R16" s="242" t="s">
        <v>290</v>
      </c>
      <c r="S16" s="265" t="s">
        <v>290</v>
      </c>
      <c r="T16" s="267" t="s">
        <v>285</v>
      </c>
      <c r="U16" s="234" t="s">
        <v>309</v>
      </c>
      <c r="V16" s="265" t="s">
        <v>309</v>
      </c>
      <c r="W16" s="220">
        <f t="shared" si="4"/>
        <v>35342</v>
      </c>
      <c r="X16" s="3">
        <v>-237</v>
      </c>
      <c r="Y16" s="5">
        <v>36574</v>
      </c>
      <c r="Z16" s="6">
        <v>-237</v>
      </c>
      <c r="AA16" s="45"/>
    </row>
    <row r="17" spans="1:27" ht="28.5" customHeight="1">
      <c r="A17" s="168" t="s">
        <v>224</v>
      </c>
      <c r="B17" s="215">
        <f t="shared" si="1"/>
        <v>18004</v>
      </c>
      <c r="C17" s="206">
        <v>18004</v>
      </c>
      <c r="D17" s="227" t="s">
        <v>63</v>
      </c>
      <c r="E17" s="227" t="s">
        <v>290</v>
      </c>
      <c r="F17" s="227" t="s">
        <v>290</v>
      </c>
      <c r="G17" s="260" t="s">
        <v>290</v>
      </c>
      <c r="H17" s="127">
        <f t="shared" si="0"/>
        <v>110162</v>
      </c>
      <c r="I17" s="206">
        <v>110162</v>
      </c>
      <c r="J17" s="227" t="s">
        <v>290</v>
      </c>
      <c r="K17" s="227" t="s">
        <v>290</v>
      </c>
      <c r="L17" s="227" t="s">
        <v>290</v>
      </c>
      <c r="M17" s="260" t="s">
        <v>290</v>
      </c>
      <c r="N17" s="215">
        <f t="shared" si="2"/>
        <v>128166</v>
      </c>
      <c r="O17" s="206">
        <f t="shared" si="3"/>
        <v>128166</v>
      </c>
      <c r="P17" s="227" t="s">
        <v>290</v>
      </c>
      <c r="Q17" s="227" t="s">
        <v>290</v>
      </c>
      <c r="R17" s="227" t="s">
        <v>290</v>
      </c>
      <c r="S17" s="260" t="s">
        <v>290</v>
      </c>
      <c r="T17" s="261" t="s">
        <v>281</v>
      </c>
      <c r="U17" s="230" t="s">
        <v>309</v>
      </c>
      <c r="V17" s="260" t="s">
        <v>309</v>
      </c>
      <c r="W17" s="187">
        <f t="shared" si="4"/>
        <v>128166</v>
      </c>
      <c r="X17" s="3">
        <v>0</v>
      </c>
      <c r="Y17" s="5">
        <v>106785</v>
      </c>
      <c r="Z17" s="6">
        <v>0</v>
      </c>
      <c r="AA17" s="45"/>
    </row>
    <row r="18" spans="1:27" ht="28.5" customHeight="1">
      <c r="A18" s="168" t="s">
        <v>225</v>
      </c>
      <c r="B18" s="215">
        <f t="shared" si="1"/>
        <v>3804</v>
      </c>
      <c r="C18" s="206">
        <v>3804</v>
      </c>
      <c r="D18" s="227" t="s">
        <v>63</v>
      </c>
      <c r="E18" s="227" t="s">
        <v>290</v>
      </c>
      <c r="F18" s="227" t="s">
        <v>290</v>
      </c>
      <c r="G18" s="260" t="s">
        <v>290</v>
      </c>
      <c r="H18" s="127">
        <f t="shared" si="0"/>
        <v>40215</v>
      </c>
      <c r="I18" s="206">
        <v>40215</v>
      </c>
      <c r="J18" s="227" t="s">
        <v>290</v>
      </c>
      <c r="K18" s="227" t="s">
        <v>290</v>
      </c>
      <c r="L18" s="227" t="s">
        <v>290</v>
      </c>
      <c r="M18" s="260" t="s">
        <v>290</v>
      </c>
      <c r="N18" s="215">
        <f t="shared" si="2"/>
        <v>44019</v>
      </c>
      <c r="O18" s="206">
        <f t="shared" si="3"/>
        <v>44019</v>
      </c>
      <c r="P18" s="227" t="s">
        <v>290</v>
      </c>
      <c r="Q18" s="227" t="s">
        <v>290</v>
      </c>
      <c r="R18" s="227" t="s">
        <v>290</v>
      </c>
      <c r="S18" s="260" t="s">
        <v>290</v>
      </c>
      <c r="T18" s="261" t="s">
        <v>287</v>
      </c>
      <c r="U18" s="230" t="s">
        <v>309</v>
      </c>
      <c r="V18" s="260" t="s">
        <v>309</v>
      </c>
      <c r="W18" s="187">
        <f t="shared" si="4"/>
        <v>44019</v>
      </c>
      <c r="X18" s="3">
        <v>0</v>
      </c>
      <c r="Y18" s="5">
        <v>45866</v>
      </c>
      <c r="Z18" s="6">
        <v>0</v>
      </c>
      <c r="AA18" s="45"/>
    </row>
    <row r="19" spans="1:27" ht="28.5" customHeight="1">
      <c r="A19" s="168" t="s">
        <v>226</v>
      </c>
      <c r="B19" s="215">
        <f t="shared" si="1"/>
        <v>3912</v>
      </c>
      <c r="C19" s="206">
        <v>3912</v>
      </c>
      <c r="D19" s="227" t="s">
        <v>63</v>
      </c>
      <c r="E19" s="227" t="s">
        <v>290</v>
      </c>
      <c r="F19" s="227" t="s">
        <v>290</v>
      </c>
      <c r="G19" s="260" t="s">
        <v>290</v>
      </c>
      <c r="H19" s="127">
        <f t="shared" si="0"/>
        <v>37025</v>
      </c>
      <c r="I19" s="206">
        <v>37025</v>
      </c>
      <c r="J19" s="227" t="s">
        <v>290</v>
      </c>
      <c r="K19" s="227" t="s">
        <v>290</v>
      </c>
      <c r="L19" s="227" t="s">
        <v>290</v>
      </c>
      <c r="M19" s="260" t="s">
        <v>290</v>
      </c>
      <c r="N19" s="215">
        <f t="shared" si="2"/>
        <v>40937</v>
      </c>
      <c r="O19" s="206">
        <f t="shared" si="3"/>
        <v>40937</v>
      </c>
      <c r="P19" s="227" t="s">
        <v>290</v>
      </c>
      <c r="Q19" s="227" t="s">
        <v>290</v>
      </c>
      <c r="R19" s="227" t="s">
        <v>290</v>
      </c>
      <c r="S19" s="260" t="s">
        <v>290</v>
      </c>
      <c r="T19" s="261" t="s">
        <v>288</v>
      </c>
      <c r="U19" s="230" t="s">
        <v>309</v>
      </c>
      <c r="V19" s="260" t="s">
        <v>309</v>
      </c>
      <c r="W19" s="187">
        <f t="shared" si="4"/>
        <v>40937</v>
      </c>
      <c r="X19" s="3">
        <v>0</v>
      </c>
      <c r="Y19" s="5">
        <v>42352</v>
      </c>
      <c r="Z19" s="6">
        <v>0</v>
      </c>
      <c r="AA19" s="45"/>
    </row>
    <row r="20" spans="1:27" ht="28.5" customHeight="1">
      <c r="A20" s="169" t="s">
        <v>227</v>
      </c>
      <c r="B20" s="216">
        <f t="shared" si="1"/>
        <v>4045</v>
      </c>
      <c r="C20" s="262">
        <v>4045</v>
      </c>
      <c r="D20" s="238" t="s">
        <v>63</v>
      </c>
      <c r="E20" s="238" t="s">
        <v>290</v>
      </c>
      <c r="F20" s="238" t="s">
        <v>290</v>
      </c>
      <c r="G20" s="263" t="s">
        <v>290</v>
      </c>
      <c r="H20" s="264">
        <f t="shared" si="0"/>
        <v>13210</v>
      </c>
      <c r="I20" s="262">
        <v>13210</v>
      </c>
      <c r="J20" s="238" t="s">
        <v>290</v>
      </c>
      <c r="K20" s="238" t="s">
        <v>290</v>
      </c>
      <c r="L20" s="238" t="s">
        <v>290</v>
      </c>
      <c r="M20" s="263" t="s">
        <v>290</v>
      </c>
      <c r="N20" s="216">
        <f t="shared" si="2"/>
        <v>17255</v>
      </c>
      <c r="O20" s="262">
        <f t="shared" si="3"/>
        <v>17255</v>
      </c>
      <c r="P20" s="238" t="s">
        <v>290</v>
      </c>
      <c r="Q20" s="238" t="s">
        <v>290</v>
      </c>
      <c r="R20" s="238" t="s">
        <v>290</v>
      </c>
      <c r="S20" s="263" t="s">
        <v>290</v>
      </c>
      <c r="T20" s="268" t="s">
        <v>289</v>
      </c>
      <c r="U20" s="231" t="s">
        <v>309</v>
      </c>
      <c r="V20" s="263" t="s">
        <v>309</v>
      </c>
      <c r="W20" s="219">
        <f t="shared" si="4"/>
        <v>17255</v>
      </c>
      <c r="X20" s="4">
        <v>0</v>
      </c>
      <c r="Y20" s="7">
        <v>17104</v>
      </c>
      <c r="Z20" s="8">
        <v>0</v>
      </c>
      <c r="AA20" s="45"/>
    </row>
    <row r="21" spans="1:27" ht="28.5" customHeight="1">
      <c r="A21" s="175" t="s">
        <v>228</v>
      </c>
      <c r="B21" s="217">
        <f t="shared" si="1"/>
        <v>2854</v>
      </c>
      <c r="C21" s="240">
        <v>2854</v>
      </c>
      <c r="D21" s="242" t="s">
        <v>63</v>
      </c>
      <c r="E21" s="242" t="s">
        <v>290</v>
      </c>
      <c r="F21" s="242" t="s">
        <v>290</v>
      </c>
      <c r="G21" s="265" t="s">
        <v>290</v>
      </c>
      <c r="H21" s="266">
        <f t="shared" si="0"/>
        <v>13054</v>
      </c>
      <c r="I21" s="240">
        <v>13054</v>
      </c>
      <c r="J21" s="242" t="s">
        <v>290</v>
      </c>
      <c r="K21" s="242" t="s">
        <v>290</v>
      </c>
      <c r="L21" s="242" t="s">
        <v>290</v>
      </c>
      <c r="M21" s="265" t="s">
        <v>290</v>
      </c>
      <c r="N21" s="217">
        <f t="shared" si="2"/>
        <v>15908</v>
      </c>
      <c r="O21" s="240">
        <f t="shared" si="3"/>
        <v>15908</v>
      </c>
      <c r="P21" s="242" t="s">
        <v>290</v>
      </c>
      <c r="Q21" s="242" t="s">
        <v>290</v>
      </c>
      <c r="R21" s="242" t="s">
        <v>290</v>
      </c>
      <c r="S21" s="265" t="s">
        <v>290</v>
      </c>
      <c r="T21" s="267" t="s">
        <v>283</v>
      </c>
      <c r="U21" s="234" t="s">
        <v>309</v>
      </c>
      <c r="V21" s="265" t="s">
        <v>309</v>
      </c>
      <c r="W21" s="220">
        <f t="shared" si="4"/>
        <v>15908</v>
      </c>
      <c r="X21" s="3">
        <v>0</v>
      </c>
      <c r="Y21" s="5">
        <v>17041</v>
      </c>
      <c r="Z21" s="6">
        <v>0</v>
      </c>
      <c r="AA21" s="45"/>
    </row>
    <row r="22" spans="1:27" ht="28.5" customHeight="1">
      <c r="A22" s="168" t="s">
        <v>229</v>
      </c>
      <c r="B22" s="215">
        <f t="shared" si="1"/>
        <v>4339</v>
      </c>
      <c r="C22" s="206">
        <v>4339</v>
      </c>
      <c r="D22" s="227" t="s">
        <v>63</v>
      </c>
      <c r="E22" s="227" t="s">
        <v>290</v>
      </c>
      <c r="F22" s="227" t="s">
        <v>290</v>
      </c>
      <c r="G22" s="260" t="s">
        <v>290</v>
      </c>
      <c r="H22" s="127">
        <f t="shared" si="0"/>
        <v>22933</v>
      </c>
      <c r="I22" s="206">
        <v>22933</v>
      </c>
      <c r="J22" s="227" t="s">
        <v>290</v>
      </c>
      <c r="K22" s="227" t="s">
        <v>290</v>
      </c>
      <c r="L22" s="227" t="s">
        <v>290</v>
      </c>
      <c r="M22" s="260" t="s">
        <v>290</v>
      </c>
      <c r="N22" s="215">
        <f t="shared" si="2"/>
        <v>27272</v>
      </c>
      <c r="O22" s="206">
        <f t="shared" si="3"/>
        <v>27272</v>
      </c>
      <c r="P22" s="227" t="s">
        <v>290</v>
      </c>
      <c r="Q22" s="227" t="s">
        <v>290</v>
      </c>
      <c r="R22" s="227" t="s">
        <v>290</v>
      </c>
      <c r="S22" s="260" t="s">
        <v>290</v>
      </c>
      <c r="T22" s="261" t="s">
        <v>281</v>
      </c>
      <c r="U22" s="230" t="s">
        <v>309</v>
      </c>
      <c r="V22" s="260" t="s">
        <v>309</v>
      </c>
      <c r="W22" s="187">
        <f t="shared" si="4"/>
        <v>27272</v>
      </c>
      <c r="X22" s="3">
        <v>0</v>
      </c>
      <c r="Y22" s="5">
        <v>29550</v>
      </c>
      <c r="Z22" s="6">
        <v>0</v>
      </c>
      <c r="AA22" s="45"/>
    </row>
    <row r="23" spans="1:27" ht="28.5" customHeight="1">
      <c r="A23" s="168" t="s">
        <v>230</v>
      </c>
      <c r="B23" s="215">
        <f t="shared" si="1"/>
        <v>8952</v>
      </c>
      <c r="C23" s="206">
        <v>8952</v>
      </c>
      <c r="D23" s="227" t="s">
        <v>63</v>
      </c>
      <c r="E23" s="227" t="s">
        <v>290</v>
      </c>
      <c r="F23" s="227" t="s">
        <v>290</v>
      </c>
      <c r="G23" s="260" t="s">
        <v>290</v>
      </c>
      <c r="H23" s="127">
        <f t="shared" si="0"/>
        <v>29845</v>
      </c>
      <c r="I23" s="206">
        <v>29845</v>
      </c>
      <c r="J23" s="227" t="s">
        <v>290</v>
      </c>
      <c r="K23" s="227" t="s">
        <v>290</v>
      </c>
      <c r="L23" s="227" t="s">
        <v>290</v>
      </c>
      <c r="M23" s="260" t="s">
        <v>290</v>
      </c>
      <c r="N23" s="215">
        <f t="shared" si="2"/>
        <v>38797</v>
      </c>
      <c r="O23" s="206">
        <f t="shared" si="3"/>
        <v>38797</v>
      </c>
      <c r="P23" s="227" t="s">
        <v>290</v>
      </c>
      <c r="Q23" s="227" t="s">
        <v>290</v>
      </c>
      <c r="R23" s="227" t="s">
        <v>290</v>
      </c>
      <c r="S23" s="260" t="s">
        <v>290</v>
      </c>
      <c r="T23" s="261" t="s">
        <v>290</v>
      </c>
      <c r="U23" s="230" t="s">
        <v>309</v>
      </c>
      <c r="V23" s="260" t="s">
        <v>309</v>
      </c>
      <c r="W23" s="187">
        <f t="shared" si="4"/>
        <v>38797</v>
      </c>
      <c r="X23" s="3">
        <v>0</v>
      </c>
      <c r="Y23" s="5">
        <v>38114</v>
      </c>
      <c r="Z23" s="6">
        <v>0</v>
      </c>
      <c r="AA23" s="45"/>
    </row>
    <row r="24" spans="1:27" ht="28.5" customHeight="1">
      <c r="A24" s="168" t="s">
        <v>231</v>
      </c>
      <c r="B24" s="215">
        <f t="shared" si="1"/>
        <v>6074</v>
      </c>
      <c r="C24" s="206">
        <v>6074</v>
      </c>
      <c r="D24" s="227" t="s">
        <v>63</v>
      </c>
      <c r="E24" s="227" t="s">
        <v>290</v>
      </c>
      <c r="F24" s="227" t="s">
        <v>290</v>
      </c>
      <c r="G24" s="260" t="s">
        <v>290</v>
      </c>
      <c r="H24" s="127">
        <f t="shared" si="0"/>
        <v>14721</v>
      </c>
      <c r="I24" s="206">
        <v>14721</v>
      </c>
      <c r="J24" s="227" t="s">
        <v>290</v>
      </c>
      <c r="K24" s="227" t="s">
        <v>290</v>
      </c>
      <c r="L24" s="227" t="s">
        <v>290</v>
      </c>
      <c r="M24" s="260" t="s">
        <v>290</v>
      </c>
      <c r="N24" s="215">
        <f t="shared" si="2"/>
        <v>20795</v>
      </c>
      <c r="O24" s="206">
        <f t="shared" si="3"/>
        <v>20795</v>
      </c>
      <c r="P24" s="227" t="s">
        <v>290</v>
      </c>
      <c r="Q24" s="227" t="s">
        <v>290</v>
      </c>
      <c r="R24" s="227" t="s">
        <v>290</v>
      </c>
      <c r="S24" s="260" t="s">
        <v>290</v>
      </c>
      <c r="T24" s="261" t="s">
        <v>290</v>
      </c>
      <c r="U24" s="230" t="s">
        <v>309</v>
      </c>
      <c r="V24" s="260" t="s">
        <v>309</v>
      </c>
      <c r="W24" s="187">
        <f t="shared" si="4"/>
        <v>20795</v>
      </c>
      <c r="X24" s="3">
        <v>0</v>
      </c>
      <c r="Y24" s="5">
        <v>15864</v>
      </c>
      <c r="Z24" s="6">
        <v>0</v>
      </c>
      <c r="AA24" s="45"/>
    </row>
    <row r="25" spans="1:27" ht="28.5" customHeight="1">
      <c r="A25" s="169" t="s">
        <v>232</v>
      </c>
      <c r="B25" s="216">
        <f t="shared" si="1"/>
        <v>7014</v>
      </c>
      <c r="C25" s="262">
        <v>7014</v>
      </c>
      <c r="D25" s="238" t="s">
        <v>63</v>
      </c>
      <c r="E25" s="238" t="s">
        <v>290</v>
      </c>
      <c r="F25" s="238" t="s">
        <v>290</v>
      </c>
      <c r="G25" s="263" t="s">
        <v>290</v>
      </c>
      <c r="H25" s="264">
        <f t="shared" si="0"/>
        <v>36503</v>
      </c>
      <c r="I25" s="262">
        <v>36503</v>
      </c>
      <c r="J25" s="238" t="s">
        <v>290</v>
      </c>
      <c r="K25" s="238" t="s">
        <v>290</v>
      </c>
      <c r="L25" s="238" t="s">
        <v>290</v>
      </c>
      <c r="M25" s="263" t="s">
        <v>290</v>
      </c>
      <c r="N25" s="216">
        <f t="shared" si="2"/>
        <v>43517</v>
      </c>
      <c r="O25" s="262">
        <f t="shared" si="3"/>
        <v>43517</v>
      </c>
      <c r="P25" s="238" t="s">
        <v>290</v>
      </c>
      <c r="Q25" s="238" t="s">
        <v>290</v>
      </c>
      <c r="R25" s="238" t="s">
        <v>290</v>
      </c>
      <c r="S25" s="263" t="s">
        <v>290</v>
      </c>
      <c r="T25" s="268" t="s">
        <v>283</v>
      </c>
      <c r="U25" s="231" t="s">
        <v>309</v>
      </c>
      <c r="V25" s="263" t="s">
        <v>309</v>
      </c>
      <c r="W25" s="219">
        <f t="shared" si="4"/>
        <v>43517</v>
      </c>
      <c r="X25" s="4">
        <v>-18</v>
      </c>
      <c r="Y25" s="7">
        <v>21759</v>
      </c>
      <c r="Z25" s="8">
        <v>-18</v>
      </c>
      <c r="AA25" s="45"/>
    </row>
    <row r="26" spans="1:27" ht="28.5" customHeight="1">
      <c r="A26" s="175" t="s">
        <v>233</v>
      </c>
      <c r="B26" s="217">
        <f t="shared" si="1"/>
        <v>3351</v>
      </c>
      <c r="C26" s="240">
        <v>3351</v>
      </c>
      <c r="D26" s="242" t="s">
        <v>63</v>
      </c>
      <c r="E26" s="242" t="s">
        <v>290</v>
      </c>
      <c r="F26" s="242" t="s">
        <v>290</v>
      </c>
      <c r="G26" s="265" t="s">
        <v>290</v>
      </c>
      <c r="H26" s="266">
        <f t="shared" si="0"/>
        <v>10836</v>
      </c>
      <c r="I26" s="240">
        <v>10836</v>
      </c>
      <c r="J26" s="242" t="s">
        <v>290</v>
      </c>
      <c r="K26" s="242" t="s">
        <v>290</v>
      </c>
      <c r="L26" s="242" t="s">
        <v>290</v>
      </c>
      <c r="M26" s="265" t="s">
        <v>290</v>
      </c>
      <c r="N26" s="217">
        <f t="shared" si="2"/>
        <v>14187</v>
      </c>
      <c r="O26" s="240">
        <f t="shared" si="3"/>
        <v>14187</v>
      </c>
      <c r="P26" s="242" t="s">
        <v>290</v>
      </c>
      <c r="Q26" s="242" t="s">
        <v>290</v>
      </c>
      <c r="R26" s="242" t="s">
        <v>290</v>
      </c>
      <c r="S26" s="265" t="s">
        <v>290</v>
      </c>
      <c r="T26" s="267" t="s">
        <v>291</v>
      </c>
      <c r="U26" s="234" t="s">
        <v>309</v>
      </c>
      <c r="V26" s="265" t="s">
        <v>309</v>
      </c>
      <c r="W26" s="220">
        <f t="shared" si="4"/>
        <v>14187</v>
      </c>
      <c r="X26" s="3">
        <v>0</v>
      </c>
      <c r="Y26" s="5">
        <v>35173</v>
      </c>
      <c r="Z26" s="6">
        <v>0</v>
      </c>
      <c r="AA26" s="45"/>
    </row>
    <row r="27" spans="1:27" ht="28.5" customHeight="1">
      <c r="A27" s="168" t="s">
        <v>234</v>
      </c>
      <c r="B27" s="215">
        <f t="shared" si="1"/>
        <v>4863</v>
      </c>
      <c r="C27" s="206">
        <v>4863</v>
      </c>
      <c r="D27" s="227" t="s">
        <v>63</v>
      </c>
      <c r="E27" s="227" t="s">
        <v>290</v>
      </c>
      <c r="F27" s="227" t="s">
        <v>290</v>
      </c>
      <c r="G27" s="260" t="s">
        <v>290</v>
      </c>
      <c r="H27" s="127">
        <f t="shared" si="0"/>
        <v>25275</v>
      </c>
      <c r="I27" s="206">
        <v>25275</v>
      </c>
      <c r="J27" s="227" t="s">
        <v>290</v>
      </c>
      <c r="K27" s="227" t="s">
        <v>290</v>
      </c>
      <c r="L27" s="227" t="s">
        <v>290</v>
      </c>
      <c r="M27" s="260" t="s">
        <v>290</v>
      </c>
      <c r="N27" s="215">
        <f t="shared" si="2"/>
        <v>30138</v>
      </c>
      <c r="O27" s="206">
        <f t="shared" si="3"/>
        <v>30138</v>
      </c>
      <c r="P27" s="227" t="s">
        <v>290</v>
      </c>
      <c r="Q27" s="227" t="s">
        <v>290</v>
      </c>
      <c r="R27" s="227" t="s">
        <v>290</v>
      </c>
      <c r="S27" s="260" t="s">
        <v>290</v>
      </c>
      <c r="T27" s="261" t="s">
        <v>281</v>
      </c>
      <c r="U27" s="230" t="s">
        <v>309</v>
      </c>
      <c r="V27" s="260" t="s">
        <v>309</v>
      </c>
      <c r="W27" s="187">
        <f t="shared" si="4"/>
        <v>30138</v>
      </c>
      <c r="X27" s="3">
        <v>0</v>
      </c>
      <c r="Y27" s="5">
        <v>7417</v>
      </c>
      <c r="Z27" s="6">
        <v>0</v>
      </c>
      <c r="AA27" s="45"/>
    </row>
    <row r="28" spans="1:27" ht="28.5" customHeight="1">
      <c r="A28" s="168" t="s">
        <v>235</v>
      </c>
      <c r="B28" s="215">
        <f t="shared" si="1"/>
        <v>3822</v>
      </c>
      <c r="C28" s="206">
        <v>3822</v>
      </c>
      <c r="D28" s="227" t="s">
        <v>63</v>
      </c>
      <c r="E28" s="227" t="s">
        <v>290</v>
      </c>
      <c r="F28" s="227" t="s">
        <v>290</v>
      </c>
      <c r="G28" s="260" t="s">
        <v>290</v>
      </c>
      <c r="H28" s="127">
        <f t="shared" si="0"/>
        <v>19217</v>
      </c>
      <c r="I28" s="206">
        <v>19217</v>
      </c>
      <c r="J28" s="227" t="s">
        <v>290</v>
      </c>
      <c r="K28" s="227" t="s">
        <v>290</v>
      </c>
      <c r="L28" s="227" t="s">
        <v>290</v>
      </c>
      <c r="M28" s="260" t="s">
        <v>290</v>
      </c>
      <c r="N28" s="215">
        <f t="shared" si="2"/>
        <v>23039</v>
      </c>
      <c r="O28" s="206">
        <f t="shared" si="3"/>
        <v>23039</v>
      </c>
      <c r="P28" s="227" t="s">
        <v>290</v>
      </c>
      <c r="Q28" s="227" t="s">
        <v>290</v>
      </c>
      <c r="R28" s="227" t="s">
        <v>290</v>
      </c>
      <c r="S28" s="260" t="s">
        <v>290</v>
      </c>
      <c r="T28" s="261" t="s">
        <v>282</v>
      </c>
      <c r="U28" s="230" t="s">
        <v>309</v>
      </c>
      <c r="V28" s="260" t="s">
        <v>309</v>
      </c>
      <c r="W28" s="187">
        <f t="shared" si="4"/>
        <v>23039</v>
      </c>
      <c r="X28" s="3">
        <v>0</v>
      </c>
      <c r="Y28" s="5">
        <v>29673</v>
      </c>
      <c r="Z28" s="6">
        <v>0</v>
      </c>
      <c r="AA28" s="45"/>
    </row>
    <row r="29" spans="1:27" ht="28.5" customHeight="1">
      <c r="A29" s="168" t="s">
        <v>236</v>
      </c>
      <c r="B29" s="215">
        <f t="shared" si="1"/>
        <v>1411</v>
      </c>
      <c r="C29" s="206">
        <v>1411</v>
      </c>
      <c r="D29" s="227" t="s">
        <v>63</v>
      </c>
      <c r="E29" s="227" t="s">
        <v>290</v>
      </c>
      <c r="F29" s="227" t="s">
        <v>290</v>
      </c>
      <c r="G29" s="260" t="s">
        <v>290</v>
      </c>
      <c r="H29" s="127">
        <f t="shared" si="0"/>
        <v>3642</v>
      </c>
      <c r="I29" s="206">
        <v>3642</v>
      </c>
      <c r="J29" s="227" t="s">
        <v>290</v>
      </c>
      <c r="K29" s="227" t="s">
        <v>290</v>
      </c>
      <c r="L29" s="227" t="s">
        <v>290</v>
      </c>
      <c r="M29" s="260" t="s">
        <v>290</v>
      </c>
      <c r="N29" s="215">
        <f t="shared" si="2"/>
        <v>5053</v>
      </c>
      <c r="O29" s="206">
        <f t="shared" si="3"/>
        <v>5053</v>
      </c>
      <c r="P29" s="227" t="s">
        <v>290</v>
      </c>
      <c r="Q29" s="227" t="s">
        <v>290</v>
      </c>
      <c r="R29" s="227" t="s">
        <v>290</v>
      </c>
      <c r="S29" s="260" t="s">
        <v>290</v>
      </c>
      <c r="T29" s="261" t="s">
        <v>292</v>
      </c>
      <c r="U29" s="230" t="s">
        <v>309</v>
      </c>
      <c r="V29" s="260" t="s">
        <v>309</v>
      </c>
      <c r="W29" s="187">
        <f t="shared" si="4"/>
        <v>5053</v>
      </c>
      <c r="X29" s="3">
        <v>0</v>
      </c>
      <c r="Y29" s="5">
        <v>23526</v>
      </c>
      <c r="Z29" s="6">
        <v>0</v>
      </c>
      <c r="AA29" s="45"/>
    </row>
    <row r="30" spans="1:27" ht="28.5" customHeight="1">
      <c r="A30" s="169" t="s">
        <v>237</v>
      </c>
      <c r="B30" s="216">
        <f t="shared" si="1"/>
        <v>1873</v>
      </c>
      <c r="C30" s="262">
        <v>1873</v>
      </c>
      <c r="D30" s="238" t="s">
        <v>63</v>
      </c>
      <c r="E30" s="238" t="s">
        <v>290</v>
      </c>
      <c r="F30" s="238" t="s">
        <v>290</v>
      </c>
      <c r="G30" s="263" t="s">
        <v>290</v>
      </c>
      <c r="H30" s="264">
        <f t="shared" si="0"/>
        <v>20816</v>
      </c>
      <c r="I30" s="262">
        <v>20816</v>
      </c>
      <c r="J30" s="238" t="s">
        <v>290</v>
      </c>
      <c r="K30" s="238" t="s">
        <v>290</v>
      </c>
      <c r="L30" s="238" t="s">
        <v>290</v>
      </c>
      <c r="M30" s="263" t="s">
        <v>290</v>
      </c>
      <c r="N30" s="216">
        <f t="shared" si="2"/>
        <v>22689</v>
      </c>
      <c r="O30" s="262">
        <f t="shared" si="3"/>
        <v>22689</v>
      </c>
      <c r="P30" s="238" t="s">
        <v>290</v>
      </c>
      <c r="Q30" s="238" t="s">
        <v>290</v>
      </c>
      <c r="R30" s="238" t="s">
        <v>290</v>
      </c>
      <c r="S30" s="263" t="s">
        <v>290</v>
      </c>
      <c r="T30" s="268" t="s">
        <v>292</v>
      </c>
      <c r="U30" s="231" t="s">
        <v>309</v>
      </c>
      <c r="V30" s="263" t="s">
        <v>309</v>
      </c>
      <c r="W30" s="219">
        <f t="shared" si="4"/>
        <v>22689</v>
      </c>
      <c r="X30" s="4">
        <v>0</v>
      </c>
      <c r="Y30" s="7">
        <v>4709</v>
      </c>
      <c r="Z30" s="8">
        <v>0</v>
      </c>
      <c r="AA30" s="45"/>
    </row>
    <row r="31" spans="1:27" ht="28.5" customHeight="1">
      <c r="A31" s="175" t="s">
        <v>238</v>
      </c>
      <c r="B31" s="217">
        <f t="shared" si="1"/>
        <v>1309</v>
      </c>
      <c r="C31" s="240">
        <v>1309</v>
      </c>
      <c r="D31" s="242" t="s">
        <v>63</v>
      </c>
      <c r="E31" s="242" t="s">
        <v>290</v>
      </c>
      <c r="F31" s="242" t="s">
        <v>290</v>
      </c>
      <c r="G31" s="265" t="s">
        <v>290</v>
      </c>
      <c r="H31" s="266">
        <f t="shared" si="0"/>
        <v>19442</v>
      </c>
      <c r="I31" s="240">
        <v>19442</v>
      </c>
      <c r="J31" s="242" t="s">
        <v>290</v>
      </c>
      <c r="K31" s="242" t="s">
        <v>290</v>
      </c>
      <c r="L31" s="242" t="s">
        <v>290</v>
      </c>
      <c r="M31" s="265" t="s">
        <v>290</v>
      </c>
      <c r="N31" s="217">
        <f t="shared" si="2"/>
        <v>20751</v>
      </c>
      <c r="O31" s="240">
        <f t="shared" si="3"/>
        <v>20751</v>
      </c>
      <c r="P31" s="242" t="s">
        <v>290</v>
      </c>
      <c r="Q31" s="242" t="s">
        <v>290</v>
      </c>
      <c r="R31" s="242" t="s">
        <v>290</v>
      </c>
      <c r="S31" s="265" t="s">
        <v>290</v>
      </c>
      <c r="T31" s="267" t="s">
        <v>282</v>
      </c>
      <c r="U31" s="234" t="s">
        <v>309</v>
      </c>
      <c r="V31" s="265" t="s">
        <v>309</v>
      </c>
      <c r="W31" s="220">
        <f t="shared" si="4"/>
        <v>20751</v>
      </c>
      <c r="X31" s="3">
        <v>0</v>
      </c>
      <c r="Y31" s="5">
        <v>21557</v>
      </c>
      <c r="Z31" s="6">
        <v>0</v>
      </c>
      <c r="AA31" s="45"/>
    </row>
    <row r="32" spans="1:27" ht="28.5" customHeight="1">
      <c r="A32" s="168" t="s">
        <v>239</v>
      </c>
      <c r="B32" s="215">
        <f t="shared" si="1"/>
        <v>1353</v>
      </c>
      <c r="C32" s="206">
        <v>1353</v>
      </c>
      <c r="D32" s="227" t="s">
        <v>63</v>
      </c>
      <c r="E32" s="227" t="s">
        <v>290</v>
      </c>
      <c r="F32" s="227" t="s">
        <v>290</v>
      </c>
      <c r="G32" s="260" t="s">
        <v>290</v>
      </c>
      <c r="H32" s="127">
        <f t="shared" si="0"/>
        <v>11836</v>
      </c>
      <c r="I32" s="206">
        <v>11836</v>
      </c>
      <c r="J32" s="227" t="s">
        <v>290</v>
      </c>
      <c r="K32" s="227" t="s">
        <v>290</v>
      </c>
      <c r="L32" s="227" t="s">
        <v>290</v>
      </c>
      <c r="M32" s="260" t="s">
        <v>290</v>
      </c>
      <c r="N32" s="215">
        <f t="shared" si="2"/>
        <v>13189</v>
      </c>
      <c r="O32" s="206">
        <f t="shared" si="3"/>
        <v>13189</v>
      </c>
      <c r="P32" s="227" t="s">
        <v>290</v>
      </c>
      <c r="Q32" s="227" t="s">
        <v>290</v>
      </c>
      <c r="R32" s="227" t="s">
        <v>290</v>
      </c>
      <c r="S32" s="260" t="s">
        <v>290</v>
      </c>
      <c r="T32" s="261" t="s">
        <v>293</v>
      </c>
      <c r="U32" s="230" t="s">
        <v>309</v>
      </c>
      <c r="V32" s="260" t="s">
        <v>309</v>
      </c>
      <c r="W32" s="187">
        <f t="shared" si="4"/>
        <v>13189</v>
      </c>
      <c r="X32" s="3">
        <v>0</v>
      </c>
      <c r="Y32" s="5">
        <v>20968</v>
      </c>
      <c r="Z32" s="6">
        <v>0</v>
      </c>
      <c r="AA32" s="45"/>
    </row>
    <row r="33" spans="1:27" ht="28.5" customHeight="1">
      <c r="A33" s="168" t="s">
        <v>240</v>
      </c>
      <c r="B33" s="215">
        <f t="shared" si="1"/>
        <v>1283</v>
      </c>
      <c r="C33" s="206">
        <v>1283</v>
      </c>
      <c r="D33" s="227" t="s">
        <v>63</v>
      </c>
      <c r="E33" s="227" t="s">
        <v>290</v>
      </c>
      <c r="F33" s="227" t="s">
        <v>290</v>
      </c>
      <c r="G33" s="260" t="s">
        <v>290</v>
      </c>
      <c r="H33" s="127">
        <f t="shared" si="0"/>
        <v>8862</v>
      </c>
      <c r="I33" s="206">
        <v>8862</v>
      </c>
      <c r="J33" s="227" t="s">
        <v>290</v>
      </c>
      <c r="K33" s="227" t="s">
        <v>290</v>
      </c>
      <c r="L33" s="227" t="s">
        <v>290</v>
      </c>
      <c r="M33" s="260" t="s">
        <v>290</v>
      </c>
      <c r="N33" s="215">
        <f t="shared" si="2"/>
        <v>10145</v>
      </c>
      <c r="O33" s="206">
        <f t="shared" si="3"/>
        <v>10145</v>
      </c>
      <c r="P33" s="227" t="s">
        <v>290</v>
      </c>
      <c r="Q33" s="227" t="s">
        <v>290</v>
      </c>
      <c r="R33" s="227" t="s">
        <v>290</v>
      </c>
      <c r="S33" s="260" t="s">
        <v>290</v>
      </c>
      <c r="T33" s="261" t="s">
        <v>283</v>
      </c>
      <c r="U33" s="230" t="s">
        <v>309</v>
      </c>
      <c r="V33" s="260" t="s">
        <v>309</v>
      </c>
      <c r="W33" s="187">
        <f t="shared" si="4"/>
        <v>10145</v>
      </c>
      <c r="X33" s="3">
        <v>0</v>
      </c>
      <c r="Y33" s="5">
        <v>12960</v>
      </c>
      <c r="Z33" s="6">
        <v>0</v>
      </c>
      <c r="AA33" s="45"/>
    </row>
    <row r="34" spans="1:27" ht="28.5" customHeight="1">
      <c r="A34" s="168" t="s">
        <v>241</v>
      </c>
      <c r="B34" s="215">
        <f t="shared" si="1"/>
        <v>1008</v>
      </c>
      <c r="C34" s="206">
        <v>1008</v>
      </c>
      <c r="D34" s="227" t="s">
        <v>63</v>
      </c>
      <c r="E34" s="227" t="s">
        <v>290</v>
      </c>
      <c r="F34" s="227" t="s">
        <v>290</v>
      </c>
      <c r="G34" s="260" t="s">
        <v>290</v>
      </c>
      <c r="H34" s="127">
        <f t="shared" si="0"/>
        <v>7854</v>
      </c>
      <c r="I34" s="206">
        <v>7854</v>
      </c>
      <c r="J34" s="227" t="s">
        <v>290</v>
      </c>
      <c r="K34" s="227" t="s">
        <v>290</v>
      </c>
      <c r="L34" s="227" t="s">
        <v>290</v>
      </c>
      <c r="M34" s="260" t="s">
        <v>290</v>
      </c>
      <c r="N34" s="215">
        <f t="shared" si="2"/>
        <v>8862</v>
      </c>
      <c r="O34" s="206">
        <f t="shared" si="3"/>
        <v>8862</v>
      </c>
      <c r="P34" s="227" t="s">
        <v>290</v>
      </c>
      <c r="Q34" s="227" t="s">
        <v>290</v>
      </c>
      <c r="R34" s="227" t="s">
        <v>290</v>
      </c>
      <c r="S34" s="260" t="s">
        <v>290</v>
      </c>
      <c r="T34" s="261" t="s">
        <v>281</v>
      </c>
      <c r="U34" s="230" t="s">
        <v>309</v>
      </c>
      <c r="V34" s="260" t="s">
        <v>309</v>
      </c>
      <c r="W34" s="187">
        <f t="shared" si="4"/>
        <v>8862</v>
      </c>
      <c r="X34" s="3">
        <v>0</v>
      </c>
      <c r="Y34" s="5">
        <v>11161</v>
      </c>
      <c r="Z34" s="6">
        <v>0</v>
      </c>
      <c r="AA34" s="45"/>
    </row>
    <row r="35" spans="1:27" ht="28.5" customHeight="1">
      <c r="A35" s="169" t="s">
        <v>242</v>
      </c>
      <c r="B35" s="216">
        <f t="shared" si="1"/>
        <v>812</v>
      </c>
      <c r="C35" s="262">
        <v>812</v>
      </c>
      <c r="D35" s="238" t="s">
        <v>63</v>
      </c>
      <c r="E35" s="238" t="s">
        <v>290</v>
      </c>
      <c r="F35" s="238" t="s">
        <v>290</v>
      </c>
      <c r="G35" s="263" t="s">
        <v>290</v>
      </c>
      <c r="H35" s="264">
        <f t="shared" si="0"/>
        <v>15552</v>
      </c>
      <c r="I35" s="262">
        <v>15552</v>
      </c>
      <c r="J35" s="238" t="s">
        <v>290</v>
      </c>
      <c r="K35" s="238" t="s">
        <v>290</v>
      </c>
      <c r="L35" s="238" t="s">
        <v>290</v>
      </c>
      <c r="M35" s="263" t="s">
        <v>290</v>
      </c>
      <c r="N35" s="216">
        <f t="shared" si="2"/>
        <v>16364</v>
      </c>
      <c r="O35" s="262">
        <f t="shared" si="3"/>
        <v>16364</v>
      </c>
      <c r="P35" s="238" t="s">
        <v>290</v>
      </c>
      <c r="Q35" s="238" t="s">
        <v>290</v>
      </c>
      <c r="R35" s="238" t="s">
        <v>290</v>
      </c>
      <c r="S35" s="263" t="s">
        <v>290</v>
      </c>
      <c r="T35" s="268" t="s">
        <v>288</v>
      </c>
      <c r="U35" s="231" t="s">
        <v>309</v>
      </c>
      <c r="V35" s="263" t="s">
        <v>309</v>
      </c>
      <c r="W35" s="219">
        <f t="shared" si="4"/>
        <v>16364</v>
      </c>
      <c r="X35" s="4">
        <v>0</v>
      </c>
      <c r="Y35" s="7">
        <v>11425</v>
      </c>
      <c r="Z35" s="8">
        <v>0</v>
      </c>
      <c r="AA35" s="45"/>
    </row>
    <row r="36" spans="1:27" ht="28.5" customHeight="1">
      <c r="A36" s="175" t="s">
        <v>243</v>
      </c>
      <c r="B36" s="217">
        <f t="shared" si="1"/>
        <v>1616</v>
      </c>
      <c r="C36" s="240">
        <v>1616</v>
      </c>
      <c r="D36" s="242" t="s">
        <v>63</v>
      </c>
      <c r="E36" s="242" t="s">
        <v>290</v>
      </c>
      <c r="F36" s="242" t="s">
        <v>290</v>
      </c>
      <c r="G36" s="265" t="s">
        <v>290</v>
      </c>
      <c r="H36" s="266">
        <f t="shared" si="0"/>
        <v>11634</v>
      </c>
      <c r="I36" s="240">
        <v>11634</v>
      </c>
      <c r="J36" s="242" t="s">
        <v>290</v>
      </c>
      <c r="K36" s="242" t="s">
        <v>290</v>
      </c>
      <c r="L36" s="242" t="s">
        <v>290</v>
      </c>
      <c r="M36" s="265" t="s">
        <v>290</v>
      </c>
      <c r="N36" s="217">
        <f t="shared" si="2"/>
        <v>13250</v>
      </c>
      <c r="O36" s="240">
        <f t="shared" si="3"/>
        <v>13250</v>
      </c>
      <c r="P36" s="242" t="s">
        <v>290</v>
      </c>
      <c r="Q36" s="242" t="s">
        <v>290</v>
      </c>
      <c r="R36" s="242" t="s">
        <v>290</v>
      </c>
      <c r="S36" s="265" t="s">
        <v>290</v>
      </c>
      <c r="T36" s="267" t="s">
        <v>293</v>
      </c>
      <c r="U36" s="234" t="s">
        <v>309</v>
      </c>
      <c r="V36" s="265" t="s">
        <v>309</v>
      </c>
      <c r="W36" s="220">
        <f t="shared" si="4"/>
        <v>13250</v>
      </c>
      <c r="X36" s="3">
        <v>0</v>
      </c>
      <c r="Y36" s="5">
        <v>16503</v>
      </c>
      <c r="Z36" s="6">
        <v>0</v>
      </c>
      <c r="AA36" s="45"/>
    </row>
    <row r="37" spans="1:27" ht="28.5" customHeight="1">
      <c r="A37" s="168" t="s">
        <v>258</v>
      </c>
      <c r="B37" s="215">
        <f>SUM(C37:G37)</f>
        <v>3803</v>
      </c>
      <c r="C37" s="206">
        <v>3803</v>
      </c>
      <c r="D37" s="227" t="s">
        <v>63</v>
      </c>
      <c r="E37" s="227" t="s">
        <v>290</v>
      </c>
      <c r="F37" s="227" t="s">
        <v>290</v>
      </c>
      <c r="G37" s="260" t="s">
        <v>290</v>
      </c>
      <c r="H37" s="127">
        <f t="shared" si="0"/>
        <v>22528</v>
      </c>
      <c r="I37" s="206">
        <v>19766</v>
      </c>
      <c r="J37" s="227" t="s">
        <v>290</v>
      </c>
      <c r="K37" s="227" t="s">
        <v>290</v>
      </c>
      <c r="L37" s="227" t="s">
        <v>290</v>
      </c>
      <c r="M37" s="207">
        <v>2762</v>
      </c>
      <c r="N37" s="215">
        <f>SUM(O37:S37)</f>
        <v>26331</v>
      </c>
      <c r="O37" s="206">
        <f>SUM(I37,C37)</f>
        <v>23569</v>
      </c>
      <c r="P37" s="227" t="s">
        <v>290</v>
      </c>
      <c r="Q37" s="227" t="s">
        <v>290</v>
      </c>
      <c r="R37" s="227" t="s">
        <v>290</v>
      </c>
      <c r="S37" s="207">
        <f>SUM(M37,G37)</f>
        <v>2762</v>
      </c>
      <c r="T37" s="261" t="s">
        <v>287</v>
      </c>
      <c r="U37" s="230" t="s">
        <v>309</v>
      </c>
      <c r="V37" s="260" t="s">
        <v>309</v>
      </c>
      <c r="W37" s="187">
        <f>SUM(N37,T37)</f>
        <v>26331</v>
      </c>
      <c r="X37" s="3">
        <v>0</v>
      </c>
      <c r="Y37" s="5">
        <v>8000</v>
      </c>
      <c r="Z37" s="6">
        <v>0</v>
      </c>
      <c r="AA37" s="45"/>
    </row>
    <row r="38" spans="1:27" ht="28.5" customHeight="1">
      <c r="A38" s="168" t="s">
        <v>249</v>
      </c>
      <c r="B38" s="215">
        <f>SUM(C38:G38)</f>
        <v>2880</v>
      </c>
      <c r="C38" s="206">
        <v>2880</v>
      </c>
      <c r="D38" s="227" t="s">
        <v>63</v>
      </c>
      <c r="E38" s="227" t="s">
        <v>290</v>
      </c>
      <c r="F38" s="227" t="s">
        <v>290</v>
      </c>
      <c r="G38" s="260" t="s">
        <v>290</v>
      </c>
      <c r="H38" s="127">
        <f>SUM(I38:M38)</f>
        <v>24957</v>
      </c>
      <c r="I38" s="206">
        <v>24957</v>
      </c>
      <c r="J38" s="227" t="s">
        <v>290</v>
      </c>
      <c r="K38" s="227" t="s">
        <v>290</v>
      </c>
      <c r="L38" s="227" t="s">
        <v>290</v>
      </c>
      <c r="M38" s="260" t="s">
        <v>290</v>
      </c>
      <c r="N38" s="215">
        <f>SUM(O38:S38)</f>
        <v>27837</v>
      </c>
      <c r="O38" s="206">
        <f>SUM(I38,C38)</f>
        <v>27837</v>
      </c>
      <c r="P38" s="227" t="s">
        <v>290</v>
      </c>
      <c r="Q38" s="227" t="s">
        <v>63</v>
      </c>
      <c r="R38" s="227" t="s">
        <v>290</v>
      </c>
      <c r="S38" s="260" t="s">
        <v>290</v>
      </c>
      <c r="T38" s="261" t="s">
        <v>294</v>
      </c>
      <c r="U38" s="230" t="s">
        <v>309</v>
      </c>
      <c r="V38" s="260" t="s">
        <v>309</v>
      </c>
      <c r="W38" s="187">
        <f>SUM(N38,T38)</f>
        <v>27837</v>
      </c>
      <c r="X38" s="3">
        <v>0</v>
      </c>
      <c r="Y38" s="5">
        <v>18827</v>
      </c>
      <c r="Z38" s="6">
        <v>0</v>
      </c>
      <c r="AA38" s="45"/>
    </row>
    <row r="39" spans="1:27" ht="28.5" customHeight="1">
      <c r="A39" s="168" t="s">
        <v>247</v>
      </c>
      <c r="B39" s="215">
        <f>SUM(C39:G39)</f>
        <v>3975</v>
      </c>
      <c r="C39" s="206">
        <v>3975</v>
      </c>
      <c r="D39" s="227" t="s">
        <v>310</v>
      </c>
      <c r="E39" s="227" t="s">
        <v>290</v>
      </c>
      <c r="F39" s="227" t="s">
        <v>290</v>
      </c>
      <c r="G39" s="260" t="s">
        <v>290</v>
      </c>
      <c r="H39" s="127">
        <f>SUM(I39:M39)</f>
        <v>26659</v>
      </c>
      <c r="I39" s="206">
        <v>26659</v>
      </c>
      <c r="J39" s="227" t="s">
        <v>290</v>
      </c>
      <c r="K39" s="227" t="s">
        <v>290</v>
      </c>
      <c r="L39" s="227" t="s">
        <v>290</v>
      </c>
      <c r="M39" s="260" t="s">
        <v>290</v>
      </c>
      <c r="N39" s="215">
        <f>SUM(O39:S39)</f>
        <v>30634</v>
      </c>
      <c r="O39" s="206">
        <f>SUM(I39,C39)</f>
        <v>30634</v>
      </c>
      <c r="P39" s="227" t="s">
        <v>290</v>
      </c>
      <c r="Q39" s="227" t="s">
        <v>290</v>
      </c>
      <c r="R39" s="227" t="s">
        <v>290</v>
      </c>
      <c r="S39" s="260" t="s">
        <v>290</v>
      </c>
      <c r="T39" s="261" t="s">
        <v>294</v>
      </c>
      <c r="U39" s="230" t="s">
        <v>309</v>
      </c>
      <c r="V39" s="260" t="s">
        <v>309</v>
      </c>
      <c r="W39" s="187">
        <f>SUM(N39,T39)</f>
        <v>30634</v>
      </c>
      <c r="X39" s="3">
        <v>0</v>
      </c>
      <c r="Y39" s="5">
        <v>7985</v>
      </c>
      <c r="Z39" s="6">
        <v>0</v>
      </c>
      <c r="AA39" s="45"/>
    </row>
    <row r="40" spans="1:27" ht="28.5" customHeight="1" thickBot="1">
      <c r="A40" s="181" t="s">
        <v>308</v>
      </c>
      <c r="B40" s="218">
        <f>SUM(C40:G40)</f>
        <v>2296</v>
      </c>
      <c r="C40" s="208">
        <v>2296</v>
      </c>
      <c r="D40" s="247" t="s">
        <v>310</v>
      </c>
      <c r="E40" s="247" t="s">
        <v>290</v>
      </c>
      <c r="F40" s="247" t="s">
        <v>290</v>
      </c>
      <c r="G40" s="269" t="s">
        <v>290</v>
      </c>
      <c r="H40" s="188">
        <f>SUM(I40:M40)</f>
        <v>23522</v>
      </c>
      <c r="I40" s="208">
        <v>23522</v>
      </c>
      <c r="J40" s="247" t="s">
        <v>290</v>
      </c>
      <c r="K40" s="247" t="s">
        <v>290</v>
      </c>
      <c r="L40" s="247" t="s">
        <v>290</v>
      </c>
      <c r="M40" s="269" t="s">
        <v>290</v>
      </c>
      <c r="N40" s="218">
        <f>SUM(O40:S40)</f>
        <v>25818</v>
      </c>
      <c r="O40" s="208">
        <f>SUM(I40,C40)</f>
        <v>25818</v>
      </c>
      <c r="P40" s="247" t="s">
        <v>290</v>
      </c>
      <c r="Q40" s="247" t="s">
        <v>290</v>
      </c>
      <c r="R40" s="247" t="s">
        <v>290</v>
      </c>
      <c r="S40" s="269" t="s">
        <v>290</v>
      </c>
      <c r="T40" s="270" t="s">
        <v>294</v>
      </c>
      <c r="U40" s="243" t="s">
        <v>309</v>
      </c>
      <c r="V40" s="269" t="s">
        <v>309</v>
      </c>
      <c r="W40" s="271">
        <f>SUM(N40,T40)</f>
        <v>25818</v>
      </c>
      <c r="X40" s="3">
        <v>0</v>
      </c>
      <c r="Y40" s="5">
        <v>7985</v>
      </c>
      <c r="Z40" s="6">
        <v>0</v>
      </c>
      <c r="AA40" s="45"/>
    </row>
    <row r="41" spans="1:26" s="17" customFormat="1" ht="24" customHeight="1">
      <c r="A41" s="102" t="s">
        <v>70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U41" s="30"/>
      <c r="V41" s="30"/>
      <c r="X41" s="22"/>
      <c r="Y41" s="22"/>
      <c r="Z41" s="22"/>
    </row>
    <row r="42" spans="1:26" s="17" customFormat="1" ht="27" customHeight="1" thickBot="1">
      <c r="A42" s="102" t="s">
        <v>420</v>
      </c>
      <c r="W42" s="95" t="s">
        <v>410</v>
      </c>
      <c r="X42" s="31"/>
      <c r="Y42" s="18"/>
      <c r="Z42" s="18"/>
    </row>
    <row r="43" spans="1:26" s="17" customFormat="1" ht="21.75" customHeight="1">
      <c r="A43" s="335"/>
      <c r="B43" s="111"/>
      <c r="C43" s="106"/>
      <c r="D43" s="106" t="s">
        <v>85</v>
      </c>
      <c r="E43" s="106"/>
      <c r="F43" s="106"/>
      <c r="G43" s="112"/>
      <c r="H43" s="111"/>
      <c r="I43" s="106"/>
      <c r="J43" s="106" t="s">
        <v>84</v>
      </c>
      <c r="K43" s="106"/>
      <c r="L43" s="106"/>
      <c r="M43" s="112"/>
      <c r="N43" s="111"/>
      <c r="O43" s="106"/>
      <c r="P43" s="106" t="s">
        <v>86</v>
      </c>
      <c r="Q43" s="106"/>
      <c r="R43" s="106"/>
      <c r="S43" s="112"/>
      <c r="T43" s="111"/>
      <c r="U43" s="15" t="s">
        <v>87</v>
      </c>
      <c r="V43" s="112"/>
      <c r="W43" s="335" t="s">
        <v>65</v>
      </c>
      <c r="X43" s="18" t="s">
        <v>89</v>
      </c>
      <c r="Y43" s="32" t="s">
        <v>88</v>
      </c>
      <c r="Z43" s="33" t="s">
        <v>88</v>
      </c>
    </row>
    <row r="44" spans="1:26" s="17" customFormat="1" ht="21.75" customHeight="1">
      <c r="A44" s="336"/>
      <c r="B44" s="110" t="s">
        <v>64</v>
      </c>
      <c r="C44" s="389" t="s">
        <v>145</v>
      </c>
      <c r="D44" s="391" t="s">
        <v>144</v>
      </c>
      <c r="E44" s="384" t="s">
        <v>73</v>
      </c>
      <c r="F44" s="384" t="s">
        <v>275</v>
      </c>
      <c r="G44" s="382" t="s">
        <v>74</v>
      </c>
      <c r="H44" s="108" t="s">
        <v>64</v>
      </c>
      <c r="I44" s="389" t="s">
        <v>145</v>
      </c>
      <c r="J44" s="391" t="s">
        <v>144</v>
      </c>
      <c r="K44" s="384" t="s">
        <v>73</v>
      </c>
      <c r="L44" s="384" t="s">
        <v>275</v>
      </c>
      <c r="M44" s="382" t="s">
        <v>74</v>
      </c>
      <c r="N44" s="110" t="s">
        <v>64</v>
      </c>
      <c r="O44" s="389" t="s">
        <v>145</v>
      </c>
      <c r="P44" s="391" t="s">
        <v>144</v>
      </c>
      <c r="Q44" s="384" t="s">
        <v>73</v>
      </c>
      <c r="R44" s="384" t="s">
        <v>275</v>
      </c>
      <c r="S44" s="382" t="s">
        <v>74</v>
      </c>
      <c r="T44" s="108" t="s">
        <v>64</v>
      </c>
      <c r="U44" s="386" t="s">
        <v>75</v>
      </c>
      <c r="V44" s="388" t="s">
        <v>146</v>
      </c>
      <c r="W44" s="393"/>
      <c r="X44" s="18" t="s">
        <v>90</v>
      </c>
      <c r="Y44" s="34" t="s">
        <v>65</v>
      </c>
      <c r="Z44" s="35" t="s">
        <v>65</v>
      </c>
    </row>
    <row r="45" spans="1:26" s="17" customFormat="1" ht="21.75" customHeight="1" thickBot="1">
      <c r="A45" s="379"/>
      <c r="B45" s="1"/>
      <c r="C45" s="390"/>
      <c r="D45" s="392"/>
      <c r="E45" s="385"/>
      <c r="F45" s="385"/>
      <c r="G45" s="383"/>
      <c r="H45" s="250"/>
      <c r="I45" s="390"/>
      <c r="J45" s="392"/>
      <c r="K45" s="385"/>
      <c r="L45" s="385"/>
      <c r="M45" s="383"/>
      <c r="N45" s="1"/>
      <c r="O45" s="390"/>
      <c r="P45" s="392"/>
      <c r="Q45" s="385"/>
      <c r="R45" s="385"/>
      <c r="S45" s="383"/>
      <c r="T45" s="250"/>
      <c r="U45" s="387"/>
      <c r="V45" s="383"/>
      <c r="W45" s="394"/>
      <c r="X45" s="21" t="s">
        <v>82</v>
      </c>
      <c r="Y45" s="36"/>
      <c r="Z45" s="37" t="s">
        <v>82</v>
      </c>
    </row>
    <row r="46" spans="1:27" ht="28.5" customHeight="1">
      <c r="A46" s="166" t="s">
        <v>244</v>
      </c>
      <c r="B46" s="214">
        <f t="shared" si="1"/>
        <v>804</v>
      </c>
      <c r="C46" s="204">
        <v>804</v>
      </c>
      <c r="D46" s="225" t="s">
        <v>290</v>
      </c>
      <c r="E46" s="225" t="s">
        <v>290</v>
      </c>
      <c r="F46" s="225" t="s">
        <v>290</v>
      </c>
      <c r="G46" s="257" t="s">
        <v>290</v>
      </c>
      <c r="H46" s="186">
        <f aca="true" t="shared" si="5" ref="H46:H56">SUM(I46:M46)</f>
        <v>11826</v>
      </c>
      <c r="I46" s="204">
        <v>11826</v>
      </c>
      <c r="J46" s="225" t="s">
        <v>290</v>
      </c>
      <c r="K46" s="225" t="s">
        <v>290</v>
      </c>
      <c r="L46" s="225" t="s">
        <v>290</v>
      </c>
      <c r="M46" s="257" t="s">
        <v>290</v>
      </c>
      <c r="N46" s="214">
        <f t="shared" si="2"/>
        <v>12630</v>
      </c>
      <c r="O46" s="204">
        <f t="shared" si="3"/>
        <v>12630</v>
      </c>
      <c r="P46" s="225" t="s">
        <v>290</v>
      </c>
      <c r="Q46" s="225" t="s">
        <v>290</v>
      </c>
      <c r="R46" s="225" t="s">
        <v>290</v>
      </c>
      <c r="S46" s="257" t="s">
        <v>290</v>
      </c>
      <c r="T46" s="258" t="s">
        <v>281</v>
      </c>
      <c r="U46" s="245" t="s">
        <v>309</v>
      </c>
      <c r="V46" s="257" t="s">
        <v>309</v>
      </c>
      <c r="W46" s="259">
        <f t="shared" si="4"/>
        <v>12630</v>
      </c>
      <c r="X46" s="3">
        <v>0</v>
      </c>
      <c r="Y46" s="5">
        <v>7233</v>
      </c>
      <c r="Z46" s="6">
        <v>0</v>
      </c>
      <c r="AA46" s="45"/>
    </row>
    <row r="47" spans="1:27" ht="28.5" customHeight="1">
      <c r="A47" s="168" t="s">
        <v>245</v>
      </c>
      <c r="B47" s="215">
        <f t="shared" si="1"/>
        <v>743</v>
      </c>
      <c r="C47" s="206">
        <v>743</v>
      </c>
      <c r="D47" s="227" t="s">
        <v>290</v>
      </c>
      <c r="E47" s="227" t="s">
        <v>290</v>
      </c>
      <c r="F47" s="227" t="s">
        <v>290</v>
      </c>
      <c r="G47" s="260" t="s">
        <v>290</v>
      </c>
      <c r="H47" s="127">
        <f t="shared" si="5"/>
        <v>9446</v>
      </c>
      <c r="I47" s="206">
        <v>9446</v>
      </c>
      <c r="J47" s="227" t="s">
        <v>290</v>
      </c>
      <c r="K47" s="227" t="s">
        <v>290</v>
      </c>
      <c r="L47" s="227" t="s">
        <v>290</v>
      </c>
      <c r="M47" s="260" t="s">
        <v>290</v>
      </c>
      <c r="N47" s="215">
        <f t="shared" si="2"/>
        <v>10189</v>
      </c>
      <c r="O47" s="206">
        <f t="shared" si="3"/>
        <v>10189</v>
      </c>
      <c r="P47" s="227" t="s">
        <v>290</v>
      </c>
      <c r="Q47" s="227" t="s">
        <v>290</v>
      </c>
      <c r="R47" s="227" t="s">
        <v>290</v>
      </c>
      <c r="S47" s="260" t="s">
        <v>290</v>
      </c>
      <c r="T47" s="261" t="s">
        <v>280</v>
      </c>
      <c r="U47" s="230" t="s">
        <v>309</v>
      </c>
      <c r="V47" s="260" t="s">
        <v>309</v>
      </c>
      <c r="W47" s="187">
        <f t="shared" si="4"/>
        <v>10189</v>
      </c>
      <c r="X47" s="3">
        <v>0</v>
      </c>
      <c r="Y47" s="5">
        <v>13825</v>
      </c>
      <c r="Z47" s="6">
        <v>0</v>
      </c>
      <c r="AA47" s="45"/>
    </row>
    <row r="48" spans="1:27" ht="28.5" customHeight="1">
      <c r="A48" s="168" t="s">
        <v>246</v>
      </c>
      <c r="B48" s="215">
        <f t="shared" si="1"/>
        <v>794</v>
      </c>
      <c r="C48" s="206">
        <v>794</v>
      </c>
      <c r="D48" s="227" t="s">
        <v>290</v>
      </c>
      <c r="E48" s="227" t="s">
        <v>290</v>
      </c>
      <c r="F48" s="227" t="s">
        <v>290</v>
      </c>
      <c r="G48" s="260" t="s">
        <v>290</v>
      </c>
      <c r="H48" s="127">
        <f t="shared" si="5"/>
        <v>5348</v>
      </c>
      <c r="I48" s="206">
        <v>5348</v>
      </c>
      <c r="J48" s="227" t="s">
        <v>290</v>
      </c>
      <c r="K48" s="227" t="s">
        <v>290</v>
      </c>
      <c r="L48" s="227" t="s">
        <v>290</v>
      </c>
      <c r="M48" s="260" t="s">
        <v>290</v>
      </c>
      <c r="N48" s="215">
        <f t="shared" si="2"/>
        <v>6142</v>
      </c>
      <c r="O48" s="206">
        <f t="shared" si="3"/>
        <v>6142</v>
      </c>
      <c r="P48" s="227" t="s">
        <v>290</v>
      </c>
      <c r="Q48" s="227" t="s">
        <v>290</v>
      </c>
      <c r="R48" s="227" t="s">
        <v>290</v>
      </c>
      <c r="S48" s="260" t="s">
        <v>290</v>
      </c>
      <c r="T48" s="261" t="s">
        <v>281</v>
      </c>
      <c r="U48" s="230" t="s">
        <v>309</v>
      </c>
      <c r="V48" s="260" t="s">
        <v>309</v>
      </c>
      <c r="W48" s="187">
        <f t="shared" si="4"/>
        <v>6142</v>
      </c>
      <c r="X48" s="3">
        <v>0</v>
      </c>
      <c r="Y48" s="5">
        <v>11548</v>
      </c>
      <c r="Z48" s="6">
        <v>0</v>
      </c>
      <c r="AA48" s="45"/>
    </row>
    <row r="49" spans="1:27" ht="28.5" customHeight="1">
      <c r="A49" s="168" t="s">
        <v>248</v>
      </c>
      <c r="B49" s="215">
        <f t="shared" si="1"/>
        <v>377</v>
      </c>
      <c r="C49" s="206">
        <v>377</v>
      </c>
      <c r="D49" s="227" t="s">
        <v>290</v>
      </c>
      <c r="E49" s="227" t="s">
        <v>290</v>
      </c>
      <c r="F49" s="227" t="s">
        <v>290</v>
      </c>
      <c r="G49" s="260" t="s">
        <v>290</v>
      </c>
      <c r="H49" s="127">
        <f t="shared" si="5"/>
        <v>4074</v>
      </c>
      <c r="I49" s="206">
        <v>4074</v>
      </c>
      <c r="J49" s="227" t="s">
        <v>290</v>
      </c>
      <c r="K49" s="227" t="s">
        <v>290</v>
      </c>
      <c r="L49" s="227" t="s">
        <v>290</v>
      </c>
      <c r="M49" s="260" t="s">
        <v>290</v>
      </c>
      <c r="N49" s="215">
        <f t="shared" si="2"/>
        <v>4451</v>
      </c>
      <c r="O49" s="206">
        <f t="shared" si="3"/>
        <v>4451</v>
      </c>
      <c r="P49" s="227" t="s">
        <v>290</v>
      </c>
      <c r="Q49" s="227" t="s">
        <v>63</v>
      </c>
      <c r="R49" s="227" t="s">
        <v>290</v>
      </c>
      <c r="S49" s="260" t="s">
        <v>290</v>
      </c>
      <c r="T49" s="261" t="s">
        <v>284</v>
      </c>
      <c r="U49" s="230" t="s">
        <v>309</v>
      </c>
      <c r="V49" s="260" t="s">
        <v>309</v>
      </c>
      <c r="W49" s="187">
        <f t="shared" si="4"/>
        <v>4451</v>
      </c>
      <c r="X49" s="4">
        <v>0</v>
      </c>
      <c r="Y49" s="7">
        <v>6131</v>
      </c>
      <c r="Z49" s="8">
        <v>0</v>
      </c>
      <c r="AA49" s="45"/>
    </row>
    <row r="50" spans="1:27" ht="28.5" customHeight="1">
      <c r="A50" s="169" t="s">
        <v>250</v>
      </c>
      <c r="B50" s="216">
        <f t="shared" si="1"/>
        <v>1596</v>
      </c>
      <c r="C50" s="262">
        <v>1596</v>
      </c>
      <c r="D50" s="238" t="s">
        <v>290</v>
      </c>
      <c r="E50" s="238" t="s">
        <v>290</v>
      </c>
      <c r="F50" s="238" t="s">
        <v>290</v>
      </c>
      <c r="G50" s="263" t="s">
        <v>290</v>
      </c>
      <c r="H50" s="264">
        <f t="shared" si="5"/>
        <v>6750</v>
      </c>
      <c r="I50" s="262">
        <v>6750</v>
      </c>
      <c r="J50" s="238" t="s">
        <v>290</v>
      </c>
      <c r="K50" s="238" t="s">
        <v>290</v>
      </c>
      <c r="L50" s="238" t="s">
        <v>290</v>
      </c>
      <c r="M50" s="263" t="s">
        <v>290</v>
      </c>
      <c r="N50" s="216">
        <f t="shared" si="2"/>
        <v>8346</v>
      </c>
      <c r="O50" s="262">
        <f t="shared" si="3"/>
        <v>8346</v>
      </c>
      <c r="P50" s="238" t="s">
        <v>290</v>
      </c>
      <c r="Q50" s="238" t="s">
        <v>290</v>
      </c>
      <c r="R50" s="238" t="s">
        <v>290</v>
      </c>
      <c r="S50" s="263" t="s">
        <v>290</v>
      </c>
      <c r="T50" s="264">
        <f>SUM(U50:V50)</f>
        <v>346</v>
      </c>
      <c r="U50" s="262">
        <v>346</v>
      </c>
      <c r="V50" s="263" t="s">
        <v>309</v>
      </c>
      <c r="W50" s="219">
        <f t="shared" si="4"/>
        <v>8692</v>
      </c>
      <c r="X50" s="3">
        <v>0</v>
      </c>
      <c r="Y50" s="5">
        <v>13043</v>
      </c>
      <c r="Z50" s="6">
        <v>0</v>
      </c>
      <c r="AA50" s="45"/>
    </row>
    <row r="51" spans="1:27" ht="28.5" customHeight="1">
      <c r="A51" s="175" t="s">
        <v>251</v>
      </c>
      <c r="B51" s="217">
        <f t="shared" si="1"/>
        <v>2084</v>
      </c>
      <c r="C51" s="240">
        <v>2084</v>
      </c>
      <c r="D51" s="242" t="s">
        <v>290</v>
      </c>
      <c r="E51" s="242" t="s">
        <v>290</v>
      </c>
      <c r="F51" s="242" t="s">
        <v>290</v>
      </c>
      <c r="G51" s="265" t="s">
        <v>290</v>
      </c>
      <c r="H51" s="266">
        <f t="shared" si="5"/>
        <v>9579</v>
      </c>
      <c r="I51" s="240">
        <v>9579</v>
      </c>
      <c r="J51" s="242" t="s">
        <v>290</v>
      </c>
      <c r="K51" s="242" t="s">
        <v>290</v>
      </c>
      <c r="L51" s="242" t="s">
        <v>290</v>
      </c>
      <c r="M51" s="265" t="s">
        <v>290</v>
      </c>
      <c r="N51" s="217">
        <f t="shared" si="2"/>
        <v>11663</v>
      </c>
      <c r="O51" s="240">
        <f t="shared" si="3"/>
        <v>11663</v>
      </c>
      <c r="P51" s="242" t="s">
        <v>290</v>
      </c>
      <c r="Q51" s="242" t="s">
        <v>290</v>
      </c>
      <c r="R51" s="242" t="s">
        <v>290</v>
      </c>
      <c r="S51" s="265" t="s">
        <v>290</v>
      </c>
      <c r="T51" s="267" t="s">
        <v>295</v>
      </c>
      <c r="U51" s="234" t="s">
        <v>309</v>
      </c>
      <c r="V51" s="265" t="s">
        <v>309</v>
      </c>
      <c r="W51" s="220">
        <f t="shared" si="4"/>
        <v>11663</v>
      </c>
      <c r="X51" s="3">
        <v>0</v>
      </c>
      <c r="Y51" s="5">
        <v>4228</v>
      </c>
      <c r="Z51" s="6">
        <v>0</v>
      </c>
      <c r="AA51" s="45"/>
    </row>
    <row r="52" spans="1:27" ht="28.5" customHeight="1">
      <c r="A52" s="168" t="s">
        <v>252</v>
      </c>
      <c r="B52" s="215">
        <f t="shared" si="1"/>
        <v>1290</v>
      </c>
      <c r="C52" s="206">
        <v>1290</v>
      </c>
      <c r="D52" s="227" t="s">
        <v>290</v>
      </c>
      <c r="E52" s="227" t="s">
        <v>290</v>
      </c>
      <c r="F52" s="227" t="s">
        <v>290</v>
      </c>
      <c r="G52" s="260" t="s">
        <v>290</v>
      </c>
      <c r="H52" s="127">
        <f t="shared" si="5"/>
        <v>8687</v>
      </c>
      <c r="I52" s="206">
        <v>8687</v>
      </c>
      <c r="J52" s="227" t="s">
        <v>290</v>
      </c>
      <c r="K52" s="227" t="s">
        <v>290</v>
      </c>
      <c r="L52" s="227" t="s">
        <v>290</v>
      </c>
      <c r="M52" s="260" t="s">
        <v>290</v>
      </c>
      <c r="N52" s="215">
        <f t="shared" si="2"/>
        <v>9977</v>
      </c>
      <c r="O52" s="206">
        <f t="shared" si="3"/>
        <v>9977</v>
      </c>
      <c r="P52" s="227" t="s">
        <v>290</v>
      </c>
      <c r="Q52" s="227" t="s">
        <v>290</v>
      </c>
      <c r="R52" s="227" t="s">
        <v>290</v>
      </c>
      <c r="S52" s="260" t="s">
        <v>290</v>
      </c>
      <c r="T52" s="261" t="s">
        <v>291</v>
      </c>
      <c r="U52" s="230" t="s">
        <v>309</v>
      </c>
      <c r="V52" s="260" t="s">
        <v>309</v>
      </c>
      <c r="W52" s="187">
        <f t="shared" si="4"/>
        <v>9977</v>
      </c>
      <c r="X52" s="3">
        <v>0</v>
      </c>
      <c r="Y52" s="5">
        <v>9702</v>
      </c>
      <c r="Z52" s="6">
        <v>0</v>
      </c>
      <c r="AA52" s="45"/>
    </row>
    <row r="53" spans="1:27" ht="28.5" customHeight="1">
      <c r="A53" s="168" t="s">
        <v>253</v>
      </c>
      <c r="B53" s="215">
        <f t="shared" si="1"/>
        <v>879</v>
      </c>
      <c r="C53" s="206">
        <v>879</v>
      </c>
      <c r="D53" s="227" t="s">
        <v>290</v>
      </c>
      <c r="E53" s="227" t="s">
        <v>290</v>
      </c>
      <c r="F53" s="227" t="s">
        <v>290</v>
      </c>
      <c r="G53" s="260" t="s">
        <v>290</v>
      </c>
      <c r="H53" s="127">
        <f t="shared" si="5"/>
        <v>8409</v>
      </c>
      <c r="I53" s="206">
        <v>8409</v>
      </c>
      <c r="J53" s="227" t="s">
        <v>290</v>
      </c>
      <c r="K53" s="227" t="s">
        <v>290</v>
      </c>
      <c r="L53" s="227" t="s">
        <v>290</v>
      </c>
      <c r="M53" s="260" t="s">
        <v>290</v>
      </c>
      <c r="N53" s="215">
        <f t="shared" si="2"/>
        <v>9288</v>
      </c>
      <c r="O53" s="206">
        <f t="shared" si="3"/>
        <v>9288</v>
      </c>
      <c r="P53" s="227" t="s">
        <v>290</v>
      </c>
      <c r="Q53" s="227" t="s">
        <v>290</v>
      </c>
      <c r="R53" s="227" t="s">
        <v>290</v>
      </c>
      <c r="S53" s="260" t="s">
        <v>290</v>
      </c>
      <c r="T53" s="261" t="s">
        <v>296</v>
      </c>
      <c r="U53" s="230" t="s">
        <v>309</v>
      </c>
      <c r="V53" s="260" t="s">
        <v>309</v>
      </c>
      <c r="W53" s="187">
        <f t="shared" si="4"/>
        <v>9288</v>
      </c>
      <c r="X53" s="4">
        <v>0</v>
      </c>
      <c r="Y53" s="7">
        <v>8714</v>
      </c>
      <c r="Z53" s="8">
        <v>0</v>
      </c>
      <c r="AA53" s="45"/>
    </row>
    <row r="54" spans="1:27" ht="28.5" customHeight="1">
      <c r="A54" s="168" t="s">
        <v>254</v>
      </c>
      <c r="B54" s="215">
        <f t="shared" si="1"/>
        <v>1906</v>
      </c>
      <c r="C54" s="206">
        <v>1906</v>
      </c>
      <c r="D54" s="227" t="s">
        <v>290</v>
      </c>
      <c r="E54" s="227" t="s">
        <v>290</v>
      </c>
      <c r="F54" s="227" t="s">
        <v>290</v>
      </c>
      <c r="G54" s="260" t="s">
        <v>290</v>
      </c>
      <c r="H54" s="127">
        <f t="shared" si="5"/>
        <v>13667</v>
      </c>
      <c r="I54" s="206">
        <v>13667</v>
      </c>
      <c r="J54" s="227" t="s">
        <v>290</v>
      </c>
      <c r="K54" s="227" t="s">
        <v>290</v>
      </c>
      <c r="L54" s="227" t="s">
        <v>290</v>
      </c>
      <c r="M54" s="260" t="s">
        <v>290</v>
      </c>
      <c r="N54" s="215">
        <f t="shared" si="2"/>
        <v>15573</v>
      </c>
      <c r="O54" s="206">
        <f t="shared" si="3"/>
        <v>15573</v>
      </c>
      <c r="P54" s="227" t="s">
        <v>290</v>
      </c>
      <c r="Q54" s="227" t="s">
        <v>63</v>
      </c>
      <c r="R54" s="227" t="s">
        <v>290</v>
      </c>
      <c r="S54" s="260" t="s">
        <v>290</v>
      </c>
      <c r="T54" s="261" t="s">
        <v>297</v>
      </c>
      <c r="U54" s="230" t="s">
        <v>309</v>
      </c>
      <c r="V54" s="260" t="s">
        <v>309</v>
      </c>
      <c r="W54" s="187">
        <f t="shared" si="4"/>
        <v>15573</v>
      </c>
      <c r="X54" s="3">
        <v>0</v>
      </c>
      <c r="Y54" s="5">
        <v>7968</v>
      </c>
      <c r="Z54" s="6">
        <v>0</v>
      </c>
      <c r="AA54" s="45"/>
    </row>
    <row r="55" spans="1:27" ht="28.5" customHeight="1">
      <c r="A55" s="169" t="s">
        <v>255</v>
      </c>
      <c r="B55" s="216">
        <f t="shared" si="1"/>
        <v>1022</v>
      </c>
      <c r="C55" s="262">
        <v>1022</v>
      </c>
      <c r="D55" s="238" t="s">
        <v>290</v>
      </c>
      <c r="E55" s="238" t="s">
        <v>290</v>
      </c>
      <c r="F55" s="238" t="s">
        <v>290</v>
      </c>
      <c r="G55" s="263" t="s">
        <v>290</v>
      </c>
      <c r="H55" s="264">
        <f t="shared" si="5"/>
        <v>10567</v>
      </c>
      <c r="I55" s="262">
        <v>10567</v>
      </c>
      <c r="J55" s="238" t="s">
        <v>290</v>
      </c>
      <c r="K55" s="238" t="s">
        <v>290</v>
      </c>
      <c r="L55" s="238" t="s">
        <v>290</v>
      </c>
      <c r="M55" s="263" t="s">
        <v>290</v>
      </c>
      <c r="N55" s="216">
        <f t="shared" si="2"/>
        <v>11589</v>
      </c>
      <c r="O55" s="262">
        <f t="shared" si="3"/>
        <v>11589</v>
      </c>
      <c r="P55" s="238" t="s">
        <v>290</v>
      </c>
      <c r="Q55" s="238" t="s">
        <v>290</v>
      </c>
      <c r="R55" s="238" t="s">
        <v>290</v>
      </c>
      <c r="S55" s="263" t="s">
        <v>290</v>
      </c>
      <c r="T55" s="268" t="s">
        <v>282</v>
      </c>
      <c r="U55" s="231" t="s">
        <v>309</v>
      </c>
      <c r="V55" s="263" t="s">
        <v>309</v>
      </c>
      <c r="W55" s="219">
        <f t="shared" si="4"/>
        <v>11589</v>
      </c>
      <c r="X55" s="3">
        <v>0</v>
      </c>
      <c r="Y55" s="5">
        <v>11640</v>
      </c>
      <c r="Z55" s="6">
        <v>0</v>
      </c>
      <c r="AA55" s="45"/>
    </row>
    <row r="56" spans="1:27" ht="28.5" customHeight="1">
      <c r="A56" s="175" t="s">
        <v>256</v>
      </c>
      <c r="B56" s="217">
        <f t="shared" si="1"/>
        <v>1147</v>
      </c>
      <c r="C56" s="240">
        <v>1147</v>
      </c>
      <c r="D56" s="242" t="s">
        <v>290</v>
      </c>
      <c r="E56" s="242" t="s">
        <v>290</v>
      </c>
      <c r="F56" s="242" t="s">
        <v>290</v>
      </c>
      <c r="G56" s="265" t="s">
        <v>290</v>
      </c>
      <c r="H56" s="266">
        <f t="shared" si="5"/>
        <v>19362</v>
      </c>
      <c r="I56" s="240">
        <v>19362</v>
      </c>
      <c r="J56" s="242" t="s">
        <v>290</v>
      </c>
      <c r="K56" s="242" t="s">
        <v>290</v>
      </c>
      <c r="L56" s="242" t="s">
        <v>290</v>
      </c>
      <c r="M56" s="265" t="s">
        <v>290</v>
      </c>
      <c r="N56" s="217">
        <f t="shared" si="2"/>
        <v>20509</v>
      </c>
      <c r="O56" s="240">
        <f t="shared" si="3"/>
        <v>20509</v>
      </c>
      <c r="P56" s="242" t="s">
        <v>290</v>
      </c>
      <c r="Q56" s="242" t="s">
        <v>290</v>
      </c>
      <c r="R56" s="242" t="s">
        <v>290</v>
      </c>
      <c r="S56" s="265" t="s">
        <v>290</v>
      </c>
      <c r="T56" s="266">
        <f>SUM(U56:V56)</f>
        <v>1</v>
      </c>
      <c r="U56" s="240">
        <v>1</v>
      </c>
      <c r="V56" s="265" t="s">
        <v>309</v>
      </c>
      <c r="W56" s="220">
        <f t="shared" si="4"/>
        <v>20510</v>
      </c>
      <c r="X56" s="3">
        <v>0</v>
      </c>
      <c r="Y56" s="5">
        <v>11550</v>
      </c>
      <c r="Z56" s="6">
        <v>0</v>
      </c>
      <c r="AA56" s="45"/>
    </row>
    <row r="57" spans="1:27" ht="28.5" customHeight="1">
      <c r="A57" s="168" t="s">
        <v>257</v>
      </c>
      <c r="B57" s="215">
        <f aca="true" t="shared" si="6" ref="B57:B72">SUM(C57:G57)</f>
        <v>297</v>
      </c>
      <c r="C57" s="206">
        <v>297</v>
      </c>
      <c r="D57" s="227" t="s">
        <v>290</v>
      </c>
      <c r="E57" s="227" t="s">
        <v>290</v>
      </c>
      <c r="F57" s="227" t="s">
        <v>290</v>
      </c>
      <c r="G57" s="260" t="s">
        <v>290</v>
      </c>
      <c r="H57" s="127">
        <f aca="true" t="shared" si="7" ref="H57:H72">SUM(I57:M57)</f>
        <v>5286</v>
      </c>
      <c r="I57" s="206">
        <v>5286</v>
      </c>
      <c r="J57" s="227" t="s">
        <v>290</v>
      </c>
      <c r="K57" s="227" t="s">
        <v>290</v>
      </c>
      <c r="L57" s="227" t="s">
        <v>290</v>
      </c>
      <c r="M57" s="260" t="s">
        <v>290</v>
      </c>
      <c r="N57" s="215">
        <f aca="true" t="shared" si="8" ref="N57:N72">SUM(O57:S57)</f>
        <v>5583</v>
      </c>
      <c r="O57" s="206">
        <f aca="true" t="shared" si="9" ref="O57:O72">SUM(I57,C57)</f>
        <v>5583</v>
      </c>
      <c r="P57" s="227" t="s">
        <v>290</v>
      </c>
      <c r="Q57" s="227" t="s">
        <v>290</v>
      </c>
      <c r="R57" s="227" t="s">
        <v>290</v>
      </c>
      <c r="S57" s="260" t="s">
        <v>290</v>
      </c>
      <c r="T57" s="261" t="s">
        <v>281</v>
      </c>
      <c r="U57" s="230" t="s">
        <v>309</v>
      </c>
      <c r="V57" s="260" t="s">
        <v>309</v>
      </c>
      <c r="W57" s="187">
        <f aca="true" t="shared" si="10" ref="W57:W72">SUM(N57,T57)</f>
        <v>5583</v>
      </c>
      <c r="X57" s="3">
        <v>0</v>
      </c>
      <c r="Y57" s="5">
        <v>4505</v>
      </c>
      <c r="Z57" s="6">
        <v>0</v>
      </c>
      <c r="AA57" s="45"/>
    </row>
    <row r="58" spans="1:27" ht="28.5" customHeight="1">
      <c r="A58" s="168" t="s">
        <v>259</v>
      </c>
      <c r="B58" s="215">
        <f t="shared" si="6"/>
        <v>1402</v>
      </c>
      <c r="C58" s="206">
        <v>1402</v>
      </c>
      <c r="D58" s="227" t="s">
        <v>290</v>
      </c>
      <c r="E58" s="227" t="s">
        <v>290</v>
      </c>
      <c r="F58" s="227" t="s">
        <v>290</v>
      </c>
      <c r="G58" s="260" t="s">
        <v>290</v>
      </c>
      <c r="H58" s="127">
        <f t="shared" si="7"/>
        <v>6768</v>
      </c>
      <c r="I58" s="206">
        <v>6768</v>
      </c>
      <c r="J58" s="227" t="s">
        <v>290</v>
      </c>
      <c r="K58" s="227" t="s">
        <v>290</v>
      </c>
      <c r="L58" s="227" t="s">
        <v>290</v>
      </c>
      <c r="M58" s="260" t="s">
        <v>290</v>
      </c>
      <c r="N58" s="215">
        <f t="shared" si="8"/>
        <v>8170</v>
      </c>
      <c r="O58" s="206">
        <f t="shared" si="9"/>
        <v>8170</v>
      </c>
      <c r="P58" s="227" t="s">
        <v>290</v>
      </c>
      <c r="Q58" s="227" t="s">
        <v>290</v>
      </c>
      <c r="R58" s="227" t="s">
        <v>290</v>
      </c>
      <c r="S58" s="260" t="s">
        <v>290</v>
      </c>
      <c r="T58" s="261" t="s">
        <v>287</v>
      </c>
      <c r="U58" s="230" t="s">
        <v>309</v>
      </c>
      <c r="V58" s="260" t="s">
        <v>309</v>
      </c>
      <c r="W58" s="187">
        <f t="shared" si="10"/>
        <v>8170</v>
      </c>
      <c r="X58" s="4">
        <v>0</v>
      </c>
      <c r="Y58" s="7">
        <v>15239</v>
      </c>
      <c r="Z58" s="8">
        <v>0</v>
      </c>
      <c r="AA58" s="45"/>
    </row>
    <row r="59" spans="1:27" ht="28.5" customHeight="1">
      <c r="A59" s="168" t="s">
        <v>260</v>
      </c>
      <c r="B59" s="215">
        <f t="shared" si="6"/>
        <v>2266</v>
      </c>
      <c r="C59" s="206">
        <v>2266</v>
      </c>
      <c r="D59" s="227" t="s">
        <v>290</v>
      </c>
      <c r="E59" s="227" t="s">
        <v>290</v>
      </c>
      <c r="F59" s="227" t="s">
        <v>290</v>
      </c>
      <c r="G59" s="260" t="s">
        <v>290</v>
      </c>
      <c r="H59" s="127">
        <f t="shared" si="7"/>
        <v>11408</v>
      </c>
      <c r="I59" s="206">
        <v>11408</v>
      </c>
      <c r="J59" s="227" t="s">
        <v>290</v>
      </c>
      <c r="K59" s="227" t="s">
        <v>290</v>
      </c>
      <c r="L59" s="227" t="s">
        <v>290</v>
      </c>
      <c r="M59" s="260" t="s">
        <v>290</v>
      </c>
      <c r="N59" s="215">
        <f t="shared" si="8"/>
        <v>13674</v>
      </c>
      <c r="O59" s="206">
        <f t="shared" si="9"/>
        <v>13674</v>
      </c>
      <c r="P59" s="227" t="s">
        <v>290</v>
      </c>
      <c r="Q59" s="227" t="s">
        <v>290</v>
      </c>
      <c r="R59" s="227" t="s">
        <v>290</v>
      </c>
      <c r="S59" s="260" t="s">
        <v>290</v>
      </c>
      <c r="T59" s="261" t="s">
        <v>298</v>
      </c>
      <c r="U59" s="230" t="s">
        <v>309</v>
      </c>
      <c r="V59" s="260" t="s">
        <v>309</v>
      </c>
      <c r="W59" s="187">
        <f t="shared" si="10"/>
        <v>13674</v>
      </c>
      <c r="X59" s="3">
        <v>0</v>
      </c>
      <c r="Y59" s="5">
        <v>10958</v>
      </c>
      <c r="Z59" s="6">
        <v>0</v>
      </c>
      <c r="AA59" s="45"/>
    </row>
    <row r="60" spans="1:27" ht="28.5" customHeight="1">
      <c r="A60" s="169" t="s">
        <v>261</v>
      </c>
      <c r="B60" s="216">
        <f t="shared" si="6"/>
        <v>2934</v>
      </c>
      <c r="C60" s="262">
        <v>2934</v>
      </c>
      <c r="D60" s="238" t="s">
        <v>290</v>
      </c>
      <c r="E60" s="238" t="s">
        <v>290</v>
      </c>
      <c r="F60" s="238" t="s">
        <v>290</v>
      </c>
      <c r="G60" s="263" t="s">
        <v>290</v>
      </c>
      <c r="H60" s="264">
        <f t="shared" si="7"/>
        <v>11741</v>
      </c>
      <c r="I60" s="262">
        <v>11741</v>
      </c>
      <c r="J60" s="238" t="s">
        <v>290</v>
      </c>
      <c r="K60" s="238" t="s">
        <v>290</v>
      </c>
      <c r="L60" s="238" t="s">
        <v>290</v>
      </c>
      <c r="M60" s="263" t="s">
        <v>290</v>
      </c>
      <c r="N60" s="216">
        <f t="shared" si="8"/>
        <v>14675</v>
      </c>
      <c r="O60" s="262">
        <f t="shared" si="9"/>
        <v>14675</v>
      </c>
      <c r="P60" s="238" t="s">
        <v>290</v>
      </c>
      <c r="Q60" s="238" t="s">
        <v>290</v>
      </c>
      <c r="R60" s="238" t="s">
        <v>290</v>
      </c>
      <c r="S60" s="263" t="s">
        <v>290</v>
      </c>
      <c r="T60" s="264">
        <f>SUM(U60:V60)</f>
        <v>347</v>
      </c>
      <c r="U60" s="262">
        <v>69</v>
      </c>
      <c r="V60" s="282">
        <v>278</v>
      </c>
      <c r="W60" s="219">
        <f t="shared" si="10"/>
        <v>15022</v>
      </c>
      <c r="X60" s="3">
        <v>0</v>
      </c>
      <c r="Y60" s="5">
        <v>19706</v>
      </c>
      <c r="Z60" s="6">
        <v>0</v>
      </c>
      <c r="AA60" s="45"/>
    </row>
    <row r="61" spans="1:27" ht="28.5" customHeight="1">
      <c r="A61" s="175" t="s">
        <v>262</v>
      </c>
      <c r="B61" s="217">
        <f t="shared" si="6"/>
        <v>1987</v>
      </c>
      <c r="C61" s="240">
        <v>1987</v>
      </c>
      <c r="D61" s="242" t="s">
        <v>290</v>
      </c>
      <c r="E61" s="242" t="s">
        <v>290</v>
      </c>
      <c r="F61" s="242" t="s">
        <v>290</v>
      </c>
      <c r="G61" s="265" t="s">
        <v>290</v>
      </c>
      <c r="H61" s="266">
        <f t="shared" si="7"/>
        <v>11711</v>
      </c>
      <c r="I61" s="240">
        <v>11711</v>
      </c>
      <c r="J61" s="242" t="s">
        <v>290</v>
      </c>
      <c r="K61" s="242" t="s">
        <v>290</v>
      </c>
      <c r="L61" s="242" t="s">
        <v>290</v>
      </c>
      <c r="M61" s="265" t="s">
        <v>290</v>
      </c>
      <c r="N61" s="217">
        <f t="shared" si="8"/>
        <v>13698</v>
      </c>
      <c r="O61" s="240">
        <f t="shared" si="9"/>
        <v>13698</v>
      </c>
      <c r="P61" s="242" t="s">
        <v>290</v>
      </c>
      <c r="Q61" s="242" t="s">
        <v>290</v>
      </c>
      <c r="R61" s="242" t="s">
        <v>290</v>
      </c>
      <c r="S61" s="265" t="s">
        <v>290</v>
      </c>
      <c r="T61" s="266">
        <f>SUM(U61:V61)</f>
        <v>58</v>
      </c>
      <c r="U61" s="240">
        <v>58</v>
      </c>
      <c r="V61" s="265" t="s">
        <v>309</v>
      </c>
      <c r="W61" s="220">
        <f t="shared" si="10"/>
        <v>13756</v>
      </c>
      <c r="X61" s="3">
        <v>0</v>
      </c>
      <c r="Y61" s="5">
        <v>3665</v>
      </c>
      <c r="Z61" s="6">
        <v>0</v>
      </c>
      <c r="AA61" s="45"/>
    </row>
    <row r="62" spans="1:27" ht="28.5" customHeight="1">
      <c r="A62" s="168" t="s">
        <v>263</v>
      </c>
      <c r="B62" s="215">
        <f t="shared" si="6"/>
        <v>2968</v>
      </c>
      <c r="C62" s="206">
        <v>2968</v>
      </c>
      <c r="D62" s="227" t="s">
        <v>290</v>
      </c>
      <c r="E62" s="227" t="s">
        <v>290</v>
      </c>
      <c r="F62" s="227" t="s">
        <v>290</v>
      </c>
      <c r="G62" s="260" t="s">
        <v>290</v>
      </c>
      <c r="H62" s="127">
        <f t="shared" si="7"/>
        <v>12689</v>
      </c>
      <c r="I62" s="206">
        <v>12689</v>
      </c>
      <c r="J62" s="227" t="s">
        <v>290</v>
      </c>
      <c r="K62" s="227" t="s">
        <v>290</v>
      </c>
      <c r="L62" s="227" t="s">
        <v>290</v>
      </c>
      <c r="M62" s="260" t="s">
        <v>290</v>
      </c>
      <c r="N62" s="215">
        <f t="shared" si="8"/>
        <v>15657</v>
      </c>
      <c r="O62" s="206">
        <f t="shared" si="9"/>
        <v>15657</v>
      </c>
      <c r="P62" s="227" t="s">
        <v>290</v>
      </c>
      <c r="Q62" s="227" t="s">
        <v>290</v>
      </c>
      <c r="R62" s="227" t="s">
        <v>290</v>
      </c>
      <c r="S62" s="260" t="s">
        <v>290</v>
      </c>
      <c r="T62" s="261" t="s">
        <v>293</v>
      </c>
      <c r="U62" s="230" t="s">
        <v>309</v>
      </c>
      <c r="V62" s="260" t="s">
        <v>309</v>
      </c>
      <c r="W62" s="187">
        <f t="shared" si="10"/>
        <v>15657</v>
      </c>
      <c r="X62" s="4">
        <v>0</v>
      </c>
      <c r="Y62" s="7">
        <v>5510</v>
      </c>
      <c r="Z62" s="8">
        <v>0</v>
      </c>
      <c r="AA62" s="45"/>
    </row>
    <row r="63" spans="1:27" ht="28.5" customHeight="1">
      <c r="A63" s="168" t="s">
        <v>264</v>
      </c>
      <c r="B63" s="215">
        <f t="shared" si="6"/>
        <v>1173</v>
      </c>
      <c r="C63" s="206">
        <v>1173</v>
      </c>
      <c r="D63" s="227" t="s">
        <v>290</v>
      </c>
      <c r="E63" s="227" t="s">
        <v>290</v>
      </c>
      <c r="F63" s="227" t="s">
        <v>290</v>
      </c>
      <c r="G63" s="260" t="s">
        <v>290</v>
      </c>
      <c r="H63" s="127">
        <f t="shared" si="7"/>
        <v>8810</v>
      </c>
      <c r="I63" s="206">
        <v>8810</v>
      </c>
      <c r="J63" s="227" t="s">
        <v>290</v>
      </c>
      <c r="K63" s="227" t="s">
        <v>290</v>
      </c>
      <c r="L63" s="227" t="s">
        <v>290</v>
      </c>
      <c r="M63" s="260" t="s">
        <v>290</v>
      </c>
      <c r="N63" s="215">
        <f t="shared" si="8"/>
        <v>9983</v>
      </c>
      <c r="O63" s="206">
        <f t="shared" si="9"/>
        <v>9983</v>
      </c>
      <c r="P63" s="227" t="s">
        <v>290</v>
      </c>
      <c r="Q63" s="227" t="s">
        <v>290</v>
      </c>
      <c r="R63" s="227" t="s">
        <v>290</v>
      </c>
      <c r="S63" s="260" t="s">
        <v>290</v>
      </c>
      <c r="T63" s="127">
        <f>SUM(U63:V63)</f>
        <v>5</v>
      </c>
      <c r="U63" s="206">
        <v>5</v>
      </c>
      <c r="V63" s="260" t="s">
        <v>309</v>
      </c>
      <c r="W63" s="187">
        <f t="shared" si="10"/>
        <v>9988</v>
      </c>
      <c r="X63" s="3">
        <v>0</v>
      </c>
      <c r="Y63" s="5">
        <v>20594</v>
      </c>
      <c r="Z63" s="6">
        <v>0</v>
      </c>
      <c r="AA63" s="45"/>
    </row>
    <row r="64" spans="1:27" ht="28.5" customHeight="1">
      <c r="A64" s="168" t="s">
        <v>265</v>
      </c>
      <c r="B64" s="215">
        <f t="shared" si="6"/>
        <v>754</v>
      </c>
      <c r="C64" s="206">
        <v>754</v>
      </c>
      <c r="D64" s="227" t="s">
        <v>290</v>
      </c>
      <c r="E64" s="227" t="s">
        <v>290</v>
      </c>
      <c r="F64" s="227" t="s">
        <v>290</v>
      </c>
      <c r="G64" s="260" t="s">
        <v>290</v>
      </c>
      <c r="H64" s="127">
        <f t="shared" si="7"/>
        <v>11171</v>
      </c>
      <c r="I64" s="206">
        <v>11171</v>
      </c>
      <c r="J64" s="227" t="s">
        <v>290</v>
      </c>
      <c r="K64" s="227" t="s">
        <v>290</v>
      </c>
      <c r="L64" s="227" t="s">
        <v>290</v>
      </c>
      <c r="M64" s="260" t="s">
        <v>290</v>
      </c>
      <c r="N64" s="215">
        <f t="shared" si="8"/>
        <v>11925</v>
      </c>
      <c r="O64" s="206">
        <f t="shared" si="9"/>
        <v>11925</v>
      </c>
      <c r="P64" s="227" t="s">
        <v>290</v>
      </c>
      <c r="Q64" s="227" t="s">
        <v>290</v>
      </c>
      <c r="R64" s="227" t="s">
        <v>290</v>
      </c>
      <c r="S64" s="260" t="s">
        <v>290</v>
      </c>
      <c r="T64" s="261" t="s">
        <v>294</v>
      </c>
      <c r="U64" s="230" t="s">
        <v>309</v>
      </c>
      <c r="V64" s="260" t="s">
        <v>309</v>
      </c>
      <c r="W64" s="187">
        <f t="shared" si="10"/>
        <v>11925</v>
      </c>
      <c r="X64" s="3">
        <v>0</v>
      </c>
      <c r="Y64" s="5">
        <v>10996</v>
      </c>
      <c r="Z64" s="6">
        <v>0</v>
      </c>
      <c r="AA64" s="45"/>
    </row>
    <row r="65" spans="1:27" ht="28.5" customHeight="1">
      <c r="A65" s="169" t="s">
        <v>266</v>
      </c>
      <c r="B65" s="216">
        <f t="shared" si="6"/>
        <v>666</v>
      </c>
      <c r="C65" s="262">
        <v>666</v>
      </c>
      <c r="D65" s="238" t="s">
        <v>290</v>
      </c>
      <c r="E65" s="238" t="s">
        <v>290</v>
      </c>
      <c r="F65" s="238" t="s">
        <v>290</v>
      </c>
      <c r="G65" s="263" t="s">
        <v>290</v>
      </c>
      <c r="H65" s="264">
        <f t="shared" si="7"/>
        <v>3672</v>
      </c>
      <c r="I65" s="262">
        <v>3672</v>
      </c>
      <c r="J65" s="238" t="s">
        <v>290</v>
      </c>
      <c r="K65" s="238" t="s">
        <v>290</v>
      </c>
      <c r="L65" s="238" t="s">
        <v>290</v>
      </c>
      <c r="M65" s="263" t="s">
        <v>290</v>
      </c>
      <c r="N65" s="216">
        <f t="shared" si="8"/>
        <v>4338</v>
      </c>
      <c r="O65" s="262">
        <f t="shared" si="9"/>
        <v>4338</v>
      </c>
      <c r="P65" s="238" t="s">
        <v>290</v>
      </c>
      <c r="Q65" s="238" t="s">
        <v>290</v>
      </c>
      <c r="R65" s="238" t="s">
        <v>290</v>
      </c>
      <c r="S65" s="263" t="s">
        <v>290</v>
      </c>
      <c r="T65" s="268" t="s">
        <v>284</v>
      </c>
      <c r="U65" s="231" t="s">
        <v>309</v>
      </c>
      <c r="V65" s="263" t="s">
        <v>309</v>
      </c>
      <c r="W65" s="219">
        <f t="shared" si="10"/>
        <v>4338</v>
      </c>
      <c r="X65" s="3">
        <v>0</v>
      </c>
      <c r="Y65" s="5">
        <v>3508</v>
      </c>
      <c r="Z65" s="6">
        <v>0</v>
      </c>
      <c r="AA65" s="45"/>
    </row>
    <row r="66" spans="1:27" ht="28.5" customHeight="1">
      <c r="A66" s="175" t="s">
        <v>267</v>
      </c>
      <c r="B66" s="217">
        <f t="shared" si="6"/>
        <v>1466</v>
      </c>
      <c r="C66" s="240">
        <v>1466</v>
      </c>
      <c r="D66" s="242" t="s">
        <v>290</v>
      </c>
      <c r="E66" s="242" t="s">
        <v>290</v>
      </c>
      <c r="F66" s="242" t="s">
        <v>290</v>
      </c>
      <c r="G66" s="265" t="s">
        <v>290</v>
      </c>
      <c r="H66" s="266">
        <f t="shared" si="7"/>
        <v>8979</v>
      </c>
      <c r="I66" s="240">
        <v>8979</v>
      </c>
      <c r="J66" s="242" t="s">
        <v>290</v>
      </c>
      <c r="K66" s="242" t="s">
        <v>290</v>
      </c>
      <c r="L66" s="242" t="s">
        <v>290</v>
      </c>
      <c r="M66" s="265" t="s">
        <v>290</v>
      </c>
      <c r="N66" s="217">
        <f t="shared" si="8"/>
        <v>10445</v>
      </c>
      <c r="O66" s="240">
        <f t="shared" si="9"/>
        <v>10445</v>
      </c>
      <c r="P66" s="242" t="s">
        <v>290</v>
      </c>
      <c r="Q66" s="242" t="s">
        <v>290</v>
      </c>
      <c r="R66" s="242" t="s">
        <v>290</v>
      </c>
      <c r="S66" s="265" t="s">
        <v>290</v>
      </c>
      <c r="T66" s="267" t="s">
        <v>290</v>
      </c>
      <c r="U66" s="234" t="s">
        <v>309</v>
      </c>
      <c r="V66" s="265" t="s">
        <v>309</v>
      </c>
      <c r="W66" s="220">
        <f t="shared" si="10"/>
        <v>10445</v>
      </c>
      <c r="X66" s="3">
        <v>0</v>
      </c>
      <c r="Y66" s="5">
        <v>1365</v>
      </c>
      <c r="Z66" s="6">
        <v>0</v>
      </c>
      <c r="AA66" s="45"/>
    </row>
    <row r="67" spans="1:27" ht="28.5" customHeight="1">
      <c r="A67" s="168" t="s">
        <v>268</v>
      </c>
      <c r="B67" s="215">
        <f t="shared" si="6"/>
        <v>733</v>
      </c>
      <c r="C67" s="206">
        <v>733</v>
      </c>
      <c r="D67" s="227" t="s">
        <v>290</v>
      </c>
      <c r="E67" s="227" t="s">
        <v>290</v>
      </c>
      <c r="F67" s="227" t="s">
        <v>290</v>
      </c>
      <c r="G67" s="260" t="s">
        <v>290</v>
      </c>
      <c r="H67" s="127">
        <f t="shared" si="7"/>
        <v>5747</v>
      </c>
      <c r="I67" s="206">
        <v>5747</v>
      </c>
      <c r="J67" s="227" t="s">
        <v>290</v>
      </c>
      <c r="K67" s="227" t="s">
        <v>290</v>
      </c>
      <c r="L67" s="227" t="s">
        <v>290</v>
      </c>
      <c r="M67" s="260" t="s">
        <v>290</v>
      </c>
      <c r="N67" s="215">
        <f t="shared" si="8"/>
        <v>6480</v>
      </c>
      <c r="O67" s="206">
        <f t="shared" si="9"/>
        <v>6480</v>
      </c>
      <c r="P67" s="227" t="s">
        <v>290</v>
      </c>
      <c r="Q67" s="227" t="s">
        <v>290</v>
      </c>
      <c r="R67" s="227" t="s">
        <v>290</v>
      </c>
      <c r="S67" s="260" t="s">
        <v>290</v>
      </c>
      <c r="T67" s="261" t="s">
        <v>296</v>
      </c>
      <c r="U67" s="230" t="s">
        <v>309</v>
      </c>
      <c r="V67" s="260" t="s">
        <v>309</v>
      </c>
      <c r="W67" s="187">
        <f t="shared" si="10"/>
        <v>6480</v>
      </c>
      <c r="X67" s="4">
        <v>0</v>
      </c>
      <c r="Y67" s="7">
        <v>8995</v>
      </c>
      <c r="Z67" s="8">
        <v>0</v>
      </c>
      <c r="AA67" s="45"/>
    </row>
    <row r="68" spans="1:27" ht="28.5" customHeight="1">
      <c r="A68" s="168" t="s">
        <v>269</v>
      </c>
      <c r="B68" s="215">
        <f t="shared" si="6"/>
        <v>725</v>
      </c>
      <c r="C68" s="206">
        <v>725</v>
      </c>
      <c r="D68" s="227" t="s">
        <v>290</v>
      </c>
      <c r="E68" s="227" t="s">
        <v>290</v>
      </c>
      <c r="F68" s="227" t="s">
        <v>290</v>
      </c>
      <c r="G68" s="260" t="s">
        <v>290</v>
      </c>
      <c r="H68" s="127">
        <f t="shared" si="7"/>
        <v>3001</v>
      </c>
      <c r="I68" s="206">
        <v>3001</v>
      </c>
      <c r="J68" s="227" t="s">
        <v>290</v>
      </c>
      <c r="K68" s="227" t="s">
        <v>290</v>
      </c>
      <c r="L68" s="227" t="s">
        <v>290</v>
      </c>
      <c r="M68" s="260" t="s">
        <v>290</v>
      </c>
      <c r="N68" s="215">
        <f t="shared" si="8"/>
        <v>3726</v>
      </c>
      <c r="O68" s="206">
        <f t="shared" si="9"/>
        <v>3726</v>
      </c>
      <c r="P68" s="227" t="s">
        <v>290</v>
      </c>
      <c r="Q68" s="227" t="s">
        <v>290</v>
      </c>
      <c r="R68" s="227" t="s">
        <v>290</v>
      </c>
      <c r="S68" s="260" t="s">
        <v>290</v>
      </c>
      <c r="T68" s="261" t="s">
        <v>291</v>
      </c>
      <c r="U68" s="230" t="s">
        <v>309</v>
      </c>
      <c r="V68" s="260" t="s">
        <v>309</v>
      </c>
      <c r="W68" s="187">
        <f t="shared" si="10"/>
        <v>3726</v>
      </c>
      <c r="X68" s="3">
        <v>0</v>
      </c>
      <c r="Y68" s="5">
        <v>8566</v>
      </c>
      <c r="Z68" s="6">
        <v>0</v>
      </c>
      <c r="AA68" s="45"/>
    </row>
    <row r="69" spans="1:27" ht="28.5" customHeight="1">
      <c r="A69" s="168" t="s">
        <v>270</v>
      </c>
      <c r="B69" s="215">
        <f t="shared" si="6"/>
        <v>272</v>
      </c>
      <c r="C69" s="206">
        <v>272</v>
      </c>
      <c r="D69" s="227" t="s">
        <v>290</v>
      </c>
      <c r="E69" s="227" t="s">
        <v>290</v>
      </c>
      <c r="F69" s="227" t="s">
        <v>290</v>
      </c>
      <c r="G69" s="260" t="s">
        <v>290</v>
      </c>
      <c r="H69" s="127">
        <f t="shared" si="7"/>
        <v>944</v>
      </c>
      <c r="I69" s="206">
        <v>944</v>
      </c>
      <c r="J69" s="227" t="s">
        <v>290</v>
      </c>
      <c r="K69" s="227" t="s">
        <v>290</v>
      </c>
      <c r="L69" s="227" t="s">
        <v>290</v>
      </c>
      <c r="M69" s="260" t="s">
        <v>290</v>
      </c>
      <c r="N69" s="215">
        <f t="shared" si="8"/>
        <v>1216</v>
      </c>
      <c r="O69" s="206">
        <f t="shared" si="9"/>
        <v>1216</v>
      </c>
      <c r="P69" s="227" t="s">
        <v>290</v>
      </c>
      <c r="Q69" s="227" t="s">
        <v>290</v>
      </c>
      <c r="R69" s="227" t="s">
        <v>290</v>
      </c>
      <c r="S69" s="260" t="s">
        <v>290</v>
      </c>
      <c r="T69" s="261" t="s">
        <v>311</v>
      </c>
      <c r="U69" s="230" t="s">
        <v>309</v>
      </c>
      <c r="V69" s="260" t="s">
        <v>309</v>
      </c>
      <c r="W69" s="187">
        <f t="shared" si="10"/>
        <v>1216</v>
      </c>
      <c r="X69" s="3">
        <v>0</v>
      </c>
      <c r="Y69" s="5">
        <v>14025</v>
      </c>
      <c r="Z69" s="6">
        <v>0</v>
      </c>
      <c r="AA69" s="45"/>
    </row>
    <row r="70" spans="1:27" ht="28.5" customHeight="1">
      <c r="A70" s="169" t="s">
        <v>271</v>
      </c>
      <c r="B70" s="216">
        <f t="shared" si="6"/>
        <v>217</v>
      </c>
      <c r="C70" s="262">
        <v>217</v>
      </c>
      <c r="D70" s="238" t="s">
        <v>290</v>
      </c>
      <c r="E70" s="238" t="s">
        <v>290</v>
      </c>
      <c r="F70" s="238" t="s">
        <v>290</v>
      </c>
      <c r="G70" s="263" t="s">
        <v>290</v>
      </c>
      <c r="H70" s="264">
        <f t="shared" si="7"/>
        <v>1032</v>
      </c>
      <c r="I70" s="262">
        <v>1032</v>
      </c>
      <c r="J70" s="238" t="s">
        <v>290</v>
      </c>
      <c r="K70" s="238" t="s">
        <v>290</v>
      </c>
      <c r="L70" s="238" t="s">
        <v>290</v>
      </c>
      <c r="M70" s="263" t="s">
        <v>290</v>
      </c>
      <c r="N70" s="216">
        <f t="shared" si="8"/>
        <v>1249</v>
      </c>
      <c r="O70" s="262">
        <f t="shared" si="9"/>
        <v>1249</v>
      </c>
      <c r="P70" s="238" t="s">
        <v>290</v>
      </c>
      <c r="Q70" s="238" t="s">
        <v>290</v>
      </c>
      <c r="R70" s="238" t="s">
        <v>290</v>
      </c>
      <c r="S70" s="263" t="s">
        <v>290</v>
      </c>
      <c r="T70" s="268" t="s">
        <v>281</v>
      </c>
      <c r="U70" s="231" t="s">
        <v>309</v>
      </c>
      <c r="V70" s="263" t="s">
        <v>309</v>
      </c>
      <c r="W70" s="219">
        <f t="shared" si="10"/>
        <v>1249</v>
      </c>
      <c r="X70" s="3">
        <v>0</v>
      </c>
      <c r="Y70" s="5">
        <v>16197</v>
      </c>
      <c r="Z70" s="6">
        <v>0</v>
      </c>
      <c r="AA70" s="45"/>
    </row>
    <row r="71" spans="1:27" ht="28.5" customHeight="1">
      <c r="A71" s="175" t="s">
        <v>272</v>
      </c>
      <c r="B71" s="217">
        <f t="shared" si="6"/>
        <v>188</v>
      </c>
      <c r="C71" s="240">
        <v>188</v>
      </c>
      <c r="D71" s="242" t="s">
        <v>290</v>
      </c>
      <c r="E71" s="242" t="s">
        <v>290</v>
      </c>
      <c r="F71" s="242" t="s">
        <v>290</v>
      </c>
      <c r="G71" s="265" t="s">
        <v>290</v>
      </c>
      <c r="H71" s="266">
        <f t="shared" si="7"/>
        <v>1119</v>
      </c>
      <c r="I71" s="240">
        <v>1119</v>
      </c>
      <c r="J71" s="242" t="s">
        <v>290</v>
      </c>
      <c r="K71" s="242" t="s">
        <v>290</v>
      </c>
      <c r="L71" s="242" t="s">
        <v>290</v>
      </c>
      <c r="M71" s="265" t="s">
        <v>290</v>
      </c>
      <c r="N71" s="217">
        <f t="shared" si="8"/>
        <v>1307</v>
      </c>
      <c r="O71" s="240">
        <f t="shared" si="9"/>
        <v>1307</v>
      </c>
      <c r="P71" s="242" t="s">
        <v>290</v>
      </c>
      <c r="Q71" s="242" t="s">
        <v>290</v>
      </c>
      <c r="R71" s="242" t="s">
        <v>290</v>
      </c>
      <c r="S71" s="265" t="s">
        <v>290</v>
      </c>
      <c r="T71" s="267" t="s">
        <v>282</v>
      </c>
      <c r="U71" s="234" t="s">
        <v>309</v>
      </c>
      <c r="V71" s="265" t="s">
        <v>309</v>
      </c>
      <c r="W71" s="220">
        <f t="shared" si="10"/>
        <v>1307</v>
      </c>
      <c r="X71" s="3">
        <v>0</v>
      </c>
      <c r="Y71" s="5">
        <v>13230</v>
      </c>
      <c r="Z71" s="6">
        <v>0</v>
      </c>
      <c r="AA71" s="45"/>
    </row>
    <row r="72" spans="1:27" ht="28.5" customHeight="1">
      <c r="A72" s="168" t="s">
        <v>273</v>
      </c>
      <c r="B72" s="215">
        <f t="shared" si="6"/>
        <v>565</v>
      </c>
      <c r="C72" s="206">
        <v>565</v>
      </c>
      <c r="D72" s="227" t="s">
        <v>290</v>
      </c>
      <c r="E72" s="227" t="s">
        <v>290</v>
      </c>
      <c r="F72" s="227" t="s">
        <v>290</v>
      </c>
      <c r="G72" s="260" t="s">
        <v>290</v>
      </c>
      <c r="H72" s="127">
        <f t="shared" si="7"/>
        <v>4427</v>
      </c>
      <c r="I72" s="206">
        <v>4427</v>
      </c>
      <c r="J72" s="227" t="s">
        <v>290</v>
      </c>
      <c r="K72" s="227" t="s">
        <v>290</v>
      </c>
      <c r="L72" s="227" t="s">
        <v>290</v>
      </c>
      <c r="M72" s="260" t="s">
        <v>290</v>
      </c>
      <c r="N72" s="215">
        <f t="shared" si="8"/>
        <v>4992</v>
      </c>
      <c r="O72" s="206">
        <f t="shared" si="9"/>
        <v>4992</v>
      </c>
      <c r="P72" s="227" t="s">
        <v>290</v>
      </c>
      <c r="Q72" s="227" t="s">
        <v>290</v>
      </c>
      <c r="R72" s="227" t="s">
        <v>290</v>
      </c>
      <c r="S72" s="260" t="s">
        <v>290</v>
      </c>
      <c r="T72" s="127">
        <f>SUM(U72:V72)</f>
        <v>7</v>
      </c>
      <c r="U72" s="206">
        <v>7</v>
      </c>
      <c r="V72" s="260" t="s">
        <v>309</v>
      </c>
      <c r="W72" s="187">
        <f t="shared" si="10"/>
        <v>4999</v>
      </c>
      <c r="X72" s="4">
        <v>0</v>
      </c>
      <c r="Y72" s="7">
        <v>16525</v>
      </c>
      <c r="Z72" s="8">
        <v>0</v>
      </c>
      <c r="AA72" s="45"/>
    </row>
    <row r="73" spans="1:27" ht="28.5" customHeight="1" thickBot="1">
      <c r="A73" s="181" t="s">
        <v>274</v>
      </c>
      <c r="B73" s="218">
        <f t="shared" si="1"/>
        <v>283</v>
      </c>
      <c r="C73" s="208">
        <v>283</v>
      </c>
      <c r="D73" s="247" t="s">
        <v>290</v>
      </c>
      <c r="E73" s="247" t="s">
        <v>290</v>
      </c>
      <c r="F73" s="247" t="s">
        <v>290</v>
      </c>
      <c r="G73" s="269" t="s">
        <v>290</v>
      </c>
      <c r="H73" s="264">
        <f>SUM(I73:M73)</f>
        <v>1338</v>
      </c>
      <c r="I73" s="208">
        <v>1338</v>
      </c>
      <c r="J73" s="247" t="s">
        <v>290</v>
      </c>
      <c r="K73" s="247" t="s">
        <v>290</v>
      </c>
      <c r="L73" s="247" t="s">
        <v>290</v>
      </c>
      <c r="M73" s="269" t="s">
        <v>290</v>
      </c>
      <c r="N73" s="218">
        <f t="shared" si="2"/>
        <v>1621</v>
      </c>
      <c r="O73" s="208">
        <f t="shared" si="3"/>
        <v>1621</v>
      </c>
      <c r="P73" s="247" t="s">
        <v>290</v>
      </c>
      <c r="Q73" s="247" t="s">
        <v>290</v>
      </c>
      <c r="R73" s="247" t="s">
        <v>290</v>
      </c>
      <c r="S73" s="269" t="s">
        <v>290</v>
      </c>
      <c r="T73" s="270" t="s">
        <v>296</v>
      </c>
      <c r="U73" s="243" t="s">
        <v>309</v>
      </c>
      <c r="V73" s="269" t="s">
        <v>309</v>
      </c>
      <c r="W73" s="271">
        <f t="shared" si="4"/>
        <v>1621</v>
      </c>
      <c r="X73" s="3">
        <v>0</v>
      </c>
      <c r="Y73" s="5">
        <v>9789</v>
      </c>
      <c r="Z73" s="6">
        <v>0</v>
      </c>
      <c r="AA73" s="45"/>
    </row>
    <row r="74" spans="1:26" ht="28.5" customHeight="1">
      <c r="A74" s="185" t="s">
        <v>15</v>
      </c>
      <c r="B74" s="214">
        <f>SUM(B6:B40)</f>
        <v>181527</v>
      </c>
      <c r="C74" s="204">
        <f aca="true" t="shared" si="11" ref="C74:W74">SUM(C6:C40)</f>
        <v>160687</v>
      </c>
      <c r="D74" s="246">
        <f t="shared" si="11"/>
        <v>20840</v>
      </c>
      <c r="E74" s="246">
        <f t="shared" si="11"/>
        <v>0</v>
      </c>
      <c r="F74" s="246">
        <f t="shared" si="11"/>
        <v>0</v>
      </c>
      <c r="G74" s="205">
        <f t="shared" si="11"/>
        <v>0</v>
      </c>
      <c r="H74" s="186">
        <f t="shared" si="11"/>
        <v>980755</v>
      </c>
      <c r="I74" s="204">
        <f t="shared" si="11"/>
        <v>935070</v>
      </c>
      <c r="J74" s="246">
        <f t="shared" si="11"/>
        <v>42923</v>
      </c>
      <c r="K74" s="246">
        <f t="shared" si="11"/>
        <v>0</v>
      </c>
      <c r="L74" s="246">
        <f t="shared" si="11"/>
        <v>0</v>
      </c>
      <c r="M74" s="205">
        <f t="shared" si="11"/>
        <v>2762</v>
      </c>
      <c r="N74" s="214">
        <f t="shared" si="11"/>
        <v>1162282</v>
      </c>
      <c r="O74" s="204">
        <f t="shared" si="11"/>
        <v>1095757</v>
      </c>
      <c r="P74" s="246">
        <f t="shared" si="11"/>
        <v>63763</v>
      </c>
      <c r="Q74" s="246">
        <f t="shared" si="11"/>
        <v>0</v>
      </c>
      <c r="R74" s="246">
        <f t="shared" si="11"/>
        <v>0</v>
      </c>
      <c r="S74" s="205">
        <f t="shared" si="11"/>
        <v>2762</v>
      </c>
      <c r="T74" s="186">
        <f t="shared" si="11"/>
        <v>141</v>
      </c>
      <c r="U74" s="204">
        <f t="shared" si="11"/>
        <v>141</v>
      </c>
      <c r="V74" s="205">
        <f t="shared" si="11"/>
        <v>0</v>
      </c>
      <c r="W74" s="259">
        <f t="shared" si="11"/>
        <v>1162423</v>
      </c>
      <c r="X74" s="38">
        <v>-255</v>
      </c>
      <c r="Y74" s="39">
        <v>1007750</v>
      </c>
      <c r="Z74" s="40">
        <v>-255</v>
      </c>
    </row>
    <row r="75" spans="1:26" ht="28.5" customHeight="1">
      <c r="A75" s="11" t="s">
        <v>16</v>
      </c>
      <c r="B75" s="215">
        <f aca="true" t="shared" si="12" ref="B75:W75">SUM(B46:B73)</f>
        <v>31538</v>
      </c>
      <c r="C75" s="206">
        <f t="shared" si="12"/>
        <v>31538</v>
      </c>
      <c r="D75" s="229">
        <f t="shared" si="12"/>
        <v>0</v>
      </c>
      <c r="E75" s="229">
        <f t="shared" si="12"/>
        <v>0</v>
      </c>
      <c r="F75" s="229">
        <f t="shared" si="12"/>
        <v>0</v>
      </c>
      <c r="G75" s="207">
        <f t="shared" si="12"/>
        <v>0</v>
      </c>
      <c r="H75" s="127">
        <f t="shared" si="12"/>
        <v>217558</v>
      </c>
      <c r="I75" s="206">
        <f t="shared" si="12"/>
        <v>217558</v>
      </c>
      <c r="J75" s="229">
        <f t="shared" si="12"/>
        <v>0</v>
      </c>
      <c r="K75" s="229">
        <f t="shared" si="12"/>
        <v>0</v>
      </c>
      <c r="L75" s="229">
        <f t="shared" si="12"/>
        <v>0</v>
      </c>
      <c r="M75" s="207">
        <f t="shared" si="12"/>
        <v>0</v>
      </c>
      <c r="N75" s="215">
        <f t="shared" si="12"/>
        <v>249096</v>
      </c>
      <c r="O75" s="206">
        <f t="shared" si="12"/>
        <v>249096</v>
      </c>
      <c r="P75" s="229">
        <f t="shared" si="12"/>
        <v>0</v>
      </c>
      <c r="Q75" s="229">
        <f t="shared" si="12"/>
        <v>0</v>
      </c>
      <c r="R75" s="229">
        <f t="shared" si="12"/>
        <v>0</v>
      </c>
      <c r="S75" s="207">
        <f t="shared" si="12"/>
        <v>0</v>
      </c>
      <c r="T75" s="127">
        <f t="shared" si="12"/>
        <v>764</v>
      </c>
      <c r="U75" s="206">
        <f t="shared" si="12"/>
        <v>486</v>
      </c>
      <c r="V75" s="207">
        <f t="shared" si="12"/>
        <v>278</v>
      </c>
      <c r="W75" s="187">
        <f t="shared" si="12"/>
        <v>249860</v>
      </c>
      <c r="X75" s="3">
        <v>0</v>
      </c>
      <c r="Y75" s="5">
        <v>436285</v>
      </c>
      <c r="Z75" s="6">
        <v>0</v>
      </c>
    </row>
    <row r="76" spans="1:26" ht="28.5" customHeight="1" thickBot="1">
      <c r="A76" s="12" t="s">
        <v>17</v>
      </c>
      <c r="B76" s="272">
        <f>SUM(B74:B75)</f>
        <v>213065</v>
      </c>
      <c r="C76" s="208">
        <f aca="true" t="shared" si="13" ref="C76:W76">SUM(C74:C75)</f>
        <v>192225</v>
      </c>
      <c r="D76" s="244">
        <f t="shared" si="13"/>
        <v>20840</v>
      </c>
      <c r="E76" s="244">
        <f t="shared" si="13"/>
        <v>0</v>
      </c>
      <c r="F76" s="244">
        <f t="shared" si="13"/>
        <v>0</v>
      </c>
      <c r="G76" s="209">
        <f t="shared" si="13"/>
        <v>0</v>
      </c>
      <c r="H76" s="188">
        <f t="shared" si="13"/>
        <v>1198313</v>
      </c>
      <c r="I76" s="208">
        <f t="shared" si="13"/>
        <v>1152628</v>
      </c>
      <c r="J76" s="244">
        <f t="shared" si="13"/>
        <v>42923</v>
      </c>
      <c r="K76" s="244">
        <f t="shared" si="13"/>
        <v>0</v>
      </c>
      <c r="L76" s="244">
        <f t="shared" si="13"/>
        <v>0</v>
      </c>
      <c r="M76" s="209">
        <f t="shared" si="13"/>
        <v>2762</v>
      </c>
      <c r="N76" s="218">
        <f t="shared" si="13"/>
        <v>1411378</v>
      </c>
      <c r="O76" s="208">
        <f t="shared" si="13"/>
        <v>1344853</v>
      </c>
      <c r="P76" s="244">
        <f t="shared" si="13"/>
        <v>63763</v>
      </c>
      <c r="Q76" s="244">
        <f t="shared" si="13"/>
        <v>0</v>
      </c>
      <c r="R76" s="244">
        <f t="shared" si="13"/>
        <v>0</v>
      </c>
      <c r="S76" s="209">
        <f t="shared" si="13"/>
        <v>2762</v>
      </c>
      <c r="T76" s="188">
        <f t="shared" si="13"/>
        <v>905</v>
      </c>
      <c r="U76" s="208">
        <f t="shared" si="13"/>
        <v>627</v>
      </c>
      <c r="V76" s="209">
        <f t="shared" si="13"/>
        <v>278</v>
      </c>
      <c r="W76" s="271">
        <f t="shared" si="13"/>
        <v>1412283</v>
      </c>
      <c r="X76" s="41">
        <v>-255</v>
      </c>
      <c r="Y76" s="42">
        <v>1444035</v>
      </c>
      <c r="Z76" s="43">
        <v>-255</v>
      </c>
    </row>
  </sheetData>
  <mergeCells count="38">
    <mergeCell ref="G4:G5"/>
    <mergeCell ref="A3:A5"/>
    <mergeCell ref="C4:C5"/>
    <mergeCell ref="D4:D5"/>
    <mergeCell ref="E4:E5"/>
    <mergeCell ref="F4:F5"/>
    <mergeCell ref="R4:R5"/>
    <mergeCell ref="I4:I5"/>
    <mergeCell ref="J4:J5"/>
    <mergeCell ref="K4:K5"/>
    <mergeCell ref="L4:L5"/>
    <mergeCell ref="M4:M5"/>
    <mergeCell ref="O4:O5"/>
    <mergeCell ref="P4:P5"/>
    <mergeCell ref="Q4:Q5"/>
    <mergeCell ref="S4:S5"/>
    <mergeCell ref="U4:U5"/>
    <mergeCell ref="V4:V5"/>
    <mergeCell ref="W3:W5"/>
    <mergeCell ref="A43:A45"/>
    <mergeCell ref="W43:W45"/>
    <mergeCell ref="C44:C45"/>
    <mergeCell ref="D44:D45"/>
    <mergeCell ref="E44:E45"/>
    <mergeCell ref="F44:F45"/>
    <mergeCell ref="G44:G45"/>
    <mergeCell ref="I44:I45"/>
    <mergeCell ref="J44:J45"/>
    <mergeCell ref="K44:K45"/>
    <mergeCell ref="L44:L45"/>
    <mergeCell ref="M44:M45"/>
    <mergeCell ref="O44:O45"/>
    <mergeCell ref="P44:P45"/>
    <mergeCell ref="V44:V45"/>
    <mergeCell ref="Q44:Q45"/>
    <mergeCell ref="R44:R45"/>
    <mergeCell ref="S44:S45"/>
    <mergeCell ref="U44:U45"/>
  </mergeCells>
  <printOptions/>
  <pageMargins left="0.73" right="0.71" top="0.7086614173228347" bottom="0.61" header="0.5118110236220472" footer="0.5118110236220472"/>
  <pageSetup firstPageNumber="9" useFirstPageNumber="1" fitToHeight="2" fitToWidth="2" horizontalDpi="600" verticalDpi="600" orientation="portrait" pageOrder="overThenDown" paperSize="9" scale="71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C78"/>
  <sheetViews>
    <sheetView view="pageBreakPreview" zoomScale="90" zoomScaleNormal="75" zoomScaleSheetLayoutView="90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2" sqref="M22"/>
    </sheetView>
  </sheetViews>
  <sheetFormatPr defaultColWidth="8.796875" defaultRowHeight="15"/>
  <cols>
    <col min="1" max="1" width="11.5" style="2" customWidth="1"/>
    <col min="2" max="13" width="7.19921875" style="2" customWidth="1"/>
    <col min="14" max="14" width="11" style="2" customWidth="1"/>
    <col min="15" max="15" width="4.59765625" style="2" bestFit="1" customWidth="1"/>
    <col min="16" max="16" width="7.5" style="2" bestFit="1" customWidth="1"/>
    <col min="17" max="18" width="5.5" style="2" bestFit="1" customWidth="1"/>
    <col min="19" max="19" width="6.19921875" style="2" customWidth="1"/>
    <col min="20" max="23" width="5.5" style="2" bestFit="1" customWidth="1"/>
    <col min="24" max="24" width="6.19921875" style="2" customWidth="1"/>
    <col min="25" max="25" width="11" style="2" customWidth="1"/>
    <col min="26" max="28" width="5.5" style="2" bestFit="1" customWidth="1"/>
    <col min="29" max="29" width="6.5" style="2" bestFit="1" customWidth="1"/>
    <col min="30" max="16384" width="11" style="2" customWidth="1"/>
  </cols>
  <sheetData>
    <row r="1" s="13" customFormat="1" ht="21.75" customHeight="1">
      <c r="A1" s="103" t="s">
        <v>70</v>
      </c>
    </row>
    <row r="2" spans="1:13" s="13" customFormat="1" ht="22.5" customHeight="1" thickBot="1">
      <c r="A2" s="103" t="s">
        <v>421</v>
      </c>
      <c r="M2" s="95" t="s">
        <v>147</v>
      </c>
    </row>
    <row r="3" spans="1:13" s="17" customFormat="1" ht="18.75" customHeight="1">
      <c r="A3" s="335" t="s">
        <v>14</v>
      </c>
      <c r="B3" s="396" t="s">
        <v>156</v>
      </c>
      <c r="C3" s="397"/>
      <c r="D3" s="397"/>
      <c r="E3" s="398"/>
      <c r="F3" s="396" t="s">
        <v>157</v>
      </c>
      <c r="G3" s="397"/>
      <c r="H3" s="397"/>
      <c r="I3" s="398"/>
      <c r="J3" s="111"/>
      <c r="K3" s="106" t="s">
        <v>91</v>
      </c>
      <c r="L3" s="106"/>
      <c r="M3" s="112"/>
    </row>
    <row r="4" spans="1:13" s="17" customFormat="1" ht="18.75" customHeight="1">
      <c r="A4" s="336"/>
      <c r="B4" s="110" t="s">
        <v>64</v>
      </c>
      <c r="C4" s="221" t="s">
        <v>77</v>
      </c>
      <c r="D4" s="222" t="s">
        <v>78</v>
      </c>
      <c r="E4" s="382" t="s">
        <v>74</v>
      </c>
      <c r="F4" s="110" t="s">
        <v>64</v>
      </c>
      <c r="G4" s="221" t="s">
        <v>77</v>
      </c>
      <c r="H4" s="222" t="s">
        <v>78</v>
      </c>
      <c r="I4" s="382" t="s">
        <v>74</v>
      </c>
      <c r="J4" s="110" t="s">
        <v>64</v>
      </c>
      <c r="K4" s="221" t="s">
        <v>77</v>
      </c>
      <c r="L4" s="222" t="s">
        <v>78</v>
      </c>
      <c r="M4" s="382" t="s">
        <v>74</v>
      </c>
    </row>
    <row r="5" spans="1:29" s="17" customFormat="1" ht="18.75" customHeight="1" thickBot="1">
      <c r="A5" s="379"/>
      <c r="B5" s="1"/>
      <c r="C5" s="223" t="s">
        <v>79</v>
      </c>
      <c r="D5" s="224" t="s">
        <v>80</v>
      </c>
      <c r="E5" s="383"/>
      <c r="F5" s="1"/>
      <c r="G5" s="223" t="s">
        <v>79</v>
      </c>
      <c r="H5" s="224" t="s">
        <v>80</v>
      </c>
      <c r="I5" s="383"/>
      <c r="J5" s="1"/>
      <c r="K5" s="223" t="s">
        <v>79</v>
      </c>
      <c r="L5" s="224" t="s">
        <v>80</v>
      </c>
      <c r="M5" s="383"/>
      <c r="P5" s="17" t="s">
        <v>313</v>
      </c>
      <c r="Q5" s="17" t="s">
        <v>314</v>
      </c>
      <c r="R5" s="17" t="s">
        <v>315</v>
      </c>
      <c r="U5" s="17" t="s">
        <v>316</v>
      </c>
      <c r="V5" s="17" t="s">
        <v>317</v>
      </c>
      <c r="W5" s="17" t="s">
        <v>318</v>
      </c>
      <c r="Z5" s="17" t="s">
        <v>319</v>
      </c>
      <c r="AA5" s="17" t="s">
        <v>320</v>
      </c>
      <c r="AB5" s="17" t="s">
        <v>321</v>
      </c>
      <c r="AC5" s="17" t="s">
        <v>322</v>
      </c>
    </row>
    <row r="6" spans="1:29" ht="24.75" customHeight="1">
      <c r="A6" s="273" t="s">
        <v>44</v>
      </c>
      <c r="B6" s="274" t="s">
        <v>63</v>
      </c>
      <c r="C6" s="245" t="s">
        <v>63</v>
      </c>
      <c r="D6" s="225" t="s">
        <v>63</v>
      </c>
      <c r="E6" s="257" t="s">
        <v>63</v>
      </c>
      <c r="F6" s="274" t="s">
        <v>301</v>
      </c>
      <c r="G6" s="245" t="s">
        <v>63</v>
      </c>
      <c r="H6" s="304" t="s">
        <v>63</v>
      </c>
      <c r="I6" s="257" t="s">
        <v>63</v>
      </c>
      <c r="J6" s="274" t="s">
        <v>63</v>
      </c>
      <c r="K6" s="245" t="s">
        <v>63</v>
      </c>
      <c r="L6" s="225" t="s">
        <v>63</v>
      </c>
      <c r="M6" s="257" t="s">
        <v>63</v>
      </c>
      <c r="O6" s="2">
        <f>SUM(P6:R6)</f>
        <v>0</v>
      </c>
      <c r="P6" s="2">
        <v>0</v>
      </c>
      <c r="Q6" s="2">
        <v>0</v>
      </c>
      <c r="R6" s="2">
        <v>0</v>
      </c>
      <c r="T6" s="2">
        <f>SUM(U6:W6)</f>
        <v>0</v>
      </c>
      <c r="U6" s="2">
        <v>0</v>
      </c>
      <c r="V6" s="2">
        <v>0</v>
      </c>
      <c r="W6" s="2">
        <v>0</v>
      </c>
      <c r="Y6" s="2">
        <f>SUM(Z6:AC6)</f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24.75" customHeight="1">
      <c r="A7" s="275" t="s">
        <v>45</v>
      </c>
      <c r="B7" s="215">
        <v>4390</v>
      </c>
      <c r="C7" s="230" t="s">
        <v>63</v>
      </c>
      <c r="D7" s="227" t="s">
        <v>63</v>
      </c>
      <c r="E7" s="207">
        <f aca="true" t="shared" si="0" ref="E7:E40">Y7</f>
        <v>4390</v>
      </c>
      <c r="F7" s="215">
        <f>SUM(G7:I7)</f>
        <v>486</v>
      </c>
      <c r="G7" s="230" t="s">
        <v>63</v>
      </c>
      <c r="H7" s="227" t="s">
        <v>63</v>
      </c>
      <c r="I7" s="207">
        <v>486</v>
      </c>
      <c r="J7" s="215">
        <f aca="true" t="shared" si="1" ref="J7:J70">SUM(K7:M7)</f>
        <v>4876</v>
      </c>
      <c r="K7" s="230" t="s">
        <v>63</v>
      </c>
      <c r="L7" s="227" t="s">
        <v>63</v>
      </c>
      <c r="M7" s="207">
        <f>SUM(E7,I7)</f>
        <v>4876</v>
      </c>
      <c r="O7" s="2">
        <f aca="true" t="shared" si="2" ref="O7:O70">SUM(P7:R7)</f>
        <v>0</v>
      </c>
      <c r="P7" s="2">
        <v>0</v>
      </c>
      <c r="Q7" s="2">
        <v>0</v>
      </c>
      <c r="R7" s="2">
        <v>0</v>
      </c>
      <c r="T7" s="2">
        <f aca="true" t="shared" si="3" ref="T7:T70">SUM(U7:W7)</f>
        <v>0</v>
      </c>
      <c r="U7" s="2">
        <v>0</v>
      </c>
      <c r="V7" s="2">
        <v>0</v>
      </c>
      <c r="W7" s="2">
        <v>0</v>
      </c>
      <c r="Y7" s="2">
        <f>SUM(Z7:AC7)</f>
        <v>4390</v>
      </c>
      <c r="Z7" s="2">
        <v>4390</v>
      </c>
      <c r="AA7" s="2">
        <v>0</v>
      </c>
      <c r="AB7" s="2">
        <v>0</v>
      </c>
      <c r="AC7" s="2">
        <v>0</v>
      </c>
    </row>
    <row r="8" spans="1:29" ht="24.75" customHeight="1">
      <c r="A8" s="275" t="s">
        <v>46</v>
      </c>
      <c r="B8" s="215">
        <v>99</v>
      </c>
      <c r="C8" s="206">
        <f aca="true" t="shared" si="4" ref="C8:C38">O8</f>
        <v>99</v>
      </c>
      <c r="D8" s="227" t="s">
        <v>63</v>
      </c>
      <c r="E8" s="260" t="s">
        <v>63</v>
      </c>
      <c r="F8" s="276" t="s">
        <v>63</v>
      </c>
      <c r="G8" s="230" t="s">
        <v>63</v>
      </c>
      <c r="H8" s="227" t="s">
        <v>63</v>
      </c>
      <c r="I8" s="260" t="s">
        <v>158</v>
      </c>
      <c r="J8" s="215">
        <f t="shared" si="1"/>
        <v>99</v>
      </c>
      <c r="K8" s="206">
        <f aca="true" t="shared" si="5" ref="K8:K38">SUM(C8,G8)</f>
        <v>99</v>
      </c>
      <c r="L8" s="227" t="s">
        <v>63</v>
      </c>
      <c r="M8" s="260" t="s">
        <v>63</v>
      </c>
      <c r="O8" s="2">
        <f t="shared" si="2"/>
        <v>99</v>
      </c>
      <c r="P8" s="2">
        <v>99</v>
      </c>
      <c r="Q8" s="2">
        <v>0</v>
      </c>
      <c r="R8" s="2">
        <v>0</v>
      </c>
      <c r="T8" s="2">
        <f t="shared" si="3"/>
        <v>0</v>
      </c>
      <c r="U8" s="2">
        <v>0</v>
      </c>
      <c r="V8" s="2">
        <v>0</v>
      </c>
      <c r="W8" s="2">
        <v>0</v>
      </c>
      <c r="Y8" s="2">
        <f aca="true" t="shared" si="6" ref="Y8:Y71">SUM(Z8:AC8)</f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24.75" customHeight="1">
      <c r="A9" s="275" t="s">
        <v>47</v>
      </c>
      <c r="B9" s="215">
        <v>2641</v>
      </c>
      <c r="C9" s="206">
        <f t="shared" si="4"/>
        <v>76</v>
      </c>
      <c r="D9" s="227" t="s">
        <v>63</v>
      </c>
      <c r="E9" s="207">
        <f t="shared" si="0"/>
        <v>2565</v>
      </c>
      <c r="F9" s="276" t="s">
        <v>63</v>
      </c>
      <c r="G9" s="230" t="s">
        <v>63</v>
      </c>
      <c r="H9" s="227" t="s">
        <v>63</v>
      </c>
      <c r="I9" s="260" t="s">
        <v>63</v>
      </c>
      <c r="J9" s="215">
        <f t="shared" si="1"/>
        <v>2641</v>
      </c>
      <c r="K9" s="206">
        <f t="shared" si="5"/>
        <v>76</v>
      </c>
      <c r="L9" s="227" t="s">
        <v>63</v>
      </c>
      <c r="M9" s="207">
        <f aca="true" t="shared" si="7" ref="M9:M40">SUM(E9,I9)</f>
        <v>2565</v>
      </c>
      <c r="O9" s="2">
        <f t="shared" si="2"/>
        <v>76</v>
      </c>
      <c r="P9" s="2">
        <v>76</v>
      </c>
      <c r="Q9" s="2">
        <v>0</v>
      </c>
      <c r="R9" s="2">
        <v>0</v>
      </c>
      <c r="T9" s="2">
        <f t="shared" si="3"/>
        <v>0</v>
      </c>
      <c r="U9" s="2">
        <v>0</v>
      </c>
      <c r="V9" s="2">
        <v>0</v>
      </c>
      <c r="W9" s="2">
        <v>0</v>
      </c>
      <c r="Y9" s="2">
        <f t="shared" si="6"/>
        <v>2565</v>
      </c>
      <c r="Z9" s="2">
        <v>2565</v>
      </c>
      <c r="AA9" s="2">
        <v>0</v>
      </c>
      <c r="AB9" s="2">
        <v>0</v>
      </c>
      <c r="AC9" s="2">
        <v>0</v>
      </c>
    </row>
    <row r="10" spans="1:29" ht="24.75" customHeight="1">
      <c r="A10" s="277" t="s">
        <v>48</v>
      </c>
      <c r="B10" s="216">
        <v>924</v>
      </c>
      <c r="C10" s="231" t="s">
        <v>63</v>
      </c>
      <c r="D10" s="238" t="s">
        <v>63</v>
      </c>
      <c r="E10" s="282">
        <f t="shared" si="0"/>
        <v>924</v>
      </c>
      <c r="F10" s="278" t="s">
        <v>63</v>
      </c>
      <c r="G10" s="231" t="s">
        <v>63</v>
      </c>
      <c r="H10" s="238" t="s">
        <v>63</v>
      </c>
      <c r="I10" s="263" t="s">
        <v>158</v>
      </c>
      <c r="J10" s="216">
        <f t="shared" si="1"/>
        <v>924</v>
      </c>
      <c r="K10" s="231" t="s">
        <v>63</v>
      </c>
      <c r="L10" s="238" t="s">
        <v>63</v>
      </c>
      <c r="M10" s="282">
        <f t="shared" si="7"/>
        <v>924</v>
      </c>
      <c r="O10" s="2">
        <f t="shared" si="2"/>
        <v>0</v>
      </c>
      <c r="P10" s="2">
        <v>0</v>
      </c>
      <c r="Q10" s="2">
        <v>0</v>
      </c>
      <c r="R10" s="2"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Y10" s="2">
        <f t="shared" si="6"/>
        <v>924</v>
      </c>
      <c r="Z10" s="2">
        <v>0</v>
      </c>
      <c r="AA10" s="2">
        <v>0</v>
      </c>
      <c r="AB10" s="2">
        <v>0</v>
      </c>
      <c r="AC10" s="2">
        <v>924</v>
      </c>
    </row>
    <row r="11" spans="1:29" ht="24.75" customHeight="1">
      <c r="A11" s="279" t="s">
        <v>49</v>
      </c>
      <c r="B11" s="217">
        <v>116</v>
      </c>
      <c r="C11" s="240">
        <f t="shared" si="4"/>
        <v>116</v>
      </c>
      <c r="D11" s="242" t="s">
        <v>63</v>
      </c>
      <c r="E11" s="265" t="s">
        <v>63</v>
      </c>
      <c r="F11" s="280" t="s">
        <v>63</v>
      </c>
      <c r="G11" s="234" t="s">
        <v>63</v>
      </c>
      <c r="H11" s="242" t="s">
        <v>63</v>
      </c>
      <c r="I11" s="265" t="s">
        <v>158</v>
      </c>
      <c r="J11" s="217">
        <f t="shared" si="1"/>
        <v>116</v>
      </c>
      <c r="K11" s="240">
        <f t="shared" si="5"/>
        <v>116</v>
      </c>
      <c r="L11" s="242" t="s">
        <v>63</v>
      </c>
      <c r="M11" s="265" t="s">
        <v>63</v>
      </c>
      <c r="O11" s="2">
        <f t="shared" si="2"/>
        <v>116</v>
      </c>
      <c r="P11" s="2">
        <v>116</v>
      </c>
      <c r="Q11" s="2">
        <v>0</v>
      </c>
      <c r="R11" s="2">
        <v>0</v>
      </c>
      <c r="T11" s="2">
        <f t="shared" si="3"/>
        <v>0</v>
      </c>
      <c r="U11" s="2">
        <v>0</v>
      </c>
      <c r="V11" s="2">
        <v>0</v>
      </c>
      <c r="W11" s="2">
        <v>0</v>
      </c>
      <c r="Y11" s="2">
        <f t="shared" si="6"/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24.75" customHeight="1">
      <c r="A12" s="275" t="s">
        <v>50</v>
      </c>
      <c r="B12" s="215">
        <v>163</v>
      </c>
      <c r="C12" s="206">
        <f t="shared" si="4"/>
        <v>163</v>
      </c>
      <c r="D12" s="227" t="s">
        <v>63</v>
      </c>
      <c r="E12" s="260" t="s">
        <v>63</v>
      </c>
      <c r="F12" s="276" t="s">
        <v>63</v>
      </c>
      <c r="G12" s="230" t="s">
        <v>63</v>
      </c>
      <c r="H12" s="227" t="s">
        <v>63</v>
      </c>
      <c r="I12" s="260" t="s">
        <v>63</v>
      </c>
      <c r="J12" s="215">
        <f t="shared" si="1"/>
        <v>163</v>
      </c>
      <c r="K12" s="206">
        <f t="shared" si="5"/>
        <v>163</v>
      </c>
      <c r="L12" s="227" t="s">
        <v>63</v>
      </c>
      <c r="M12" s="260" t="s">
        <v>63</v>
      </c>
      <c r="O12" s="2">
        <f t="shared" si="2"/>
        <v>163</v>
      </c>
      <c r="P12" s="2">
        <v>163</v>
      </c>
      <c r="Q12" s="2">
        <v>0</v>
      </c>
      <c r="R12" s="2">
        <v>0</v>
      </c>
      <c r="T12" s="2">
        <f t="shared" si="3"/>
        <v>0</v>
      </c>
      <c r="U12" s="2">
        <v>0</v>
      </c>
      <c r="V12" s="2">
        <v>0</v>
      </c>
      <c r="W12" s="2">
        <v>0</v>
      </c>
      <c r="Y12" s="2">
        <f t="shared" si="6"/>
        <v>0</v>
      </c>
      <c r="Z12" s="2">
        <v>0</v>
      </c>
      <c r="AA12" s="2">
        <v>0</v>
      </c>
      <c r="AB12" s="2">
        <v>0</v>
      </c>
      <c r="AC12" s="2">
        <v>0</v>
      </c>
    </row>
    <row r="13" spans="1:29" ht="24.75" customHeight="1">
      <c r="A13" s="275" t="s">
        <v>51</v>
      </c>
      <c r="B13" s="215">
        <v>83</v>
      </c>
      <c r="C13" s="230" t="s">
        <v>63</v>
      </c>
      <c r="D13" s="227" t="s">
        <v>63</v>
      </c>
      <c r="E13" s="207">
        <f t="shared" si="0"/>
        <v>83</v>
      </c>
      <c r="F13" s="276" t="s">
        <v>63</v>
      </c>
      <c r="G13" s="230" t="s">
        <v>63</v>
      </c>
      <c r="H13" s="227" t="s">
        <v>63</v>
      </c>
      <c r="I13" s="260" t="s">
        <v>158</v>
      </c>
      <c r="J13" s="215">
        <f t="shared" si="1"/>
        <v>83</v>
      </c>
      <c r="K13" s="230" t="s">
        <v>63</v>
      </c>
      <c r="L13" s="227" t="s">
        <v>63</v>
      </c>
      <c r="M13" s="207">
        <f t="shared" si="7"/>
        <v>83</v>
      </c>
      <c r="O13" s="2">
        <f t="shared" si="2"/>
        <v>0</v>
      </c>
      <c r="P13" s="2">
        <v>0</v>
      </c>
      <c r="Q13" s="2">
        <v>0</v>
      </c>
      <c r="R13" s="2">
        <v>0</v>
      </c>
      <c r="T13" s="2">
        <f t="shared" si="3"/>
        <v>0</v>
      </c>
      <c r="U13" s="2">
        <v>0</v>
      </c>
      <c r="V13" s="2">
        <v>0</v>
      </c>
      <c r="W13" s="2">
        <v>0</v>
      </c>
      <c r="Y13" s="2">
        <f t="shared" si="6"/>
        <v>83</v>
      </c>
      <c r="Z13" s="2">
        <v>83</v>
      </c>
      <c r="AA13" s="2">
        <v>0</v>
      </c>
      <c r="AB13" s="2">
        <v>0</v>
      </c>
      <c r="AC13" s="2">
        <v>0</v>
      </c>
    </row>
    <row r="14" spans="1:29" ht="24.75" customHeight="1">
      <c r="A14" s="275" t="s">
        <v>52</v>
      </c>
      <c r="B14" s="215">
        <v>129</v>
      </c>
      <c r="C14" s="206">
        <f t="shared" si="4"/>
        <v>129</v>
      </c>
      <c r="D14" s="227" t="s">
        <v>63</v>
      </c>
      <c r="E14" s="260" t="s">
        <v>63</v>
      </c>
      <c r="F14" s="215">
        <f>SUM(G14:I14)</f>
        <v>566</v>
      </c>
      <c r="G14" s="230" t="s">
        <v>63</v>
      </c>
      <c r="H14" s="227" t="s">
        <v>63</v>
      </c>
      <c r="I14" s="207">
        <v>566</v>
      </c>
      <c r="J14" s="215">
        <f t="shared" si="1"/>
        <v>695</v>
      </c>
      <c r="K14" s="206">
        <f t="shared" si="5"/>
        <v>129</v>
      </c>
      <c r="L14" s="227" t="s">
        <v>63</v>
      </c>
      <c r="M14" s="207">
        <f t="shared" si="7"/>
        <v>566</v>
      </c>
      <c r="O14" s="2">
        <f t="shared" si="2"/>
        <v>129</v>
      </c>
      <c r="P14" s="2">
        <v>129</v>
      </c>
      <c r="Q14" s="2">
        <v>0</v>
      </c>
      <c r="R14" s="2">
        <v>0</v>
      </c>
      <c r="T14" s="2">
        <f t="shared" si="3"/>
        <v>0</v>
      </c>
      <c r="U14" s="2">
        <v>0</v>
      </c>
      <c r="V14" s="2">
        <v>0</v>
      </c>
      <c r="W14" s="2">
        <v>0</v>
      </c>
      <c r="Y14" s="2">
        <f t="shared" si="6"/>
        <v>0</v>
      </c>
      <c r="Z14" s="2">
        <v>0</v>
      </c>
      <c r="AA14" s="2">
        <v>0</v>
      </c>
      <c r="AB14" s="2">
        <v>0</v>
      </c>
      <c r="AC14" s="2">
        <v>0</v>
      </c>
    </row>
    <row r="15" spans="1:29" ht="24.75" customHeight="1">
      <c r="A15" s="277" t="s">
        <v>53</v>
      </c>
      <c r="B15" s="216">
        <v>87</v>
      </c>
      <c r="C15" s="262">
        <f t="shared" si="4"/>
        <v>87</v>
      </c>
      <c r="D15" s="238" t="s">
        <v>63</v>
      </c>
      <c r="E15" s="263" t="s">
        <v>63</v>
      </c>
      <c r="F15" s="278" t="s">
        <v>63</v>
      </c>
      <c r="G15" s="231" t="s">
        <v>63</v>
      </c>
      <c r="H15" s="238" t="s">
        <v>63</v>
      </c>
      <c r="I15" s="263" t="s">
        <v>158</v>
      </c>
      <c r="J15" s="216">
        <f t="shared" si="1"/>
        <v>87</v>
      </c>
      <c r="K15" s="262">
        <f t="shared" si="5"/>
        <v>87</v>
      </c>
      <c r="L15" s="238" t="s">
        <v>63</v>
      </c>
      <c r="M15" s="263" t="s">
        <v>63</v>
      </c>
      <c r="O15" s="2">
        <f t="shared" si="2"/>
        <v>87</v>
      </c>
      <c r="P15" s="2">
        <v>87</v>
      </c>
      <c r="Q15" s="2">
        <v>0</v>
      </c>
      <c r="R15" s="2">
        <v>0</v>
      </c>
      <c r="T15" s="2">
        <f t="shared" si="3"/>
        <v>0</v>
      </c>
      <c r="U15" s="2">
        <v>0</v>
      </c>
      <c r="V15" s="2">
        <v>0</v>
      </c>
      <c r="W15" s="2">
        <v>0</v>
      </c>
      <c r="Y15" s="2">
        <f t="shared" si="6"/>
        <v>0</v>
      </c>
      <c r="Z15" s="2">
        <v>0</v>
      </c>
      <c r="AA15" s="2">
        <v>0</v>
      </c>
      <c r="AB15" s="2">
        <v>0</v>
      </c>
      <c r="AC15" s="2">
        <v>0</v>
      </c>
    </row>
    <row r="16" spans="1:29" ht="24.75" customHeight="1">
      <c r="A16" s="279" t="s">
        <v>54</v>
      </c>
      <c r="B16" s="217">
        <v>230</v>
      </c>
      <c r="C16" s="240">
        <f t="shared" si="4"/>
        <v>230</v>
      </c>
      <c r="D16" s="242" t="s">
        <v>63</v>
      </c>
      <c r="E16" s="265" t="s">
        <v>63</v>
      </c>
      <c r="F16" s="280" t="s">
        <v>63</v>
      </c>
      <c r="G16" s="234" t="s">
        <v>63</v>
      </c>
      <c r="H16" s="242" t="s">
        <v>63</v>
      </c>
      <c r="I16" s="265" t="s">
        <v>158</v>
      </c>
      <c r="J16" s="217">
        <f t="shared" si="1"/>
        <v>230</v>
      </c>
      <c r="K16" s="240">
        <f t="shared" si="5"/>
        <v>230</v>
      </c>
      <c r="L16" s="242" t="s">
        <v>63</v>
      </c>
      <c r="M16" s="265" t="s">
        <v>63</v>
      </c>
      <c r="O16" s="2">
        <f t="shared" si="2"/>
        <v>230</v>
      </c>
      <c r="P16" s="2">
        <v>230</v>
      </c>
      <c r="Q16" s="2">
        <v>0</v>
      </c>
      <c r="R16" s="2">
        <v>0</v>
      </c>
      <c r="T16" s="2">
        <f t="shared" si="3"/>
        <v>0</v>
      </c>
      <c r="U16" s="2">
        <v>0</v>
      </c>
      <c r="V16" s="2">
        <v>0</v>
      </c>
      <c r="W16" s="2">
        <v>0</v>
      </c>
      <c r="Y16" s="2">
        <f t="shared" si="6"/>
        <v>0</v>
      </c>
      <c r="Z16" s="2">
        <v>0</v>
      </c>
      <c r="AA16" s="2">
        <v>0</v>
      </c>
      <c r="AB16" s="2">
        <v>0</v>
      </c>
      <c r="AC16" s="2">
        <v>0</v>
      </c>
    </row>
    <row r="17" spans="1:29" ht="24.75" customHeight="1">
      <c r="A17" s="275" t="s">
        <v>55</v>
      </c>
      <c r="B17" s="215">
        <v>64</v>
      </c>
      <c r="C17" s="206">
        <f t="shared" si="4"/>
        <v>64</v>
      </c>
      <c r="D17" s="227" t="s">
        <v>63</v>
      </c>
      <c r="E17" s="260" t="s">
        <v>63</v>
      </c>
      <c r="F17" s="215">
        <f>SUM(G17:I17)</f>
        <v>1430</v>
      </c>
      <c r="G17" s="230" t="s">
        <v>63</v>
      </c>
      <c r="H17" s="227" t="s">
        <v>63</v>
      </c>
      <c r="I17" s="207">
        <v>1430</v>
      </c>
      <c r="J17" s="215">
        <f t="shared" si="1"/>
        <v>1494</v>
      </c>
      <c r="K17" s="206">
        <f t="shared" si="5"/>
        <v>64</v>
      </c>
      <c r="L17" s="227" t="s">
        <v>63</v>
      </c>
      <c r="M17" s="207">
        <f t="shared" si="7"/>
        <v>1430</v>
      </c>
      <c r="O17" s="2">
        <f t="shared" si="2"/>
        <v>64</v>
      </c>
      <c r="P17" s="2">
        <v>64</v>
      </c>
      <c r="Q17" s="2">
        <v>0</v>
      </c>
      <c r="R17" s="2">
        <v>0</v>
      </c>
      <c r="T17" s="2">
        <f t="shared" si="3"/>
        <v>0</v>
      </c>
      <c r="U17" s="2">
        <v>0</v>
      </c>
      <c r="V17" s="2">
        <v>0</v>
      </c>
      <c r="W17" s="2">
        <v>0</v>
      </c>
      <c r="Y17" s="2">
        <f t="shared" si="6"/>
        <v>0</v>
      </c>
      <c r="Z17" s="2">
        <v>0</v>
      </c>
      <c r="AA17" s="2">
        <v>0</v>
      </c>
      <c r="AB17" s="2">
        <v>0</v>
      </c>
      <c r="AC17" s="2">
        <v>0</v>
      </c>
    </row>
    <row r="18" spans="1:29" ht="24.75" customHeight="1">
      <c r="A18" s="275" t="s">
        <v>56</v>
      </c>
      <c r="B18" s="215">
        <v>1790</v>
      </c>
      <c r="C18" s="230" t="s">
        <v>63</v>
      </c>
      <c r="D18" s="227" t="s">
        <v>63</v>
      </c>
      <c r="E18" s="207">
        <f t="shared" si="0"/>
        <v>1790</v>
      </c>
      <c r="F18" s="276" t="s">
        <v>63</v>
      </c>
      <c r="G18" s="230" t="s">
        <v>63</v>
      </c>
      <c r="H18" s="227" t="s">
        <v>63</v>
      </c>
      <c r="I18" s="260" t="s">
        <v>158</v>
      </c>
      <c r="J18" s="215">
        <f t="shared" si="1"/>
        <v>1790</v>
      </c>
      <c r="K18" s="230" t="s">
        <v>63</v>
      </c>
      <c r="L18" s="227" t="s">
        <v>63</v>
      </c>
      <c r="M18" s="207">
        <f t="shared" si="7"/>
        <v>1790</v>
      </c>
      <c r="O18" s="2">
        <f t="shared" si="2"/>
        <v>0</v>
      </c>
      <c r="P18" s="2">
        <v>0</v>
      </c>
      <c r="Q18" s="2">
        <v>0</v>
      </c>
      <c r="R18" s="2">
        <v>0</v>
      </c>
      <c r="T18" s="2">
        <f t="shared" si="3"/>
        <v>0</v>
      </c>
      <c r="U18" s="2">
        <v>0</v>
      </c>
      <c r="V18" s="2">
        <v>0</v>
      </c>
      <c r="W18" s="2">
        <v>0</v>
      </c>
      <c r="Y18" s="2">
        <f t="shared" si="6"/>
        <v>1790</v>
      </c>
      <c r="Z18" s="2">
        <v>1790</v>
      </c>
      <c r="AA18" s="2">
        <v>0</v>
      </c>
      <c r="AB18" s="2">
        <v>0</v>
      </c>
      <c r="AC18" s="2">
        <v>0</v>
      </c>
    </row>
    <row r="19" spans="1:29" ht="24.75" customHeight="1">
      <c r="A19" s="275" t="s">
        <v>57</v>
      </c>
      <c r="B19" s="215">
        <v>117</v>
      </c>
      <c r="C19" s="206">
        <f t="shared" si="4"/>
        <v>117</v>
      </c>
      <c r="D19" s="227" t="s">
        <v>63</v>
      </c>
      <c r="E19" s="260" t="s">
        <v>63</v>
      </c>
      <c r="F19" s="276" t="s">
        <v>63</v>
      </c>
      <c r="G19" s="230" t="s">
        <v>63</v>
      </c>
      <c r="H19" s="227" t="s">
        <v>63</v>
      </c>
      <c r="I19" s="260" t="s">
        <v>63</v>
      </c>
      <c r="J19" s="215">
        <f t="shared" si="1"/>
        <v>117</v>
      </c>
      <c r="K19" s="206">
        <f t="shared" si="5"/>
        <v>117</v>
      </c>
      <c r="L19" s="227" t="s">
        <v>63</v>
      </c>
      <c r="M19" s="260" t="s">
        <v>63</v>
      </c>
      <c r="O19" s="2">
        <f t="shared" si="2"/>
        <v>117</v>
      </c>
      <c r="P19" s="2">
        <v>117</v>
      </c>
      <c r="Q19" s="2">
        <v>0</v>
      </c>
      <c r="R19" s="2">
        <v>0</v>
      </c>
      <c r="T19" s="2">
        <f t="shared" si="3"/>
        <v>0</v>
      </c>
      <c r="U19" s="2">
        <v>0</v>
      </c>
      <c r="V19" s="2">
        <v>0</v>
      </c>
      <c r="W19" s="2">
        <v>0</v>
      </c>
      <c r="Y19" s="2">
        <f t="shared" si="6"/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24.75" customHeight="1">
      <c r="A20" s="277" t="s">
        <v>58</v>
      </c>
      <c r="B20" s="216">
        <v>49</v>
      </c>
      <c r="C20" s="262">
        <f t="shared" si="4"/>
        <v>49</v>
      </c>
      <c r="D20" s="238" t="s">
        <v>63</v>
      </c>
      <c r="E20" s="263" t="s">
        <v>63</v>
      </c>
      <c r="F20" s="278" t="s">
        <v>63</v>
      </c>
      <c r="G20" s="231" t="s">
        <v>63</v>
      </c>
      <c r="H20" s="238" t="s">
        <v>63</v>
      </c>
      <c r="I20" s="263" t="s">
        <v>63</v>
      </c>
      <c r="J20" s="216">
        <f t="shared" si="1"/>
        <v>49</v>
      </c>
      <c r="K20" s="262">
        <f t="shared" si="5"/>
        <v>49</v>
      </c>
      <c r="L20" s="238" t="s">
        <v>63</v>
      </c>
      <c r="M20" s="263" t="s">
        <v>63</v>
      </c>
      <c r="O20" s="2">
        <f t="shared" si="2"/>
        <v>49</v>
      </c>
      <c r="P20" s="2">
        <v>42</v>
      </c>
      <c r="Q20" s="2">
        <v>0</v>
      </c>
      <c r="R20" s="2">
        <v>7</v>
      </c>
      <c r="T20" s="2">
        <f t="shared" si="3"/>
        <v>0</v>
      </c>
      <c r="U20" s="2">
        <v>0</v>
      </c>
      <c r="V20" s="2">
        <v>0</v>
      </c>
      <c r="W20" s="2">
        <v>0</v>
      </c>
      <c r="Y20" s="2">
        <f t="shared" si="6"/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24.75" customHeight="1">
      <c r="A21" s="279" t="s">
        <v>59</v>
      </c>
      <c r="B21" s="217">
        <v>82</v>
      </c>
      <c r="C21" s="234" t="s">
        <v>63</v>
      </c>
      <c r="D21" s="242" t="s">
        <v>63</v>
      </c>
      <c r="E21" s="281">
        <f t="shared" si="0"/>
        <v>82</v>
      </c>
      <c r="F21" s="280" t="s">
        <v>63</v>
      </c>
      <c r="G21" s="234" t="s">
        <v>63</v>
      </c>
      <c r="H21" s="242" t="s">
        <v>63</v>
      </c>
      <c r="I21" s="265" t="s">
        <v>63</v>
      </c>
      <c r="J21" s="217">
        <f t="shared" si="1"/>
        <v>82</v>
      </c>
      <c r="K21" s="234" t="s">
        <v>63</v>
      </c>
      <c r="L21" s="242" t="s">
        <v>63</v>
      </c>
      <c r="M21" s="281">
        <f t="shared" si="7"/>
        <v>82</v>
      </c>
      <c r="O21" s="2">
        <f t="shared" si="2"/>
        <v>0</v>
      </c>
      <c r="P21" s="2">
        <v>0</v>
      </c>
      <c r="Q21" s="2">
        <v>0</v>
      </c>
      <c r="R21" s="2">
        <v>0</v>
      </c>
      <c r="T21" s="2">
        <f t="shared" si="3"/>
        <v>0</v>
      </c>
      <c r="U21" s="2">
        <v>0</v>
      </c>
      <c r="V21" s="2">
        <v>0</v>
      </c>
      <c r="W21" s="2">
        <v>0</v>
      </c>
      <c r="Y21" s="2">
        <f t="shared" si="6"/>
        <v>82</v>
      </c>
      <c r="Z21" s="2">
        <v>0</v>
      </c>
      <c r="AA21" s="2">
        <v>0</v>
      </c>
      <c r="AB21" s="2">
        <v>0</v>
      </c>
      <c r="AC21" s="2">
        <v>82</v>
      </c>
    </row>
    <row r="22" spans="1:29" ht="24.75" customHeight="1">
      <c r="A22" s="275" t="s">
        <v>0</v>
      </c>
      <c r="B22" s="215">
        <v>110</v>
      </c>
      <c r="C22" s="206">
        <f t="shared" si="4"/>
        <v>110</v>
      </c>
      <c r="D22" s="227" t="s">
        <v>63</v>
      </c>
      <c r="E22" s="260" t="s">
        <v>63</v>
      </c>
      <c r="F22" s="276" t="s">
        <v>63</v>
      </c>
      <c r="G22" s="230" t="s">
        <v>63</v>
      </c>
      <c r="H22" s="227" t="s">
        <v>63</v>
      </c>
      <c r="I22" s="260" t="s">
        <v>164</v>
      </c>
      <c r="J22" s="215">
        <f t="shared" si="1"/>
        <v>110</v>
      </c>
      <c r="K22" s="206">
        <f t="shared" si="5"/>
        <v>110</v>
      </c>
      <c r="L22" s="227" t="s">
        <v>63</v>
      </c>
      <c r="M22" s="260" t="s">
        <v>63</v>
      </c>
      <c r="O22" s="2">
        <f t="shared" si="2"/>
        <v>110</v>
      </c>
      <c r="P22" s="2">
        <v>110</v>
      </c>
      <c r="Q22" s="2">
        <v>0</v>
      </c>
      <c r="R22" s="2">
        <v>0</v>
      </c>
      <c r="T22" s="2">
        <f t="shared" si="3"/>
        <v>0</v>
      </c>
      <c r="U22" s="2">
        <v>0</v>
      </c>
      <c r="V22" s="2">
        <v>0</v>
      </c>
      <c r="W22" s="2">
        <v>0</v>
      </c>
      <c r="Y22" s="2">
        <f t="shared" si="6"/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24.75" customHeight="1">
      <c r="A23" s="275" t="s">
        <v>1</v>
      </c>
      <c r="B23" s="215">
        <v>201</v>
      </c>
      <c r="C23" s="230" t="s">
        <v>63</v>
      </c>
      <c r="D23" s="227" t="s">
        <v>63</v>
      </c>
      <c r="E23" s="207">
        <f t="shared" si="0"/>
        <v>201</v>
      </c>
      <c r="F23" s="276" t="s">
        <v>63</v>
      </c>
      <c r="G23" s="230" t="s">
        <v>63</v>
      </c>
      <c r="H23" s="227" t="s">
        <v>63</v>
      </c>
      <c r="I23" s="260" t="s">
        <v>163</v>
      </c>
      <c r="J23" s="215">
        <f t="shared" si="1"/>
        <v>201</v>
      </c>
      <c r="K23" s="230" t="s">
        <v>63</v>
      </c>
      <c r="L23" s="227" t="s">
        <v>63</v>
      </c>
      <c r="M23" s="207">
        <f t="shared" si="7"/>
        <v>201</v>
      </c>
      <c r="O23" s="2">
        <f t="shared" si="2"/>
        <v>0</v>
      </c>
      <c r="P23" s="2">
        <v>0</v>
      </c>
      <c r="Q23" s="2">
        <v>0</v>
      </c>
      <c r="R23" s="2">
        <v>0</v>
      </c>
      <c r="T23" s="2">
        <f t="shared" si="3"/>
        <v>0</v>
      </c>
      <c r="U23" s="2">
        <v>0</v>
      </c>
      <c r="V23" s="2">
        <v>0</v>
      </c>
      <c r="W23" s="2">
        <v>0</v>
      </c>
      <c r="Y23" s="2">
        <f t="shared" si="6"/>
        <v>201</v>
      </c>
      <c r="Z23" s="2">
        <v>0</v>
      </c>
      <c r="AA23" s="2">
        <v>0</v>
      </c>
      <c r="AB23" s="2">
        <v>0</v>
      </c>
      <c r="AC23" s="2">
        <v>201</v>
      </c>
    </row>
    <row r="24" spans="1:29" ht="24.75" customHeight="1">
      <c r="A24" s="275" t="s">
        <v>2</v>
      </c>
      <c r="B24" s="215">
        <v>278</v>
      </c>
      <c r="C24" s="230" t="s">
        <v>63</v>
      </c>
      <c r="D24" s="227" t="s">
        <v>63</v>
      </c>
      <c r="E24" s="207">
        <f t="shared" si="0"/>
        <v>278</v>
      </c>
      <c r="F24" s="276" t="s">
        <v>63</v>
      </c>
      <c r="G24" s="230" t="s">
        <v>63</v>
      </c>
      <c r="H24" s="227" t="s">
        <v>63</v>
      </c>
      <c r="I24" s="260" t="s">
        <v>165</v>
      </c>
      <c r="J24" s="215">
        <f t="shared" si="1"/>
        <v>278</v>
      </c>
      <c r="K24" s="230" t="s">
        <v>63</v>
      </c>
      <c r="L24" s="227" t="s">
        <v>63</v>
      </c>
      <c r="M24" s="207">
        <f t="shared" si="7"/>
        <v>278</v>
      </c>
      <c r="O24" s="2">
        <f t="shared" si="2"/>
        <v>0</v>
      </c>
      <c r="P24" s="2">
        <v>0</v>
      </c>
      <c r="Q24" s="2">
        <v>0</v>
      </c>
      <c r="R24" s="2">
        <v>0</v>
      </c>
      <c r="T24" s="2">
        <f t="shared" si="3"/>
        <v>0</v>
      </c>
      <c r="U24" s="2">
        <v>0</v>
      </c>
      <c r="V24" s="2">
        <v>0</v>
      </c>
      <c r="W24" s="2">
        <v>0</v>
      </c>
      <c r="Y24" s="2">
        <f t="shared" si="6"/>
        <v>278</v>
      </c>
      <c r="Z24" s="2">
        <v>0</v>
      </c>
      <c r="AA24" s="2">
        <v>0</v>
      </c>
      <c r="AB24" s="2">
        <v>0</v>
      </c>
      <c r="AC24" s="2">
        <v>278</v>
      </c>
    </row>
    <row r="25" spans="1:29" ht="24.75" customHeight="1">
      <c r="A25" s="277" t="s">
        <v>3</v>
      </c>
      <c r="B25" s="216">
        <v>2179</v>
      </c>
      <c r="C25" s="231" t="s">
        <v>63</v>
      </c>
      <c r="D25" s="238" t="s">
        <v>63</v>
      </c>
      <c r="E25" s="282">
        <f t="shared" si="0"/>
        <v>2179</v>
      </c>
      <c r="F25" s="296">
        <f>SUM(G25:I25)</f>
        <v>0.2</v>
      </c>
      <c r="G25" s="231" t="s">
        <v>63</v>
      </c>
      <c r="H25" s="238" t="s">
        <v>63</v>
      </c>
      <c r="I25" s="297">
        <v>0.2</v>
      </c>
      <c r="J25" s="216">
        <f t="shared" si="1"/>
        <v>2179.2</v>
      </c>
      <c r="K25" s="231" t="s">
        <v>63</v>
      </c>
      <c r="L25" s="238" t="s">
        <v>63</v>
      </c>
      <c r="M25" s="282">
        <f t="shared" si="7"/>
        <v>2179.2</v>
      </c>
      <c r="O25" s="2">
        <f t="shared" si="2"/>
        <v>0</v>
      </c>
      <c r="P25" s="2">
        <v>0</v>
      </c>
      <c r="Q25" s="2">
        <v>0</v>
      </c>
      <c r="R25" s="2">
        <v>0</v>
      </c>
      <c r="T25" s="2">
        <f t="shared" si="3"/>
        <v>0</v>
      </c>
      <c r="U25" s="2">
        <v>0</v>
      </c>
      <c r="V25" s="2">
        <v>0</v>
      </c>
      <c r="W25" s="2">
        <v>0</v>
      </c>
      <c r="Y25" s="2">
        <f t="shared" si="6"/>
        <v>2179</v>
      </c>
      <c r="Z25" s="2">
        <v>2179</v>
      </c>
      <c r="AA25" s="2">
        <v>0</v>
      </c>
      <c r="AB25" s="2">
        <v>0</v>
      </c>
      <c r="AC25" s="2">
        <v>0</v>
      </c>
    </row>
    <row r="26" spans="1:29" ht="24.75" customHeight="1">
      <c r="A26" s="279" t="s">
        <v>4</v>
      </c>
      <c r="B26" s="217">
        <v>914</v>
      </c>
      <c r="C26" s="234" t="s">
        <v>63</v>
      </c>
      <c r="D26" s="242" t="s">
        <v>63</v>
      </c>
      <c r="E26" s="281">
        <f t="shared" si="0"/>
        <v>914</v>
      </c>
      <c r="F26" s="280" t="s">
        <v>63</v>
      </c>
      <c r="G26" s="234" t="s">
        <v>63</v>
      </c>
      <c r="H26" s="242" t="s">
        <v>63</v>
      </c>
      <c r="I26" s="265" t="s">
        <v>158</v>
      </c>
      <c r="J26" s="217">
        <f t="shared" si="1"/>
        <v>914</v>
      </c>
      <c r="K26" s="234" t="s">
        <v>63</v>
      </c>
      <c r="L26" s="242" t="s">
        <v>63</v>
      </c>
      <c r="M26" s="281">
        <f t="shared" si="7"/>
        <v>914</v>
      </c>
      <c r="O26" s="2">
        <f t="shared" si="2"/>
        <v>0</v>
      </c>
      <c r="P26" s="2">
        <v>0</v>
      </c>
      <c r="Q26" s="2">
        <v>0</v>
      </c>
      <c r="R26" s="2">
        <v>0</v>
      </c>
      <c r="T26" s="2">
        <f t="shared" si="3"/>
        <v>0</v>
      </c>
      <c r="U26" s="2">
        <v>0</v>
      </c>
      <c r="V26" s="2">
        <v>0</v>
      </c>
      <c r="W26" s="2">
        <v>0</v>
      </c>
      <c r="Y26" s="2">
        <f t="shared" si="6"/>
        <v>914</v>
      </c>
      <c r="Z26" s="2">
        <v>914</v>
      </c>
      <c r="AA26" s="2">
        <v>0</v>
      </c>
      <c r="AB26" s="2">
        <v>0</v>
      </c>
      <c r="AC26" s="2">
        <v>0</v>
      </c>
    </row>
    <row r="27" spans="1:29" ht="24.75" customHeight="1">
      <c r="A27" s="275" t="s">
        <v>5</v>
      </c>
      <c r="B27" s="215">
        <v>325</v>
      </c>
      <c r="C27" s="206">
        <f t="shared" si="4"/>
        <v>89</v>
      </c>
      <c r="D27" s="227" t="s">
        <v>63</v>
      </c>
      <c r="E27" s="207">
        <f t="shared" si="0"/>
        <v>236</v>
      </c>
      <c r="F27" s="276" t="s">
        <v>63</v>
      </c>
      <c r="G27" s="230" t="s">
        <v>63</v>
      </c>
      <c r="H27" s="227" t="s">
        <v>63</v>
      </c>
      <c r="I27" s="260" t="s">
        <v>63</v>
      </c>
      <c r="J27" s="215">
        <f t="shared" si="1"/>
        <v>325</v>
      </c>
      <c r="K27" s="206">
        <f t="shared" si="5"/>
        <v>89</v>
      </c>
      <c r="L27" s="227" t="s">
        <v>63</v>
      </c>
      <c r="M27" s="207">
        <f t="shared" si="7"/>
        <v>236</v>
      </c>
      <c r="O27" s="2">
        <f t="shared" si="2"/>
        <v>89</v>
      </c>
      <c r="P27" s="2">
        <v>89</v>
      </c>
      <c r="Q27" s="2">
        <v>0</v>
      </c>
      <c r="R27" s="2">
        <v>0</v>
      </c>
      <c r="T27" s="2">
        <f t="shared" si="3"/>
        <v>0</v>
      </c>
      <c r="U27" s="2">
        <v>0</v>
      </c>
      <c r="V27" s="2">
        <v>0</v>
      </c>
      <c r="W27" s="2">
        <v>0</v>
      </c>
      <c r="Y27" s="2">
        <f t="shared" si="6"/>
        <v>236</v>
      </c>
      <c r="Z27" s="2">
        <v>0</v>
      </c>
      <c r="AA27" s="2">
        <v>0</v>
      </c>
      <c r="AB27" s="2">
        <v>154</v>
      </c>
      <c r="AC27" s="2">
        <v>82</v>
      </c>
    </row>
    <row r="28" spans="1:29" ht="24.75" customHeight="1">
      <c r="A28" s="275" t="s">
        <v>6</v>
      </c>
      <c r="B28" s="215">
        <v>592</v>
      </c>
      <c r="C28" s="230" t="s">
        <v>63</v>
      </c>
      <c r="D28" s="227" t="s">
        <v>63</v>
      </c>
      <c r="E28" s="207">
        <f t="shared" si="0"/>
        <v>592</v>
      </c>
      <c r="F28" s="276" t="s">
        <v>63</v>
      </c>
      <c r="G28" s="230" t="s">
        <v>63</v>
      </c>
      <c r="H28" s="227" t="s">
        <v>63</v>
      </c>
      <c r="I28" s="260" t="s">
        <v>63</v>
      </c>
      <c r="J28" s="215">
        <f t="shared" si="1"/>
        <v>592</v>
      </c>
      <c r="K28" s="230" t="s">
        <v>63</v>
      </c>
      <c r="L28" s="227" t="s">
        <v>63</v>
      </c>
      <c r="M28" s="207">
        <f t="shared" si="7"/>
        <v>592</v>
      </c>
      <c r="O28" s="2">
        <f t="shared" si="2"/>
        <v>0</v>
      </c>
      <c r="P28" s="2">
        <v>0</v>
      </c>
      <c r="Q28" s="2">
        <v>0</v>
      </c>
      <c r="R28" s="2">
        <v>0</v>
      </c>
      <c r="T28" s="2">
        <f t="shared" si="3"/>
        <v>0</v>
      </c>
      <c r="U28" s="2">
        <v>0</v>
      </c>
      <c r="V28" s="2">
        <v>0</v>
      </c>
      <c r="W28" s="2">
        <v>0</v>
      </c>
      <c r="Y28" s="2">
        <f t="shared" si="6"/>
        <v>592</v>
      </c>
      <c r="Z28" s="2">
        <v>592</v>
      </c>
      <c r="AA28" s="2">
        <v>0</v>
      </c>
      <c r="AB28" s="2">
        <v>0</v>
      </c>
      <c r="AC28" s="2">
        <v>0</v>
      </c>
    </row>
    <row r="29" spans="1:29" ht="24.75" customHeight="1">
      <c r="A29" s="275" t="s">
        <v>7</v>
      </c>
      <c r="B29" s="215">
        <v>55</v>
      </c>
      <c r="C29" s="206">
        <f t="shared" si="4"/>
        <v>15</v>
      </c>
      <c r="D29" s="227" t="s">
        <v>63</v>
      </c>
      <c r="E29" s="207">
        <f t="shared" si="0"/>
        <v>40</v>
      </c>
      <c r="F29" s="276" t="s">
        <v>63</v>
      </c>
      <c r="G29" s="230" t="s">
        <v>63</v>
      </c>
      <c r="H29" s="227" t="s">
        <v>63</v>
      </c>
      <c r="I29" s="260" t="s">
        <v>63</v>
      </c>
      <c r="J29" s="215">
        <f t="shared" si="1"/>
        <v>55</v>
      </c>
      <c r="K29" s="206">
        <f t="shared" si="5"/>
        <v>15</v>
      </c>
      <c r="L29" s="227" t="s">
        <v>63</v>
      </c>
      <c r="M29" s="207">
        <f t="shared" si="7"/>
        <v>40</v>
      </c>
      <c r="O29" s="2">
        <f t="shared" si="2"/>
        <v>15</v>
      </c>
      <c r="P29" s="2">
        <v>15</v>
      </c>
      <c r="Q29" s="2">
        <v>0</v>
      </c>
      <c r="R29" s="2">
        <v>0</v>
      </c>
      <c r="T29" s="2">
        <f t="shared" si="3"/>
        <v>0</v>
      </c>
      <c r="U29" s="2">
        <v>0</v>
      </c>
      <c r="V29" s="2">
        <v>0</v>
      </c>
      <c r="W29" s="2">
        <v>0</v>
      </c>
      <c r="Y29" s="2">
        <f t="shared" si="6"/>
        <v>40</v>
      </c>
      <c r="Z29" s="2">
        <v>0</v>
      </c>
      <c r="AA29" s="2">
        <v>0</v>
      </c>
      <c r="AB29" s="2">
        <v>26</v>
      </c>
      <c r="AC29" s="2">
        <v>14</v>
      </c>
    </row>
    <row r="30" spans="1:29" ht="24.75" customHeight="1">
      <c r="A30" s="277" t="s">
        <v>8</v>
      </c>
      <c r="B30" s="216">
        <v>190</v>
      </c>
      <c r="C30" s="262">
        <f t="shared" si="4"/>
        <v>3</v>
      </c>
      <c r="D30" s="232">
        <f>T30</f>
        <v>187</v>
      </c>
      <c r="E30" s="263" t="s">
        <v>63</v>
      </c>
      <c r="F30" s="278" t="s">
        <v>63</v>
      </c>
      <c r="G30" s="231" t="s">
        <v>63</v>
      </c>
      <c r="H30" s="238" t="s">
        <v>63</v>
      </c>
      <c r="I30" s="263" t="s">
        <v>63</v>
      </c>
      <c r="J30" s="216">
        <f t="shared" si="1"/>
        <v>190</v>
      </c>
      <c r="K30" s="262">
        <f t="shared" si="5"/>
        <v>3</v>
      </c>
      <c r="L30" s="232">
        <f>SUM(D30,H30)</f>
        <v>187</v>
      </c>
      <c r="M30" s="263" t="s">
        <v>63</v>
      </c>
      <c r="O30" s="2">
        <f t="shared" si="2"/>
        <v>3</v>
      </c>
      <c r="P30" s="2">
        <v>0</v>
      </c>
      <c r="Q30" s="2">
        <v>0</v>
      </c>
      <c r="R30" s="2">
        <v>3</v>
      </c>
      <c r="T30" s="2">
        <f t="shared" si="3"/>
        <v>187</v>
      </c>
      <c r="U30" s="2">
        <v>0</v>
      </c>
      <c r="V30" s="2">
        <v>0</v>
      </c>
      <c r="W30" s="2">
        <v>187</v>
      </c>
      <c r="Y30" s="2">
        <f t="shared" si="6"/>
        <v>0</v>
      </c>
      <c r="Z30" s="2">
        <v>0</v>
      </c>
      <c r="AA30" s="2">
        <v>0</v>
      </c>
      <c r="AB30" s="2">
        <v>0</v>
      </c>
      <c r="AC30" s="2">
        <v>0</v>
      </c>
    </row>
    <row r="31" spans="1:29" ht="24.75" customHeight="1">
      <c r="A31" s="279" t="s">
        <v>9</v>
      </c>
      <c r="B31" s="217">
        <v>5</v>
      </c>
      <c r="C31" s="240">
        <f t="shared" si="4"/>
        <v>5</v>
      </c>
      <c r="D31" s="242" t="s">
        <v>63</v>
      </c>
      <c r="E31" s="265" t="s">
        <v>63</v>
      </c>
      <c r="F31" s="280" t="s">
        <v>63</v>
      </c>
      <c r="G31" s="234" t="s">
        <v>63</v>
      </c>
      <c r="H31" s="242" t="s">
        <v>63</v>
      </c>
      <c r="I31" s="265" t="s">
        <v>63</v>
      </c>
      <c r="J31" s="217">
        <f t="shared" si="1"/>
        <v>5</v>
      </c>
      <c r="K31" s="240">
        <f t="shared" si="5"/>
        <v>5</v>
      </c>
      <c r="L31" s="242" t="s">
        <v>63</v>
      </c>
      <c r="M31" s="265" t="s">
        <v>63</v>
      </c>
      <c r="O31" s="2">
        <f t="shared" si="2"/>
        <v>5</v>
      </c>
      <c r="P31" s="2">
        <v>5</v>
      </c>
      <c r="Q31" s="2">
        <v>0</v>
      </c>
      <c r="R31" s="2">
        <v>0</v>
      </c>
      <c r="T31" s="2">
        <f t="shared" si="3"/>
        <v>0</v>
      </c>
      <c r="U31" s="2">
        <v>0</v>
      </c>
      <c r="V31" s="2">
        <v>0</v>
      </c>
      <c r="W31" s="2">
        <v>0</v>
      </c>
      <c r="Y31" s="2">
        <f t="shared" si="6"/>
        <v>0</v>
      </c>
      <c r="Z31" s="2">
        <v>0</v>
      </c>
      <c r="AA31" s="2">
        <v>0</v>
      </c>
      <c r="AB31" s="2">
        <v>0</v>
      </c>
      <c r="AC31" s="2">
        <v>0</v>
      </c>
    </row>
    <row r="32" spans="1:29" ht="24.75" customHeight="1">
      <c r="A32" s="275" t="s">
        <v>10</v>
      </c>
      <c r="B32" s="215">
        <v>49</v>
      </c>
      <c r="C32" s="206">
        <f t="shared" si="4"/>
        <v>49</v>
      </c>
      <c r="D32" s="227" t="s">
        <v>63</v>
      </c>
      <c r="E32" s="260" t="s">
        <v>63</v>
      </c>
      <c r="F32" s="276" t="s">
        <v>63</v>
      </c>
      <c r="G32" s="230" t="s">
        <v>63</v>
      </c>
      <c r="H32" s="227" t="s">
        <v>63</v>
      </c>
      <c r="I32" s="260" t="s">
        <v>63</v>
      </c>
      <c r="J32" s="215">
        <f t="shared" si="1"/>
        <v>49</v>
      </c>
      <c r="K32" s="206">
        <f t="shared" si="5"/>
        <v>49</v>
      </c>
      <c r="L32" s="227" t="s">
        <v>63</v>
      </c>
      <c r="M32" s="260" t="s">
        <v>63</v>
      </c>
      <c r="O32" s="2">
        <f t="shared" si="2"/>
        <v>49</v>
      </c>
      <c r="P32" s="2">
        <v>49</v>
      </c>
      <c r="Q32" s="2">
        <v>0</v>
      </c>
      <c r="R32" s="2">
        <v>0</v>
      </c>
      <c r="T32" s="2">
        <f t="shared" si="3"/>
        <v>0</v>
      </c>
      <c r="U32" s="2">
        <v>0</v>
      </c>
      <c r="V32" s="2">
        <v>0</v>
      </c>
      <c r="W32" s="2">
        <v>0</v>
      </c>
      <c r="Y32" s="2">
        <f t="shared" si="6"/>
        <v>0</v>
      </c>
      <c r="Z32" s="2">
        <v>0</v>
      </c>
      <c r="AA32" s="2">
        <v>0</v>
      </c>
      <c r="AB32" s="2">
        <v>0</v>
      </c>
      <c r="AC32" s="2">
        <v>0</v>
      </c>
    </row>
    <row r="33" spans="1:29" ht="24.75" customHeight="1">
      <c r="A33" s="275" t="s">
        <v>11</v>
      </c>
      <c r="B33" s="215">
        <v>52</v>
      </c>
      <c r="C33" s="230" t="s">
        <v>63</v>
      </c>
      <c r="D33" s="227" t="s">
        <v>63</v>
      </c>
      <c r="E33" s="207">
        <f t="shared" si="0"/>
        <v>52</v>
      </c>
      <c r="F33" s="276" t="s">
        <v>63</v>
      </c>
      <c r="G33" s="230" t="s">
        <v>63</v>
      </c>
      <c r="H33" s="227" t="s">
        <v>63</v>
      </c>
      <c r="I33" s="260" t="s">
        <v>63</v>
      </c>
      <c r="J33" s="215">
        <f t="shared" si="1"/>
        <v>52</v>
      </c>
      <c r="K33" s="230" t="s">
        <v>63</v>
      </c>
      <c r="L33" s="227" t="s">
        <v>63</v>
      </c>
      <c r="M33" s="207">
        <f t="shared" si="7"/>
        <v>52</v>
      </c>
      <c r="O33" s="2">
        <f t="shared" si="2"/>
        <v>0</v>
      </c>
      <c r="P33" s="2">
        <v>0</v>
      </c>
      <c r="Q33" s="2">
        <v>0</v>
      </c>
      <c r="R33" s="2">
        <v>0</v>
      </c>
      <c r="T33" s="2">
        <f t="shared" si="3"/>
        <v>0</v>
      </c>
      <c r="U33" s="2">
        <v>0</v>
      </c>
      <c r="V33" s="2">
        <v>0</v>
      </c>
      <c r="W33" s="2">
        <v>0</v>
      </c>
      <c r="Y33" s="2">
        <f t="shared" si="6"/>
        <v>52</v>
      </c>
      <c r="Z33" s="2">
        <v>0</v>
      </c>
      <c r="AA33" s="2">
        <v>0</v>
      </c>
      <c r="AB33" s="2">
        <v>0</v>
      </c>
      <c r="AC33" s="2">
        <v>52</v>
      </c>
    </row>
    <row r="34" spans="1:29" ht="24.75" customHeight="1">
      <c r="A34" s="275" t="s">
        <v>12</v>
      </c>
      <c r="B34" s="215">
        <v>228</v>
      </c>
      <c r="C34" s="230" t="s">
        <v>63</v>
      </c>
      <c r="D34" s="227" t="s">
        <v>63</v>
      </c>
      <c r="E34" s="207">
        <f t="shared" si="0"/>
        <v>228</v>
      </c>
      <c r="F34" s="276" t="s">
        <v>63</v>
      </c>
      <c r="G34" s="230" t="s">
        <v>63</v>
      </c>
      <c r="H34" s="227" t="s">
        <v>63</v>
      </c>
      <c r="I34" s="260" t="s">
        <v>63</v>
      </c>
      <c r="J34" s="215">
        <f t="shared" si="1"/>
        <v>228</v>
      </c>
      <c r="K34" s="230" t="s">
        <v>63</v>
      </c>
      <c r="L34" s="227" t="s">
        <v>63</v>
      </c>
      <c r="M34" s="207">
        <f t="shared" si="7"/>
        <v>228</v>
      </c>
      <c r="O34" s="2">
        <f t="shared" si="2"/>
        <v>0</v>
      </c>
      <c r="P34" s="2">
        <v>0</v>
      </c>
      <c r="Q34" s="2">
        <v>0</v>
      </c>
      <c r="R34" s="2">
        <v>0</v>
      </c>
      <c r="T34" s="2">
        <f t="shared" si="3"/>
        <v>0</v>
      </c>
      <c r="U34" s="2">
        <v>0</v>
      </c>
      <c r="V34" s="2">
        <v>0</v>
      </c>
      <c r="W34" s="2">
        <v>0</v>
      </c>
      <c r="Y34" s="2">
        <f t="shared" si="6"/>
        <v>228</v>
      </c>
      <c r="Z34" s="2">
        <v>228</v>
      </c>
      <c r="AA34" s="2">
        <v>0</v>
      </c>
      <c r="AB34" s="2">
        <v>0</v>
      </c>
      <c r="AC34" s="2">
        <v>0</v>
      </c>
    </row>
    <row r="35" spans="1:29" ht="24.75" customHeight="1">
      <c r="A35" s="277" t="s">
        <v>60</v>
      </c>
      <c r="B35" s="216">
        <v>550</v>
      </c>
      <c r="C35" s="231" t="s">
        <v>63</v>
      </c>
      <c r="D35" s="232">
        <f>T35</f>
        <v>10</v>
      </c>
      <c r="E35" s="282">
        <f t="shared" si="0"/>
        <v>540</v>
      </c>
      <c r="F35" s="278" t="s">
        <v>63</v>
      </c>
      <c r="G35" s="231" t="s">
        <v>63</v>
      </c>
      <c r="H35" s="238" t="s">
        <v>63</v>
      </c>
      <c r="I35" s="263" t="s">
        <v>63</v>
      </c>
      <c r="J35" s="216">
        <f t="shared" si="1"/>
        <v>550</v>
      </c>
      <c r="K35" s="231" t="s">
        <v>63</v>
      </c>
      <c r="L35" s="232">
        <f>SUM(D35,H35)</f>
        <v>10</v>
      </c>
      <c r="M35" s="282">
        <f t="shared" si="7"/>
        <v>540</v>
      </c>
      <c r="O35" s="2">
        <f t="shared" si="2"/>
        <v>0</v>
      </c>
      <c r="P35" s="2">
        <v>0</v>
      </c>
      <c r="Q35" s="2">
        <v>0</v>
      </c>
      <c r="R35" s="2">
        <v>0</v>
      </c>
      <c r="T35" s="2">
        <f t="shared" si="3"/>
        <v>10</v>
      </c>
      <c r="U35" s="2">
        <v>0</v>
      </c>
      <c r="V35" s="2">
        <v>0</v>
      </c>
      <c r="W35" s="2">
        <v>10</v>
      </c>
      <c r="Y35" s="2">
        <f t="shared" si="6"/>
        <v>540</v>
      </c>
      <c r="Z35" s="2">
        <v>0</v>
      </c>
      <c r="AA35" s="2">
        <v>0</v>
      </c>
      <c r="AB35" s="2">
        <v>0</v>
      </c>
      <c r="AC35" s="2">
        <v>540</v>
      </c>
    </row>
    <row r="36" spans="1:29" ht="24.75" customHeight="1">
      <c r="A36" s="279" t="s">
        <v>155</v>
      </c>
      <c r="B36" s="217">
        <v>1</v>
      </c>
      <c r="C36" s="240">
        <f t="shared" si="4"/>
        <v>1</v>
      </c>
      <c r="D36" s="242" t="s">
        <v>63</v>
      </c>
      <c r="E36" s="265" t="s">
        <v>63</v>
      </c>
      <c r="F36" s="283">
        <f>SUM(G36:I36)</f>
        <v>0.4</v>
      </c>
      <c r="G36" s="234" t="s">
        <v>63</v>
      </c>
      <c r="H36" s="242" t="s">
        <v>63</v>
      </c>
      <c r="I36" s="298">
        <v>0.4</v>
      </c>
      <c r="J36" s="283">
        <f t="shared" si="1"/>
        <v>1.4</v>
      </c>
      <c r="K36" s="240">
        <f t="shared" si="5"/>
        <v>1</v>
      </c>
      <c r="L36" s="242" t="s">
        <v>63</v>
      </c>
      <c r="M36" s="298">
        <f t="shared" si="7"/>
        <v>0.4</v>
      </c>
      <c r="O36" s="2">
        <f t="shared" si="2"/>
        <v>1</v>
      </c>
      <c r="P36" s="2">
        <v>1</v>
      </c>
      <c r="Q36" s="2">
        <v>0</v>
      </c>
      <c r="R36" s="2">
        <v>0</v>
      </c>
      <c r="T36" s="2">
        <f t="shared" si="3"/>
        <v>0</v>
      </c>
      <c r="U36" s="2">
        <v>0</v>
      </c>
      <c r="V36" s="2">
        <v>0</v>
      </c>
      <c r="W36" s="2">
        <v>0</v>
      </c>
      <c r="Y36" s="2">
        <f t="shared" si="6"/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24.75" customHeight="1">
      <c r="A37" s="275" t="s">
        <v>276</v>
      </c>
      <c r="B37" s="215">
        <v>86</v>
      </c>
      <c r="C37" s="206">
        <f t="shared" si="4"/>
        <v>86</v>
      </c>
      <c r="D37" s="227" t="s">
        <v>63</v>
      </c>
      <c r="E37" s="260" t="s">
        <v>63</v>
      </c>
      <c r="F37" s="284" t="s">
        <v>63</v>
      </c>
      <c r="G37" s="230" t="s">
        <v>63</v>
      </c>
      <c r="H37" s="227" t="s">
        <v>63</v>
      </c>
      <c r="I37" s="260" t="s">
        <v>63</v>
      </c>
      <c r="J37" s="215">
        <f t="shared" si="1"/>
        <v>86</v>
      </c>
      <c r="K37" s="206">
        <f t="shared" si="5"/>
        <v>86</v>
      </c>
      <c r="L37" s="227" t="s">
        <v>63</v>
      </c>
      <c r="M37" s="260" t="s">
        <v>63</v>
      </c>
      <c r="O37" s="2">
        <f t="shared" si="2"/>
        <v>86</v>
      </c>
      <c r="P37" s="2">
        <v>0</v>
      </c>
      <c r="Q37" s="2">
        <v>0</v>
      </c>
      <c r="R37" s="2">
        <v>86</v>
      </c>
      <c r="T37" s="2">
        <f t="shared" si="3"/>
        <v>0</v>
      </c>
      <c r="U37" s="2">
        <v>0</v>
      </c>
      <c r="V37" s="2">
        <v>0</v>
      </c>
      <c r="W37" s="2">
        <v>0</v>
      </c>
      <c r="Y37" s="2">
        <f t="shared" si="6"/>
        <v>0</v>
      </c>
      <c r="Z37" s="2">
        <v>0</v>
      </c>
      <c r="AA37" s="2">
        <v>0</v>
      </c>
      <c r="AB37" s="2">
        <v>0</v>
      </c>
      <c r="AC37" s="2">
        <v>0</v>
      </c>
    </row>
    <row r="38" spans="1:29" ht="24.75" customHeight="1">
      <c r="A38" s="275" t="s">
        <v>277</v>
      </c>
      <c r="B38" s="215">
        <v>463</v>
      </c>
      <c r="C38" s="206">
        <f t="shared" si="4"/>
        <v>3</v>
      </c>
      <c r="D38" s="229">
        <f>T38</f>
        <v>170</v>
      </c>
      <c r="E38" s="207">
        <f t="shared" si="0"/>
        <v>290</v>
      </c>
      <c r="F38" s="284" t="s">
        <v>63</v>
      </c>
      <c r="G38" s="230" t="s">
        <v>63</v>
      </c>
      <c r="H38" s="227" t="s">
        <v>63</v>
      </c>
      <c r="I38" s="260" t="s">
        <v>63</v>
      </c>
      <c r="J38" s="215">
        <f t="shared" si="1"/>
        <v>463</v>
      </c>
      <c r="K38" s="206">
        <f t="shared" si="5"/>
        <v>3</v>
      </c>
      <c r="L38" s="229">
        <f>SUM(D38,H38)</f>
        <v>170</v>
      </c>
      <c r="M38" s="207">
        <f t="shared" si="7"/>
        <v>290</v>
      </c>
      <c r="O38" s="2">
        <f t="shared" si="2"/>
        <v>3</v>
      </c>
      <c r="P38" s="2">
        <v>0</v>
      </c>
      <c r="Q38" s="2">
        <v>0</v>
      </c>
      <c r="R38" s="2">
        <v>3</v>
      </c>
      <c r="T38" s="2">
        <f t="shared" si="3"/>
        <v>170</v>
      </c>
      <c r="U38" s="2">
        <v>170</v>
      </c>
      <c r="V38" s="2">
        <v>0</v>
      </c>
      <c r="W38" s="2">
        <v>0</v>
      </c>
      <c r="Y38" s="2">
        <f t="shared" si="6"/>
        <v>290</v>
      </c>
      <c r="Z38" s="2">
        <v>290</v>
      </c>
      <c r="AA38" s="2">
        <v>0</v>
      </c>
      <c r="AB38" s="2">
        <v>0</v>
      </c>
      <c r="AC38" s="2">
        <v>0</v>
      </c>
    </row>
    <row r="39" spans="1:29" ht="24.75" customHeight="1">
      <c r="A39" s="275" t="s">
        <v>278</v>
      </c>
      <c r="B39" s="215">
        <v>643</v>
      </c>
      <c r="C39" s="230" t="s">
        <v>63</v>
      </c>
      <c r="D39" s="227" t="s">
        <v>63</v>
      </c>
      <c r="E39" s="207">
        <f t="shared" si="0"/>
        <v>643</v>
      </c>
      <c r="F39" s="284" t="s">
        <v>63</v>
      </c>
      <c r="G39" s="230" t="s">
        <v>63</v>
      </c>
      <c r="H39" s="227" t="s">
        <v>63</v>
      </c>
      <c r="I39" s="260" t="s">
        <v>63</v>
      </c>
      <c r="J39" s="215">
        <f t="shared" si="1"/>
        <v>643</v>
      </c>
      <c r="K39" s="230" t="s">
        <v>63</v>
      </c>
      <c r="L39" s="227" t="s">
        <v>63</v>
      </c>
      <c r="M39" s="207">
        <f t="shared" si="7"/>
        <v>643</v>
      </c>
      <c r="O39" s="2">
        <f t="shared" si="2"/>
        <v>0</v>
      </c>
      <c r="P39" s="2">
        <v>0</v>
      </c>
      <c r="Q39" s="2">
        <v>0</v>
      </c>
      <c r="R39" s="2">
        <v>0</v>
      </c>
      <c r="T39" s="2">
        <f t="shared" si="3"/>
        <v>0</v>
      </c>
      <c r="U39" s="2">
        <v>0</v>
      </c>
      <c r="V39" s="2">
        <v>0</v>
      </c>
      <c r="W39" s="2">
        <v>0</v>
      </c>
      <c r="Y39" s="2">
        <f t="shared" si="6"/>
        <v>643</v>
      </c>
      <c r="Z39" s="2">
        <v>643</v>
      </c>
      <c r="AA39" s="2">
        <v>0</v>
      </c>
      <c r="AB39" s="2">
        <v>0</v>
      </c>
      <c r="AC39" s="2">
        <v>0</v>
      </c>
    </row>
    <row r="40" spans="1:29" ht="24.75" customHeight="1" thickBot="1">
      <c r="A40" s="285" t="s">
        <v>312</v>
      </c>
      <c r="B40" s="218">
        <v>831</v>
      </c>
      <c r="C40" s="243" t="s">
        <v>310</v>
      </c>
      <c r="D40" s="247" t="s">
        <v>310</v>
      </c>
      <c r="E40" s="209">
        <f t="shared" si="0"/>
        <v>831</v>
      </c>
      <c r="F40" s="299">
        <f>SUM(G40:I40)</f>
        <v>240</v>
      </c>
      <c r="G40" s="243" t="s">
        <v>63</v>
      </c>
      <c r="H40" s="247" t="s">
        <v>63</v>
      </c>
      <c r="I40" s="209">
        <v>240</v>
      </c>
      <c r="J40" s="218">
        <f t="shared" si="1"/>
        <v>1071</v>
      </c>
      <c r="K40" s="243" t="s">
        <v>63</v>
      </c>
      <c r="L40" s="247" t="s">
        <v>63</v>
      </c>
      <c r="M40" s="209">
        <f t="shared" si="7"/>
        <v>1071</v>
      </c>
      <c r="O40" s="2">
        <f t="shared" si="2"/>
        <v>0</v>
      </c>
      <c r="P40" s="2">
        <v>0</v>
      </c>
      <c r="Q40" s="2">
        <v>0</v>
      </c>
      <c r="R40" s="2">
        <v>0</v>
      </c>
      <c r="T40" s="2">
        <f t="shared" si="3"/>
        <v>0</v>
      </c>
      <c r="U40" s="2">
        <v>0</v>
      </c>
      <c r="V40" s="2">
        <v>0</v>
      </c>
      <c r="W40" s="2">
        <v>0</v>
      </c>
      <c r="Y40" s="2">
        <f t="shared" si="6"/>
        <v>831</v>
      </c>
      <c r="Z40" s="2">
        <v>831</v>
      </c>
      <c r="AA40" s="2">
        <v>0</v>
      </c>
      <c r="AB40" s="2">
        <v>0</v>
      </c>
      <c r="AC40" s="2">
        <v>0</v>
      </c>
    </row>
    <row r="41" spans="1:13" ht="20.25" customHeight="1">
      <c r="A41" s="395" t="s">
        <v>306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</row>
    <row r="42" s="13" customFormat="1" ht="21.75" customHeight="1">
      <c r="A42" s="103" t="s">
        <v>70</v>
      </c>
    </row>
    <row r="43" spans="1:13" s="13" customFormat="1" ht="22.5" customHeight="1" thickBot="1">
      <c r="A43" s="103" t="s">
        <v>422</v>
      </c>
      <c r="M43" s="95" t="s">
        <v>147</v>
      </c>
    </row>
    <row r="44" spans="1:25" s="17" customFormat="1" ht="18.75" customHeight="1">
      <c r="A44" s="335" t="s">
        <v>14</v>
      </c>
      <c r="B44" s="396" t="s">
        <v>156</v>
      </c>
      <c r="C44" s="397"/>
      <c r="D44" s="397"/>
      <c r="E44" s="398"/>
      <c r="F44" s="396" t="s">
        <v>157</v>
      </c>
      <c r="G44" s="397"/>
      <c r="H44" s="397"/>
      <c r="I44" s="398"/>
      <c r="J44" s="111"/>
      <c r="K44" s="106" t="s">
        <v>91</v>
      </c>
      <c r="L44" s="106"/>
      <c r="M44" s="112"/>
      <c r="O44" s="2"/>
      <c r="T44" s="2"/>
      <c r="Y44" s="2"/>
    </row>
    <row r="45" spans="1:25" s="17" customFormat="1" ht="18.75" customHeight="1">
      <c r="A45" s="336"/>
      <c r="B45" s="110" t="s">
        <v>64</v>
      </c>
      <c r="C45" s="221" t="s">
        <v>77</v>
      </c>
      <c r="D45" s="222" t="s">
        <v>78</v>
      </c>
      <c r="E45" s="382" t="s">
        <v>74</v>
      </c>
      <c r="F45" s="110" t="s">
        <v>64</v>
      </c>
      <c r="G45" s="221" t="s">
        <v>77</v>
      </c>
      <c r="H45" s="222" t="s">
        <v>78</v>
      </c>
      <c r="I45" s="382" t="s">
        <v>74</v>
      </c>
      <c r="J45" s="110" t="s">
        <v>64</v>
      </c>
      <c r="K45" s="221" t="s">
        <v>77</v>
      </c>
      <c r="L45" s="222" t="s">
        <v>78</v>
      </c>
      <c r="M45" s="382" t="s">
        <v>74</v>
      </c>
      <c r="O45" s="2"/>
      <c r="T45" s="2"/>
      <c r="Y45" s="2"/>
    </row>
    <row r="46" spans="1:25" s="17" customFormat="1" ht="18.75" customHeight="1" thickBot="1">
      <c r="A46" s="379"/>
      <c r="B46" s="1"/>
      <c r="C46" s="223" t="s">
        <v>79</v>
      </c>
      <c r="D46" s="224" t="s">
        <v>80</v>
      </c>
      <c r="E46" s="383"/>
      <c r="F46" s="1"/>
      <c r="G46" s="223" t="s">
        <v>79</v>
      </c>
      <c r="H46" s="224" t="s">
        <v>80</v>
      </c>
      <c r="I46" s="383"/>
      <c r="J46" s="1"/>
      <c r="K46" s="223" t="s">
        <v>79</v>
      </c>
      <c r="L46" s="224" t="s">
        <v>80</v>
      </c>
      <c r="M46" s="383"/>
      <c r="O46" s="2"/>
      <c r="T46" s="2"/>
      <c r="Y46" s="2"/>
    </row>
    <row r="47" spans="1:29" ht="24.75" customHeight="1">
      <c r="A47" s="273" t="s">
        <v>61</v>
      </c>
      <c r="B47" s="214">
        <v>425</v>
      </c>
      <c r="C47" s="204">
        <f aca="true" t="shared" si="8" ref="C47:C71">O47</f>
        <v>29</v>
      </c>
      <c r="D47" s="246">
        <f>T47</f>
        <v>396</v>
      </c>
      <c r="E47" s="257" t="s">
        <v>63</v>
      </c>
      <c r="F47" s="286" t="s">
        <v>63</v>
      </c>
      <c r="G47" s="245" t="s">
        <v>63</v>
      </c>
      <c r="H47" s="225" t="s">
        <v>63</v>
      </c>
      <c r="I47" s="257" t="s">
        <v>63</v>
      </c>
      <c r="J47" s="214">
        <f t="shared" si="1"/>
        <v>425</v>
      </c>
      <c r="K47" s="204">
        <f aca="true" t="shared" si="9" ref="K47:K71">SUM(C47,G47)</f>
        <v>29</v>
      </c>
      <c r="L47" s="246">
        <f>SUM(D47,H47)</f>
        <v>396</v>
      </c>
      <c r="M47" s="257" t="s">
        <v>63</v>
      </c>
      <c r="O47" s="2">
        <f t="shared" si="2"/>
        <v>29</v>
      </c>
      <c r="P47" s="2">
        <v>0</v>
      </c>
      <c r="Q47" s="2">
        <v>0</v>
      </c>
      <c r="R47" s="2">
        <v>29</v>
      </c>
      <c r="T47" s="2">
        <f t="shared" si="3"/>
        <v>396</v>
      </c>
      <c r="U47" s="2">
        <v>396</v>
      </c>
      <c r="V47" s="2">
        <v>0</v>
      </c>
      <c r="W47" s="2">
        <v>0</v>
      </c>
      <c r="Y47" s="2">
        <f t="shared" si="6"/>
        <v>0</v>
      </c>
      <c r="Z47" s="2">
        <v>0</v>
      </c>
      <c r="AA47" s="2">
        <v>0</v>
      </c>
      <c r="AB47" s="2">
        <v>0</v>
      </c>
      <c r="AC47" s="2">
        <v>0</v>
      </c>
    </row>
    <row r="48" spans="1:29" ht="24.75" customHeight="1">
      <c r="A48" s="275" t="s">
        <v>62</v>
      </c>
      <c r="B48" s="215">
        <v>94</v>
      </c>
      <c r="C48" s="206">
        <f t="shared" si="8"/>
        <v>12</v>
      </c>
      <c r="D48" s="229">
        <f>T48</f>
        <v>82</v>
      </c>
      <c r="E48" s="260" t="s">
        <v>63</v>
      </c>
      <c r="F48" s="284" t="s">
        <v>63</v>
      </c>
      <c r="G48" s="230" t="s">
        <v>63</v>
      </c>
      <c r="H48" s="227" t="s">
        <v>63</v>
      </c>
      <c r="I48" s="260" t="s">
        <v>63</v>
      </c>
      <c r="J48" s="215">
        <f t="shared" si="1"/>
        <v>94</v>
      </c>
      <c r="K48" s="206">
        <f t="shared" si="9"/>
        <v>12</v>
      </c>
      <c r="L48" s="229">
        <f>SUM(D48,H48)</f>
        <v>82</v>
      </c>
      <c r="M48" s="260" t="s">
        <v>63</v>
      </c>
      <c r="O48" s="2">
        <f t="shared" si="2"/>
        <v>12</v>
      </c>
      <c r="P48" s="2">
        <v>3</v>
      </c>
      <c r="Q48" s="2">
        <v>0</v>
      </c>
      <c r="R48" s="2">
        <v>9</v>
      </c>
      <c r="T48" s="2">
        <f t="shared" si="3"/>
        <v>82</v>
      </c>
      <c r="U48" s="2">
        <v>0</v>
      </c>
      <c r="V48" s="2">
        <v>0</v>
      </c>
      <c r="W48" s="2">
        <v>82</v>
      </c>
      <c r="Y48" s="2">
        <f t="shared" si="6"/>
        <v>0</v>
      </c>
      <c r="Z48" s="2">
        <v>0</v>
      </c>
      <c r="AA48" s="2">
        <v>0</v>
      </c>
      <c r="AB48" s="2">
        <v>0</v>
      </c>
      <c r="AC48" s="2">
        <v>0</v>
      </c>
    </row>
    <row r="49" spans="1:29" ht="24.75" customHeight="1">
      <c r="A49" s="275" t="s">
        <v>24</v>
      </c>
      <c r="B49" s="215">
        <v>76</v>
      </c>
      <c r="C49" s="230" t="s">
        <v>63</v>
      </c>
      <c r="D49" s="227" t="s">
        <v>63</v>
      </c>
      <c r="E49" s="207">
        <f aca="true" t="shared" si="10" ref="E49:E74">Y49</f>
        <v>76</v>
      </c>
      <c r="F49" s="284" t="s">
        <v>63</v>
      </c>
      <c r="G49" s="230" t="s">
        <v>63</v>
      </c>
      <c r="H49" s="227" t="s">
        <v>63</v>
      </c>
      <c r="I49" s="260" t="s">
        <v>63</v>
      </c>
      <c r="J49" s="215">
        <f t="shared" si="1"/>
        <v>76</v>
      </c>
      <c r="K49" s="230" t="s">
        <v>63</v>
      </c>
      <c r="L49" s="227" t="s">
        <v>63</v>
      </c>
      <c r="M49" s="207">
        <f aca="true" t="shared" si="11" ref="M49:M74">SUM(E49,I49)</f>
        <v>76</v>
      </c>
      <c r="O49" s="2">
        <f t="shared" si="2"/>
        <v>0</v>
      </c>
      <c r="P49" s="2">
        <v>0</v>
      </c>
      <c r="Q49" s="2">
        <v>0</v>
      </c>
      <c r="R49" s="2">
        <v>0</v>
      </c>
      <c r="T49" s="2">
        <f t="shared" si="3"/>
        <v>0</v>
      </c>
      <c r="U49" s="2">
        <v>0</v>
      </c>
      <c r="V49" s="2">
        <v>0</v>
      </c>
      <c r="W49" s="2">
        <v>0</v>
      </c>
      <c r="Y49" s="2">
        <f t="shared" si="6"/>
        <v>76</v>
      </c>
      <c r="Z49" s="2">
        <v>76</v>
      </c>
      <c r="AA49" s="2">
        <v>0</v>
      </c>
      <c r="AB49" s="2">
        <v>0</v>
      </c>
      <c r="AC49" s="2">
        <v>0</v>
      </c>
    </row>
    <row r="50" spans="1:29" ht="24.75" customHeight="1">
      <c r="A50" s="275" t="s">
        <v>25</v>
      </c>
      <c r="B50" s="215">
        <v>82</v>
      </c>
      <c r="C50" s="230" t="s">
        <v>63</v>
      </c>
      <c r="D50" s="229">
        <f>T50</f>
        <v>30</v>
      </c>
      <c r="E50" s="207">
        <f t="shared" si="10"/>
        <v>52</v>
      </c>
      <c r="F50" s="284" t="s">
        <v>63</v>
      </c>
      <c r="G50" s="230" t="s">
        <v>63</v>
      </c>
      <c r="H50" s="227" t="s">
        <v>63</v>
      </c>
      <c r="I50" s="260" t="s">
        <v>63</v>
      </c>
      <c r="J50" s="300">
        <f t="shared" si="1"/>
        <v>82</v>
      </c>
      <c r="K50" s="230" t="s">
        <v>63</v>
      </c>
      <c r="L50" s="229">
        <f>SUM(D50,H50)</f>
        <v>30</v>
      </c>
      <c r="M50" s="207">
        <f t="shared" si="11"/>
        <v>52</v>
      </c>
      <c r="O50" s="2">
        <f t="shared" si="2"/>
        <v>0</v>
      </c>
      <c r="P50" s="2">
        <v>0</v>
      </c>
      <c r="Q50" s="2">
        <v>0</v>
      </c>
      <c r="R50" s="2">
        <v>0</v>
      </c>
      <c r="T50" s="2">
        <f t="shared" si="3"/>
        <v>30</v>
      </c>
      <c r="U50" s="2">
        <v>30</v>
      </c>
      <c r="V50" s="2">
        <v>0</v>
      </c>
      <c r="W50" s="2">
        <v>0</v>
      </c>
      <c r="Y50" s="2">
        <f t="shared" si="6"/>
        <v>52</v>
      </c>
      <c r="Z50" s="2">
        <v>52</v>
      </c>
      <c r="AA50" s="2">
        <v>0</v>
      </c>
      <c r="AB50" s="2">
        <v>0</v>
      </c>
      <c r="AC50" s="2">
        <v>0</v>
      </c>
    </row>
    <row r="51" spans="1:29" ht="24.75" customHeight="1">
      <c r="A51" s="277" t="s">
        <v>26</v>
      </c>
      <c r="B51" s="216">
        <v>43</v>
      </c>
      <c r="C51" s="231" t="s">
        <v>63</v>
      </c>
      <c r="D51" s="238" t="s">
        <v>63</v>
      </c>
      <c r="E51" s="282">
        <f t="shared" si="10"/>
        <v>43</v>
      </c>
      <c r="F51" s="287" t="s">
        <v>63</v>
      </c>
      <c r="G51" s="231" t="s">
        <v>63</v>
      </c>
      <c r="H51" s="238" t="s">
        <v>63</v>
      </c>
      <c r="I51" s="263" t="s">
        <v>63</v>
      </c>
      <c r="J51" s="216">
        <f t="shared" si="1"/>
        <v>43</v>
      </c>
      <c r="K51" s="231" t="s">
        <v>63</v>
      </c>
      <c r="L51" s="238" t="s">
        <v>63</v>
      </c>
      <c r="M51" s="282">
        <f t="shared" si="11"/>
        <v>43</v>
      </c>
      <c r="O51" s="2">
        <f t="shared" si="2"/>
        <v>0</v>
      </c>
      <c r="P51" s="2">
        <v>0</v>
      </c>
      <c r="Q51" s="2">
        <v>0</v>
      </c>
      <c r="R51" s="2">
        <v>0</v>
      </c>
      <c r="T51" s="2">
        <f t="shared" si="3"/>
        <v>0</v>
      </c>
      <c r="U51" s="2">
        <v>0</v>
      </c>
      <c r="V51" s="2">
        <v>0</v>
      </c>
      <c r="W51" s="2">
        <v>0</v>
      </c>
      <c r="Y51" s="2">
        <f t="shared" si="6"/>
        <v>43</v>
      </c>
      <c r="Z51" s="2">
        <v>0</v>
      </c>
      <c r="AA51" s="2">
        <v>0</v>
      </c>
      <c r="AB51" s="2">
        <v>0</v>
      </c>
      <c r="AC51" s="2">
        <v>43</v>
      </c>
    </row>
    <row r="52" spans="1:29" ht="24.75" customHeight="1">
      <c r="A52" s="279" t="s">
        <v>27</v>
      </c>
      <c r="B52" s="217">
        <v>60</v>
      </c>
      <c r="C52" s="234" t="s">
        <v>63</v>
      </c>
      <c r="D52" s="242" t="s">
        <v>63</v>
      </c>
      <c r="E52" s="281">
        <f t="shared" si="10"/>
        <v>60</v>
      </c>
      <c r="F52" s="288" t="s">
        <v>63</v>
      </c>
      <c r="G52" s="234" t="s">
        <v>63</v>
      </c>
      <c r="H52" s="242" t="s">
        <v>63</v>
      </c>
      <c r="I52" s="265" t="s">
        <v>63</v>
      </c>
      <c r="J52" s="217">
        <f t="shared" si="1"/>
        <v>60</v>
      </c>
      <c r="K52" s="234" t="s">
        <v>63</v>
      </c>
      <c r="L52" s="242" t="s">
        <v>63</v>
      </c>
      <c r="M52" s="281">
        <f t="shared" si="11"/>
        <v>60</v>
      </c>
      <c r="O52" s="2">
        <f t="shared" si="2"/>
        <v>0</v>
      </c>
      <c r="P52" s="2">
        <v>0</v>
      </c>
      <c r="Q52" s="2">
        <v>0</v>
      </c>
      <c r="R52" s="2">
        <v>0</v>
      </c>
      <c r="T52" s="2">
        <f t="shared" si="3"/>
        <v>0</v>
      </c>
      <c r="U52" s="2">
        <v>0</v>
      </c>
      <c r="V52" s="2">
        <v>0</v>
      </c>
      <c r="W52" s="2">
        <v>0</v>
      </c>
      <c r="Y52" s="2">
        <f t="shared" si="6"/>
        <v>60</v>
      </c>
      <c r="Z52" s="2">
        <v>0</v>
      </c>
      <c r="AA52" s="2">
        <v>0</v>
      </c>
      <c r="AB52" s="2">
        <v>0</v>
      </c>
      <c r="AC52" s="2">
        <v>60</v>
      </c>
    </row>
    <row r="53" spans="1:29" ht="24.75" customHeight="1">
      <c r="A53" s="275" t="s">
        <v>28</v>
      </c>
      <c r="B53" s="215">
        <v>281</v>
      </c>
      <c r="C53" s="206">
        <f t="shared" si="8"/>
        <v>41</v>
      </c>
      <c r="D53" s="227" t="s">
        <v>63</v>
      </c>
      <c r="E53" s="207">
        <f t="shared" si="10"/>
        <v>240</v>
      </c>
      <c r="F53" s="284" t="s">
        <v>63</v>
      </c>
      <c r="G53" s="230" t="s">
        <v>63</v>
      </c>
      <c r="H53" s="227" t="s">
        <v>63</v>
      </c>
      <c r="I53" s="260" t="s">
        <v>63</v>
      </c>
      <c r="J53" s="215">
        <f t="shared" si="1"/>
        <v>281</v>
      </c>
      <c r="K53" s="206">
        <f t="shared" si="9"/>
        <v>41</v>
      </c>
      <c r="L53" s="227" t="s">
        <v>63</v>
      </c>
      <c r="M53" s="207">
        <f t="shared" si="11"/>
        <v>240</v>
      </c>
      <c r="O53" s="2">
        <f t="shared" si="2"/>
        <v>41</v>
      </c>
      <c r="P53" s="2">
        <v>18</v>
      </c>
      <c r="Q53" s="2">
        <v>0</v>
      </c>
      <c r="R53" s="2">
        <v>23</v>
      </c>
      <c r="T53" s="2">
        <f t="shared" si="3"/>
        <v>0</v>
      </c>
      <c r="U53" s="2">
        <v>0</v>
      </c>
      <c r="V53" s="2">
        <v>0</v>
      </c>
      <c r="W53" s="2">
        <v>0</v>
      </c>
      <c r="Y53" s="2">
        <f t="shared" si="6"/>
        <v>240</v>
      </c>
      <c r="Z53" s="2">
        <v>240</v>
      </c>
      <c r="AA53" s="2">
        <v>0</v>
      </c>
      <c r="AB53" s="2">
        <v>0</v>
      </c>
      <c r="AC53" s="2">
        <v>0</v>
      </c>
    </row>
    <row r="54" spans="1:29" ht="24.75" customHeight="1">
      <c r="A54" s="275" t="s">
        <v>29</v>
      </c>
      <c r="B54" s="215">
        <v>563</v>
      </c>
      <c r="C54" s="206">
        <f t="shared" si="8"/>
        <v>22</v>
      </c>
      <c r="D54" s="227" t="s">
        <v>63</v>
      </c>
      <c r="E54" s="207">
        <f t="shared" si="10"/>
        <v>541</v>
      </c>
      <c r="F54" s="284" t="s">
        <v>63</v>
      </c>
      <c r="G54" s="230" t="s">
        <v>158</v>
      </c>
      <c r="H54" s="227" t="s">
        <v>63</v>
      </c>
      <c r="I54" s="260" t="s">
        <v>158</v>
      </c>
      <c r="J54" s="215">
        <f t="shared" si="1"/>
        <v>563</v>
      </c>
      <c r="K54" s="206">
        <f t="shared" si="9"/>
        <v>22</v>
      </c>
      <c r="L54" s="227" t="s">
        <v>63</v>
      </c>
      <c r="M54" s="207">
        <f t="shared" si="11"/>
        <v>541</v>
      </c>
      <c r="O54" s="2">
        <f t="shared" si="2"/>
        <v>22</v>
      </c>
      <c r="P54" s="2">
        <v>0</v>
      </c>
      <c r="Q54" s="2">
        <v>0</v>
      </c>
      <c r="R54" s="2">
        <v>22</v>
      </c>
      <c r="T54" s="2">
        <f t="shared" si="3"/>
        <v>0</v>
      </c>
      <c r="U54" s="2">
        <v>0</v>
      </c>
      <c r="V54" s="2">
        <v>0</v>
      </c>
      <c r="W54" s="2">
        <v>0</v>
      </c>
      <c r="Y54" s="2">
        <f t="shared" si="6"/>
        <v>541</v>
      </c>
      <c r="Z54" s="2">
        <v>541</v>
      </c>
      <c r="AA54" s="2">
        <v>0</v>
      </c>
      <c r="AB54" s="2">
        <v>0</v>
      </c>
      <c r="AC54" s="2">
        <v>0</v>
      </c>
    </row>
    <row r="55" spans="1:29" ht="24.75" customHeight="1">
      <c r="A55" s="275" t="s">
        <v>30</v>
      </c>
      <c r="B55" s="215">
        <v>134</v>
      </c>
      <c r="C55" s="206">
        <f t="shared" si="8"/>
        <v>24</v>
      </c>
      <c r="D55" s="227" t="s">
        <v>63</v>
      </c>
      <c r="E55" s="207">
        <f t="shared" si="10"/>
        <v>110</v>
      </c>
      <c r="F55" s="284" t="s">
        <v>63</v>
      </c>
      <c r="G55" s="230" t="s">
        <v>162</v>
      </c>
      <c r="H55" s="227" t="s">
        <v>63</v>
      </c>
      <c r="I55" s="260" t="s">
        <v>63</v>
      </c>
      <c r="J55" s="300">
        <f t="shared" si="1"/>
        <v>134</v>
      </c>
      <c r="K55" s="206">
        <f t="shared" si="9"/>
        <v>24</v>
      </c>
      <c r="L55" s="227" t="s">
        <v>63</v>
      </c>
      <c r="M55" s="207">
        <f t="shared" si="11"/>
        <v>110</v>
      </c>
      <c r="O55" s="2">
        <f t="shared" si="2"/>
        <v>24</v>
      </c>
      <c r="P55" s="2">
        <v>0</v>
      </c>
      <c r="Q55" s="2">
        <v>22</v>
      </c>
      <c r="R55" s="2">
        <v>2</v>
      </c>
      <c r="T55" s="2">
        <f t="shared" si="3"/>
        <v>0</v>
      </c>
      <c r="U55" s="2">
        <v>0</v>
      </c>
      <c r="V55" s="2">
        <v>0</v>
      </c>
      <c r="W55" s="2">
        <v>0</v>
      </c>
      <c r="Y55" s="2">
        <f t="shared" si="6"/>
        <v>110</v>
      </c>
      <c r="Z55" s="2">
        <v>110</v>
      </c>
      <c r="AA55" s="2">
        <v>0</v>
      </c>
      <c r="AB55" s="2">
        <v>0</v>
      </c>
      <c r="AC55" s="2">
        <v>0</v>
      </c>
    </row>
    <row r="56" spans="1:29" ht="24.75" customHeight="1">
      <c r="A56" s="277" t="s">
        <v>31</v>
      </c>
      <c r="B56" s="216">
        <v>245</v>
      </c>
      <c r="C56" s="262">
        <f t="shared" si="8"/>
        <v>55</v>
      </c>
      <c r="D56" s="238" t="s">
        <v>63</v>
      </c>
      <c r="E56" s="282">
        <f t="shared" si="10"/>
        <v>190</v>
      </c>
      <c r="F56" s="287" t="s">
        <v>63</v>
      </c>
      <c r="G56" s="231" t="s">
        <v>158</v>
      </c>
      <c r="H56" s="238" t="s">
        <v>63</v>
      </c>
      <c r="I56" s="263" t="s">
        <v>158</v>
      </c>
      <c r="J56" s="216">
        <f t="shared" si="1"/>
        <v>245</v>
      </c>
      <c r="K56" s="262">
        <f t="shared" si="9"/>
        <v>55</v>
      </c>
      <c r="L56" s="238" t="s">
        <v>63</v>
      </c>
      <c r="M56" s="282">
        <f t="shared" si="11"/>
        <v>190</v>
      </c>
      <c r="O56" s="2">
        <f t="shared" si="2"/>
        <v>55</v>
      </c>
      <c r="P56" s="2">
        <v>28</v>
      </c>
      <c r="Q56" s="2">
        <v>0</v>
      </c>
      <c r="R56" s="2">
        <v>27</v>
      </c>
      <c r="T56" s="2">
        <f t="shared" si="3"/>
        <v>0</v>
      </c>
      <c r="U56" s="2">
        <v>0</v>
      </c>
      <c r="V56" s="2">
        <v>0</v>
      </c>
      <c r="W56" s="2">
        <v>0</v>
      </c>
      <c r="Y56" s="2">
        <f t="shared" si="6"/>
        <v>190</v>
      </c>
      <c r="Z56" s="2">
        <v>190</v>
      </c>
      <c r="AA56" s="2">
        <v>0</v>
      </c>
      <c r="AB56" s="2">
        <v>0</v>
      </c>
      <c r="AC56" s="2">
        <v>0</v>
      </c>
    </row>
    <row r="57" spans="1:29" ht="24.75" customHeight="1">
      <c r="A57" s="279" t="s">
        <v>32</v>
      </c>
      <c r="B57" s="217">
        <v>1039</v>
      </c>
      <c r="C57" s="234" t="s">
        <v>63</v>
      </c>
      <c r="D57" s="242" t="s">
        <v>63</v>
      </c>
      <c r="E57" s="281">
        <f t="shared" si="10"/>
        <v>1039</v>
      </c>
      <c r="F57" s="303">
        <f>SUM(G57:I57)</f>
        <v>6</v>
      </c>
      <c r="G57" s="234" t="s">
        <v>158</v>
      </c>
      <c r="H57" s="242" t="s">
        <v>63</v>
      </c>
      <c r="I57" s="281">
        <v>6</v>
      </c>
      <c r="J57" s="301">
        <f t="shared" si="1"/>
        <v>1045</v>
      </c>
      <c r="K57" s="234" t="s">
        <v>63</v>
      </c>
      <c r="L57" s="242" t="s">
        <v>63</v>
      </c>
      <c r="M57" s="281">
        <f t="shared" si="11"/>
        <v>1045</v>
      </c>
      <c r="O57" s="2">
        <f t="shared" si="2"/>
        <v>0</v>
      </c>
      <c r="P57" s="2">
        <v>0</v>
      </c>
      <c r="Q57" s="2">
        <v>0</v>
      </c>
      <c r="R57" s="2">
        <v>0</v>
      </c>
      <c r="T57" s="2">
        <f t="shared" si="3"/>
        <v>0</v>
      </c>
      <c r="U57" s="2">
        <v>0</v>
      </c>
      <c r="V57" s="2">
        <v>0</v>
      </c>
      <c r="W57" s="2">
        <v>0</v>
      </c>
      <c r="Y57" s="2">
        <f t="shared" si="6"/>
        <v>1039</v>
      </c>
      <c r="Z57" s="2">
        <v>1039</v>
      </c>
      <c r="AA57" s="2">
        <v>0</v>
      </c>
      <c r="AB57" s="2">
        <v>0</v>
      </c>
      <c r="AC57" s="2">
        <v>0</v>
      </c>
    </row>
    <row r="58" spans="1:29" ht="24.75" customHeight="1">
      <c r="A58" s="275" t="s">
        <v>33</v>
      </c>
      <c r="B58" s="215">
        <v>283</v>
      </c>
      <c r="C58" s="230" t="s">
        <v>63</v>
      </c>
      <c r="D58" s="227" t="s">
        <v>63</v>
      </c>
      <c r="E58" s="207">
        <f t="shared" si="10"/>
        <v>283</v>
      </c>
      <c r="F58" s="276" t="s">
        <v>63</v>
      </c>
      <c r="G58" s="230" t="s">
        <v>158</v>
      </c>
      <c r="H58" s="227" t="s">
        <v>63</v>
      </c>
      <c r="I58" s="260" t="s">
        <v>63</v>
      </c>
      <c r="J58" s="215">
        <f t="shared" si="1"/>
        <v>283</v>
      </c>
      <c r="K58" s="230" t="s">
        <v>63</v>
      </c>
      <c r="L58" s="227" t="s">
        <v>63</v>
      </c>
      <c r="M58" s="207">
        <f t="shared" si="11"/>
        <v>283</v>
      </c>
      <c r="O58" s="2">
        <f t="shared" si="2"/>
        <v>0</v>
      </c>
      <c r="P58" s="2">
        <v>0</v>
      </c>
      <c r="Q58" s="2">
        <v>0</v>
      </c>
      <c r="R58" s="2">
        <v>0</v>
      </c>
      <c r="T58" s="2">
        <f t="shared" si="3"/>
        <v>0</v>
      </c>
      <c r="U58" s="2">
        <v>0</v>
      </c>
      <c r="V58" s="2">
        <v>0</v>
      </c>
      <c r="W58" s="2">
        <v>0</v>
      </c>
      <c r="Y58" s="2">
        <f t="shared" si="6"/>
        <v>283</v>
      </c>
      <c r="Z58" s="2">
        <v>283</v>
      </c>
      <c r="AA58" s="2">
        <v>0</v>
      </c>
      <c r="AB58" s="2">
        <v>0</v>
      </c>
      <c r="AC58" s="2">
        <v>0</v>
      </c>
    </row>
    <row r="59" spans="1:29" ht="24.75" customHeight="1">
      <c r="A59" s="275" t="s">
        <v>34</v>
      </c>
      <c r="B59" s="215">
        <v>210</v>
      </c>
      <c r="C59" s="230" t="s">
        <v>63</v>
      </c>
      <c r="D59" s="227" t="s">
        <v>63</v>
      </c>
      <c r="E59" s="207">
        <f t="shared" si="10"/>
        <v>210</v>
      </c>
      <c r="F59" s="276" t="s">
        <v>63</v>
      </c>
      <c r="G59" s="230" t="s">
        <v>63</v>
      </c>
      <c r="H59" s="227" t="s">
        <v>63</v>
      </c>
      <c r="I59" s="260" t="s">
        <v>63</v>
      </c>
      <c r="J59" s="300">
        <f t="shared" si="1"/>
        <v>210</v>
      </c>
      <c r="K59" s="230" t="s">
        <v>63</v>
      </c>
      <c r="L59" s="227" t="s">
        <v>63</v>
      </c>
      <c r="M59" s="207">
        <f t="shared" si="11"/>
        <v>210</v>
      </c>
      <c r="O59" s="2">
        <f t="shared" si="2"/>
        <v>0</v>
      </c>
      <c r="P59" s="2">
        <v>0</v>
      </c>
      <c r="Q59" s="2">
        <v>0</v>
      </c>
      <c r="R59" s="2">
        <v>0</v>
      </c>
      <c r="T59" s="2">
        <f t="shared" si="3"/>
        <v>0</v>
      </c>
      <c r="U59" s="2">
        <v>0</v>
      </c>
      <c r="V59" s="2">
        <v>0</v>
      </c>
      <c r="W59" s="2">
        <v>0</v>
      </c>
      <c r="Y59" s="2">
        <f t="shared" si="6"/>
        <v>210</v>
      </c>
      <c r="Z59" s="2">
        <v>210</v>
      </c>
      <c r="AA59" s="2">
        <v>0</v>
      </c>
      <c r="AB59" s="2">
        <v>0</v>
      </c>
      <c r="AC59" s="2">
        <v>0</v>
      </c>
    </row>
    <row r="60" spans="1:29" ht="24.75" customHeight="1">
      <c r="A60" s="275" t="s">
        <v>35</v>
      </c>
      <c r="B60" s="215">
        <v>352</v>
      </c>
      <c r="C60" s="230" t="s">
        <v>63</v>
      </c>
      <c r="D60" s="227" t="s">
        <v>63</v>
      </c>
      <c r="E60" s="207">
        <f t="shared" si="10"/>
        <v>352</v>
      </c>
      <c r="F60" s="276" t="s">
        <v>63</v>
      </c>
      <c r="G60" s="230" t="s">
        <v>63</v>
      </c>
      <c r="H60" s="227" t="s">
        <v>63</v>
      </c>
      <c r="I60" s="260" t="s">
        <v>63</v>
      </c>
      <c r="J60" s="215">
        <f t="shared" si="1"/>
        <v>352</v>
      </c>
      <c r="K60" s="230" t="s">
        <v>63</v>
      </c>
      <c r="L60" s="227" t="s">
        <v>63</v>
      </c>
      <c r="M60" s="207">
        <f t="shared" si="11"/>
        <v>352</v>
      </c>
      <c r="O60" s="2">
        <f t="shared" si="2"/>
        <v>0</v>
      </c>
      <c r="P60" s="2">
        <v>0</v>
      </c>
      <c r="Q60" s="2">
        <v>0</v>
      </c>
      <c r="R60" s="2">
        <v>0</v>
      </c>
      <c r="T60" s="2">
        <f t="shared" si="3"/>
        <v>0</v>
      </c>
      <c r="U60" s="2">
        <v>0</v>
      </c>
      <c r="V60" s="2">
        <v>0</v>
      </c>
      <c r="W60" s="2">
        <v>0</v>
      </c>
      <c r="Y60" s="2">
        <f t="shared" si="6"/>
        <v>352</v>
      </c>
      <c r="Z60" s="2">
        <v>352</v>
      </c>
      <c r="AA60" s="2">
        <v>0</v>
      </c>
      <c r="AB60" s="2">
        <v>0</v>
      </c>
      <c r="AC60" s="2">
        <v>0</v>
      </c>
    </row>
    <row r="61" spans="1:29" ht="24.75" customHeight="1">
      <c r="A61" s="289" t="s">
        <v>36</v>
      </c>
      <c r="B61" s="216">
        <v>76</v>
      </c>
      <c r="C61" s="262">
        <f t="shared" si="8"/>
        <v>76</v>
      </c>
      <c r="D61" s="238" t="s">
        <v>63</v>
      </c>
      <c r="E61" s="263" t="s">
        <v>63</v>
      </c>
      <c r="F61" s="278" t="s">
        <v>63</v>
      </c>
      <c r="G61" s="231" t="s">
        <v>63</v>
      </c>
      <c r="H61" s="238" t="s">
        <v>63</v>
      </c>
      <c r="I61" s="263" t="s">
        <v>63</v>
      </c>
      <c r="J61" s="216">
        <f t="shared" si="1"/>
        <v>76</v>
      </c>
      <c r="K61" s="262">
        <f t="shared" si="9"/>
        <v>76</v>
      </c>
      <c r="L61" s="238" t="s">
        <v>63</v>
      </c>
      <c r="M61" s="263" t="s">
        <v>63</v>
      </c>
      <c r="O61" s="2">
        <f t="shared" si="2"/>
        <v>76</v>
      </c>
      <c r="P61" s="2">
        <v>76</v>
      </c>
      <c r="Q61" s="2">
        <v>0</v>
      </c>
      <c r="R61" s="2">
        <v>0</v>
      </c>
      <c r="T61" s="2">
        <f t="shared" si="3"/>
        <v>0</v>
      </c>
      <c r="U61" s="2">
        <v>0</v>
      </c>
      <c r="V61" s="2">
        <v>0</v>
      </c>
      <c r="W61" s="2">
        <v>0</v>
      </c>
      <c r="Y61" s="2">
        <f t="shared" si="6"/>
        <v>0</v>
      </c>
      <c r="Z61" s="2">
        <v>0</v>
      </c>
      <c r="AA61" s="2">
        <v>0</v>
      </c>
      <c r="AB61" s="2">
        <v>0</v>
      </c>
      <c r="AC61" s="2">
        <v>0</v>
      </c>
    </row>
    <row r="62" spans="1:29" ht="24.75" customHeight="1">
      <c r="A62" s="290" t="s">
        <v>37</v>
      </c>
      <c r="B62" s="217">
        <v>71</v>
      </c>
      <c r="C62" s="240">
        <f t="shared" si="8"/>
        <v>71</v>
      </c>
      <c r="D62" s="242" t="s">
        <v>63</v>
      </c>
      <c r="E62" s="265" t="s">
        <v>63</v>
      </c>
      <c r="F62" s="280" t="s">
        <v>63</v>
      </c>
      <c r="G62" s="234" t="s">
        <v>63</v>
      </c>
      <c r="H62" s="242" t="s">
        <v>63</v>
      </c>
      <c r="I62" s="265" t="s">
        <v>63</v>
      </c>
      <c r="J62" s="301">
        <f t="shared" si="1"/>
        <v>71</v>
      </c>
      <c r="K62" s="240">
        <f t="shared" si="9"/>
        <v>71</v>
      </c>
      <c r="L62" s="242" t="s">
        <v>63</v>
      </c>
      <c r="M62" s="265" t="s">
        <v>63</v>
      </c>
      <c r="O62" s="2">
        <f t="shared" si="2"/>
        <v>71</v>
      </c>
      <c r="P62" s="2">
        <v>71</v>
      </c>
      <c r="Q62" s="2">
        <v>0</v>
      </c>
      <c r="R62" s="2">
        <v>0</v>
      </c>
      <c r="T62" s="2">
        <f t="shared" si="3"/>
        <v>0</v>
      </c>
      <c r="U62" s="2">
        <v>0</v>
      </c>
      <c r="V62" s="2">
        <v>0</v>
      </c>
      <c r="W62" s="2">
        <v>0</v>
      </c>
      <c r="Y62" s="2">
        <f t="shared" si="6"/>
        <v>0</v>
      </c>
      <c r="Z62" s="2">
        <v>0</v>
      </c>
      <c r="AA62" s="2">
        <v>0</v>
      </c>
      <c r="AB62" s="2">
        <v>0</v>
      </c>
      <c r="AC62" s="2">
        <v>0</v>
      </c>
    </row>
    <row r="63" spans="1:29" ht="24.75" customHeight="1">
      <c r="A63" s="291" t="s">
        <v>38</v>
      </c>
      <c r="B63" s="215">
        <v>289</v>
      </c>
      <c r="C63" s="206">
        <f t="shared" si="8"/>
        <v>289</v>
      </c>
      <c r="D63" s="227" t="s">
        <v>63</v>
      </c>
      <c r="E63" s="260" t="s">
        <v>63</v>
      </c>
      <c r="F63" s="276" t="s">
        <v>63</v>
      </c>
      <c r="G63" s="230" t="s">
        <v>63</v>
      </c>
      <c r="H63" s="227" t="s">
        <v>63</v>
      </c>
      <c r="I63" s="260" t="s">
        <v>63</v>
      </c>
      <c r="J63" s="215">
        <f t="shared" si="1"/>
        <v>289</v>
      </c>
      <c r="K63" s="206">
        <f t="shared" si="9"/>
        <v>289</v>
      </c>
      <c r="L63" s="227" t="s">
        <v>63</v>
      </c>
      <c r="M63" s="260" t="s">
        <v>63</v>
      </c>
      <c r="O63" s="2">
        <f t="shared" si="2"/>
        <v>289</v>
      </c>
      <c r="P63" s="2">
        <v>289</v>
      </c>
      <c r="Q63" s="2">
        <v>0</v>
      </c>
      <c r="R63" s="2">
        <v>0</v>
      </c>
      <c r="T63" s="2">
        <f t="shared" si="3"/>
        <v>0</v>
      </c>
      <c r="U63" s="2">
        <v>0</v>
      </c>
      <c r="V63" s="2">
        <v>0</v>
      </c>
      <c r="W63" s="2">
        <v>0</v>
      </c>
      <c r="Y63" s="2">
        <f t="shared" si="6"/>
        <v>0</v>
      </c>
      <c r="Z63" s="2">
        <v>0</v>
      </c>
      <c r="AA63" s="2">
        <v>0</v>
      </c>
      <c r="AB63" s="2">
        <v>0</v>
      </c>
      <c r="AC63" s="2">
        <v>0</v>
      </c>
    </row>
    <row r="64" spans="1:29" ht="24.75" customHeight="1">
      <c r="A64" s="291" t="s">
        <v>39</v>
      </c>
      <c r="B64" s="215">
        <v>28</v>
      </c>
      <c r="C64" s="206">
        <f t="shared" si="8"/>
        <v>28</v>
      </c>
      <c r="D64" s="227" t="s">
        <v>63</v>
      </c>
      <c r="E64" s="260" t="s">
        <v>63</v>
      </c>
      <c r="F64" s="276" t="s">
        <v>63</v>
      </c>
      <c r="G64" s="230" t="s">
        <v>167</v>
      </c>
      <c r="H64" s="227" t="s">
        <v>63</v>
      </c>
      <c r="I64" s="260" t="s">
        <v>158</v>
      </c>
      <c r="J64" s="215">
        <f t="shared" si="1"/>
        <v>28</v>
      </c>
      <c r="K64" s="206">
        <f t="shared" si="9"/>
        <v>28</v>
      </c>
      <c r="L64" s="227" t="s">
        <v>63</v>
      </c>
      <c r="M64" s="260" t="s">
        <v>63</v>
      </c>
      <c r="O64" s="2">
        <f t="shared" si="2"/>
        <v>28</v>
      </c>
      <c r="P64" s="2">
        <v>28</v>
      </c>
      <c r="Q64" s="2">
        <v>0</v>
      </c>
      <c r="R64" s="2">
        <v>0</v>
      </c>
      <c r="T64" s="2">
        <f t="shared" si="3"/>
        <v>0</v>
      </c>
      <c r="U64" s="2">
        <v>0</v>
      </c>
      <c r="V64" s="2">
        <v>0</v>
      </c>
      <c r="W64" s="2">
        <v>0</v>
      </c>
      <c r="Y64" s="2">
        <f t="shared" si="6"/>
        <v>0</v>
      </c>
      <c r="Z64" s="2">
        <v>0</v>
      </c>
      <c r="AA64" s="2">
        <v>0</v>
      </c>
      <c r="AB64" s="2">
        <v>0</v>
      </c>
      <c r="AC64" s="2">
        <v>0</v>
      </c>
    </row>
    <row r="65" spans="1:29" ht="24.75" customHeight="1">
      <c r="A65" s="291" t="s">
        <v>40</v>
      </c>
      <c r="B65" s="215">
        <v>34</v>
      </c>
      <c r="C65" s="206">
        <f t="shared" si="8"/>
        <v>34</v>
      </c>
      <c r="D65" s="227" t="s">
        <v>63</v>
      </c>
      <c r="E65" s="260" t="s">
        <v>63</v>
      </c>
      <c r="F65" s="276" t="s">
        <v>63</v>
      </c>
      <c r="G65" s="230" t="s">
        <v>166</v>
      </c>
      <c r="H65" s="227" t="s">
        <v>63</v>
      </c>
      <c r="I65" s="260" t="s">
        <v>63</v>
      </c>
      <c r="J65" s="215">
        <f t="shared" si="1"/>
        <v>34</v>
      </c>
      <c r="K65" s="206">
        <f t="shared" si="9"/>
        <v>34</v>
      </c>
      <c r="L65" s="227" t="s">
        <v>63</v>
      </c>
      <c r="M65" s="260" t="s">
        <v>63</v>
      </c>
      <c r="O65" s="2">
        <f t="shared" si="2"/>
        <v>34</v>
      </c>
      <c r="P65" s="2">
        <v>34</v>
      </c>
      <c r="Q65" s="2">
        <v>0</v>
      </c>
      <c r="R65" s="2">
        <v>0</v>
      </c>
      <c r="T65" s="2">
        <f t="shared" si="3"/>
        <v>0</v>
      </c>
      <c r="U65" s="2">
        <v>0</v>
      </c>
      <c r="V65" s="2">
        <v>0</v>
      </c>
      <c r="W65" s="2">
        <v>0</v>
      </c>
      <c r="Y65" s="2">
        <f t="shared" si="6"/>
        <v>0</v>
      </c>
      <c r="Z65" s="2">
        <v>0</v>
      </c>
      <c r="AA65" s="2">
        <v>0</v>
      </c>
      <c r="AB65" s="2">
        <v>0</v>
      </c>
      <c r="AC65" s="2">
        <v>0</v>
      </c>
    </row>
    <row r="66" spans="1:29" ht="24.75" customHeight="1">
      <c r="A66" s="277" t="s">
        <v>41</v>
      </c>
      <c r="B66" s="216">
        <v>12</v>
      </c>
      <c r="C66" s="262">
        <f t="shared" si="8"/>
        <v>12</v>
      </c>
      <c r="D66" s="238" t="s">
        <v>63</v>
      </c>
      <c r="E66" s="263" t="s">
        <v>63</v>
      </c>
      <c r="F66" s="278" t="s">
        <v>63</v>
      </c>
      <c r="G66" s="231" t="s">
        <v>158</v>
      </c>
      <c r="H66" s="238" t="s">
        <v>63</v>
      </c>
      <c r="I66" s="263" t="s">
        <v>158</v>
      </c>
      <c r="J66" s="302">
        <f t="shared" si="1"/>
        <v>12</v>
      </c>
      <c r="K66" s="262">
        <f t="shared" si="9"/>
        <v>12</v>
      </c>
      <c r="L66" s="238" t="s">
        <v>63</v>
      </c>
      <c r="M66" s="263" t="s">
        <v>63</v>
      </c>
      <c r="O66" s="2">
        <f t="shared" si="2"/>
        <v>12</v>
      </c>
      <c r="P66" s="2">
        <v>12</v>
      </c>
      <c r="Q66" s="2">
        <v>0</v>
      </c>
      <c r="R66" s="2">
        <v>0</v>
      </c>
      <c r="T66" s="2">
        <f t="shared" si="3"/>
        <v>0</v>
      </c>
      <c r="U66" s="2">
        <v>0</v>
      </c>
      <c r="V66" s="2">
        <v>0</v>
      </c>
      <c r="W66" s="2">
        <v>0</v>
      </c>
      <c r="Y66" s="2">
        <f t="shared" si="6"/>
        <v>0</v>
      </c>
      <c r="Z66" s="2">
        <v>0</v>
      </c>
      <c r="AA66" s="2">
        <v>0</v>
      </c>
      <c r="AB66" s="2">
        <v>0</v>
      </c>
      <c r="AC66" s="2">
        <v>0</v>
      </c>
    </row>
    <row r="67" spans="1:29" ht="24.75" customHeight="1">
      <c r="A67" s="279" t="s">
        <v>42</v>
      </c>
      <c r="B67" s="217">
        <v>31</v>
      </c>
      <c r="C67" s="240">
        <f t="shared" si="8"/>
        <v>31</v>
      </c>
      <c r="D67" s="242" t="s">
        <v>63</v>
      </c>
      <c r="E67" s="265" t="s">
        <v>63</v>
      </c>
      <c r="F67" s="280" t="s">
        <v>63</v>
      </c>
      <c r="G67" s="234" t="s">
        <v>63</v>
      </c>
      <c r="H67" s="242" t="s">
        <v>63</v>
      </c>
      <c r="I67" s="265" t="s">
        <v>63</v>
      </c>
      <c r="J67" s="217">
        <f t="shared" si="1"/>
        <v>31</v>
      </c>
      <c r="K67" s="240">
        <f t="shared" si="9"/>
        <v>31</v>
      </c>
      <c r="L67" s="242" t="s">
        <v>63</v>
      </c>
      <c r="M67" s="265" t="s">
        <v>63</v>
      </c>
      <c r="O67" s="2">
        <f t="shared" si="2"/>
        <v>31</v>
      </c>
      <c r="P67" s="2">
        <v>26</v>
      </c>
      <c r="Q67" s="2">
        <v>0</v>
      </c>
      <c r="R67" s="2">
        <v>5</v>
      </c>
      <c r="T67" s="2">
        <f t="shared" si="3"/>
        <v>0</v>
      </c>
      <c r="U67" s="2">
        <v>0</v>
      </c>
      <c r="V67" s="2">
        <v>0</v>
      </c>
      <c r="W67" s="2">
        <v>0</v>
      </c>
      <c r="Y67" s="2">
        <f t="shared" si="6"/>
        <v>0</v>
      </c>
      <c r="Z67" s="2">
        <v>0</v>
      </c>
      <c r="AA67" s="2">
        <v>0</v>
      </c>
      <c r="AB67" s="2">
        <v>0</v>
      </c>
      <c r="AC67" s="2">
        <v>0</v>
      </c>
    </row>
    <row r="68" spans="1:29" ht="24.75" customHeight="1">
      <c r="A68" s="275" t="s">
        <v>43</v>
      </c>
      <c r="B68" s="215">
        <v>31</v>
      </c>
      <c r="C68" s="206">
        <f t="shared" si="8"/>
        <v>6</v>
      </c>
      <c r="D68" s="229">
        <f>T68</f>
        <v>25</v>
      </c>
      <c r="E68" s="260" t="s">
        <v>63</v>
      </c>
      <c r="F68" s="215">
        <f>SUM(G68:I68)</f>
        <v>466</v>
      </c>
      <c r="G68" s="230" t="s">
        <v>158</v>
      </c>
      <c r="H68" s="227" t="s">
        <v>63</v>
      </c>
      <c r="I68" s="207">
        <v>466</v>
      </c>
      <c r="J68" s="215">
        <f t="shared" si="1"/>
        <v>497</v>
      </c>
      <c r="K68" s="206">
        <f t="shared" si="9"/>
        <v>6</v>
      </c>
      <c r="L68" s="229">
        <f>SUM(D68,H68)</f>
        <v>25</v>
      </c>
      <c r="M68" s="207">
        <f t="shared" si="11"/>
        <v>466</v>
      </c>
      <c r="O68" s="2">
        <f t="shared" si="2"/>
        <v>6</v>
      </c>
      <c r="P68" s="2">
        <v>6</v>
      </c>
      <c r="Q68" s="2">
        <v>0</v>
      </c>
      <c r="R68" s="2">
        <v>0</v>
      </c>
      <c r="T68" s="2">
        <f t="shared" si="3"/>
        <v>25</v>
      </c>
      <c r="U68" s="2">
        <v>0</v>
      </c>
      <c r="V68" s="2">
        <v>0</v>
      </c>
      <c r="W68" s="2">
        <v>25</v>
      </c>
      <c r="Y68" s="2">
        <f t="shared" si="6"/>
        <v>0</v>
      </c>
      <c r="Z68" s="2">
        <v>0</v>
      </c>
      <c r="AA68" s="2">
        <v>0</v>
      </c>
      <c r="AB68" s="2">
        <v>0</v>
      </c>
      <c r="AC68" s="2">
        <v>0</v>
      </c>
    </row>
    <row r="69" spans="1:29" ht="24.75" customHeight="1">
      <c r="A69" s="275" t="s">
        <v>18</v>
      </c>
      <c r="B69" s="215">
        <v>4</v>
      </c>
      <c r="C69" s="206">
        <f t="shared" si="8"/>
        <v>4</v>
      </c>
      <c r="D69" s="227" t="s">
        <v>63</v>
      </c>
      <c r="E69" s="260" t="s">
        <v>63</v>
      </c>
      <c r="F69" s="276" t="s">
        <v>63</v>
      </c>
      <c r="G69" s="230" t="s">
        <v>63</v>
      </c>
      <c r="H69" s="227" t="s">
        <v>63</v>
      </c>
      <c r="I69" s="260" t="s">
        <v>158</v>
      </c>
      <c r="J69" s="215">
        <f t="shared" si="1"/>
        <v>4</v>
      </c>
      <c r="K69" s="206">
        <f t="shared" si="9"/>
        <v>4</v>
      </c>
      <c r="L69" s="227" t="s">
        <v>63</v>
      </c>
      <c r="M69" s="260" t="s">
        <v>63</v>
      </c>
      <c r="O69" s="2">
        <f t="shared" si="2"/>
        <v>4</v>
      </c>
      <c r="P69" s="2">
        <v>0</v>
      </c>
      <c r="Q69" s="2">
        <v>0</v>
      </c>
      <c r="R69" s="2">
        <v>4</v>
      </c>
      <c r="T69" s="2">
        <f t="shared" si="3"/>
        <v>0</v>
      </c>
      <c r="U69" s="2">
        <v>0</v>
      </c>
      <c r="V69" s="2">
        <v>0</v>
      </c>
      <c r="W69" s="2">
        <v>0</v>
      </c>
      <c r="Y69" s="2">
        <f t="shared" si="6"/>
        <v>0</v>
      </c>
      <c r="Z69" s="2">
        <v>0</v>
      </c>
      <c r="AA69" s="2">
        <v>0</v>
      </c>
      <c r="AB69" s="2">
        <v>0</v>
      </c>
      <c r="AC69" s="2">
        <v>0</v>
      </c>
    </row>
    <row r="70" spans="1:29" ht="24.75" customHeight="1">
      <c r="A70" s="275" t="s">
        <v>19</v>
      </c>
      <c r="B70" s="215">
        <v>1</v>
      </c>
      <c r="C70" s="206">
        <f t="shared" si="8"/>
        <v>1</v>
      </c>
      <c r="D70" s="227" t="s">
        <v>63</v>
      </c>
      <c r="E70" s="260" t="s">
        <v>63</v>
      </c>
      <c r="F70" s="276" t="s">
        <v>63</v>
      </c>
      <c r="G70" s="230" t="s">
        <v>63</v>
      </c>
      <c r="H70" s="227" t="s">
        <v>63</v>
      </c>
      <c r="I70" s="260" t="s">
        <v>63</v>
      </c>
      <c r="J70" s="215">
        <f t="shared" si="1"/>
        <v>1</v>
      </c>
      <c r="K70" s="206">
        <f t="shared" si="9"/>
        <v>1</v>
      </c>
      <c r="L70" s="227" t="s">
        <v>63</v>
      </c>
      <c r="M70" s="260" t="s">
        <v>63</v>
      </c>
      <c r="O70" s="2">
        <f t="shared" si="2"/>
        <v>1</v>
      </c>
      <c r="P70" s="2">
        <v>1</v>
      </c>
      <c r="Q70" s="2">
        <v>0</v>
      </c>
      <c r="R70" s="2">
        <v>0</v>
      </c>
      <c r="T70" s="2">
        <f t="shared" si="3"/>
        <v>0</v>
      </c>
      <c r="U70" s="2">
        <v>0</v>
      </c>
      <c r="V70" s="2">
        <v>0</v>
      </c>
      <c r="W70" s="2">
        <v>0</v>
      </c>
      <c r="Y70" s="2">
        <f t="shared" si="6"/>
        <v>0</v>
      </c>
      <c r="Z70" s="2">
        <v>0</v>
      </c>
      <c r="AA70" s="2">
        <v>0</v>
      </c>
      <c r="AB70" s="2">
        <v>0</v>
      </c>
      <c r="AC70" s="2">
        <v>0</v>
      </c>
    </row>
    <row r="71" spans="1:29" ht="24.75" customHeight="1">
      <c r="A71" s="277" t="s">
        <v>20</v>
      </c>
      <c r="B71" s="216">
        <v>1</v>
      </c>
      <c r="C71" s="262">
        <f t="shared" si="8"/>
        <v>1</v>
      </c>
      <c r="D71" s="238" t="s">
        <v>63</v>
      </c>
      <c r="E71" s="263" t="s">
        <v>63</v>
      </c>
      <c r="F71" s="278" t="s">
        <v>63</v>
      </c>
      <c r="G71" s="231" t="s">
        <v>63</v>
      </c>
      <c r="H71" s="238" t="s">
        <v>63</v>
      </c>
      <c r="I71" s="263" t="s">
        <v>63</v>
      </c>
      <c r="J71" s="216">
        <f>SUM(K71:M71)</f>
        <v>1</v>
      </c>
      <c r="K71" s="262">
        <f t="shared" si="9"/>
        <v>1</v>
      </c>
      <c r="L71" s="238" t="s">
        <v>63</v>
      </c>
      <c r="M71" s="263" t="s">
        <v>63</v>
      </c>
      <c r="O71" s="2">
        <f>SUM(P71:R71)</f>
        <v>1</v>
      </c>
      <c r="P71" s="2">
        <v>0</v>
      </c>
      <c r="Q71" s="2">
        <v>1</v>
      </c>
      <c r="R71" s="2">
        <v>0</v>
      </c>
      <c r="T71" s="2">
        <f>SUM(U71:W71)</f>
        <v>0</v>
      </c>
      <c r="U71" s="2">
        <v>0</v>
      </c>
      <c r="V71" s="2">
        <v>0</v>
      </c>
      <c r="W71" s="2">
        <v>0</v>
      </c>
      <c r="Y71" s="2">
        <f t="shared" si="6"/>
        <v>0</v>
      </c>
      <c r="Z71" s="2">
        <v>0</v>
      </c>
      <c r="AA71" s="2">
        <v>0</v>
      </c>
      <c r="AB71" s="2">
        <v>0</v>
      </c>
      <c r="AC71" s="2">
        <v>0</v>
      </c>
    </row>
    <row r="72" spans="1:29" ht="24.75" customHeight="1">
      <c r="A72" s="279" t="s">
        <v>21</v>
      </c>
      <c r="B72" s="217">
        <v>6</v>
      </c>
      <c r="C72" s="234" t="s">
        <v>63</v>
      </c>
      <c r="D72" s="242" t="s">
        <v>63</v>
      </c>
      <c r="E72" s="281">
        <f t="shared" si="10"/>
        <v>6</v>
      </c>
      <c r="F72" s="280" t="s">
        <v>63</v>
      </c>
      <c r="G72" s="234" t="s">
        <v>158</v>
      </c>
      <c r="H72" s="242" t="s">
        <v>63</v>
      </c>
      <c r="I72" s="265" t="s">
        <v>63</v>
      </c>
      <c r="J72" s="217">
        <f>SUM(K72:M72)</f>
        <v>6</v>
      </c>
      <c r="K72" s="234" t="s">
        <v>63</v>
      </c>
      <c r="L72" s="242" t="s">
        <v>63</v>
      </c>
      <c r="M72" s="281">
        <f t="shared" si="11"/>
        <v>6</v>
      </c>
      <c r="O72" s="2">
        <f>SUM(P72:R72)</f>
        <v>0</v>
      </c>
      <c r="P72" s="2">
        <v>0</v>
      </c>
      <c r="Q72" s="2">
        <v>0</v>
      </c>
      <c r="R72" s="2">
        <v>0</v>
      </c>
      <c r="T72" s="2">
        <f>SUM(U72:W72)</f>
        <v>0</v>
      </c>
      <c r="U72" s="2">
        <v>0</v>
      </c>
      <c r="V72" s="2">
        <v>0</v>
      </c>
      <c r="W72" s="2">
        <v>0</v>
      </c>
      <c r="Y72" s="2">
        <f>SUM(Z72:AC72)</f>
        <v>6</v>
      </c>
      <c r="Z72" s="2">
        <v>6</v>
      </c>
      <c r="AA72" s="2">
        <v>0</v>
      </c>
      <c r="AB72" s="2">
        <v>0</v>
      </c>
      <c r="AC72" s="2">
        <v>0</v>
      </c>
    </row>
    <row r="73" spans="1:29" ht="24.75" customHeight="1">
      <c r="A73" s="275" t="s">
        <v>22</v>
      </c>
      <c r="B73" s="215">
        <v>18</v>
      </c>
      <c r="C73" s="230" t="s">
        <v>63</v>
      </c>
      <c r="D73" s="227" t="s">
        <v>63</v>
      </c>
      <c r="E73" s="207">
        <f t="shared" si="10"/>
        <v>18</v>
      </c>
      <c r="F73" s="276" t="s">
        <v>63</v>
      </c>
      <c r="G73" s="230" t="s">
        <v>63</v>
      </c>
      <c r="H73" s="227" t="s">
        <v>63</v>
      </c>
      <c r="I73" s="260" t="s">
        <v>63</v>
      </c>
      <c r="J73" s="215">
        <f>SUM(K73:M73)</f>
        <v>18</v>
      </c>
      <c r="K73" s="230" t="s">
        <v>63</v>
      </c>
      <c r="L73" s="227" t="s">
        <v>63</v>
      </c>
      <c r="M73" s="207">
        <f t="shared" si="11"/>
        <v>18</v>
      </c>
      <c r="O73" s="2">
        <f>SUM(P73:R73)</f>
        <v>0</v>
      </c>
      <c r="P73" s="2">
        <v>0</v>
      </c>
      <c r="Q73" s="2">
        <v>0</v>
      </c>
      <c r="R73" s="2">
        <v>0</v>
      </c>
      <c r="T73" s="2">
        <f>SUM(U73:W73)</f>
        <v>0</v>
      </c>
      <c r="U73" s="2">
        <v>0</v>
      </c>
      <c r="V73" s="2">
        <v>0</v>
      </c>
      <c r="W73" s="2">
        <v>0</v>
      </c>
      <c r="Y73" s="2">
        <f>SUM(Z73:AC73)</f>
        <v>18</v>
      </c>
      <c r="Z73" s="2">
        <v>18</v>
      </c>
      <c r="AA73" s="2">
        <v>0</v>
      </c>
      <c r="AB73" s="2">
        <v>0</v>
      </c>
      <c r="AC73" s="2">
        <v>0</v>
      </c>
    </row>
    <row r="74" spans="1:29" ht="24.75" customHeight="1" thickBot="1">
      <c r="A74" s="285" t="s">
        <v>23</v>
      </c>
      <c r="B74" s="218">
        <v>9</v>
      </c>
      <c r="C74" s="243" t="s">
        <v>63</v>
      </c>
      <c r="D74" s="247" t="s">
        <v>63</v>
      </c>
      <c r="E74" s="209">
        <f t="shared" si="10"/>
        <v>9</v>
      </c>
      <c r="F74" s="292" t="s">
        <v>63</v>
      </c>
      <c r="G74" s="243" t="s">
        <v>63</v>
      </c>
      <c r="H74" s="247" t="s">
        <v>63</v>
      </c>
      <c r="I74" s="269" t="s">
        <v>63</v>
      </c>
      <c r="J74" s="218">
        <f>SUM(K74:M74)</f>
        <v>9</v>
      </c>
      <c r="K74" s="243" t="s">
        <v>63</v>
      </c>
      <c r="L74" s="247" t="s">
        <v>63</v>
      </c>
      <c r="M74" s="209">
        <f t="shared" si="11"/>
        <v>9</v>
      </c>
      <c r="O74" s="2">
        <f>SUM(P74:R74)</f>
        <v>0</v>
      </c>
      <c r="P74" s="2">
        <v>0</v>
      </c>
      <c r="Q74" s="2">
        <v>0</v>
      </c>
      <c r="R74" s="2">
        <v>0</v>
      </c>
      <c r="T74" s="2">
        <f>SUM(U74:W74)</f>
        <v>0</v>
      </c>
      <c r="U74" s="2">
        <v>0</v>
      </c>
      <c r="V74" s="2">
        <v>0</v>
      </c>
      <c r="W74" s="2">
        <v>0</v>
      </c>
      <c r="Y74" s="2">
        <f>SUM(Z74:AC74)</f>
        <v>9</v>
      </c>
      <c r="Z74" s="2">
        <v>9</v>
      </c>
      <c r="AA74" s="2">
        <v>0</v>
      </c>
      <c r="AB74" s="2">
        <v>0</v>
      </c>
      <c r="AC74" s="2">
        <v>0</v>
      </c>
    </row>
    <row r="75" spans="1:13" ht="24.75" customHeight="1">
      <c r="A75" s="293" t="s">
        <v>15</v>
      </c>
      <c r="B75" s="214">
        <f>SUM(B6:B40)</f>
        <v>18716</v>
      </c>
      <c r="C75" s="204">
        <f aca="true" t="shared" si="12" ref="C75:M75">SUM(C6:C40)</f>
        <v>1491</v>
      </c>
      <c r="D75" s="246">
        <f t="shared" si="12"/>
        <v>367</v>
      </c>
      <c r="E75" s="205">
        <f t="shared" si="12"/>
        <v>16858</v>
      </c>
      <c r="F75" s="214">
        <f t="shared" si="12"/>
        <v>2722.6</v>
      </c>
      <c r="G75" s="204">
        <f t="shared" si="12"/>
        <v>0</v>
      </c>
      <c r="H75" s="246">
        <f t="shared" si="12"/>
        <v>0</v>
      </c>
      <c r="I75" s="205">
        <f t="shared" si="12"/>
        <v>2722.6</v>
      </c>
      <c r="J75" s="333">
        <f t="shared" si="12"/>
        <v>21438.600000000002</v>
      </c>
      <c r="K75" s="204">
        <f t="shared" si="12"/>
        <v>1491</v>
      </c>
      <c r="L75" s="246">
        <f>SUM(L6:L40)</f>
        <v>367</v>
      </c>
      <c r="M75" s="332">
        <f t="shared" si="12"/>
        <v>19580.600000000002</v>
      </c>
    </row>
    <row r="76" spans="1:13" ht="24.75" customHeight="1">
      <c r="A76" s="294" t="s">
        <v>16</v>
      </c>
      <c r="B76" s="215">
        <f aca="true" t="shared" si="13" ref="B76:M76">SUM(B47:B74)</f>
        <v>4498</v>
      </c>
      <c r="C76" s="206">
        <f t="shared" si="13"/>
        <v>736</v>
      </c>
      <c r="D76" s="229">
        <f t="shared" si="13"/>
        <v>533</v>
      </c>
      <c r="E76" s="207">
        <f t="shared" si="13"/>
        <v>3229</v>
      </c>
      <c r="F76" s="215">
        <f t="shared" si="13"/>
        <v>472</v>
      </c>
      <c r="G76" s="206">
        <f t="shared" si="13"/>
        <v>0</v>
      </c>
      <c r="H76" s="229">
        <f t="shared" si="13"/>
        <v>0</v>
      </c>
      <c r="I76" s="207">
        <f t="shared" si="13"/>
        <v>472</v>
      </c>
      <c r="J76" s="215">
        <f t="shared" si="13"/>
        <v>4970</v>
      </c>
      <c r="K76" s="206">
        <f t="shared" si="13"/>
        <v>736</v>
      </c>
      <c r="L76" s="229">
        <f t="shared" si="13"/>
        <v>533</v>
      </c>
      <c r="M76" s="207">
        <f t="shared" si="13"/>
        <v>3701</v>
      </c>
    </row>
    <row r="77" spans="1:13" ht="24.75" customHeight="1" thickBot="1">
      <c r="A77" s="295" t="s">
        <v>17</v>
      </c>
      <c r="B77" s="218">
        <f>SUM(B75:B76)</f>
        <v>23214</v>
      </c>
      <c r="C77" s="208">
        <f aca="true" t="shared" si="14" ref="C77:M77">SUM(C75:C76)</f>
        <v>2227</v>
      </c>
      <c r="D77" s="244">
        <f t="shared" si="14"/>
        <v>900</v>
      </c>
      <c r="E77" s="209">
        <f t="shared" si="14"/>
        <v>20087</v>
      </c>
      <c r="F77" s="218">
        <f t="shared" si="14"/>
        <v>3194.6</v>
      </c>
      <c r="G77" s="208">
        <f t="shared" si="14"/>
        <v>0</v>
      </c>
      <c r="H77" s="244">
        <f t="shared" si="14"/>
        <v>0</v>
      </c>
      <c r="I77" s="209">
        <f t="shared" si="14"/>
        <v>3194.6</v>
      </c>
      <c r="J77" s="218">
        <f t="shared" si="14"/>
        <v>26408.600000000002</v>
      </c>
      <c r="K77" s="208">
        <f t="shared" si="14"/>
        <v>2227</v>
      </c>
      <c r="L77" s="244">
        <f t="shared" si="14"/>
        <v>900</v>
      </c>
      <c r="M77" s="209">
        <f t="shared" si="14"/>
        <v>23281.600000000002</v>
      </c>
    </row>
    <row r="78" spans="1:13" ht="20.25" customHeight="1">
      <c r="A78" s="395" t="s">
        <v>306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</row>
  </sheetData>
  <mergeCells count="14">
    <mergeCell ref="B44:E44"/>
    <mergeCell ref="F44:I44"/>
    <mergeCell ref="E45:E46"/>
    <mergeCell ref="I45:I46"/>
    <mergeCell ref="A41:M41"/>
    <mergeCell ref="A78:M78"/>
    <mergeCell ref="M4:M5"/>
    <mergeCell ref="A3:A5"/>
    <mergeCell ref="E4:E5"/>
    <mergeCell ref="I4:I5"/>
    <mergeCell ref="F3:I3"/>
    <mergeCell ref="B3:E3"/>
    <mergeCell ref="M45:M46"/>
    <mergeCell ref="A44:A46"/>
  </mergeCells>
  <printOptions horizontalCentered="1"/>
  <pageMargins left="0.7086614173228347" right="0.7086614173228347" top="0.6692913385826772" bottom="0.7480314960629921" header="0.5118110236220472" footer="0.5118110236220472"/>
  <pageSetup firstPageNumber="13" useFirstPageNumber="1" fitToHeight="2" horizontalDpi="600" verticalDpi="600" orientation="portrait" pageOrder="overThenDown" paperSize="9" scale="81" r:id="rId1"/>
  <rowBreaks count="1" manualBreakCount="1">
    <brk id="4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9" sqref="E29"/>
    </sheetView>
  </sheetViews>
  <sheetFormatPr defaultColWidth="8.796875" defaultRowHeight="15"/>
  <cols>
    <col min="1" max="1" width="12.09765625" style="153" customWidth="1"/>
    <col min="2" max="2" width="9.5" style="153" customWidth="1"/>
    <col min="3" max="3" width="6.69921875" style="153" bestFit="1" customWidth="1"/>
    <col min="4" max="4" width="25.69921875" style="153" customWidth="1"/>
    <col min="5" max="5" width="9.5" style="153" customWidth="1"/>
    <col min="6" max="6" width="6.69921875" style="153" bestFit="1" customWidth="1"/>
    <col min="7" max="7" width="25.69921875" style="153" customWidth="1"/>
    <col min="8" max="16384" width="9" style="153" customWidth="1"/>
  </cols>
  <sheetData>
    <row r="1" ht="17.25">
      <c r="A1" s="152" t="s">
        <v>302</v>
      </c>
    </row>
    <row r="2" ht="14.25" thickBot="1"/>
    <row r="3" spans="1:7" ht="13.5">
      <c r="A3" s="402" t="s">
        <v>206</v>
      </c>
      <c r="B3" s="399" t="s">
        <v>207</v>
      </c>
      <c r="C3" s="400"/>
      <c r="D3" s="401"/>
      <c r="E3" s="399" t="s">
        <v>208</v>
      </c>
      <c r="F3" s="400"/>
      <c r="G3" s="401"/>
    </row>
    <row r="4" spans="1:7" ht="14.25" thickBot="1">
      <c r="A4" s="403"/>
      <c r="B4" s="157" t="s">
        <v>209</v>
      </c>
      <c r="C4" s="155" t="s">
        <v>210</v>
      </c>
      <c r="D4" s="158" t="s">
        <v>211</v>
      </c>
      <c r="E4" s="157" t="s">
        <v>209</v>
      </c>
      <c r="F4" s="155" t="s">
        <v>210</v>
      </c>
      <c r="G4" s="158" t="s">
        <v>211</v>
      </c>
    </row>
    <row r="5" spans="1:7" ht="27">
      <c r="A5" s="159" t="s">
        <v>168</v>
      </c>
      <c r="B5" s="251" t="s">
        <v>212</v>
      </c>
      <c r="C5" s="160" t="s">
        <v>212</v>
      </c>
      <c r="D5" s="252" t="s">
        <v>212</v>
      </c>
      <c r="E5" s="161" t="s">
        <v>169</v>
      </c>
      <c r="F5" s="162">
        <v>4</v>
      </c>
      <c r="G5" s="163" t="s">
        <v>405</v>
      </c>
    </row>
    <row r="6" spans="1:7" s="312" customFormat="1" ht="81">
      <c r="A6" s="305" t="s">
        <v>170</v>
      </c>
      <c r="B6" s="306" t="s">
        <v>212</v>
      </c>
      <c r="C6" s="307" t="s">
        <v>171</v>
      </c>
      <c r="D6" s="308" t="s">
        <v>212</v>
      </c>
      <c r="E6" s="309" t="s">
        <v>169</v>
      </c>
      <c r="F6" s="310">
        <v>9</v>
      </c>
      <c r="G6" s="311" t="s">
        <v>358</v>
      </c>
    </row>
    <row r="7" spans="1:7" s="312" customFormat="1" ht="67.5">
      <c r="A7" s="305" t="s">
        <v>172</v>
      </c>
      <c r="B7" s="306" t="s">
        <v>212</v>
      </c>
      <c r="C7" s="307" t="s">
        <v>171</v>
      </c>
      <c r="D7" s="308" t="s">
        <v>212</v>
      </c>
      <c r="E7" s="309" t="s">
        <v>169</v>
      </c>
      <c r="F7" s="310">
        <v>8</v>
      </c>
      <c r="G7" s="311" t="s">
        <v>424</v>
      </c>
    </row>
    <row r="8" spans="1:7" s="312" customFormat="1" ht="67.5">
      <c r="A8" s="305" t="s">
        <v>173</v>
      </c>
      <c r="B8" s="306" t="s">
        <v>212</v>
      </c>
      <c r="C8" s="307" t="s">
        <v>171</v>
      </c>
      <c r="D8" s="308" t="s">
        <v>212</v>
      </c>
      <c r="E8" s="309" t="s">
        <v>169</v>
      </c>
      <c r="F8" s="310">
        <v>7</v>
      </c>
      <c r="G8" s="311" t="s">
        <v>324</v>
      </c>
    </row>
    <row r="9" spans="1:7" s="312" customFormat="1" ht="27">
      <c r="A9" s="305" t="s">
        <v>174</v>
      </c>
      <c r="B9" s="309" t="s">
        <v>169</v>
      </c>
      <c r="C9" s="310">
        <v>3</v>
      </c>
      <c r="D9" s="311" t="s">
        <v>359</v>
      </c>
      <c r="E9" s="309" t="s">
        <v>169</v>
      </c>
      <c r="F9" s="310">
        <v>3</v>
      </c>
      <c r="G9" s="311" t="s">
        <v>359</v>
      </c>
    </row>
    <row r="10" spans="1:7" s="312" customFormat="1" ht="40.5">
      <c r="A10" s="305" t="s">
        <v>176</v>
      </c>
      <c r="B10" s="309" t="s">
        <v>169</v>
      </c>
      <c r="C10" s="310">
        <v>1</v>
      </c>
      <c r="D10" s="311" t="s">
        <v>369</v>
      </c>
      <c r="E10" s="309" t="s">
        <v>169</v>
      </c>
      <c r="F10" s="310">
        <v>4</v>
      </c>
      <c r="G10" s="311" t="s">
        <v>370</v>
      </c>
    </row>
    <row r="11" spans="1:7" s="312" customFormat="1" ht="67.5">
      <c r="A11" s="305" t="s">
        <v>177</v>
      </c>
      <c r="B11" s="309" t="s">
        <v>169</v>
      </c>
      <c r="C11" s="310">
        <v>3</v>
      </c>
      <c r="D11" s="311" t="s">
        <v>371</v>
      </c>
      <c r="E11" s="309" t="s">
        <v>169</v>
      </c>
      <c r="F11" s="310">
        <v>8</v>
      </c>
      <c r="G11" s="311" t="s">
        <v>372</v>
      </c>
    </row>
    <row r="12" spans="1:7" s="312" customFormat="1" ht="81">
      <c r="A12" s="305" t="s">
        <v>178</v>
      </c>
      <c r="B12" s="306" t="s">
        <v>212</v>
      </c>
      <c r="C12" s="307" t="s">
        <v>171</v>
      </c>
      <c r="D12" s="308" t="s">
        <v>212</v>
      </c>
      <c r="E12" s="309" t="s">
        <v>169</v>
      </c>
      <c r="F12" s="310">
        <v>7</v>
      </c>
      <c r="G12" s="311" t="s">
        <v>373</v>
      </c>
    </row>
    <row r="13" spans="1:7" s="312" customFormat="1" ht="81">
      <c r="A13" s="305" t="s">
        <v>179</v>
      </c>
      <c r="B13" s="306" t="s">
        <v>212</v>
      </c>
      <c r="C13" s="307" t="s">
        <v>171</v>
      </c>
      <c r="D13" s="308" t="s">
        <v>212</v>
      </c>
      <c r="E13" s="309" t="s">
        <v>169</v>
      </c>
      <c r="F13" s="310">
        <v>12</v>
      </c>
      <c r="G13" s="311" t="s">
        <v>374</v>
      </c>
    </row>
    <row r="14" spans="1:7" s="312" customFormat="1" ht="27">
      <c r="A14" s="305" t="s">
        <v>180</v>
      </c>
      <c r="B14" s="306" t="s">
        <v>212</v>
      </c>
      <c r="C14" s="307" t="s">
        <v>171</v>
      </c>
      <c r="D14" s="308" t="s">
        <v>212</v>
      </c>
      <c r="E14" s="309" t="s">
        <v>169</v>
      </c>
      <c r="F14" s="310">
        <v>2</v>
      </c>
      <c r="G14" s="311" t="s">
        <v>325</v>
      </c>
    </row>
    <row r="15" spans="1:7" s="312" customFormat="1" ht="13.5">
      <c r="A15" s="406" t="s">
        <v>181</v>
      </c>
      <c r="B15" s="309" t="s">
        <v>169</v>
      </c>
      <c r="C15" s="310">
        <v>2</v>
      </c>
      <c r="D15" s="311" t="s">
        <v>326</v>
      </c>
      <c r="E15" s="407" t="s">
        <v>169</v>
      </c>
      <c r="F15" s="408">
        <v>2</v>
      </c>
      <c r="G15" s="409" t="s">
        <v>326</v>
      </c>
    </row>
    <row r="16" spans="1:7" s="312" customFormat="1" ht="27">
      <c r="A16" s="406"/>
      <c r="B16" s="309" t="s">
        <v>175</v>
      </c>
      <c r="C16" s="310">
        <v>1</v>
      </c>
      <c r="D16" s="311" t="s">
        <v>182</v>
      </c>
      <c r="E16" s="407"/>
      <c r="F16" s="408"/>
      <c r="G16" s="409"/>
    </row>
    <row r="17" spans="1:7" s="312" customFormat="1" ht="67.5">
      <c r="A17" s="305" t="s">
        <v>183</v>
      </c>
      <c r="B17" s="309" t="s">
        <v>169</v>
      </c>
      <c r="C17" s="310">
        <v>5</v>
      </c>
      <c r="D17" s="311" t="s">
        <v>375</v>
      </c>
      <c r="E17" s="309" t="s">
        <v>169</v>
      </c>
      <c r="F17" s="310">
        <v>8</v>
      </c>
      <c r="G17" s="311" t="s">
        <v>376</v>
      </c>
    </row>
    <row r="18" spans="1:7" s="312" customFormat="1" ht="27">
      <c r="A18" s="305" t="s">
        <v>184</v>
      </c>
      <c r="B18" s="306" t="s">
        <v>212</v>
      </c>
      <c r="C18" s="307" t="s">
        <v>171</v>
      </c>
      <c r="D18" s="308" t="s">
        <v>212</v>
      </c>
      <c r="E18" s="309" t="s">
        <v>169</v>
      </c>
      <c r="F18" s="310">
        <v>3</v>
      </c>
      <c r="G18" s="311" t="s">
        <v>377</v>
      </c>
    </row>
    <row r="19" spans="1:7" s="312" customFormat="1" ht="27.75" thickBot="1">
      <c r="A19" s="313" t="s">
        <v>185</v>
      </c>
      <c r="B19" s="314" t="s">
        <v>169</v>
      </c>
      <c r="C19" s="315">
        <v>2</v>
      </c>
      <c r="D19" s="316" t="s">
        <v>327</v>
      </c>
      <c r="E19" s="317" t="s">
        <v>212</v>
      </c>
      <c r="F19" s="318" t="s">
        <v>212</v>
      </c>
      <c r="G19" s="319" t="s">
        <v>212</v>
      </c>
    </row>
    <row r="20" ht="17.25">
      <c r="A20" s="152" t="s">
        <v>303</v>
      </c>
    </row>
    <row r="21" ht="14.25" thickBot="1"/>
    <row r="22" spans="1:7" ht="13.5">
      <c r="A22" s="402" t="s">
        <v>206</v>
      </c>
      <c r="B22" s="404" t="s">
        <v>207</v>
      </c>
      <c r="C22" s="400"/>
      <c r="D22" s="405"/>
      <c r="E22" s="399" t="s">
        <v>208</v>
      </c>
      <c r="F22" s="400"/>
      <c r="G22" s="401"/>
    </row>
    <row r="23" spans="1:7" ht="14.25" thickBot="1">
      <c r="A23" s="403"/>
      <c r="B23" s="154" t="s">
        <v>209</v>
      </c>
      <c r="C23" s="155" t="s">
        <v>210</v>
      </c>
      <c r="D23" s="156" t="s">
        <v>211</v>
      </c>
      <c r="E23" s="157" t="s">
        <v>209</v>
      </c>
      <c r="F23" s="155" t="s">
        <v>210</v>
      </c>
      <c r="G23" s="158" t="s">
        <v>211</v>
      </c>
    </row>
    <row r="24" spans="1:7" s="312" customFormat="1" ht="40.5">
      <c r="A24" s="305" t="s">
        <v>186</v>
      </c>
      <c r="B24" s="320" t="s">
        <v>212</v>
      </c>
      <c r="C24" s="307" t="s">
        <v>171</v>
      </c>
      <c r="D24" s="321" t="s">
        <v>212</v>
      </c>
      <c r="E24" s="309" t="s">
        <v>169</v>
      </c>
      <c r="F24" s="310">
        <v>5</v>
      </c>
      <c r="G24" s="311" t="s">
        <v>360</v>
      </c>
    </row>
    <row r="25" spans="1:7" s="312" customFormat="1" ht="40.5">
      <c r="A25" s="305" t="s">
        <v>187</v>
      </c>
      <c r="B25" s="322" t="s">
        <v>169</v>
      </c>
      <c r="C25" s="310">
        <v>1</v>
      </c>
      <c r="D25" s="323" t="s">
        <v>361</v>
      </c>
      <c r="E25" s="309" t="s">
        <v>169</v>
      </c>
      <c r="F25" s="310">
        <v>5</v>
      </c>
      <c r="G25" s="311" t="s">
        <v>368</v>
      </c>
    </row>
    <row r="26" spans="1:7" s="312" customFormat="1" ht="13.5">
      <c r="A26" s="305" t="s">
        <v>188</v>
      </c>
      <c r="B26" s="322" t="s">
        <v>169</v>
      </c>
      <c r="C26" s="310">
        <v>2</v>
      </c>
      <c r="D26" s="323" t="s">
        <v>362</v>
      </c>
      <c r="E26" s="309" t="s">
        <v>169</v>
      </c>
      <c r="F26" s="310">
        <v>2</v>
      </c>
      <c r="G26" s="311" t="s">
        <v>362</v>
      </c>
    </row>
    <row r="27" spans="1:7" s="312" customFormat="1" ht="27">
      <c r="A27" s="305" t="s">
        <v>189</v>
      </c>
      <c r="B27" s="320" t="s">
        <v>212</v>
      </c>
      <c r="C27" s="307" t="s">
        <v>171</v>
      </c>
      <c r="D27" s="321" t="s">
        <v>212</v>
      </c>
      <c r="E27" s="309" t="s">
        <v>169</v>
      </c>
      <c r="F27" s="310">
        <v>3</v>
      </c>
      <c r="G27" s="311" t="s">
        <v>363</v>
      </c>
    </row>
    <row r="28" spans="1:7" s="312" customFormat="1" ht="67.5">
      <c r="A28" s="305" t="s">
        <v>190</v>
      </c>
      <c r="B28" s="322" t="s">
        <v>379</v>
      </c>
      <c r="C28" s="310">
        <v>2</v>
      </c>
      <c r="D28" s="323" t="s">
        <v>378</v>
      </c>
      <c r="E28" s="309" t="s">
        <v>169</v>
      </c>
      <c r="F28" s="310">
        <v>8</v>
      </c>
      <c r="G28" s="311" t="s">
        <v>425</v>
      </c>
    </row>
    <row r="29" spans="1:7" s="312" customFormat="1" ht="54">
      <c r="A29" s="305" t="s">
        <v>191</v>
      </c>
      <c r="B29" s="322" t="s">
        <v>379</v>
      </c>
      <c r="C29" s="310">
        <v>1</v>
      </c>
      <c r="D29" s="323" t="s">
        <v>380</v>
      </c>
      <c r="E29" s="309" t="s">
        <v>169</v>
      </c>
      <c r="F29" s="310">
        <v>6</v>
      </c>
      <c r="G29" s="311" t="s">
        <v>381</v>
      </c>
    </row>
    <row r="30" spans="1:7" s="312" customFormat="1" ht="67.5">
      <c r="A30" s="305" t="s">
        <v>192</v>
      </c>
      <c r="B30" s="322" t="s">
        <v>383</v>
      </c>
      <c r="C30" s="310">
        <v>3</v>
      </c>
      <c r="D30" s="323" t="s">
        <v>384</v>
      </c>
      <c r="E30" s="309" t="s">
        <v>169</v>
      </c>
      <c r="F30" s="310">
        <v>6</v>
      </c>
      <c r="G30" s="311" t="s">
        <v>382</v>
      </c>
    </row>
    <row r="31" spans="1:7" s="312" customFormat="1" ht="40.5">
      <c r="A31" s="305" t="s">
        <v>193</v>
      </c>
      <c r="B31" s="322" t="s">
        <v>169</v>
      </c>
      <c r="C31" s="310">
        <v>2</v>
      </c>
      <c r="D31" s="323" t="s">
        <v>364</v>
      </c>
      <c r="E31" s="309" t="s">
        <v>169</v>
      </c>
      <c r="F31" s="310">
        <v>5</v>
      </c>
      <c r="G31" s="311" t="s">
        <v>365</v>
      </c>
    </row>
    <row r="32" spans="1:7" s="312" customFormat="1" ht="13.5">
      <c r="A32" s="305" t="s">
        <v>194</v>
      </c>
      <c r="B32" s="322" t="s">
        <v>169</v>
      </c>
      <c r="C32" s="310">
        <v>1</v>
      </c>
      <c r="D32" s="323" t="s">
        <v>328</v>
      </c>
      <c r="E32" s="309" t="s">
        <v>383</v>
      </c>
      <c r="F32" s="310">
        <v>1</v>
      </c>
      <c r="G32" s="311" t="s">
        <v>385</v>
      </c>
    </row>
    <row r="33" spans="1:7" s="312" customFormat="1" ht="13.5">
      <c r="A33" s="305" t="s">
        <v>195</v>
      </c>
      <c r="B33" s="322" t="s">
        <v>169</v>
      </c>
      <c r="C33" s="310">
        <v>1</v>
      </c>
      <c r="D33" s="323" t="s">
        <v>329</v>
      </c>
      <c r="E33" s="309" t="s">
        <v>383</v>
      </c>
      <c r="F33" s="310">
        <v>1</v>
      </c>
      <c r="G33" s="311" t="s">
        <v>386</v>
      </c>
    </row>
    <row r="34" spans="1:7" s="312" customFormat="1" ht="13.5">
      <c r="A34" s="305" t="s">
        <v>196</v>
      </c>
      <c r="B34" s="322" t="s">
        <v>169</v>
      </c>
      <c r="C34" s="310">
        <v>1</v>
      </c>
      <c r="D34" s="323" t="s">
        <v>330</v>
      </c>
      <c r="E34" s="309" t="s">
        <v>383</v>
      </c>
      <c r="F34" s="310">
        <v>1</v>
      </c>
      <c r="G34" s="311" t="s">
        <v>387</v>
      </c>
    </row>
    <row r="35" spans="1:7" s="312" customFormat="1" ht="40.5">
      <c r="A35" s="305" t="s">
        <v>197</v>
      </c>
      <c r="B35" s="322" t="s">
        <v>169</v>
      </c>
      <c r="C35" s="310">
        <v>4</v>
      </c>
      <c r="D35" s="323" t="s">
        <v>388</v>
      </c>
      <c r="E35" s="309" t="s">
        <v>383</v>
      </c>
      <c r="F35" s="310">
        <v>4</v>
      </c>
      <c r="G35" s="311" t="s">
        <v>388</v>
      </c>
    </row>
    <row r="36" spans="1:7" s="312" customFormat="1" ht="13.5">
      <c r="A36" s="305" t="s">
        <v>198</v>
      </c>
      <c r="B36" s="320" t="s">
        <v>212</v>
      </c>
      <c r="C36" s="307" t="s">
        <v>171</v>
      </c>
      <c r="D36" s="321" t="s">
        <v>212</v>
      </c>
      <c r="E36" s="309" t="s">
        <v>169</v>
      </c>
      <c r="F36" s="310">
        <v>1</v>
      </c>
      <c r="G36" s="311" t="s">
        <v>331</v>
      </c>
    </row>
    <row r="37" spans="1:7" s="312" customFormat="1" ht="13.5">
      <c r="A37" s="305" t="s">
        <v>199</v>
      </c>
      <c r="B37" s="322" t="s">
        <v>169</v>
      </c>
      <c r="C37" s="310">
        <v>1</v>
      </c>
      <c r="D37" s="323" t="s">
        <v>332</v>
      </c>
      <c r="E37" s="309" t="s">
        <v>383</v>
      </c>
      <c r="F37" s="310">
        <v>1</v>
      </c>
      <c r="G37" s="311" t="s">
        <v>389</v>
      </c>
    </row>
    <row r="38" spans="1:7" s="312" customFormat="1" ht="27">
      <c r="A38" s="305" t="s">
        <v>200</v>
      </c>
      <c r="B38" s="322" t="s">
        <v>169</v>
      </c>
      <c r="C38" s="310">
        <v>1</v>
      </c>
      <c r="D38" s="323" t="s">
        <v>390</v>
      </c>
      <c r="E38" s="309" t="s">
        <v>169</v>
      </c>
      <c r="F38" s="310">
        <v>3</v>
      </c>
      <c r="G38" s="311" t="s">
        <v>391</v>
      </c>
    </row>
    <row r="39" spans="1:7" s="312" customFormat="1" ht="27">
      <c r="A39" s="305" t="s">
        <v>201</v>
      </c>
      <c r="B39" s="322" t="s">
        <v>169</v>
      </c>
      <c r="C39" s="310">
        <v>2</v>
      </c>
      <c r="D39" s="323" t="s">
        <v>333</v>
      </c>
      <c r="E39" s="309" t="s">
        <v>169</v>
      </c>
      <c r="F39" s="310">
        <v>3</v>
      </c>
      <c r="G39" s="311" t="s">
        <v>392</v>
      </c>
    </row>
    <row r="40" spans="1:7" s="312" customFormat="1" ht="27">
      <c r="A40" s="305" t="s">
        <v>202</v>
      </c>
      <c r="B40" s="320" t="s">
        <v>212</v>
      </c>
      <c r="C40" s="307" t="s">
        <v>171</v>
      </c>
      <c r="D40" s="321" t="s">
        <v>212</v>
      </c>
      <c r="E40" s="309" t="s">
        <v>169</v>
      </c>
      <c r="F40" s="310">
        <v>3</v>
      </c>
      <c r="G40" s="311" t="s">
        <v>334</v>
      </c>
    </row>
    <row r="41" spans="1:7" s="312" customFormat="1" ht="40.5">
      <c r="A41" s="305" t="s">
        <v>279</v>
      </c>
      <c r="B41" s="320" t="s">
        <v>212</v>
      </c>
      <c r="C41" s="307" t="s">
        <v>171</v>
      </c>
      <c r="D41" s="321" t="s">
        <v>212</v>
      </c>
      <c r="E41" s="309" t="s">
        <v>169</v>
      </c>
      <c r="F41" s="310">
        <v>6</v>
      </c>
      <c r="G41" s="311" t="s">
        <v>393</v>
      </c>
    </row>
    <row r="42" spans="1:7" s="312" customFormat="1" ht="27">
      <c r="A42" s="305" t="s">
        <v>249</v>
      </c>
      <c r="B42" s="322" t="s">
        <v>169</v>
      </c>
      <c r="C42" s="310">
        <v>3</v>
      </c>
      <c r="D42" s="323" t="s">
        <v>335</v>
      </c>
      <c r="E42" s="309" t="s">
        <v>169</v>
      </c>
      <c r="F42" s="310">
        <v>3</v>
      </c>
      <c r="G42" s="311" t="s">
        <v>335</v>
      </c>
    </row>
    <row r="43" spans="1:7" s="312" customFormat="1" ht="13.5">
      <c r="A43" s="305" t="s">
        <v>247</v>
      </c>
      <c r="B43" s="322" t="s">
        <v>169</v>
      </c>
      <c r="C43" s="310">
        <v>2</v>
      </c>
      <c r="D43" s="323" t="s">
        <v>336</v>
      </c>
      <c r="E43" s="309" t="s">
        <v>169</v>
      </c>
      <c r="F43" s="310">
        <v>2</v>
      </c>
      <c r="G43" s="311" t="s">
        <v>336</v>
      </c>
    </row>
    <row r="44" spans="1:7" s="312" customFormat="1" ht="27.75" thickBot="1">
      <c r="A44" s="313" t="s">
        <v>323</v>
      </c>
      <c r="B44" s="317" t="s">
        <v>212</v>
      </c>
      <c r="C44" s="318" t="s">
        <v>171</v>
      </c>
      <c r="D44" s="319" t="s">
        <v>212</v>
      </c>
      <c r="E44" s="324" t="s">
        <v>169</v>
      </c>
      <c r="F44" s="315">
        <v>3</v>
      </c>
      <c r="G44" s="316" t="s">
        <v>394</v>
      </c>
    </row>
    <row r="45" ht="17.25">
      <c r="A45" s="152" t="s">
        <v>304</v>
      </c>
    </row>
    <row r="46" ht="14.25" thickBot="1"/>
    <row r="47" spans="1:7" ht="13.5">
      <c r="A47" s="402" t="s">
        <v>206</v>
      </c>
      <c r="B47" s="399" t="s">
        <v>207</v>
      </c>
      <c r="C47" s="400"/>
      <c r="D47" s="401"/>
      <c r="E47" s="399" t="s">
        <v>208</v>
      </c>
      <c r="F47" s="400"/>
      <c r="G47" s="401"/>
    </row>
    <row r="48" spans="1:7" ht="14.25" thickBot="1">
      <c r="A48" s="403"/>
      <c r="B48" s="157" t="s">
        <v>209</v>
      </c>
      <c r="C48" s="155" t="s">
        <v>210</v>
      </c>
      <c r="D48" s="158" t="s">
        <v>211</v>
      </c>
      <c r="E48" s="157" t="s">
        <v>209</v>
      </c>
      <c r="F48" s="155" t="s">
        <v>210</v>
      </c>
      <c r="G48" s="158" t="s">
        <v>211</v>
      </c>
    </row>
    <row r="49" spans="1:7" s="312" customFormat="1" ht="27">
      <c r="A49" s="325" t="s">
        <v>203</v>
      </c>
      <c r="B49" s="326" t="s">
        <v>169</v>
      </c>
      <c r="C49" s="327">
        <v>2</v>
      </c>
      <c r="D49" s="328" t="s">
        <v>395</v>
      </c>
      <c r="E49" s="326" t="s">
        <v>383</v>
      </c>
      <c r="F49" s="327">
        <v>2</v>
      </c>
      <c r="G49" s="328" t="s">
        <v>395</v>
      </c>
    </row>
    <row r="50" spans="1:7" s="312" customFormat="1" ht="27">
      <c r="A50" s="305" t="s">
        <v>204</v>
      </c>
      <c r="B50" s="309" t="s">
        <v>169</v>
      </c>
      <c r="C50" s="310">
        <v>1</v>
      </c>
      <c r="D50" s="311" t="s">
        <v>397</v>
      </c>
      <c r="E50" s="309" t="s">
        <v>383</v>
      </c>
      <c r="F50" s="310">
        <v>2</v>
      </c>
      <c r="G50" s="311" t="s">
        <v>396</v>
      </c>
    </row>
    <row r="51" spans="1:7" s="312" customFormat="1" ht="13.5">
      <c r="A51" s="305" t="s">
        <v>24</v>
      </c>
      <c r="B51" s="309" t="s">
        <v>169</v>
      </c>
      <c r="C51" s="310">
        <v>1</v>
      </c>
      <c r="D51" s="311" t="s">
        <v>337</v>
      </c>
      <c r="E51" s="309" t="s">
        <v>169</v>
      </c>
      <c r="F51" s="310">
        <v>1</v>
      </c>
      <c r="G51" s="311" t="s">
        <v>337</v>
      </c>
    </row>
    <row r="52" spans="1:7" s="312" customFormat="1" ht="13.5">
      <c r="A52" s="305" t="s">
        <v>25</v>
      </c>
      <c r="B52" s="309" t="s">
        <v>169</v>
      </c>
      <c r="C52" s="310">
        <v>1</v>
      </c>
      <c r="D52" s="311" t="s">
        <v>338</v>
      </c>
      <c r="E52" s="309" t="s">
        <v>169</v>
      </c>
      <c r="F52" s="310">
        <v>1</v>
      </c>
      <c r="G52" s="311" t="s">
        <v>338</v>
      </c>
    </row>
    <row r="53" spans="1:7" s="312" customFormat="1" ht="13.5">
      <c r="A53" s="305" t="s">
        <v>26</v>
      </c>
      <c r="B53" s="306" t="s">
        <v>212</v>
      </c>
      <c r="C53" s="307" t="s">
        <v>171</v>
      </c>
      <c r="D53" s="308" t="s">
        <v>212</v>
      </c>
      <c r="E53" s="309" t="s">
        <v>169</v>
      </c>
      <c r="F53" s="310">
        <v>1</v>
      </c>
      <c r="G53" s="311" t="s">
        <v>398</v>
      </c>
    </row>
    <row r="54" spans="1:7" s="312" customFormat="1" ht="40.5">
      <c r="A54" s="305" t="s">
        <v>27</v>
      </c>
      <c r="B54" s="309" t="s">
        <v>169</v>
      </c>
      <c r="C54" s="310">
        <v>1</v>
      </c>
      <c r="D54" s="311" t="s">
        <v>366</v>
      </c>
      <c r="E54" s="309" t="s">
        <v>169</v>
      </c>
      <c r="F54" s="310">
        <v>4</v>
      </c>
      <c r="G54" s="311" t="s">
        <v>399</v>
      </c>
    </row>
    <row r="55" spans="1:7" s="312" customFormat="1" ht="13.5">
      <c r="A55" s="305" t="s">
        <v>28</v>
      </c>
      <c r="B55" s="306" t="s">
        <v>212</v>
      </c>
      <c r="C55" s="307" t="s">
        <v>171</v>
      </c>
      <c r="D55" s="308" t="s">
        <v>212</v>
      </c>
      <c r="E55" s="309" t="s">
        <v>169</v>
      </c>
      <c r="F55" s="310">
        <v>2</v>
      </c>
      <c r="G55" s="311" t="s">
        <v>367</v>
      </c>
    </row>
    <row r="56" spans="1:7" s="312" customFormat="1" ht="13.5">
      <c r="A56" s="305" t="s">
        <v>29</v>
      </c>
      <c r="B56" s="306" t="s">
        <v>212</v>
      </c>
      <c r="C56" s="307" t="s">
        <v>171</v>
      </c>
      <c r="D56" s="308" t="s">
        <v>212</v>
      </c>
      <c r="E56" s="309" t="s">
        <v>169</v>
      </c>
      <c r="F56" s="310">
        <v>1</v>
      </c>
      <c r="G56" s="311" t="s">
        <v>339</v>
      </c>
    </row>
    <row r="57" spans="1:7" s="312" customFormat="1" ht="27">
      <c r="A57" s="305" t="s">
        <v>30</v>
      </c>
      <c r="B57" s="309" t="s">
        <v>169</v>
      </c>
      <c r="C57" s="310">
        <v>2</v>
      </c>
      <c r="D57" s="311" t="s">
        <v>340</v>
      </c>
      <c r="E57" s="309" t="s">
        <v>169</v>
      </c>
      <c r="F57" s="310">
        <v>2</v>
      </c>
      <c r="G57" s="311" t="s">
        <v>340</v>
      </c>
    </row>
    <row r="58" spans="1:7" s="312" customFormat="1" ht="40.5">
      <c r="A58" s="305" t="s">
        <v>31</v>
      </c>
      <c r="B58" s="306" t="s">
        <v>212</v>
      </c>
      <c r="C58" s="307" t="s">
        <v>171</v>
      </c>
      <c r="D58" s="308" t="s">
        <v>212</v>
      </c>
      <c r="E58" s="309" t="s">
        <v>169</v>
      </c>
      <c r="F58" s="310">
        <v>5</v>
      </c>
      <c r="G58" s="311" t="s">
        <v>400</v>
      </c>
    </row>
    <row r="59" spans="1:7" s="312" customFormat="1" ht="27">
      <c r="A59" s="305" t="s">
        <v>32</v>
      </c>
      <c r="B59" s="306" t="s">
        <v>212</v>
      </c>
      <c r="C59" s="307" t="s">
        <v>171</v>
      </c>
      <c r="D59" s="308" t="s">
        <v>212</v>
      </c>
      <c r="E59" s="309" t="s">
        <v>169</v>
      </c>
      <c r="F59" s="310">
        <v>3</v>
      </c>
      <c r="G59" s="311" t="s">
        <v>401</v>
      </c>
    </row>
    <row r="60" spans="1:7" s="312" customFormat="1" ht="27">
      <c r="A60" s="305" t="s">
        <v>33</v>
      </c>
      <c r="B60" s="306" t="s">
        <v>212</v>
      </c>
      <c r="C60" s="307" t="s">
        <v>171</v>
      </c>
      <c r="D60" s="308" t="s">
        <v>212</v>
      </c>
      <c r="E60" s="309" t="s">
        <v>169</v>
      </c>
      <c r="F60" s="310">
        <v>2</v>
      </c>
      <c r="G60" s="311" t="s">
        <v>402</v>
      </c>
    </row>
    <row r="61" spans="1:7" s="312" customFormat="1" ht="13.5">
      <c r="A61" s="305" t="s">
        <v>34</v>
      </c>
      <c r="B61" s="309" t="s">
        <v>169</v>
      </c>
      <c r="C61" s="310">
        <v>1</v>
      </c>
      <c r="D61" s="311" t="s">
        <v>341</v>
      </c>
      <c r="E61" s="309" t="s">
        <v>383</v>
      </c>
      <c r="F61" s="310">
        <v>2</v>
      </c>
      <c r="G61" s="311" t="s">
        <v>403</v>
      </c>
    </row>
    <row r="62" spans="1:7" s="312" customFormat="1" ht="27">
      <c r="A62" s="305" t="s">
        <v>35</v>
      </c>
      <c r="B62" s="309" t="s">
        <v>169</v>
      </c>
      <c r="C62" s="310">
        <v>1</v>
      </c>
      <c r="D62" s="311" t="s">
        <v>342</v>
      </c>
      <c r="E62" s="309" t="s">
        <v>169</v>
      </c>
      <c r="F62" s="310">
        <v>3</v>
      </c>
      <c r="G62" s="311" t="s">
        <v>343</v>
      </c>
    </row>
    <row r="63" spans="1:7" s="312" customFormat="1" ht="27">
      <c r="A63" s="305" t="s">
        <v>36</v>
      </c>
      <c r="B63" s="309" t="s">
        <v>169</v>
      </c>
      <c r="C63" s="310">
        <v>1</v>
      </c>
      <c r="D63" s="311" t="s">
        <v>348</v>
      </c>
      <c r="E63" s="309" t="s">
        <v>169</v>
      </c>
      <c r="F63" s="310">
        <v>3</v>
      </c>
      <c r="G63" s="311" t="s">
        <v>404</v>
      </c>
    </row>
    <row r="64" spans="1:7" s="312" customFormat="1" ht="13.5">
      <c r="A64" s="305" t="s">
        <v>37</v>
      </c>
      <c r="B64" s="306" t="s">
        <v>212</v>
      </c>
      <c r="C64" s="307" t="s">
        <v>171</v>
      </c>
      <c r="D64" s="308" t="s">
        <v>212</v>
      </c>
      <c r="E64" s="309" t="s">
        <v>169</v>
      </c>
      <c r="F64" s="310">
        <v>1</v>
      </c>
      <c r="G64" s="311" t="s">
        <v>344</v>
      </c>
    </row>
    <row r="65" spans="1:7" s="312" customFormat="1" ht="13.5">
      <c r="A65" s="305" t="s">
        <v>38</v>
      </c>
      <c r="B65" s="309" t="s">
        <v>169</v>
      </c>
      <c r="C65" s="310">
        <v>2</v>
      </c>
      <c r="D65" s="311" t="s">
        <v>349</v>
      </c>
      <c r="E65" s="309" t="s">
        <v>169</v>
      </c>
      <c r="F65" s="310">
        <v>1</v>
      </c>
      <c r="G65" s="311" t="s">
        <v>345</v>
      </c>
    </row>
    <row r="66" spans="1:7" s="312" customFormat="1" ht="27">
      <c r="A66" s="305" t="s">
        <v>39</v>
      </c>
      <c r="B66" s="306" t="s">
        <v>212</v>
      </c>
      <c r="C66" s="307" t="s">
        <v>171</v>
      </c>
      <c r="D66" s="308" t="s">
        <v>212</v>
      </c>
      <c r="E66" s="309" t="s">
        <v>169</v>
      </c>
      <c r="F66" s="310">
        <v>2</v>
      </c>
      <c r="G66" s="311" t="s">
        <v>350</v>
      </c>
    </row>
    <row r="67" spans="1:7" s="312" customFormat="1" ht="27">
      <c r="A67" s="305" t="s">
        <v>40</v>
      </c>
      <c r="B67" s="306" t="s">
        <v>212</v>
      </c>
      <c r="C67" s="307" t="s">
        <v>171</v>
      </c>
      <c r="D67" s="308" t="s">
        <v>212</v>
      </c>
      <c r="E67" s="309" t="s">
        <v>169</v>
      </c>
      <c r="F67" s="310">
        <v>2</v>
      </c>
      <c r="G67" s="311" t="s">
        <v>351</v>
      </c>
    </row>
    <row r="68" spans="1:7" s="312" customFormat="1" ht="13.5">
      <c r="A68" s="305" t="s">
        <v>41</v>
      </c>
      <c r="B68" s="306" t="s">
        <v>212</v>
      </c>
      <c r="C68" s="307" t="s">
        <v>171</v>
      </c>
      <c r="D68" s="308" t="s">
        <v>212</v>
      </c>
      <c r="E68" s="309" t="s">
        <v>169</v>
      </c>
      <c r="F68" s="310">
        <v>1</v>
      </c>
      <c r="G68" s="311" t="s">
        <v>352</v>
      </c>
    </row>
    <row r="69" spans="1:7" s="312" customFormat="1" ht="27">
      <c r="A69" s="305" t="s">
        <v>42</v>
      </c>
      <c r="B69" s="306" t="s">
        <v>212</v>
      </c>
      <c r="C69" s="307" t="s">
        <v>171</v>
      </c>
      <c r="D69" s="308" t="s">
        <v>212</v>
      </c>
      <c r="E69" s="309" t="s">
        <v>169</v>
      </c>
      <c r="F69" s="310">
        <v>2</v>
      </c>
      <c r="G69" s="311" t="s">
        <v>205</v>
      </c>
    </row>
    <row r="70" spans="1:7" s="312" customFormat="1" ht="40.5">
      <c r="A70" s="305" t="s">
        <v>43</v>
      </c>
      <c r="B70" s="309" t="s">
        <v>169</v>
      </c>
      <c r="C70" s="310">
        <v>1</v>
      </c>
      <c r="D70" s="311" t="s">
        <v>353</v>
      </c>
      <c r="E70" s="309" t="s">
        <v>169</v>
      </c>
      <c r="F70" s="310">
        <v>3</v>
      </c>
      <c r="G70" s="311" t="s">
        <v>354</v>
      </c>
    </row>
    <row r="71" spans="1:7" s="312" customFormat="1" ht="13.5">
      <c r="A71" s="305" t="s">
        <v>18</v>
      </c>
      <c r="B71" s="306" t="s">
        <v>212</v>
      </c>
      <c r="C71" s="307" t="s">
        <v>171</v>
      </c>
      <c r="D71" s="308" t="s">
        <v>212</v>
      </c>
      <c r="E71" s="309" t="s">
        <v>169</v>
      </c>
      <c r="F71" s="310">
        <v>1</v>
      </c>
      <c r="G71" s="311" t="s">
        <v>346</v>
      </c>
    </row>
    <row r="72" spans="1:7" s="312" customFormat="1" ht="13.5">
      <c r="A72" s="305" t="s">
        <v>19</v>
      </c>
      <c r="B72" s="306" t="s">
        <v>212</v>
      </c>
      <c r="C72" s="307" t="s">
        <v>171</v>
      </c>
      <c r="D72" s="308" t="s">
        <v>212</v>
      </c>
      <c r="E72" s="309" t="s">
        <v>169</v>
      </c>
      <c r="F72" s="310">
        <v>1</v>
      </c>
      <c r="G72" s="311" t="s">
        <v>347</v>
      </c>
    </row>
    <row r="73" spans="1:7" s="312" customFormat="1" ht="13.5">
      <c r="A73" s="305" t="s">
        <v>20</v>
      </c>
      <c r="B73" s="306" t="s">
        <v>212</v>
      </c>
      <c r="C73" s="307" t="s">
        <v>171</v>
      </c>
      <c r="D73" s="308" t="s">
        <v>212</v>
      </c>
      <c r="E73" s="309" t="s">
        <v>169</v>
      </c>
      <c r="F73" s="310">
        <v>1</v>
      </c>
      <c r="G73" s="311" t="s">
        <v>346</v>
      </c>
    </row>
    <row r="74" spans="1:7" s="312" customFormat="1" ht="13.5">
      <c r="A74" s="305" t="s">
        <v>21</v>
      </c>
      <c r="B74" s="306" t="s">
        <v>212</v>
      </c>
      <c r="C74" s="307" t="s">
        <v>171</v>
      </c>
      <c r="D74" s="308" t="s">
        <v>212</v>
      </c>
      <c r="E74" s="309" t="s">
        <v>169</v>
      </c>
      <c r="F74" s="310">
        <v>1</v>
      </c>
      <c r="G74" s="311" t="s">
        <v>355</v>
      </c>
    </row>
    <row r="75" spans="1:7" s="312" customFormat="1" ht="13.5">
      <c r="A75" s="305" t="s">
        <v>22</v>
      </c>
      <c r="B75" s="306" t="s">
        <v>212</v>
      </c>
      <c r="C75" s="307" t="s">
        <v>171</v>
      </c>
      <c r="D75" s="308" t="s">
        <v>212</v>
      </c>
      <c r="E75" s="309" t="s">
        <v>169</v>
      </c>
      <c r="F75" s="310">
        <v>1</v>
      </c>
      <c r="G75" s="311" t="s">
        <v>356</v>
      </c>
    </row>
    <row r="76" spans="1:7" s="312" customFormat="1" ht="27.75" thickBot="1">
      <c r="A76" s="313" t="s">
        <v>23</v>
      </c>
      <c r="B76" s="317" t="s">
        <v>212</v>
      </c>
      <c r="C76" s="318" t="s">
        <v>171</v>
      </c>
      <c r="D76" s="319" t="s">
        <v>212</v>
      </c>
      <c r="E76" s="314" t="s">
        <v>169</v>
      </c>
      <c r="F76" s="315">
        <v>2</v>
      </c>
      <c r="G76" s="316" t="s">
        <v>357</v>
      </c>
    </row>
  </sheetData>
  <mergeCells count="13">
    <mergeCell ref="A3:A4"/>
    <mergeCell ref="E3:G3"/>
    <mergeCell ref="B3:D3"/>
    <mergeCell ref="A15:A16"/>
    <mergeCell ref="E15:E16"/>
    <mergeCell ref="F15:F16"/>
    <mergeCell ref="G15:G16"/>
    <mergeCell ref="E47:G47"/>
    <mergeCell ref="A47:A48"/>
    <mergeCell ref="B47:D47"/>
    <mergeCell ref="A22:A23"/>
    <mergeCell ref="B22:D22"/>
    <mergeCell ref="E22:G22"/>
  </mergeCells>
  <printOptions/>
  <pageMargins left="0.61" right="0.35" top="0.7" bottom="0.65" header="0.512" footer="0.512"/>
  <pageSetup horizontalDpi="600" verticalDpi="600" orientation="portrait" paperSize="9" scale="89" r:id="rId1"/>
  <rowBreaks count="2" manualBreakCount="2">
    <brk id="19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2008-03-11T01:56:00Z</cp:lastPrinted>
  <dcterms:created xsi:type="dcterms:W3CDTF">2001-11-13T13:27:45Z</dcterms:created>
  <dcterms:modified xsi:type="dcterms:W3CDTF">2008-03-11T02:22:27Z</dcterms:modified>
  <cp:category/>
  <cp:version/>
  <cp:contentType/>
  <cp:contentStatus/>
</cp:coreProperties>
</file>