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380" windowWidth="19170" windowHeight="4530" activeTab="6"/>
  </bookViews>
  <sheets>
    <sheet name="し尿" sheetId="1" r:id="rId1"/>
    <sheet name="焼却・燃料化" sheetId="2" r:id="rId2"/>
    <sheet name="粗大・資源化・その他" sheetId="3" r:id="rId3"/>
    <sheet name="最終処分場" sheetId="4" r:id="rId4"/>
    <sheet name="浄化槽処理方式" sheetId="5" r:id="rId5"/>
    <sheet name="浄化槽事務所別" sheetId="6" r:id="rId6"/>
    <sheet name="浄化槽対象人員別" sheetId="7" r:id="rId7"/>
  </sheets>
  <definedNames>
    <definedName name="DH_し尿3">#REF!</definedName>
    <definedName name="DH_し尿31">#REF!</definedName>
    <definedName name="DH_し尿33">#REF!</definedName>
    <definedName name="_xlnm.Print_Area" localSheetId="0">'し尿'!$A$1:$U$72</definedName>
    <definedName name="_xlnm.Print_Area" localSheetId="3">'最終処分場'!$A$1:$R$91</definedName>
    <definedName name="_xlnm.Print_Area" localSheetId="1">'焼却・燃料化'!$A$1:$V$64</definedName>
    <definedName name="_xlnm.Print_Area" localSheetId="2">'粗大・資源化・その他'!$A$1:$M$85</definedName>
  </definedNames>
  <calcPr fullCalcOnLoad="1"/>
</workbook>
</file>

<file path=xl/comments5.xml><?xml version="1.0" encoding="utf-8"?>
<comments xmlns="http://schemas.openxmlformats.org/spreadsheetml/2006/main">
  <authors>
    <author>oa</author>
  </authors>
  <commentList>
    <comment ref="J69" authorId="0">
      <text>
        <r>
          <rPr>
            <b/>
            <sz val="9"/>
            <rFont val="ＭＳ Ｐゴシック"/>
            <family val="3"/>
          </rPr>
          <t>oa: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<sst xmlns="http://schemas.openxmlformats.org/spreadsheetml/2006/main" count="2749" uniqueCount="1521">
  <si>
    <t xml:space="preserve"> 可燃ごみ 粗大ごみ し尿処理残渣</t>
  </si>
  <si>
    <t>9～11</t>
  </si>
  <si>
    <t>　　２施設( 0.22t/日）
　　１施設( 21  t/日）</t>
  </si>
  <si>
    <t>事業主体名
（地方公共団体名）</t>
  </si>
  <si>
    <t>年間処理量
(t/年度)</t>
  </si>
  <si>
    <t>資源回収量
(t/年度)</t>
  </si>
  <si>
    <t>名古屋市愛岐処分場
　小規模破砕設備</t>
  </si>
  <si>
    <t>5～8</t>
  </si>
  <si>
    <t>10～13</t>
  </si>
  <si>
    <t>尾西粗大ごみ処理工場</t>
  </si>
  <si>
    <t xml:space="preserve"> 粗大ごみ 不燃ごみ
 資源ごみ</t>
  </si>
  <si>
    <t>春日井市クリーンセンター
　粗大ごみ処理施設</t>
  </si>
  <si>
    <t>春日井市神屋町１－２</t>
  </si>
  <si>
    <t xml:space="preserve"> 粗大ごみ 不燃ごみ　その他</t>
  </si>
  <si>
    <t>63～2</t>
  </si>
  <si>
    <t>58～59</t>
  </si>
  <si>
    <t>9～11</t>
  </si>
  <si>
    <t xml:space="preserve"> 粗大ごみ 不燃ごみ
 資源ごみ</t>
  </si>
  <si>
    <t>東部知多衛生組合クリーンセンター　粗大ごみ処理施設</t>
  </si>
  <si>
    <t>62～63</t>
  </si>
  <si>
    <t>衣浦衛生組合クリーンセンター衣浦</t>
  </si>
  <si>
    <t>碧南市広見町１丁目１－１</t>
  </si>
  <si>
    <t>常滑武豊衛生組合クリーンセンター　粗大ごみ処理施設</t>
  </si>
  <si>
    <t>尾張東部衛生組合晴丘センター
　粗大ごみ処理施設</t>
  </si>
  <si>
    <t xml:space="preserve"> 粗大ごみ 不燃ごみ
 可燃ごみ</t>
  </si>
  <si>
    <t>10～13</t>
  </si>
  <si>
    <t>知多南部衛生組合知多南部クリーンセンター（リサイクルプラザ）</t>
  </si>
  <si>
    <t xml:space="preserve"> 粗大ごみ 不燃ごみ
 資源ごみ</t>
  </si>
  <si>
    <t>8～9</t>
  </si>
  <si>
    <t>江南丹羽環境管理組合
　粗大ごみ処理施設</t>
  </si>
  <si>
    <t>北名古屋市
豊山町</t>
  </si>
  <si>
    <t>環境美化センター粗大ごみ処理施設</t>
  </si>
  <si>
    <t>60～61</t>
  </si>
  <si>
    <t>処理能力
(t/日)</t>
  </si>
  <si>
    <t>4～5</t>
  </si>
  <si>
    <t xml:space="preserve"> ペットボトル</t>
  </si>
  <si>
    <t xml:space="preserve"> 選別 圧縮・梱包 </t>
  </si>
  <si>
    <t xml:space="preserve"> 紙類
 ペットボトル</t>
  </si>
  <si>
    <t xml:space="preserve"> 選別 圧縮・梱包 </t>
  </si>
  <si>
    <t xml:space="preserve"> 金属類 ガラス類
 ペットボトル</t>
  </si>
  <si>
    <t>田原市埋立処分場（破砕施設併設）</t>
  </si>
  <si>
    <t>七宝町安松一般廃棄物最終処分場</t>
  </si>
  <si>
    <t>篠田一般廃棄物最終処分場</t>
  </si>
  <si>
    <t>不燃ごみ,粗大ごみ</t>
  </si>
  <si>
    <t>焼却残渣（主灰）,溶融飛灰,不燃ごみ,焼却残渣（飛灰）,溶融スラグ,破砕ごみ・処理残渣,粗大ごみ</t>
  </si>
  <si>
    <t>焼却残渣（主灰）,不燃ごみ,焼却残渣（飛灰）,粗大ごみ</t>
  </si>
  <si>
    <t>焼却残渣（主灰）,その他,焼却残渣（飛灰）,破砕ごみ・処理残渣</t>
  </si>
  <si>
    <t>焼却残渣（主灰）,焼却残渣（飛灰）,破砕ごみ・処理残渣</t>
  </si>
  <si>
    <t>焼却残渣（主灰）,可燃ごみ,不燃ごみ,その他,焼却残渣（飛灰）,破砕ごみ・処理残渣,粗大ごみ</t>
  </si>
  <si>
    <t>焼却残渣（主灰）,可燃ごみ,資源ごみ,不燃ごみ,その他,焼却残渣（飛灰）,粗大ごみ</t>
  </si>
  <si>
    <t>焼却残渣（主灰）,溶融飛灰,可燃ごみ,不燃ごみ,その他,焼却残渣（飛灰）,溶融スラグ,破砕ごみ・処理残渣,粗大ごみ</t>
  </si>
  <si>
    <t>焼却残渣（主灰）,溶融飛灰,焼却残渣（飛灰）,破砕ごみ・処理残渣</t>
  </si>
  <si>
    <t>破砕ごみ・処理残渣</t>
  </si>
  <si>
    <t>焼却残渣（主灰）,その他,破砕ごみ・処理残渣</t>
  </si>
  <si>
    <t>焼却残渣（主灰）,不燃ごみ,破砕ごみ・処理残渣</t>
  </si>
  <si>
    <t>焼却残渣（主灰）,不燃ごみ,焼却残渣（飛灰）,破砕ごみ・処理残渣</t>
  </si>
  <si>
    <t>焼却残渣（主灰）,その他,焼却残渣（飛灰）,溶融スラグ,破砕ごみ・処理残渣</t>
  </si>
  <si>
    <t>不燃ごみ,破砕ごみ・処理残渣</t>
  </si>
  <si>
    <t>焼却残渣（主灰）,焼却残渣（飛灰）</t>
  </si>
  <si>
    <t>溶融飛灰</t>
  </si>
  <si>
    <t>焼却残渣（主灰）,不燃ごみ,粗大ごみ</t>
  </si>
  <si>
    <t>不燃ごみ</t>
  </si>
  <si>
    <t>焼却残渣（主灰）,不燃ごみ,焼却残渣（飛灰）</t>
  </si>
  <si>
    <t>焼却残渣（主灰）,溶融飛灰,不燃ごみ,焼却残渣（飛灰）,破砕ごみ・処理残渣</t>
  </si>
  <si>
    <t>不燃ごみ,焼却残渣（飛灰）,破砕ごみ・処理残渣,粗大ごみ</t>
  </si>
  <si>
    <t>溶融飛灰,不燃ごみ,焼却残渣（飛灰）,破砕ごみ・処理残渣,粗大ごみ</t>
  </si>
  <si>
    <t>焼却残渣（主灰）,不燃ごみ</t>
  </si>
  <si>
    <t>その他,焼却残渣（飛灰）</t>
  </si>
  <si>
    <t>焼却残渣（飛灰）,破砕ごみ・処理残渣</t>
  </si>
  <si>
    <t>不燃ごみ,破砕ごみ・処理残渣,粗大ごみ</t>
  </si>
  <si>
    <t>その他</t>
  </si>
  <si>
    <t>不燃ごみ,溶融スラグ</t>
  </si>
  <si>
    <t>その他,破砕ごみ・処理残渣</t>
  </si>
  <si>
    <t>資源ごみ,不燃ごみ,その他,粗大ごみ</t>
  </si>
  <si>
    <t>不燃ごみ,その他,破砕ごみ・処理残渣,粗大ごみ</t>
  </si>
  <si>
    <t>溶融スラグ</t>
  </si>
  <si>
    <t>粗大ごみ</t>
  </si>
  <si>
    <t>焼却残渣（主灰）,溶融スラグ</t>
  </si>
  <si>
    <t>焼却残渣（主灰）,溶融飛灰,可燃ごみ,不燃ごみ,焼却残渣（飛灰）</t>
  </si>
  <si>
    <t>焼却残渣（主灰）,不燃ごみ,焼却残渣（飛灰）,破砕ごみ・処理残渣,粗大ごみ</t>
  </si>
  <si>
    <t>平成53年度</t>
  </si>
  <si>
    <t>平成60年度</t>
  </si>
  <si>
    <t>平成39年度</t>
  </si>
  <si>
    <t>平成25年度</t>
  </si>
  <si>
    <t>平成34年度</t>
  </si>
  <si>
    <t xml:space="preserve"> 底部遮水工
 その他遮水 </t>
  </si>
  <si>
    <t xml:space="preserve"> 下水道放流 処理なし</t>
  </si>
  <si>
    <t xml:space="preserve"> 下水道放流 処理なし</t>
  </si>
  <si>
    <t xml:space="preserve"> 下水道放流 処理なし</t>
  </si>
  <si>
    <t xml:space="preserve"> 生物処理（脱窒あり） 砂ろ過 消毒 活性炭処理 キレート処理</t>
  </si>
  <si>
    <t>生物処理（脱窒あり） 砂ろ過 消毒 活性炭処理</t>
  </si>
  <si>
    <t xml:space="preserve"> 生物処理（脱窒あり） 砂ろ過 活性炭処理</t>
  </si>
  <si>
    <t xml:space="preserve"> 凝集沈澱 生物処理（脱窒あり） 砂ろ過消毒 活性炭処理</t>
  </si>
  <si>
    <t>豊橋市東七根町字宝地道40-1</t>
  </si>
  <si>
    <t>岡崎市中央クリーンセンター
　リサイクルプラザ</t>
  </si>
  <si>
    <t>岡崎市高隆寺町字阿世保５</t>
  </si>
  <si>
    <t xml:space="preserve"> 金属類 ガラス類
 ペットボトル 不燃ごみ
 粗大ごみ</t>
  </si>
  <si>
    <t xml:space="preserve"> ペットボトル
 プラスチック</t>
  </si>
  <si>
    <t>刈谷市泉田町下中割30－1</t>
  </si>
  <si>
    <t xml:space="preserve"> 金属類 ガラス類</t>
  </si>
  <si>
    <t xml:space="preserve"> 選別 圧縮・梱包 </t>
  </si>
  <si>
    <t>16～17</t>
  </si>
  <si>
    <t xml:space="preserve"> その他資源ごみ
 不燃ごみ 粗大ごみ</t>
  </si>
  <si>
    <t>10～11</t>
  </si>
  <si>
    <t>江南市一般廃棄物最終処分場内
　不燃物破砕施設</t>
  </si>
  <si>
    <t>江南市小杁町鴨ヶ池305</t>
  </si>
  <si>
    <t>小牧市リサイクルプラザ（リサイクルハウス）</t>
  </si>
  <si>
    <t>14～15</t>
  </si>
  <si>
    <t>沓掛堆肥センター</t>
  </si>
  <si>
    <t xml:space="preserve"> プラスチック</t>
  </si>
  <si>
    <t>衣浦衛生組合リサイクルプラザ</t>
  </si>
  <si>
    <t xml:space="preserve"> 可燃ごみ 不燃ごみ
 粗大ごみ その他</t>
  </si>
  <si>
    <t xml:space="preserve"> ペットボトル プラスチック</t>
  </si>
  <si>
    <t>海部地区環境事務組合</t>
  </si>
  <si>
    <t xml:space="preserve"> 紙類 金属類 ガラス類
 その他資源ごみ
 ペットボトル 布類</t>
  </si>
  <si>
    <t xml:space="preserve"> 金属類,その他資源ごみ,ペットボトル,プラスチック</t>
  </si>
  <si>
    <t>北設広域事務組合
　中田クリーンセンター</t>
  </si>
  <si>
    <t xml:space="preserve"> 金属類</t>
  </si>
  <si>
    <t xml:space="preserve"> ガラス類</t>
  </si>
  <si>
    <t>北設広域事務組合
　中田クリーンセンター</t>
  </si>
  <si>
    <t>尾三衛生組合
東郷美化センターリサイクルプラザ</t>
  </si>
  <si>
    <t xml:space="preserve"> 金属類 ガラス類
 不燃ごみ 粗大ごみ</t>
  </si>
  <si>
    <t>西尾幡豆クリーンセンター
　（リサイクル施設）</t>
  </si>
  <si>
    <t>16～17</t>
  </si>
  <si>
    <t>新城市破砕機</t>
  </si>
  <si>
    <t>新城市日吉字傳水、南貝津地内</t>
  </si>
  <si>
    <t>埋立場所</t>
  </si>
  <si>
    <t>埋立
開始年度</t>
  </si>
  <si>
    <t>平成25年度</t>
  </si>
  <si>
    <t>豊橋市廃棄物最終処分場（坪ノ谷地区１工区）</t>
  </si>
  <si>
    <t>豊橋市東赤沢町字坪ノ谷150番地他72筆</t>
  </si>
  <si>
    <t>豊橋市廃棄物最終処分場（坪ノ谷地区２工区）</t>
  </si>
  <si>
    <t>豊橋市東赤沢町字坪ノ谷150番地他74筆</t>
  </si>
  <si>
    <t>平成 4年度</t>
  </si>
  <si>
    <t>一般廃棄物最終処分場（額田）</t>
  </si>
  <si>
    <t xml:space="preserve"> 底部遮水工 鉛直遮水工 覆蓋（屋根）</t>
  </si>
  <si>
    <t>平成 3年度</t>
  </si>
  <si>
    <t>平成24年度</t>
  </si>
  <si>
    <t>平成31年度</t>
  </si>
  <si>
    <t>平成 3年度</t>
  </si>
  <si>
    <t>平成26年度</t>
  </si>
  <si>
    <t>平成41年度</t>
  </si>
  <si>
    <t>平成 6年度</t>
  </si>
  <si>
    <t>平成 8年度</t>
  </si>
  <si>
    <t>平成10年度</t>
  </si>
  <si>
    <t>平成 9年度</t>
  </si>
  <si>
    <t>平成24年度</t>
  </si>
  <si>
    <t>平成17年度</t>
  </si>
  <si>
    <t>豊田市勘八町勘八</t>
  </si>
  <si>
    <t>みよし市</t>
  </si>
  <si>
    <t>あま市</t>
  </si>
  <si>
    <t>豊川市千両焼却灰最終処分場</t>
  </si>
  <si>
    <t>豊川市一宮焼却灰最終処分場</t>
  </si>
  <si>
    <t>未定</t>
  </si>
  <si>
    <t>平成18年度</t>
  </si>
  <si>
    <t>平成32年度</t>
  </si>
  <si>
    <t>平成32年度</t>
  </si>
  <si>
    <t>平成 3年度</t>
  </si>
  <si>
    <t>平成25年度</t>
  </si>
  <si>
    <t>平成 4年度</t>
  </si>
  <si>
    <t>平成28年度</t>
  </si>
  <si>
    <t>平成22年度</t>
  </si>
  <si>
    <t>平成 8年度</t>
  </si>
  <si>
    <t>平成28年度</t>
  </si>
  <si>
    <t>平成11年度</t>
  </si>
  <si>
    <t>平成 6年度</t>
  </si>
  <si>
    <t>平成27年度</t>
  </si>
  <si>
    <t>平成 6年度</t>
  </si>
  <si>
    <t>平成15年度</t>
  </si>
  <si>
    <t>平成 7年度</t>
  </si>
  <si>
    <t>平成22年度</t>
  </si>
  <si>
    <t xml:space="preserve"> 凝集沈澱 生物処理（脱窒なし）砂ろ過 消毒 活性炭処理</t>
  </si>
  <si>
    <t>平成19年度</t>
  </si>
  <si>
    <t>平成 9年度</t>
  </si>
  <si>
    <t>平成29年度</t>
  </si>
  <si>
    <t>平成13年度</t>
  </si>
  <si>
    <t>平成 6年度</t>
  </si>
  <si>
    <t>平成42年度</t>
  </si>
  <si>
    <t>平成27年度</t>
  </si>
  <si>
    <t xml:space="preserve"> 底部遮水工 鉛直遮水工</t>
  </si>
  <si>
    <t>平成16年度</t>
  </si>
  <si>
    <t>平成13年度</t>
  </si>
  <si>
    <t>平成 6年度</t>
  </si>
  <si>
    <t xml:space="preserve"> 底部遮水工 表面遮水工（キャッピング）        </t>
  </si>
  <si>
    <t>平成29年度</t>
  </si>
  <si>
    <t>平成 2年度</t>
  </si>
  <si>
    <t>平成25年度</t>
  </si>
  <si>
    <t>平成 7年度</t>
  </si>
  <si>
    <t>平成35年度</t>
  </si>
  <si>
    <t>平成20年度</t>
  </si>
  <si>
    <t xml:space="preserve"> 底部遮水工 鉛直遮水工</t>
  </si>
  <si>
    <t>平成19年度</t>
  </si>
  <si>
    <t>平成34年度</t>
  </si>
  <si>
    <t>平成23年度</t>
  </si>
  <si>
    <t xml:space="preserve"> 底部遮水工 鉛直遮水工</t>
  </si>
  <si>
    <t>平成25年度</t>
  </si>
  <si>
    <t>平成34年度</t>
  </si>
  <si>
    <t>平成13年度</t>
  </si>
  <si>
    <t>小牧市
岩倉市</t>
  </si>
  <si>
    <t>小牧市大字林1821－３、犬山市字倉曽洞地内</t>
  </si>
  <si>
    <t>南知多町
美浜町</t>
  </si>
  <si>
    <t xml:space="preserve"> 原地盤利用 その他遮水</t>
  </si>
  <si>
    <t>平成 3年度</t>
  </si>
  <si>
    <t xml:space="preserve"> 底部遮水工 鉛直遮水工 表面遮水工（キャッピング）        </t>
  </si>
  <si>
    <t>平成 4年度</t>
  </si>
  <si>
    <t xml:space="preserve"> 覆蓋（屋根） その他遮水</t>
  </si>
  <si>
    <t>平成 7年度</t>
  </si>
  <si>
    <t>平成29年度</t>
  </si>
  <si>
    <t>埋立終了</t>
  </si>
  <si>
    <t>昭和62年度</t>
  </si>
  <si>
    <t>昭和51年度</t>
  </si>
  <si>
    <t>平成12年度</t>
  </si>
  <si>
    <t>平成13年度</t>
  </si>
  <si>
    <t>平成10年度</t>
  </si>
  <si>
    <t>平成元年度</t>
  </si>
  <si>
    <t>平成14年度</t>
  </si>
  <si>
    <t>昭和60年度</t>
  </si>
  <si>
    <t>昭和56年度</t>
  </si>
  <si>
    <t>回転式</t>
  </si>
  <si>
    <t>40</t>
  </si>
  <si>
    <t>41</t>
  </si>
  <si>
    <t>42</t>
  </si>
  <si>
    <t>43</t>
  </si>
  <si>
    <t>44</t>
  </si>
  <si>
    <t xml:space="preserve"> 可燃ごみ  </t>
  </si>
  <si>
    <t xml:space="preserve">全連続運転 </t>
  </si>
  <si>
    <t xml:space="preserve"> 薬剤処理 </t>
  </si>
  <si>
    <t>平成19年度</t>
  </si>
  <si>
    <t xml:space="preserve"> 場内温水 場内蒸気 発電（場内利用） 場外蒸気 発電（場外利用）</t>
  </si>
  <si>
    <t xml:space="preserve"> 場内温水 場内蒸気 発電（場内利用） 場外温水 発電（場外利用）</t>
  </si>
  <si>
    <t xml:space="preserve"> 無し</t>
  </si>
  <si>
    <t xml:space="preserve"> 場内温水</t>
  </si>
  <si>
    <t xml:space="preserve"> 場内温水 場内蒸気 場外蒸気</t>
  </si>
  <si>
    <t xml:space="preserve"> 場内温水 場外温水</t>
  </si>
  <si>
    <t xml:space="preserve"> 場内温水 場内蒸気 発電（場内利用） 場外蒸気</t>
  </si>
  <si>
    <t xml:space="preserve"> 場内温水 場内蒸気</t>
  </si>
  <si>
    <t xml:space="preserve"> 場内温水 その他</t>
  </si>
  <si>
    <t xml:space="preserve">セメント固化
薬剤処理 </t>
  </si>
  <si>
    <t xml:space="preserve"> 薬剤処理</t>
  </si>
  <si>
    <t xml:space="preserve"> 金属類 ガラス類</t>
  </si>
  <si>
    <t xml:space="preserve"> その他</t>
  </si>
  <si>
    <t xml:space="preserve"> 金属類</t>
  </si>
  <si>
    <t xml:space="preserve"> 不燃ごみ</t>
  </si>
  <si>
    <t xml:space="preserve"> 家庭系生ごみ</t>
  </si>
  <si>
    <t xml:space="preserve"> 不燃ごみ 粗大ごみ</t>
  </si>
  <si>
    <t xml:space="preserve"> 剪定枝</t>
  </si>
  <si>
    <t xml:space="preserve"> プラスチック</t>
  </si>
  <si>
    <t xml:space="preserve"> 選別</t>
  </si>
  <si>
    <t xml:space="preserve"> 選別 圧縮・梱包</t>
  </si>
  <si>
    <t xml:space="preserve"> 選別 圧縮・梱包 その他</t>
  </si>
  <si>
    <t xml:space="preserve"> ごみ堆肥化</t>
  </si>
  <si>
    <t xml:space="preserve"> 選別 その他</t>
  </si>
  <si>
    <t xml:space="preserve"> 脱水</t>
  </si>
  <si>
    <t xml:space="preserve"> 脱水 乾燥 焼却</t>
  </si>
  <si>
    <t xml:space="preserve"> 脱水 焼却</t>
  </si>
  <si>
    <t xml:space="preserve"> 焼却</t>
  </si>
  <si>
    <t xml:space="preserve"> 脱水 乾燥</t>
  </si>
  <si>
    <t xml:space="preserve"> 乾燥 焼却</t>
  </si>
  <si>
    <t>豊田市藤岡飯野町大川ヶ原1161-89</t>
  </si>
  <si>
    <t xml:space="preserve"> 底部遮水工 </t>
  </si>
  <si>
    <t xml:space="preserve"> 凝集沈澱 生物処理（脱窒あり） 砂ろ過 消毒 活性炭処理 キレート処理</t>
  </si>
  <si>
    <t xml:space="preserve"> 下水道放流</t>
  </si>
  <si>
    <t xml:space="preserve"> 凝集沈澱 生物処理（脱窒あり） 砂ろ過 消毒 活性炭処理</t>
  </si>
  <si>
    <t xml:space="preserve"> 凝集沈澱 生物処理（脱窒あり） 砂ろ過 消毒 活性炭処理 膜処理</t>
  </si>
  <si>
    <t xml:space="preserve"> 遮水なし</t>
  </si>
  <si>
    <t xml:space="preserve"> 凝集沈澱 生物処理（脱窒なし） 砂ろ過 消毒 活性炭処理</t>
  </si>
  <si>
    <t xml:space="preserve"> 凝集沈澱 生物処理（脱窒あり） 砂ろ過 消毒 活性炭処理 キレート処理 下水道放流</t>
  </si>
  <si>
    <t xml:space="preserve"> 処理なし</t>
  </si>
  <si>
    <t xml:space="preserve"> 生物処理（脱窒あり） 消毒 促進酸化処理</t>
  </si>
  <si>
    <t xml:space="preserve"> 生物処理（脱窒あり） 消毒 活性炭処理 膜処理 促進酸化処理</t>
  </si>
  <si>
    <t xml:space="preserve"> 凝集沈澱 生物処理（脱窒なし） 砂ろ過 消毒 活性炭処理 促進酸化処理</t>
  </si>
  <si>
    <t xml:space="preserve"> 表面遮水工（キャッピング）        </t>
  </si>
  <si>
    <t xml:space="preserve"> 凝集沈澱 下水道放流</t>
  </si>
  <si>
    <t xml:space="preserve"> 原地盤利用   </t>
  </si>
  <si>
    <t xml:space="preserve"> 凝集沈澱 生物処理（脱窒あり） 消毒 活性炭処理</t>
  </si>
  <si>
    <t xml:space="preserve"> 凝集沈澱 砂ろ過 消毒 活性炭処理</t>
  </si>
  <si>
    <t xml:space="preserve"> 凝集沈澱 生物処理（脱窒あり） 砂ろ過 活性炭処理</t>
  </si>
  <si>
    <t xml:space="preserve"> 他の施設での処理</t>
  </si>
  <si>
    <t xml:space="preserve"> その他遮水</t>
  </si>
  <si>
    <t xml:space="preserve"> 凝集沈澱 生物処理（脱窒あり） 砂ろ過 消毒</t>
  </si>
  <si>
    <t xml:space="preserve"> 鉛直遮水工</t>
  </si>
  <si>
    <t xml:space="preserve"> 生物処理（脱窒なし）</t>
  </si>
  <si>
    <t xml:space="preserve"> 砂ろ過</t>
  </si>
  <si>
    <t xml:space="preserve"> 膜処理</t>
  </si>
  <si>
    <t xml:space="preserve"> 生物処理（脱窒なし） 砂ろ過 消毒</t>
  </si>
  <si>
    <t xml:space="preserve"> 生物処理（脱窒なし） 消毒</t>
  </si>
  <si>
    <t xml:space="preserve"> 凝集沈澱</t>
  </si>
  <si>
    <t xml:space="preserve"> 凝集沈澱 生物処理（脱窒あり） 砂ろ過 活性炭処理 キレート処理 下水道放流</t>
  </si>
  <si>
    <t xml:space="preserve"> 活性炭処理</t>
  </si>
  <si>
    <t>海部地区環境事務組合塩田センター</t>
  </si>
  <si>
    <r>
      <t>メタンガス
 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/年度)</t>
    </r>
  </si>
  <si>
    <r>
      <t>計画ﾒﾀﾝｶﾞｽ量
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</si>
  <si>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t>事業主体名
（地方公共団体名）</t>
  </si>
  <si>
    <t>海部地区環境事務組合八穂クリーンセンター</t>
  </si>
  <si>
    <t>弥富市鍋田町八穂399－３</t>
  </si>
  <si>
    <t>愛西市諸桑町塩田22</t>
  </si>
  <si>
    <t>一宮市西萩原字天神浦32－１</t>
  </si>
  <si>
    <t>弥富市鍋田町八穂399－３</t>
  </si>
  <si>
    <t>　　オ　その他の施設</t>
  </si>
  <si>
    <t>　　エ　資源化施設１／２</t>
  </si>
  <si>
    <t>　　エ　資源化施設２／２</t>
  </si>
  <si>
    <t>埋立(予定)
終了年度</t>
  </si>
  <si>
    <t>豊田市太田町赤妖10-1</t>
  </si>
  <si>
    <t>新城市七郷一色字桐久保55</t>
  </si>
  <si>
    <t>炉型式</t>
  </si>
  <si>
    <t>処理対象廃棄物</t>
  </si>
  <si>
    <t>豊明市沓掛町勅使1－13</t>
  </si>
  <si>
    <t>豊明市沓掛町上山106－2</t>
  </si>
  <si>
    <t>地方公共団体名</t>
  </si>
  <si>
    <t>施設名</t>
  </si>
  <si>
    <t>焼却対象廃棄物</t>
  </si>
  <si>
    <t>処理方式</t>
  </si>
  <si>
    <t>炉数</t>
  </si>
  <si>
    <t>処理内容</t>
  </si>
  <si>
    <t>処理方法</t>
  </si>
  <si>
    <t>名古屋市</t>
  </si>
  <si>
    <t>名古屋市猪子石工場</t>
  </si>
  <si>
    <t>名古屋市南陽工場</t>
  </si>
  <si>
    <t>名古屋市富田工場</t>
  </si>
  <si>
    <t>豊橋市</t>
  </si>
  <si>
    <t>豊橋市資源化センター</t>
  </si>
  <si>
    <t>岡崎市</t>
  </si>
  <si>
    <t>岡崎市中央クリーンセンターごみ焼却施設</t>
  </si>
  <si>
    <t>岡崎市八帖クリーンセンターごみ焼却施設２号炉</t>
  </si>
  <si>
    <t>岡崎市八帖クリーンセンターごみ焼却施設１号炉</t>
  </si>
  <si>
    <t>一宮市</t>
  </si>
  <si>
    <t>区分</t>
  </si>
  <si>
    <t>単独処理浄化槽</t>
  </si>
  <si>
    <t>合併処理浄化槽</t>
  </si>
  <si>
    <t>合計
（合計）</t>
  </si>
  <si>
    <t>処理
対象人員</t>
  </si>
  <si>
    <t>腐敗タンク方式（分離ばっき）</t>
  </si>
  <si>
    <t>長時間ばっ気方式（接触ばっき）</t>
  </si>
  <si>
    <t>その他
（その他）</t>
  </si>
  <si>
    <t>小計
（小計）</t>
  </si>
  <si>
    <t>活性汚泥方式（接触ばっき）</t>
  </si>
  <si>
    <t>散水ろ床方式（長時間ばっき）</t>
  </si>
  <si>
    <t>※水地盤環境課調べ</t>
  </si>
  <si>
    <t>注１：（　)内は新構造基準の浄化槽設置基数（内数）</t>
  </si>
  <si>
    <t>注２：９年度以降は名古屋市のみを除く数値、10年度は名古屋市・豊田市を除く数値、</t>
  </si>
  <si>
    <t>　　　11年度以降は名古屋市・豊橋市・豊田市を除く数値、</t>
  </si>
  <si>
    <t>　　　14年度以降は名古屋市・豊橋市・岡崎市・豊田市を除く数値</t>
  </si>
  <si>
    <t>一宮市環境センター</t>
  </si>
  <si>
    <t>半田市</t>
  </si>
  <si>
    <t>平成元年度</t>
  </si>
  <si>
    <t>半田市クリーンセンター</t>
  </si>
  <si>
    <t>春日井市</t>
  </si>
  <si>
    <t>春日井市クリーンセンター１、２号炉</t>
  </si>
  <si>
    <t>豊田市</t>
  </si>
  <si>
    <t>安城市</t>
  </si>
  <si>
    <t>安城市環境クリーンセンター</t>
  </si>
  <si>
    <t>蒲郡市</t>
  </si>
  <si>
    <t>蒲郡市クリーンセンター</t>
  </si>
  <si>
    <t>犬山市</t>
  </si>
  <si>
    <t>犬山市都市美化センター</t>
  </si>
  <si>
    <t>東海市</t>
  </si>
  <si>
    <t>東海市清掃センター</t>
  </si>
  <si>
    <t>知多市</t>
  </si>
  <si>
    <t>知多市清掃センター</t>
  </si>
  <si>
    <t>田原市</t>
  </si>
  <si>
    <t>東部知多衛生組合</t>
  </si>
  <si>
    <t>東部知多衛生組合東部知多クリーンセンター</t>
  </si>
  <si>
    <t>衣浦衛生組合</t>
  </si>
  <si>
    <t>常滑武豊衛生組合</t>
  </si>
  <si>
    <t>尾張東部衛生組合</t>
  </si>
  <si>
    <t>尾張東部衛生組合晴丘センターごみ焼却施設</t>
  </si>
  <si>
    <t>小牧岩倉衛生組合</t>
  </si>
  <si>
    <t>小牧岩倉衛生組合環境センター</t>
  </si>
  <si>
    <t>知多南部衛生組合</t>
  </si>
  <si>
    <t>知多南部衛生組合知多南部クリーンセンター（ごみ処理施設）</t>
  </si>
  <si>
    <t>刈谷知立環境組合</t>
  </si>
  <si>
    <t>刈谷知立環境組合クリーンセンター</t>
  </si>
  <si>
    <t>江南丹羽環境管理組合</t>
  </si>
  <si>
    <t>尾三衛生組合</t>
  </si>
  <si>
    <t>尾三衛生組合東郷美化センター</t>
  </si>
  <si>
    <t>西尾幡豆広域連合</t>
  </si>
  <si>
    <t>津島市</t>
  </si>
  <si>
    <t>津島市一般廃棄物最終処分場（鹿伏兎）</t>
  </si>
  <si>
    <t>名古屋市大江破砕工場</t>
  </si>
  <si>
    <t>一宮市粗大ごみ処理施設</t>
  </si>
  <si>
    <t>半田市粗大ごみ処理施設</t>
  </si>
  <si>
    <t>名古屋市港資源選別センター</t>
  </si>
  <si>
    <t>名古屋市西資源センター</t>
  </si>
  <si>
    <t>豊橋市資源リサイクルセンター</t>
  </si>
  <si>
    <t>半田市資源回収センター</t>
  </si>
  <si>
    <t>春日井市リサイクルプラザ</t>
  </si>
  <si>
    <t>豊川市</t>
  </si>
  <si>
    <t>豊川市資源選別暫定施設</t>
  </si>
  <si>
    <t>刈谷市</t>
  </si>
  <si>
    <t>刈谷市不燃物破砕処理施設</t>
  </si>
  <si>
    <t>安城市リサイクルプラザ</t>
  </si>
  <si>
    <t>安城市資源化センター</t>
  </si>
  <si>
    <t>安城市せん定枝リサイクルプラント</t>
  </si>
  <si>
    <t>蒲郡市リサイクルプラザ</t>
  </si>
  <si>
    <t>江南市</t>
  </si>
  <si>
    <t>小牧市</t>
  </si>
  <si>
    <t>新城市</t>
  </si>
  <si>
    <t>知多市リサイクルプラザ</t>
  </si>
  <si>
    <t>岩倉市</t>
  </si>
  <si>
    <t>清掃事務所内簡易型空缶選別設備</t>
  </si>
  <si>
    <t>幸田町</t>
  </si>
  <si>
    <t>一色町</t>
  </si>
  <si>
    <t>岡崎市一般廃棄物最終処分場</t>
  </si>
  <si>
    <t>瀬戸市</t>
  </si>
  <si>
    <t>瀬戸市クリーンセンター</t>
  </si>
  <si>
    <t>西尾市</t>
  </si>
  <si>
    <t>知立市</t>
  </si>
  <si>
    <t>蟹江町</t>
  </si>
  <si>
    <t>飛島村</t>
  </si>
  <si>
    <t>飛島村ごみ投棄場</t>
  </si>
  <si>
    <t>名古屋市愛岐処分場</t>
  </si>
  <si>
    <t xml:space="preserve">山間 </t>
  </si>
  <si>
    <t>名古屋市守山南部処分場</t>
  </si>
  <si>
    <t>名古屋市船見処分場</t>
  </si>
  <si>
    <t>名古屋市大清水処分場</t>
  </si>
  <si>
    <t>一宮市光明寺最終処分場</t>
  </si>
  <si>
    <t>半田市一般廃棄物処理場</t>
  </si>
  <si>
    <t>春日井市一般廃棄物最終処分場</t>
  </si>
  <si>
    <t>春日井市一般廃棄物内津最終処分場</t>
  </si>
  <si>
    <t>豊川市一般廃棄物三月田最終処分場</t>
  </si>
  <si>
    <t>豊川市一般廃棄物深田最終処分場</t>
  </si>
  <si>
    <t>津島市一般廃棄物最終処分場（新開）</t>
  </si>
  <si>
    <t>碧南市</t>
  </si>
  <si>
    <t>碧南市西端地内一般廃棄物最終処分場</t>
  </si>
  <si>
    <t>刈谷市第２不燃物埋立場</t>
  </si>
  <si>
    <t>刈谷市第１不燃物埋立場</t>
  </si>
  <si>
    <t>西尾市平原地区一般廃棄物最終処分場</t>
  </si>
  <si>
    <t>蒲郡市一般廃棄物最終処分場</t>
  </si>
  <si>
    <t>蒲郡市一色不燃物最終処分場</t>
  </si>
  <si>
    <t>犬山市八曽一般廃棄物最終処分場</t>
  </si>
  <si>
    <t>常滑市</t>
  </si>
  <si>
    <t>常滑市一般廃棄物最終処分場</t>
  </si>
  <si>
    <t>江南市一般廃棄物最終処分場</t>
  </si>
  <si>
    <t>東海市大狭間最終処分場</t>
  </si>
  <si>
    <t>東海市東犬久利最終処分場</t>
  </si>
  <si>
    <t>知立市第２不燃物処理場</t>
  </si>
  <si>
    <t>高浜市</t>
  </si>
  <si>
    <t>高浜市不燃物埋立場</t>
  </si>
  <si>
    <t>田原市一般廃棄物最終処分場（リサイクルセンター併設）</t>
  </si>
  <si>
    <t>東溝口一般廃棄物最終処分場</t>
  </si>
  <si>
    <t>飛島村一般廃棄物処分場</t>
  </si>
  <si>
    <t>南知多町</t>
  </si>
  <si>
    <t>南知多町日間賀島不燃物埋立地</t>
  </si>
  <si>
    <t>南知多町篠島不燃物埋立地</t>
  </si>
  <si>
    <t>武豊町</t>
  </si>
  <si>
    <t>武豊町一般廃棄物最終処分場</t>
  </si>
  <si>
    <t>一色町佐久島不燃物処理場</t>
  </si>
  <si>
    <t>一色町一般廃棄物最終処分場</t>
  </si>
  <si>
    <t>吉良町</t>
  </si>
  <si>
    <t>吉良町饗庭一般廃棄物最終処分場</t>
  </si>
  <si>
    <t>幡豆町</t>
  </si>
  <si>
    <t>幡豆町一般廃棄物最終処分場（鳥羽）</t>
  </si>
  <si>
    <t>東部知多衛生組合洲崎最終処分場</t>
  </si>
  <si>
    <t>尾張東部衛生組合一般廃棄物最終処分場</t>
  </si>
  <si>
    <t>小牧岩倉衛生組合環境センター処分場</t>
  </si>
  <si>
    <t>知多南部衛生組合一般廃棄物最終処分場</t>
  </si>
  <si>
    <t>江南丹羽環境管理組合最終処分場</t>
  </si>
  <si>
    <t>北設広域事務組合</t>
  </si>
  <si>
    <t>北設広域事務組合　滝の入最終処分場</t>
  </si>
  <si>
    <t>尾三衛生組合埋立処分場（折戸）</t>
  </si>
  <si>
    <t>尾三衛生組合埋立処分場（三本木）</t>
  </si>
  <si>
    <t>一宮市第1衛生処理場</t>
  </si>
  <si>
    <t>春日井市衛生プラント</t>
  </si>
  <si>
    <t>刈谷市環境センター</t>
  </si>
  <si>
    <t xml:space="preserve">堆肥化 </t>
  </si>
  <si>
    <t>小牧市し尿浄化槽汚泥処理施設</t>
  </si>
  <si>
    <t>小牧市クリーンセンター</t>
  </si>
  <si>
    <t>愛北広域事務組合</t>
  </si>
  <si>
    <t>中部知多衛生組合</t>
  </si>
  <si>
    <t>蒲郡市幸田町衛生組合</t>
  </si>
  <si>
    <t>逢妻衛生処理組合</t>
  </si>
  <si>
    <t>し尿処理施設</t>
  </si>
  <si>
    <t>尾張旭市長久手町衛生組合</t>
  </si>
  <si>
    <t xml:space="preserve">メタン発酵 堆肥化 </t>
  </si>
  <si>
    <t>日東衛生組合</t>
  </si>
  <si>
    <t>五条広域事務組合</t>
  </si>
  <si>
    <t>西尾幡豆浄化センター</t>
  </si>
  <si>
    <t>豊橋市植田地域し尿処理施設</t>
  </si>
  <si>
    <t xml:space="preserve">長時間ばっ気 </t>
  </si>
  <si>
    <t>豊橋市天津地域し尿処理施設</t>
  </si>
  <si>
    <t>豊橋市杉山御園処理場</t>
  </si>
  <si>
    <t xml:space="preserve">生物学的脱窒素 </t>
  </si>
  <si>
    <t>津島市青塚浄化センター</t>
  </si>
  <si>
    <t xml:space="preserve">接触ばっ気 </t>
  </si>
  <si>
    <t>津島市こがね浄化センター</t>
  </si>
  <si>
    <t>津島市宇治浄化センター</t>
  </si>
  <si>
    <t>埋 立 前
埋 立 中
埋立終了</t>
  </si>
  <si>
    <t>埋 立 前</t>
  </si>
  <si>
    <t>埋 立 中</t>
  </si>
  <si>
    <t xml:space="preserve">回分式活性汚泥 </t>
  </si>
  <si>
    <t>灰処理設備
の有無
（焼却灰）</t>
  </si>
  <si>
    <t xml:space="preserve"> 無し</t>
  </si>
  <si>
    <t>津島市百島浄化センター</t>
  </si>
  <si>
    <t>豊田市幸穂台浄化センター</t>
  </si>
  <si>
    <t>豊田市柳川瀬浄化センター</t>
  </si>
  <si>
    <t>平六コミプラ浄化センター</t>
  </si>
  <si>
    <t>蟹江南クリーンセンター</t>
  </si>
  <si>
    <t>楽荘浄化センター</t>
  </si>
  <si>
    <t>佐屋中央クリーンセンター</t>
  </si>
  <si>
    <t>永和台クリーンセンター</t>
  </si>
  <si>
    <t>東八幡団地コミュニティ・プラント</t>
  </si>
  <si>
    <t>西八幡団地浄化センター</t>
  </si>
  <si>
    <t>昭和55年度</t>
  </si>
  <si>
    <t>昭和63年度</t>
  </si>
  <si>
    <t>昭和62年度</t>
  </si>
  <si>
    <t>平成16年度</t>
  </si>
  <si>
    <t>昭和53年度</t>
  </si>
  <si>
    <t>昭和58年度</t>
  </si>
  <si>
    <t>平成12年度</t>
  </si>
  <si>
    <t>平成10年度</t>
  </si>
  <si>
    <t>昭和54年度</t>
  </si>
  <si>
    <t>平成元年度</t>
  </si>
  <si>
    <t>平成17年度</t>
  </si>
  <si>
    <t>平成18年度</t>
  </si>
  <si>
    <t>昭和48年度</t>
  </si>
  <si>
    <t>備考</t>
  </si>
  <si>
    <t>平成 6年度</t>
  </si>
  <si>
    <t>平成 4年度</t>
  </si>
  <si>
    <t>平成 8年度</t>
  </si>
  <si>
    <t>平成 5年度</t>
  </si>
  <si>
    <t>平成 7年度</t>
  </si>
  <si>
    <t>平成 9年度</t>
  </si>
  <si>
    <t>番号</t>
  </si>
  <si>
    <t>平成14年度</t>
  </si>
  <si>
    <t>平成11年度</t>
  </si>
  <si>
    <t>平成15年度</t>
  </si>
  <si>
    <t>平成13年度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</si>
  <si>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</si>
  <si>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</si>
  <si>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</si>
  <si>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</si>
  <si>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</si>
  <si>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</si>
  <si>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</si>
  <si>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</si>
  <si>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</si>
  <si>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</si>
  <si>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</si>
  <si>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</si>
  <si>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</si>
  <si>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</si>
  <si>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</si>
  <si>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</si>
  <si>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</si>
  <si>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</si>
  <si>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33</t>
  </si>
  <si>
    <t>34</t>
  </si>
  <si>
    <t>35</t>
  </si>
  <si>
    <t>36</t>
  </si>
  <si>
    <t>37</t>
  </si>
  <si>
    <t>38</t>
  </si>
  <si>
    <t>39</t>
  </si>
  <si>
    <t>構成市町村</t>
  </si>
  <si>
    <t>平成 3年度</t>
  </si>
  <si>
    <t>昭和59年度</t>
  </si>
  <si>
    <t>昭和61年度</t>
  </si>
  <si>
    <t>昭和57年度</t>
  </si>
  <si>
    <t>大府市
豊明市
阿久比町
東浦町</t>
  </si>
  <si>
    <t>碧南市
高浜市</t>
  </si>
  <si>
    <t>常滑市
武豊町</t>
  </si>
  <si>
    <t>半田市西億田町地内</t>
  </si>
  <si>
    <t>瀬戸市
尾張旭市
長久手町</t>
  </si>
  <si>
    <t>小牧市
岩倉市</t>
  </si>
  <si>
    <t>南知多町
美浜町</t>
  </si>
  <si>
    <t>刈谷市
知立市</t>
  </si>
  <si>
    <t>江南市
大口町
扶桑町</t>
  </si>
  <si>
    <t>備　考</t>
  </si>
  <si>
    <t>（２）ごみ関係</t>
  </si>
  <si>
    <t>　　ア　焼却施設１／２</t>
  </si>
  <si>
    <t>　　ア　焼却施設２／２</t>
  </si>
  <si>
    <t>事業主体名
（地方公共団体名）</t>
  </si>
  <si>
    <t>平成 2年度</t>
  </si>
  <si>
    <t>昭和47年度</t>
  </si>
  <si>
    <t>平成3,4年度</t>
  </si>
  <si>
    <t>計</t>
  </si>
  <si>
    <t>岡崎市北部一般廃棄物最終処分場</t>
  </si>
  <si>
    <t>稲沢市</t>
  </si>
  <si>
    <t>日進市</t>
  </si>
  <si>
    <t>（３）浄化槽関係</t>
  </si>
  <si>
    <t>区分</t>
  </si>
  <si>
    <t>単独</t>
  </si>
  <si>
    <t>合併</t>
  </si>
  <si>
    <t>～20人</t>
  </si>
  <si>
    <t>21～50人</t>
  </si>
  <si>
    <t>51～100人</t>
  </si>
  <si>
    <t>101～200人</t>
  </si>
  <si>
    <t>201～300人</t>
  </si>
  <si>
    <t xml:space="preserve"> 底部遮水工 表面遮水工（キャッピング）</t>
  </si>
  <si>
    <t>合計</t>
  </si>
  <si>
    <t>～20</t>
  </si>
  <si>
    <t>21～100</t>
  </si>
  <si>
    <t>101～200</t>
  </si>
  <si>
    <t>201～300</t>
  </si>
  <si>
    <t>301～500</t>
  </si>
  <si>
    <t>501～1000</t>
  </si>
  <si>
    <t>1001～2000</t>
  </si>
  <si>
    <t>2001～3000</t>
  </si>
  <si>
    <t>3001～4000</t>
  </si>
  <si>
    <t>4001～5000</t>
  </si>
  <si>
    <t>5001～</t>
  </si>
  <si>
    <t>合計（政令市等を除く。）</t>
  </si>
  <si>
    <t>合計（政令市等を含む。）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</si>
  <si>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</si>
  <si>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</si>
  <si>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</si>
  <si>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</si>
  <si>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</si>
  <si>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</si>
  <si>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</si>
  <si>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</si>
  <si>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</si>
  <si>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</si>
  <si>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</si>
  <si>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</si>
  <si>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</si>
  <si>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</si>
  <si>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</si>
  <si>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</si>
  <si>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</si>
  <si>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</si>
  <si>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</si>
  <si>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</si>
  <si>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みよし市</t>
  </si>
  <si>
    <t>あま市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</si>
  <si>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</si>
  <si>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</si>
  <si>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</si>
  <si>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</si>
  <si>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</si>
  <si>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</si>
  <si>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</si>
  <si>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</si>
  <si>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</si>
  <si>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</si>
  <si>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</si>
  <si>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</si>
  <si>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</si>
  <si>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</si>
  <si>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</si>
  <si>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301～500人</t>
  </si>
  <si>
    <t>501～1,000人</t>
  </si>
  <si>
    <t>1,001～2,000人</t>
  </si>
  <si>
    <t>2,001～3,000人</t>
  </si>
  <si>
    <t>　　０施設
　５９施設
　２３施設</t>
  </si>
  <si>
    <t>3,001～4,000人</t>
  </si>
  <si>
    <t>4,001～5,000人</t>
  </si>
  <si>
    <t>5,001～10,000人</t>
  </si>
  <si>
    <t>合　計</t>
  </si>
  <si>
    <t>市町村名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</si>
  <si>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</si>
  <si>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</si>
  <si>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</si>
  <si>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</si>
  <si>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</si>
  <si>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</si>
  <si>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</si>
  <si>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</si>
  <si>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豊田市</t>
  </si>
  <si>
    <t>市小計</t>
  </si>
  <si>
    <t>幡豆町</t>
  </si>
  <si>
    <t>幸田町</t>
  </si>
  <si>
    <t>設楽町</t>
  </si>
  <si>
    <t>東栄町</t>
  </si>
  <si>
    <t>豊根村</t>
  </si>
  <si>
    <t>町村小計</t>
  </si>
  <si>
    <t>県合計</t>
  </si>
  <si>
    <t>処理対象廃棄物</t>
  </si>
  <si>
    <t>稲沢市</t>
  </si>
  <si>
    <t>新城市</t>
  </si>
  <si>
    <t>海部地区環境事務組合</t>
  </si>
  <si>
    <t>北名古屋衛生組合</t>
  </si>
  <si>
    <t>北名古屋市
豊山町</t>
  </si>
  <si>
    <t>諸桑団地コミュニティ・プラント</t>
  </si>
  <si>
    <t>愛西市</t>
  </si>
  <si>
    <t>一宮市尾西清掃事業所</t>
  </si>
  <si>
    <t>稲沢市環境センター</t>
  </si>
  <si>
    <t>新城市クリーンセンター</t>
  </si>
  <si>
    <t>赤羽根町環境センター</t>
  </si>
  <si>
    <t>北名古屋衛生組合環境美化センター１号炉</t>
  </si>
  <si>
    <t>名古屋市五条川工場</t>
  </si>
  <si>
    <t>北名古屋衛生組合環境美化センター２号炉</t>
  </si>
  <si>
    <t>常滑武豊衛生組合クリーンセンターごみ処理施設</t>
  </si>
  <si>
    <t>尾張東部衛生組合晴丘センター熱分解溶融処理施設</t>
  </si>
  <si>
    <t>西尾幡豆クリーンセンター（ごみ焼却施設）</t>
  </si>
  <si>
    <t>平成9年度</t>
  </si>
  <si>
    <t>平成21年度</t>
  </si>
  <si>
    <t>休止</t>
  </si>
  <si>
    <t>グリーンサイトジャパン（株）　（田原市）</t>
  </si>
  <si>
    <t>田原リサイクルセンター</t>
  </si>
  <si>
    <t>炭化</t>
  </si>
  <si>
    <t>全連続運転</t>
  </si>
  <si>
    <t>31</t>
  </si>
  <si>
    <t>32</t>
  </si>
  <si>
    <t>稲沢市環境センター</t>
  </si>
  <si>
    <t>海部地区環境事務組合
　八穂クリーンセンター</t>
  </si>
  <si>
    <t>津島市</t>
  </si>
  <si>
    <t>愛西市雀ヶ森町前並地内</t>
  </si>
  <si>
    <t>弥富市一般廃棄物（家庭ごみ）埋立処分場</t>
  </si>
  <si>
    <t>弥富市鍋田最終処分場</t>
  </si>
  <si>
    <t>弥富市鍋田町八穂58番地</t>
  </si>
  <si>
    <t>名古屋市南リサイクルプラザ</t>
  </si>
  <si>
    <t>豊田市</t>
  </si>
  <si>
    <t>豊橋市プラスチックリサイクルセンター</t>
  </si>
  <si>
    <t>海部地区環境事務組合八開処分場</t>
  </si>
  <si>
    <t>北名古屋衛生組合藤岡最終処分場</t>
  </si>
  <si>
    <t>名古屋市第一処分場</t>
  </si>
  <si>
    <t>豊川市一般廃棄物足山田最終処分場</t>
  </si>
  <si>
    <t>新城市鳥原一般廃棄物管理型埋立処分場</t>
  </si>
  <si>
    <t>新城市七郷一色一般廃棄物管理型埋立処分場</t>
  </si>
  <si>
    <t>新城市作手菅沼一般廃棄物管理型埋立処分場</t>
  </si>
  <si>
    <t>新城市有海一般廃棄物管理型埋立処分場</t>
  </si>
  <si>
    <t>愛西市雀ヶ森最終処分場</t>
  </si>
  <si>
    <t xml:space="preserve"> 溶融処理</t>
  </si>
  <si>
    <t>豊田市</t>
  </si>
  <si>
    <t>（仮称）岡崎市新一般廃棄物中間処理施設</t>
  </si>
  <si>
    <t>可燃ごみ,粗大ごみ,ごみ処理残渣,し尿処理残渣</t>
  </si>
  <si>
    <t>平成23年度</t>
  </si>
  <si>
    <t>薬剤処理</t>
  </si>
  <si>
    <t>（株）鳴海クリーンシステム（名古屋市）</t>
  </si>
  <si>
    <t>27</t>
  </si>
  <si>
    <r>
      <t>埋立容量
(覆土を含む)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/年度)</t>
    </r>
  </si>
  <si>
    <t>埋立量
(覆土を含まない)
(ｔ/年度)</t>
  </si>
  <si>
    <r>
      <t>残余容量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</si>
  <si>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r>
      <t>埋立地面積
(m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</si>
  <si>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r>
      <t>全体容積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</si>
  <si>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t>設楽町
東栄町
豊根村
長野県根羽村</t>
  </si>
  <si>
    <t>場内蒸気,発電（場内利用）,発電（場外利用）</t>
  </si>
  <si>
    <t>豊明市清掃事務所</t>
  </si>
  <si>
    <t>廃食用油</t>
  </si>
  <si>
    <t>BDF化</t>
  </si>
  <si>
    <t xml:space="preserve"> 選別 その他</t>
  </si>
  <si>
    <t>平成20年度</t>
  </si>
  <si>
    <t>　　１施設</t>
  </si>
  <si>
    <t>事務所別市町村</t>
  </si>
  <si>
    <t>単独</t>
  </si>
  <si>
    <t>合併</t>
  </si>
  <si>
    <t>名古屋市</t>
  </si>
  <si>
    <t>西三河</t>
  </si>
  <si>
    <t>碧南市</t>
  </si>
  <si>
    <t>豊橋市</t>
  </si>
  <si>
    <t>刈谷市</t>
  </si>
  <si>
    <t>岡崎市</t>
  </si>
  <si>
    <t>安城市</t>
  </si>
  <si>
    <t>西尾市</t>
  </si>
  <si>
    <t>尾張</t>
  </si>
  <si>
    <t>名古屋市西区十方町36－２</t>
  </si>
  <si>
    <t xml:space="preserve"> 場内温水 発電（場内利用）場外温水   発電（場外利用）</t>
  </si>
  <si>
    <t xml:space="preserve"> 可燃ごみ ごみ処理残渣 し尿処理残渣 その他 </t>
  </si>
  <si>
    <t>豊川市足山田小金16－１,16－３</t>
  </si>
  <si>
    <t>豊川市千両町下ノ市場129他11筆</t>
  </si>
  <si>
    <t>豊田市藤岡プラント３号炉</t>
  </si>
  <si>
    <t>豊田市渡刈クリーンセンター</t>
  </si>
  <si>
    <t>豊田市グリーン・クリーンふじの丘</t>
  </si>
  <si>
    <t>豊田市緑のリサイクルセンター</t>
  </si>
  <si>
    <t>豊田市枝下町下笹沢１９７</t>
  </si>
  <si>
    <t>20～21</t>
  </si>
  <si>
    <t>豊田市藤岡飯野町大川ヶ原1161-89</t>
  </si>
  <si>
    <t>豊田市旭不燃物最終処分場</t>
  </si>
  <si>
    <t>豊田市勘八不燃物処分場</t>
  </si>
  <si>
    <t>豊田市グリーン・クリーンふじの丘</t>
  </si>
  <si>
    <t>安城市一般廃棄物最終処分場（藤井）</t>
  </si>
  <si>
    <t>安城市一般廃棄物最終処分場（榎前）</t>
  </si>
  <si>
    <t>安城市藤井町南高根地内</t>
  </si>
  <si>
    <t>新城市庭野字向河原１－１</t>
  </si>
  <si>
    <t>新城市作手菅沼字寺ノ入12－5</t>
  </si>
  <si>
    <t>東海市荒尾町大狭間地内</t>
  </si>
  <si>
    <t>東海市荒尾町東犬久利地内</t>
  </si>
  <si>
    <t>東鴻之巣最終処分場</t>
  </si>
  <si>
    <t>知多市八幡字東鴻之巣３６－２</t>
  </si>
  <si>
    <t>山間</t>
  </si>
  <si>
    <t>溶融飛灰、その他、溶融スラグ</t>
  </si>
  <si>
    <t>平成49年度</t>
  </si>
  <si>
    <t>膜処理</t>
  </si>
  <si>
    <t>埋立中</t>
  </si>
  <si>
    <t>赤羽根環境センター</t>
  </si>
  <si>
    <t>渥美一般廃棄物最終処分場</t>
  </si>
  <si>
    <t>田原市立埋立処分場前処理施設</t>
  </si>
  <si>
    <t>大口町河北一丁目１３１番地</t>
  </si>
  <si>
    <t>大口町下小口六丁目１８４番地</t>
  </si>
  <si>
    <t>家庭系生ごみ</t>
  </si>
  <si>
    <t>西知多医療厚生組合</t>
  </si>
  <si>
    <t>西知多医療厚生組合衛生センター</t>
  </si>
  <si>
    <t>一宮市</t>
  </si>
  <si>
    <t>知立市</t>
  </si>
  <si>
    <t>瀬戸市</t>
  </si>
  <si>
    <t>高浜市</t>
  </si>
  <si>
    <t>春日井市</t>
  </si>
  <si>
    <t>一色町</t>
  </si>
  <si>
    <t>犬山市</t>
  </si>
  <si>
    <t>吉良町</t>
  </si>
  <si>
    <t>江南市</t>
  </si>
  <si>
    <t>幡豆町</t>
  </si>
  <si>
    <t>小牧市</t>
  </si>
  <si>
    <t>幸田町</t>
  </si>
  <si>
    <t>尾張旭市</t>
  </si>
  <si>
    <t>豊田加茂</t>
  </si>
  <si>
    <t>岩倉市</t>
  </si>
  <si>
    <t>豊明市</t>
  </si>
  <si>
    <t>日進市</t>
  </si>
  <si>
    <t>清須市</t>
  </si>
  <si>
    <t>新城設楽</t>
  </si>
  <si>
    <t>幡豆郡一色町大字一色字伊那跨53</t>
  </si>
  <si>
    <t>額田郡幸田町大字菱池字錦田82</t>
  </si>
  <si>
    <t>幡豆郡幡豆町大字鳥羽字笹頭49－１始17筆</t>
  </si>
  <si>
    <t>幸田町一般廃棄物最終処分場</t>
  </si>
  <si>
    <t>額田郡幸田町大字六栗字大木1－1</t>
  </si>
  <si>
    <t>北名古屋市</t>
  </si>
  <si>
    <t>設楽町</t>
  </si>
  <si>
    <t>東郷町</t>
  </si>
  <si>
    <t>東栄町</t>
  </si>
  <si>
    <t>長久手町</t>
  </si>
  <si>
    <t>豊根村</t>
  </si>
  <si>
    <t>豊山町</t>
  </si>
  <si>
    <t>東三河</t>
  </si>
  <si>
    <t>豊川市</t>
  </si>
  <si>
    <t>大口町</t>
  </si>
  <si>
    <t>蒲郡市</t>
  </si>
  <si>
    <t>扶桑町</t>
  </si>
  <si>
    <t>田原市</t>
  </si>
  <si>
    <t>海部</t>
  </si>
  <si>
    <t>弥富市</t>
  </si>
  <si>
    <t>大治町</t>
  </si>
  <si>
    <t>蟹江町</t>
  </si>
  <si>
    <t>飛島村</t>
  </si>
  <si>
    <t>※政令市等</t>
  </si>
  <si>
    <t>　　　名古屋市・豊橋市・岡崎市・豊田市</t>
  </si>
  <si>
    <t>知多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</si>
  <si>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</si>
  <si>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</si>
  <si>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</si>
  <si>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</si>
  <si>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</si>
  <si>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</si>
  <si>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</si>
  <si>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</si>
  <si>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</si>
  <si>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</si>
  <si>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※水地盤環境課調べ</t>
  </si>
  <si>
    <t>10,001～</t>
  </si>
  <si>
    <t>愛西市</t>
  </si>
  <si>
    <t>清須市</t>
  </si>
  <si>
    <t>北名古屋市</t>
  </si>
  <si>
    <t>弥富市</t>
  </si>
  <si>
    <t>建設年度</t>
  </si>
  <si>
    <t>平成17年度</t>
  </si>
  <si>
    <t>元</t>
  </si>
  <si>
    <t>北設広域事務組合</t>
  </si>
  <si>
    <t>北設広域事務組合</t>
  </si>
  <si>
    <t>流動床</t>
  </si>
  <si>
    <t>所在地</t>
  </si>
  <si>
    <t>岡崎市八帖南町字立島２－１</t>
  </si>
  <si>
    <t>瀬戸市西山路町１</t>
  </si>
  <si>
    <t>額田郡幸田町大字深溝字黒田８</t>
  </si>
  <si>
    <t>尾張旭市下井町刎内2344－３</t>
  </si>
  <si>
    <t>日進市梅森町向江1630番地</t>
  </si>
  <si>
    <t>知多郡東浦町大字森岡字三州道41</t>
  </si>
  <si>
    <t>豊川市堺町２－43</t>
  </si>
  <si>
    <t>刈谷市逢妻町２－26－２</t>
  </si>
  <si>
    <t>豊田市前林町前越１－１</t>
  </si>
  <si>
    <t>安城市和泉町大下38</t>
  </si>
  <si>
    <t>西尾市長縄町井ノ元60</t>
  </si>
  <si>
    <t>岩倉市野寄町向山760</t>
  </si>
  <si>
    <t>小牧市大字東田中1237</t>
  </si>
  <si>
    <t xml:space="preserve"> 底部遮水工 
 鉛直遮水工</t>
  </si>
  <si>
    <t>知多郡東浦町大字森岡字州崎地内</t>
  </si>
  <si>
    <t>知多郡南知多町大字内海字池田17番地</t>
  </si>
  <si>
    <t>海部郡美和町大字篠田字森南19</t>
  </si>
  <si>
    <t>海部郡美和町大字東溝口三丁目102、112、113</t>
  </si>
  <si>
    <t>海部郡飛島村大字服岡八丁目25－１</t>
  </si>
  <si>
    <t>海部郡飛島村大字新政成字亥之切961番地１</t>
  </si>
  <si>
    <t>知多郡南知多町大字篠島字棚橋地内</t>
  </si>
  <si>
    <t>知多郡南知多町大字日間賀島字東側165他</t>
  </si>
  <si>
    <t>知多郡武豊町字壱町田273番地</t>
  </si>
  <si>
    <t>幡豆郡一色町大字佐久島字後口70－１</t>
  </si>
  <si>
    <t>幡豆郡一色町大字細川字四ノ割１</t>
  </si>
  <si>
    <t>幡豆郡吉良町大字饗庭字二本松地内</t>
  </si>
  <si>
    <t>海部郡七宝町大字安松五丁目１－28</t>
  </si>
  <si>
    <t>丹羽郡大口町大字河北一丁目131、犬山市大字羽黒地内</t>
  </si>
  <si>
    <t>北名古屋市二子字四反地1014番１</t>
  </si>
  <si>
    <t>2</t>
  </si>
  <si>
    <t>3</t>
  </si>
  <si>
    <t>２０施設</t>
  </si>
  <si>
    <t>稼働
休止
廃止
建設</t>
  </si>
  <si>
    <t>不燃ごみ 粗大ごみ</t>
  </si>
  <si>
    <t>施設の
種類</t>
  </si>
  <si>
    <t>BDF化</t>
  </si>
  <si>
    <t>廃食用油</t>
  </si>
  <si>
    <t>固形燃料化(RDF)</t>
  </si>
  <si>
    <t xml:space="preserve"> 粗大ごみ</t>
  </si>
  <si>
    <t xml:space="preserve"> 粗大ごみ 不燃ごみ</t>
  </si>
  <si>
    <t>(注）処理方式の「破砕」は、原則として家具等の可燃性粗大ごみを破砕することにより、焼却施設で容易に焼却し得るように処理する施設のことをいう。</t>
  </si>
  <si>
    <t>　　 処理方式の「圧縮」は、不燃性粗大ごみを破砕・圧縮する施設のことをいう。</t>
  </si>
  <si>
    <t>　　 処理方式の「併用」は、可燃性及び不燃性の粗大ごみを破砕(粉砕）する施設のことをいう。</t>
  </si>
  <si>
    <t>(注）「その他の施設」とは、粗大ごみ処理施設、ごみ燃料化施設又は資源化施設以外の施設であって、資源化を目的とせず埋立処分のための破砕、減容化等を行う施設をいう。</t>
  </si>
  <si>
    <t xml:space="preserve">（単位：基） </t>
  </si>
  <si>
    <t>　※水地盤環境課調べ</t>
  </si>
  <si>
    <r>
      <t>　　　</t>
    </r>
    <r>
      <rPr>
        <b/>
        <sz val="12"/>
        <rFont val="ＭＳ ゴシック"/>
        <family val="3"/>
      </rPr>
      <t>ウ　対象人員別設置状況　１／２</t>
    </r>
  </si>
  <si>
    <t>弥富市</t>
  </si>
  <si>
    <t>北設楽郡設楽町八橋字タキノ入１－１</t>
  </si>
  <si>
    <t>津島市越津町字こがね地内</t>
  </si>
  <si>
    <t>豊田市畝部町西町地内</t>
  </si>
  <si>
    <t>豊田市穂積町字萩平１</t>
  </si>
  <si>
    <t>豊橋市豊栄町字西530</t>
  </si>
  <si>
    <t>岡崎市高隆寺町字阿世保５</t>
  </si>
  <si>
    <t>名古屋市千種区香流橋１－101</t>
  </si>
  <si>
    <t>一宮市奥町字六丁山52</t>
  </si>
  <si>
    <t>半田市乙川末広町50</t>
  </si>
  <si>
    <t>春日井市神屋町１－２</t>
  </si>
  <si>
    <t>蒲郡市西浦町口田土１</t>
  </si>
  <si>
    <t>犬山市大字塔野地字田口洞39－128</t>
  </si>
  <si>
    <t>稲沢市中野川端町74</t>
  </si>
  <si>
    <t>新城市日吉字樋田56</t>
  </si>
  <si>
    <t>東海市荒尾町奥山10－48</t>
  </si>
  <si>
    <t>知多市北浜町11－４</t>
  </si>
  <si>
    <t>知多郡東浦町大字森岡字葭野41</t>
  </si>
  <si>
    <t>知多郡武豊町字壱町田27</t>
  </si>
  <si>
    <t>（名古屋市・豊橋市・岡崎市・豊田市を除く）</t>
  </si>
  <si>
    <t>22</t>
  </si>
  <si>
    <t>23</t>
  </si>
  <si>
    <t>24</t>
  </si>
  <si>
    <t>25</t>
  </si>
  <si>
    <t>26</t>
  </si>
  <si>
    <t>45</t>
  </si>
  <si>
    <t>尾張旭市晴丘町東33－１</t>
  </si>
  <si>
    <t>小牧市大字野口2881－９</t>
  </si>
  <si>
    <t>知多郡南知多町大字内海字樫木77－１</t>
  </si>
  <si>
    <t>刈谷市半城土町東田46</t>
  </si>
  <si>
    <t>北設楽郡東栄町大字振草字小林中田16</t>
  </si>
  <si>
    <t>愛知郡東郷町大字諸輪字百々51－23</t>
  </si>
  <si>
    <t>焼却</t>
  </si>
  <si>
    <t>ストーカ式(可動)</t>
  </si>
  <si>
    <t>全連続運転</t>
  </si>
  <si>
    <t>シャフト式</t>
  </si>
  <si>
    <t>准連続運転</t>
  </si>
  <si>
    <t>流動床式</t>
  </si>
  <si>
    <t>回転式</t>
  </si>
  <si>
    <t>バッチ運転</t>
  </si>
  <si>
    <t>岩倉市石仏町稲葉1</t>
  </si>
  <si>
    <t>休止</t>
  </si>
  <si>
    <t>建設
年度</t>
  </si>
  <si>
    <t>稼働</t>
  </si>
  <si>
    <t>名古屋市港区本星崎町字南4047－13</t>
  </si>
  <si>
    <t>破砕</t>
  </si>
  <si>
    <t>併用</t>
  </si>
  <si>
    <t>圧縮</t>
  </si>
  <si>
    <t>稼働
休止</t>
  </si>
  <si>
    <t>燃料化量
(t/年度)</t>
  </si>
  <si>
    <t>廃食用油燃料化施設</t>
  </si>
  <si>
    <t>　　カ　最終処分場１／２</t>
  </si>
  <si>
    <t>　　カ　最終処分場２／２</t>
  </si>
  <si>
    <t>幸田町減容施設</t>
  </si>
  <si>
    <t>西尾幡豆クリーンセンター（廃プラスチック減容処理施設）</t>
  </si>
  <si>
    <t>処理内容</t>
  </si>
  <si>
    <t>圧縮・梱包</t>
  </si>
  <si>
    <t>平成4年度</t>
  </si>
  <si>
    <t>事業主体名
（地方公共団体名）</t>
  </si>
  <si>
    <t>豊川市一般廃棄物深田最終処分場延命化暫定施設</t>
  </si>
  <si>
    <t>（単位：基）</t>
  </si>
  <si>
    <t>名古屋市港区正徳町６－69－１</t>
  </si>
  <si>
    <t>豊橋市東七根町字宝地道31他</t>
  </si>
  <si>
    <t>安城市赤松町乙菊18</t>
  </si>
  <si>
    <t>小牧市大字大草5786－83</t>
  </si>
  <si>
    <t>高浜市論地町四丁目７－17</t>
  </si>
  <si>
    <t>知多郡南知多町大字内海字樫木77－1</t>
  </si>
  <si>
    <t>安城市堀内町西新田2</t>
  </si>
  <si>
    <t>安城市赤松町東向111－2</t>
  </si>
  <si>
    <t>江南市小杁町鴨ヶ池305</t>
  </si>
  <si>
    <t>豊川市千両町38－116</t>
  </si>
  <si>
    <t>豊川市千両町10</t>
  </si>
  <si>
    <t>知多市南浜町22</t>
  </si>
  <si>
    <t>田原市相川町鴫森87－5</t>
  </si>
  <si>
    <t>第二東部最終処分場</t>
  </si>
  <si>
    <t>田原市和地町南大坂２</t>
  </si>
  <si>
    <t>（１）し尿関係</t>
  </si>
  <si>
    <t>　　ア　し尿処理施設１／２</t>
  </si>
  <si>
    <t>番号</t>
  </si>
  <si>
    <t>構成市町村</t>
  </si>
  <si>
    <t>所在地</t>
  </si>
  <si>
    <t>年間処理量</t>
  </si>
  <si>
    <t>資源化量</t>
  </si>
  <si>
    <t>処理能力
(kℓ/日)</t>
  </si>
  <si>
    <t>処理能力
(t/日)
有機性廃棄物</t>
  </si>
  <si>
    <t>資源化
能力
(t/日)</t>
  </si>
  <si>
    <t>建設年度</t>
  </si>
  <si>
    <t>使用開始
年度</t>
  </si>
  <si>
    <t>備考</t>
  </si>
  <si>
    <t>し尿
 (kℓ/年度)</t>
  </si>
  <si>
    <t>浄化槽汚泥
 (kℓ/年度)</t>
  </si>
  <si>
    <t>有機性廃棄物
 (ｔ/年度)</t>
  </si>
  <si>
    <t>その他
 (kℓ/年度)</t>
  </si>
  <si>
    <t>堆肥等の
固形物
 (ｔ/年度)</t>
  </si>
  <si>
    <t>汚水処理</t>
  </si>
  <si>
    <t>汚泥処理</t>
  </si>
  <si>
    <t>資源化
処理</t>
  </si>
  <si>
    <t>標準脱窒素処理方式（旧低二段）</t>
  </si>
  <si>
    <t>53～54</t>
  </si>
  <si>
    <t>岡崎市八帖クリーンセンター
し尿処理施設</t>
  </si>
  <si>
    <t>標準脱窒素処理方式（旧低二段）＋その他</t>
  </si>
  <si>
    <t>63～3</t>
  </si>
  <si>
    <t>平成 4年度</t>
  </si>
  <si>
    <t>一宮市奥町字六丁山８</t>
  </si>
  <si>
    <t>標準脱窒素処理方式（旧低二段）＋焼却＋下水投入方式</t>
  </si>
  <si>
    <t>61～63</t>
  </si>
  <si>
    <t>標準脱窒素処理方式（旧低二段）＋焼却</t>
  </si>
  <si>
    <t>6～8</t>
  </si>
  <si>
    <t>平成 8年度</t>
  </si>
  <si>
    <t>一宮市第２衛生処理場</t>
  </si>
  <si>
    <t>一宮市北今字堀田10</t>
  </si>
  <si>
    <t>嫌気性消化・活性汚泥処理方式＋下水投入方式＋焼却＋一次処理</t>
  </si>
  <si>
    <t>36～37</t>
  </si>
  <si>
    <t>昭和37年度</t>
  </si>
  <si>
    <t xml:space="preserve">高負荷脱窒素処理方式 </t>
  </si>
  <si>
    <t>60～62</t>
  </si>
  <si>
    <t>春日井市御幸町１－１－２</t>
  </si>
  <si>
    <t xml:space="preserve"> 脱水 乾燥 焼却 </t>
  </si>
  <si>
    <t>豊川市処理場</t>
  </si>
  <si>
    <t xml:space="preserve">高負荷脱窒素処理方式＋膜分離処理方式 </t>
  </si>
  <si>
    <t>9～11</t>
  </si>
  <si>
    <t xml:space="preserve">高負荷脱窒素処理方式＋膜分離処理方式＋下水投入方式 </t>
  </si>
  <si>
    <t>13～15</t>
  </si>
  <si>
    <t>砂川衛生プラント</t>
  </si>
  <si>
    <t>みよし市三好丘旭４－19－15</t>
  </si>
  <si>
    <t>4～7</t>
  </si>
  <si>
    <t>平成 7年度</t>
  </si>
  <si>
    <t>59～61</t>
  </si>
  <si>
    <t>小牧市新小木４－29</t>
  </si>
  <si>
    <t xml:space="preserve">固液分離＋OD法方式 ＋下水投入方式 </t>
  </si>
  <si>
    <t>昭和53年度</t>
  </si>
  <si>
    <t xml:space="preserve">高負荷脱窒素処理方式 ＋下水投入方式＋一次処理 </t>
  </si>
  <si>
    <t>60～61</t>
  </si>
  <si>
    <t>稲沢市平和浄化センター</t>
  </si>
  <si>
    <t>稲沢市平和町須ケ谷本田101</t>
  </si>
  <si>
    <t xml:space="preserve">好気性消化・活性汚泥処理方式 </t>
  </si>
  <si>
    <t>46～47</t>
  </si>
  <si>
    <t>昭和48年度</t>
  </si>
  <si>
    <t>49～50</t>
  </si>
  <si>
    <t>昭和50年度</t>
  </si>
  <si>
    <t>新城市清掃センター</t>
  </si>
  <si>
    <t>47～48</t>
  </si>
  <si>
    <t>田原市高松町尾村崎549</t>
  </si>
  <si>
    <t xml:space="preserve">嫌気性消化・好気性消化・活性汚泥処理方式 </t>
  </si>
  <si>
    <t>55～56</t>
  </si>
  <si>
    <t>犬山市
江南市
岩倉市
大口町
扶桑町</t>
  </si>
  <si>
    <t>愛北広域事務組合
愛北クリーンセンター</t>
  </si>
  <si>
    <t>2～4</t>
  </si>
  <si>
    <t>平成 5年度</t>
  </si>
  <si>
    <t>半田市
常滑市
武豊町</t>
  </si>
  <si>
    <t>中部知多衛生組合
し尿処理施設</t>
  </si>
  <si>
    <t>知多郡武豊町字壱町田90－10</t>
  </si>
  <si>
    <t>58～60</t>
  </si>
  <si>
    <t>大府市
豊明市
阿久比町
東浦町</t>
  </si>
  <si>
    <t>東部知多衛生組合
東部知多浄化センター</t>
  </si>
  <si>
    <t>5～8</t>
  </si>
  <si>
    <t>碧南市
高浜市</t>
  </si>
  <si>
    <t>衣浦衛生組合
衛生センター</t>
  </si>
  <si>
    <t>碧南市丸山町１－14</t>
  </si>
  <si>
    <t>56～58</t>
  </si>
  <si>
    <t>蒲郡市
幸田町</t>
  </si>
  <si>
    <t>蒲郡市幸田町衛生組合
清幸園衛生処理場</t>
  </si>
  <si>
    <t>59～62</t>
  </si>
  <si>
    <t>豊田市
知立市</t>
  </si>
  <si>
    <t>逢妻衛生処理組合
し尿処理施設</t>
  </si>
  <si>
    <t xml:space="preserve">標準脱窒素処理方式（旧低二段）＋浄化槽汚泥専用方式 </t>
  </si>
  <si>
    <t>55～57</t>
  </si>
  <si>
    <t>東海市
知多市</t>
  </si>
  <si>
    <t>知多市三反田３－１－２</t>
  </si>
  <si>
    <t>3～6</t>
  </si>
  <si>
    <t>　　ア　し尿処理施設２／２</t>
  </si>
  <si>
    <t>海部地区環境事務組合</t>
  </si>
  <si>
    <t>津島市
愛西市
弥富市　
あま市
大治町
蟹江町
飛島村</t>
  </si>
  <si>
    <t>海部地区環境事務組合
新開センター</t>
  </si>
  <si>
    <t>津島市新開町二丁目212番地</t>
  </si>
  <si>
    <t>8～10</t>
  </si>
  <si>
    <t>海部地区環境事務組合
上野センター</t>
  </si>
  <si>
    <t>弥富市上野町2番地15</t>
  </si>
  <si>
    <t>48～49</t>
  </si>
  <si>
    <t xml:space="preserve">浄化槽汚泥専用処理方式 </t>
  </si>
  <si>
    <t>52～53</t>
  </si>
  <si>
    <t>昭和54年度</t>
  </si>
  <si>
    <t>南知多町
美浜町</t>
  </si>
  <si>
    <t>知多南部衛生組合
知多南部衛生センター</t>
  </si>
  <si>
    <t>知多郡美浜町大字豊丘字元林20－33</t>
  </si>
  <si>
    <t>7～9</t>
  </si>
  <si>
    <t>平成 9年度</t>
  </si>
  <si>
    <t>尾張旭市
長久手町</t>
  </si>
  <si>
    <t>尾張旭市長久手町衛生組合
（香流苑）</t>
  </si>
  <si>
    <t>愛知郡長久手町上川原1－1</t>
  </si>
  <si>
    <t xml:space="preserve">嫌気性消化・活性汚泥処理方式 </t>
  </si>
  <si>
    <t>尾張旭市長久手町衛生組合
（昭和苑）</t>
  </si>
  <si>
    <t>設楽町
東栄町
豊根村
長野県根羽村</t>
  </si>
  <si>
    <t>北設広域事務組合
松戸クリーンセンター</t>
  </si>
  <si>
    <t>北設楽郡設楽町松戸字ワカドチ10－３</t>
  </si>
  <si>
    <t>62～63</t>
  </si>
  <si>
    <t>平成元年度</t>
  </si>
  <si>
    <t>北名古屋衛生組合</t>
  </si>
  <si>
    <t>北名古屋市
豊山町</t>
  </si>
  <si>
    <t>北名古屋衛生組合
鴨田エコパーク</t>
  </si>
  <si>
    <t>北名古屋市九之坪五反地80番地</t>
  </si>
  <si>
    <t>14～16</t>
  </si>
  <si>
    <t>平成17年度</t>
  </si>
  <si>
    <t>日進市
東郷町</t>
  </si>
  <si>
    <t>日東衛生組合
日進美化センター</t>
  </si>
  <si>
    <t>50～52</t>
  </si>
  <si>
    <t>清須市
あま市</t>
  </si>
  <si>
    <t>クリーンパーク新川</t>
  </si>
  <si>
    <t>清須市阿原向北55番地</t>
  </si>
  <si>
    <t>15～17</t>
  </si>
  <si>
    <t>平成18年度</t>
  </si>
  <si>
    <t>西尾市
一色町
吉良町
幡豆町</t>
  </si>
  <si>
    <t xml:space="preserve"> 脱水 </t>
  </si>
  <si>
    <t>平成 6年度</t>
  </si>
  <si>
    <t>計</t>
  </si>
  <si>
    <t>稼働</t>
  </si>
  <si>
    <t>３５施設</t>
  </si>
  <si>
    <t>　　イ　コミュニティ・プラント</t>
  </si>
  <si>
    <t>事業主体名（地方公共団体名）</t>
  </si>
  <si>
    <t>汚水処理量(m3/年度)</t>
  </si>
  <si>
    <t>計画最大汚水量(m3/日)</t>
  </si>
  <si>
    <t>使用開始年度</t>
  </si>
  <si>
    <t>1</t>
  </si>
  <si>
    <t>豊橋市杉山町字中藻1－24</t>
  </si>
  <si>
    <t>豊橋市植田町字一本木116－147</t>
  </si>
  <si>
    <t>昭和52年度</t>
  </si>
  <si>
    <t>豊橋市杉山町字七股池1－1</t>
  </si>
  <si>
    <t xml:space="preserve">生物学的脱窒素　その他 </t>
  </si>
  <si>
    <t>12～13</t>
  </si>
  <si>
    <t>9～10</t>
  </si>
  <si>
    <t>津島市青塚町６丁目地内</t>
  </si>
  <si>
    <t>10～11</t>
  </si>
  <si>
    <t>津島市百島町字中割地内</t>
  </si>
  <si>
    <t>13～14</t>
  </si>
  <si>
    <t>平成15年度</t>
  </si>
  <si>
    <t>津島市宇治町字城地内</t>
  </si>
  <si>
    <t>14～15</t>
  </si>
  <si>
    <t>63～1</t>
  </si>
  <si>
    <t>平成 2年度</t>
  </si>
  <si>
    <t>7～8</t>
  </si>
  <si>
    <t>稲沢市平和町勝幡新田311</t>
  </si>
  <si>
    <t>夕陽が浜コミュニティ・プラント</t>
  </si>
  <si>
    <t>田原市夕陽が浜地内</t>
  </si>
  <si>
    <t>8～9</t>
  </si>
  <si>
    <t>愛西市</t>
  </si>
  <si>
    <t>愛西市金棒町承西73</t>
  </si>
  <si>
    <t>10～12</t>
  </si>
  <si>
    <t>愛西市大井町前田面17</t>
  </si>
  <si>
    <t>愛西市勝幡町緑町170番地2</t>
  </si>
  <si>
    <t>愛西市小津町江新田61</t>
  </si>
  <si>
    <t>愛西市諸桑町東浦95－１</t>
  </si>
  <si>
    <t>弥富市</t>
  </si>
  <si>
    <t>弥富市前ヶ平三丁目198番地2</t>
  </si>
  <si>
    <t>11～12</t>
  </si>
  <si>
    <t>みよし市</t>
  </si>
  <si>
    <t>みよし市平池浄化センター</t>
  </si>
  <si>
    <t>田原市相川町鴫森87－５</t>
  </si>
  <si>
    <t>みよし市三好町平池地内</t>
  </si>
  <si>
    <t>みよし市明知上浄化センター(１)</t>
  </si>
  <si>
    <t>みよし市明知町多羅釜85－４</t>
  </si>
  <si>
    <t>みよし市明知上浄化センター(２)</t>
  </si>
  <si>
    <t>膜分離</t>
  </si>
  <si>
    <t>海部郡蟹江町大字鍋蓋新田地内</t>
  </si>
  <si>
    <t>　稼働</t>
  </si>
  <si>
    <t>名古屋市港区藤前二丁目101</t>
  </si>
  <si>
    <t>あま市中萱津奥野</t>
  </si>
  <si>
    <t>豊橋市資源化センター焼却施設３号炉</t>
  </si>
  <si>
    <t>豊橋市資源化センター焼却施設１・２号炉</t>
  </si>
  <si>
    <t>岡崎市板田町字西流石２－１</t>
  </si>
  <si>
    <t>田原市赤羽根町西山１－68</t>
  </si>
  <si>
    <t>田原市緑が浜二号２番地91</t>
  </si>
  <si>
    <t>津島市
愛西市
弥富市　
あま市
大治町
蟹江町
飛島村</t>
  </si>
  <si>
    <t>飛灰溶融設備はH18.4.1より休止</t>
  </si>
  <si>
    <t>丹羽郡大口町大字河北1－131</t>
  </si>
  <si>
    <r>
      <t xml:space="preserve">設楽町
東栄町
豊根村
</t>
    </r>
    <r>
      <rPr>
        <sz val="8"/>
        <rFont val="ＭＳ 明朝"/>
        <family val="1"/>
      </rPr>
      <t>長野県根羽村</t>
    </r>
  </si>
  <si>
    <t>西尾市
一色町
吉良町
幡豆町</t>
  </si>
  <si>
    <t>田原市六連町神ノ釜8－1</t>
  </si>
  <si>
    <t>岐阜県多治見市諏訪町字川西75</t>
  </si>
  <si>
    <t>豊橋市豊栄町字西530</t>
  </si>
  <si>
    <t>額田郡幸田町大字深溝字小杉山地内</t>
  </si>
  <si>
    <t>額田郡幸田町大字逆川字大坪地内</t>
  </si>
  <si>
    <t>豊橋市廃棄物最終処分場（高塚地区第Ⅰ工区）</t>
  </si>
  <si>
    <t>豊橋市廃棄物最終処分場（高塚地区第Ⅲ工区）</t>
  </si>
  <si>
    <t>豊橋市廃棄物最終処分場（高塚地区第Ⅱ工区）</t>
  </si>
  <si>
    <t>豊橋市高塚町字東大縄手441番地ほか2筆</t>
  </si>
  <si>
    <t xml:space="preserve"> 底部遮水工
 鉛直遮水工</t>
  </si>
  <si>
    <t>弥富市海屋二丁目81番地</t>
  </si>
  <si>
    <t>みよし市不燃物埋立処分場</t>
  </si>
  <si>
    <t>みよし市福谷町大坂49－９他</t>
  </si>
  <si>
    <t>平成28年度</t>
  </si>
  <si>
    <t>日進市
みよし市
東郷町</t>
  </si>
  <si>
    <t>平成15年度</t>
  </si>
  <si>
    <t xml:space="preserve"> 原地盤利用 底部遮水工 鉛直遮水工</t>
  </si>
  <si>
    <t xml:space="preserve"> 原地盤利用 
 鉛直遮水工</t>
  </si>
  <si>
    <t>平成 8年度</t>
  </si>
  <si>
    <t>平成13年度</t>
  </si>
  <si>
    <t xml:space="preserve"> 底部遮水工  
 鉛直遮水工</t>
  </si>
  <si>
    <t xml:space="preserve"> 原地盤利用 
 鉛直遮水工</t>
  </si>
  <si>
    <t>平成38年度</t>
  </si>
  <si>
    <t xml:space="preserve"> 凝集沈澱 生物処理（脱窒あり） 砂ろ過 消毒 活性炭処理</t>
  </si>
  <si>
    <t>一宮市光明寺処分場</t>
  </si>
  <si>
    <t>平成 3年度</t>
  </si>
  <si>
    <t xml:space="preserve"> 底部遮水工 鉛直遮水工 表面遮水工（キャッピング）</t>
  </si>
  <si>
    <t>平成20年度</t>
  </si>
  <si>
    <t>平成21年度</t>
  </si>
  <si>
    <t>平成31年度</t>
  </si>
  <si>
    <t>昭和59年度</t>
  </si>
  <si>
    <t>平成12年度</t>
  </si>
  <si>
    <t>平成24年度</t>
  </si>
  <si>
    <t xml:space="preserve"> 底部遮水工 その他遮水</t>
  </si>
  <si>
    <t>生物処理（脱窒なし） 砂ろ過 消毒</t>
  </si>
  <si>
    <t>生物処理（脱窒あり） 砂ろ過 消毒 活性炭処理</t>
  </si>
  <si>
    <t>生物処理（脱窒あり） 砂ろ過 消毒 活性炭処理 キレート処理</t>
  </si>
  <si>
    <t>砂ろ過 活性炭処理</t>
  </si>
  <si>
    <t>平成 3年度</t>
  </si>
  <si>
    <t>平成12年度</t>
  </si>
  <si>
    <t xml:space="preserve"> 凝集沈澱 生物処理（脱窒あり） 消毒 活性炭処理 膜処理 キレート処理</t>
  </si>
  <si>
    <t>生物処理（脱窒あり） 砂ろ過 消毒 活性炭処理</t>
  </si>
  <si>
    <t>刈谷市泉田町下中割28番地</t>
  </si>
  <si>
    <t>平成19年度</t>
  </si>
  <si>
    <t>平成40年度</t>
  </si>
  <si>
    <t>生物処理（脱窒あり） 消毒 活性炭処理 膜処理 キレート処理　促進酸化処理</t>
  </si>
  <si>
    <t>平成5年度</t>
  </si>
  <si>
    <t xml:space="preserve"> 底部遮水工
 鉛直遮水工</t>
  </si>
  <si>
    <t>平成 8年度</t>
  </si>
  <si>
    <t>平成41年度</t>
  </si>
  <si>
    <t>平成15年度</t>
  </si>
  <si>
    <t xml:space="preserve"> 底部遮水工
 鉛直遮水工</t>
  </si>
  <si>
    <t xml:space="preserve"> 生物処理（脱窒あり） 砂ろ過 消毒 活性炭処理</t>
  </si>
  <si>
    <t>生物処理（脱窒あり） 砂ろ過 消毒 活性炭処理 キレート処理</t>
  </si>
  <si>
    <t>平成 2年度</t>
  </si>
  <si>
    <t>平成29年度</t>
  </si>
  <si>
    <t xml:space="preserve"> 底部遮水工 鉛直遮水工 その他遮水</t>
  </si>
  <si>
    <t>新城市日吉字傳水、南貝津地内</t>
  </si>
  <si>
    <t>平成 7年度</t>
  </si>
  <si>
    <t>平成 3年度</t>
  </si>
  <si>
    <t>生物処理（脱窒なし） 砂ろ過 消毒 活性炭処理</t>
  </si>
  <si>
    <t>平成25年度</t>
  </si>
  <si>
    <t>知立市山屋敷町見社、板張地内</t>
  </si>
  <si>
    <t xml:space="preserve"> 底部遮水工 鉛直遮水工</t>
  </si>
  <si>
    <t>高浜市稗田町二丁目５－１、５－２、５－３</t>
  </si>
  <si>
    <t>平成 9年度</t>
  </si>
  <si>
    <t>平成28年度</t>
  </si>
  <si>
    <t>生物処理（脱窒あり） 砂ろ過 活性炭処理 下水道放流</t>
  </si>
  <si>
    <t>砂ろ過 活性炭処理 下水道放流</t>
  </si>
  <si>
    <t>平成33年度</t>
  </si>
  <si>
    <t>砂ろ過 活性炭処理 キレート処理 下水道放流</t>
  </si>
  <si>
    <t>生物処理（脱窒あり） 活性炭処理</t>
  </si>
  <si>
    <t>元年度</t>
  </si>
  <si>
    <t>２　廃棄物処理施設の整備状況（平成２２年度末状況）</t>
  </si>
  <si>
    <t>生物処理（脱窒あり） 砂ろ過 消毒 活性炭処理</t>
  </si>
  <si>
    <t>生物処理（脱窒あり） 砂ろ過 消毒 活性炭処理</t>
  </si>
  <si>
    <t>生物処理（脱窒あり） 砂ろ過 活性炭処理</t>
  </si>
  <si>
    <t>砂ろ過 消毒</t>
  </si>
  <si>
    <t>生物処理（脱窒あり） 砂ろ過 消毒 活性炭処理</t>
  </si>
  <si>
    <t>平成23年度</t>
  </si>
  <si>
    <t>大府市
豊明市
阿久比町
東浦町</t>
  </si>
  <si>
    <t>瀬戸市
尾張旭市
長久手町</t>
  </si>
  <si>
    <t>生物処理（脱窒なし） 砂ろ過</t>
  </si>
  <si>
    <t>平成20年度</t>
  </si>
  <si>
    <t>平成23年度</t>
  </si>
  <si>
    <t>江南市
大口町
扶桑町</t>
  </si>
  <si>
    <t>平成29年度</t>
  </si>
  <si>
    <t>平成34年度</t>
  </si>
  <si>
    <t>平成 7年度</t>
  </si>
  <si>
    <t>生物処理（脱窒なし） 砂ろ過 消毒</t>
  </si>
  <si>
    <t xml:space="preserve"> ペットボトル
 プラスチック</t>
  </si>
  <si>
    <t xml:space="preserve"> 金属類 ガラス類
 プラスチック 不燃ごみ
 粗大ごみ</t>
  </si>
  <si>
    <t>8～10</t>
  </si>
  <si>
    <t xml:space="preserve"> ペットボトル</t>
  </si>
  <si>
    <t>田原市六連町神ノ釜8－1</t>
  </si>
  <si>
    <t>60～61</t>
  </si>
  <si>
    <t>9～10</t>
  </si>
  <si>
    <t>西尾市吉良町岡山大岩山65</t>
  </si>
  <si>
    <t>西尾市吉良町岡山大岩山65</t>
  </si>
  <si>
    <t>61～1</t>
  </si>
  <si>
    <t xml:space="preserve"> 可燃ごみ
 ごみ処理残渣</t>
  </si>
  <si>
    <t>10～16</t>
  </si>
  <si>
    <t xml:space="preserve"> 場内温水 場内蒸気 発電（場内利用） 発電（場外利用）</t>
  </si>
  <si>
    <t>セメント固化 
溶融処理</t>
  </si>
  <si>
    <t>名古屋市緑区鳴海町字天白90番地</t>
  </si>
  <si>
    <t>16～21</t>
  </si>
  <si>
    <t xml:space="preserve"> 溶融処理</t>
  </si>
  <si>
    <t xml:space="preserve"> 無し</t>
  </si>
  <si>
    <t xml:space="preserve"> 無し</t>
  </si>
  <si>
    <t xml:space="preserve"> 可燃ごみ
 ごみ処理残渣</t>
  </si>
  <si>
    <t>6～9</t>
  </si>
  <si>
    <t xml:space="preserve"> 場内温水 場内蒸気 発電（場内利用） 場外温水　その他</t>
  </si>
  <si>
    <t>豊川市平尾町親坂50</t>
  </si>
  <si>
    <t>1～3</t>
  </si>
  <si>
    <t xml:space="preserve"> 場内温水 場内蒸気 
 場外温水 場外蒸気</t>
  </si>
  <si>
    <t>12～14</t>
  </si>
  <si>
    <t xml:space="preserve"> 発電（場内利用） 
 発電（場外利用）</t>
  </si>
  <si>
    <t>19</t>
  </si>
  <si>
    <t xml:space="preserve"> 場内温水 発電（場内利用）
 場外温水</t>
  </si>
  <si>
    <t xml:space="preserve"> 可燃ごみ  粗大ごみ し尿処理残渣 </t>
  </si>
  <si>
    <t xml:space="preserve"> 場内蒸気 発電（場内利用）
 発電（場外利用）</t>
  </si>
  <si>
    <t xml:space="preserve"> 可燃ごみ し尿処理残渣 </t>
  </si>
  <si>
    <t xml:space="preserve"> 場内温水 発電（場内利用） 
 発電（場外利用）</t>
  </si>
  <si>
    <t xml:space="preserve"> 可燃ごみ
 粗大ごみ</t>
  </si>
  <si>
    <t>30</t>
  </si>
  <si>
    <t xml:space="preserve">薬剤処理 </t>
  </si>
  <si>
    <t xml:space="preserve"> 可燃ごみ
 ごみ処理残渣</t>
  </si>
  <si>
    <t xml:space="preserve"> 場内温水 発電（場内利用）
 場外温水 発電（場外利用）</t>
  </si>
  <si>
    <t xml:space="preserve"> 薬剤処理</t>
  </si>
  <si>
    <t xml:space="preserve"> 薬剤処理
 溶融処理</t>
  </si>
  <si>
    <t xml:space="preserve"> 薬剤処理
 溶融処理</t>
  </si>
  <si>
    <t>江南丹羽環境管理組合環境美化センターごみ焼却施設</t>
  </si>
  <si>
    <t xml:space="preserve"> 場内温水 発電（場内利用）
 場外温水 発電（場外利用）</t>
  </si>
  <si>
    <t>遮水の方式</t>
  </si>
  <si>
    <t>稼働
休止
廃止</t>
  </si>
  <si>
    <t>豊田市渡刈町大明神39－３</t>
  </si>
  <si>
    <t>浸出水の処理</t>
  </si>
  <si>
    <t>尾張旭市平子町北59番地</t>
  </si>
  <si>
    <t>岐阜県多治見市諏訪町字川西75</t>
  </si>
  <si>
    <t>名古屋市緑区鳴海町字大清水69－123他</t>
  </si>
  <si>
    <t>名古屋市港区船見町34番地の１</t>
  </si>
  <si>
    <t>名古屋市南区加福町１－１</t>
  </si>
  <si>
    <t>一宮市大字光明寺字西神明35他</t>
  </si>
  <si>
    <t>一宮市大字光明寺字寅新田地内</t>
  </si>
  <si>
    <t>津島市鹿伏兎町字袴腰地内</t>
  </si>
  <si>
    <t>春日井市神屋町字焼山1506</t>
  </si>
  <si>
    <t>春日井市内津町字南山490－２,491－１,492</t>
  </si>
  <si>
    <t>犬山市字八曽１－１</t>
  </si>
  <si>
    <t>瀬戸市北丘町地内</t>
  </si>
  <si>
    <t>日進市大字三本木字大池下35</t>
  </si>
  <si>
    <t>日進市大字折戸字定納189－１</t>
  </si>
  <si>
    <t>常滑市樽水字奥平地内</t>
  </si>
  <si>
    <t>岡崎市才栗町字霧ケ洞31－１</t>
  </si>
  <si>
    <t>碧南市平山町二丁目45－２</t>
  </si>
  <si>
    <t>刈谷市泉田町南新田16番地</t>
  </si>
  <si>
    <t>安城市福釜町大州、榎前町宮下地内</t>
  </si>
  <si>
    <t>西尾市平原町花籠60－１</t>
  </si>
  <si>
    <t>豊橋市高塚町字東大山10番地他97筆</t>
  </si>
  <si>
    <t>豊橋市高塚町字祢宣免５番地他58筆</t>
  </si>
  <si>
    <t>豊川市千両町深田31－１他５筆</t>
  </si>
  <si>
    <t>豊川市千両町三月田61－１他62筆</t>
  </si>
  <si>
    <t>蒲郡市一色町下手張10－１</t>
  </si>
  <si>
    <t>蒲郡市大塚町斧磨57－１</t>
  </si>
  <si>
    <t>田原市六連町神ノ釜８－１</t>
  </si>
  <si>
    <t>田原市赤羽根町西山1番地68</t>
  </si>
  <si>
    <t>新城市有海字落合14－２</t>
  </si>
  <si>
    <t>海部地区環境事務組合塩田センター　前処理施設</t>
  </si>
  <si>
    <t>半田市西億田町25番地外</t>
  </si>
  <si>
    <t>２　廃棄物処理施設の整備状況（平成２２年度末状況）</t>
  </si>
  <si>
    <t xml:space="preserve"> 可燃ごみ 粗大ごみ ごみ処理残渣  し尿処理残渣 </t>
  </si>
  <si>
    <t xml:space="preserve"> 可燃ごみ ごみ処理残渣 </t>
  </si>
  <si>
    <t xml:space="preserve"> 可燃ごみ
 粗大ごみごみ処理残渣 </t>
  </si>
  <si>
    <t xml:space="preserve"> 可燃ごみごみ処理残渣 し尿処理残渣</t>
  </si>
  <si>
    <t>ガス化溶融・改質</t>
  </si>
  <si>
    <t xml:space="preserve"> 場内温水 場内蒸気 発電（場内利用） 場外温水 場外蒸気 発電（場外利用）</t>
  </si>
  <si>
    <t xml:space="preserve"> 場内温水 場内蒸気 発電（場内利用）発電（場外利用）</t>
  </si>
  <si>
    <t xml:space="preserve"> 無し</t>
  </si>
  <si>
    <t>不明</t>
  </si>
  <si>
    <t>新設</t>
  </si>
  <si>
    <t xml:space="preserve">セメント固化    </t>
  </si>
  <si>
    <t>セメント固化薬剤処理
溶融処理</t>
  </si>
  <si>
    <t>　３７施設（   ９６５２．５ｔ／日）
　　６施設（　 １０８０　 ｔ／日）
　　２施設（　   ３２４　 ｔ／日）
　　０施設（　   　　０　 ｔ／日）</t>
  </si>
  <si>
    <t>２　廃棄物処理施設の整備状況（平成２２年度末状況）</t>
  </si>
  <si>
    <t>旧田原町リサイクルセンター</t>
  </si>
  <si>
    <t xml:space="preserve"> 粗大ごみ 不燃ごみ</t>
  </si>
  <si>
    <t xml:space="preserve"> 粗大ごみ 不燃ごみ
 その他 可燃ごみ</t>
  </si>
  <si>
    <t xml:space="preserve"> 粗大ごみ </t>
  </si>
  <si>
    <t>　２０施設(1,177.4t/日）
　　２施設(  70.0t/日）
　　１施設(   5.0t/日）</t>
  </si>
  <si>
    <t>津島市一般廃棄物最終処分場（鹿伏兎処分場敷地内）</t>
  </si>
  <si>
    <t>鹿伏兎リサイクルセンター（鹿伏兎処分場敷地内）</t>
  </si>
  <si>
    <t xml:space="preserve"> 金属類 ガラス類
 その他資源ごみ
 プラスチック
 粗大ごみ 不燃ごみ</t>
  </si>
  <si>
    <t xml:space="preserve"> プラスチック</t>
  </si>
  <si>
    <t xml:space="preserve"> 剪定枝 事業系生ごみ</t>
  </si>
  <si>
    <t xml:space="preserve"> 家庭系生ごみ</t>
  </si>
  <si>
    <t xml:space="preserve"> 金属類 その他資源ごみペットボトル 不燃ごみ 粗大ごみ その他</t>
  </si>
  <si>
    <t>３８施設（６６６.８１ｔ／日）
　１施設（　４７.０ｔ／日）
　１施設（　４８.０ｔ／日）</t>
  </si>
  <si>
    <t>愛西市二子町上丸島地内</t>
  </si>
  <si>
    <t>北名古屋市二子四反地1014番１</t>
  </si>
  <si>
    <t>豊田市西中山町向イ原141番－１</t>
  </si>
  <si>
    <t>元</t>
  </si>
  <si>
    <t>岡崎市東阿知和町字大入１－36</t>
  </si>
  <si>
    <t>岡崎市南大須町字丑ノ田12番地５</t>
  </si>
  <si>
    <t>平成32年度</t>
  </si>
  <si>
    <t>一宮市北今字堀田10</t>
  </si>
  <si>
    <t>一宮市奥町字六丁山52</t>
  </si>
  <si>
    <t>津島市新開町３丁目地内他</t>
  </si>
  <si>
    <t>平地</t>
  </si>
  <si>
    <t>山間</t>
  </si>
  <si>
    <t>未定</t>
  </si>
  <si>
    <t>名古屋市中川区吉津四丁目3208番地</t>
  </si>
  <si>
    <t>名古屋市南区元塩町6－8－5</t>
  </si>
  <si>
    <t>豊川市千両町上西ノ谷53-60</t>
  </si>
  <si>
    <t>豊川市上長山町一ノ沢80番地</t>
  </si>
  <si>
    <t>豊川市御津町金野籠田30他４筆</t>
  </si>
  <si>
    <t>豊川市一般廃棄物金野最終処分場</t>
  </si>
  <si>
    <t>海面</t>
  </si>
  <si>
    <t>　　ア　処理方式・対象人員別</t>
  </si>
  <si>
    <t>　　イ　事務所別設置状況</t>
  </si>
  <si>
    <t>埋立中</t>
  </si>
  <si>
    <t>埋立終了</t>
  </si>
  <si>
    <t>掘り起こし</t>
  </si>
  <si>
    <t>処分場
の現状</t>
  </si>
  <si>
    <t>埋立
終了年度</t>
  </si>
  <si>
    <t>田原市相川町鴫森87-14</t>
  </si>
  <si>
    <t>昭和49年度</t>
  </si>
  <si>
    <t>昭和57年度</t>
  </si>
  <si>
    <t>昭和63年度</t>
  </si>
  <si>
    <t>平成16年度</t>
  </si>
  <si>
    <t>昭和61年度</t>
  </si>
  <si>
    <t>昭和55年度</t>
  </si>
  <si>
    <t>昭和58年度</t>
  </si>
  <si>
    <t>昭和59年度</t>
  </si>
  <si>
    <t>平成11年度</t>
  </si>
  <si>
    <t>施設名</t>
  </si>
  <si>
    <t>年間
処理量
(t/年度)</t>
  </si>
  <si>
    <t>資源化量
(t/年度)</t>
  </si>
  <si>
    <t>施設の
種類</t>
  </si>
  <si>
    <t>処理能力
(t/日)</t>
  </si>
  <si>
    <t>使用開始
年度</t>
  </si>
  <si>
    <t>余熱利用の状況</t>
  </si>
  <si>
    <t>発電
能力
(kW)</t>
  </si>
  <si>
    <t>発電
効率
（％）</t>
  </si>
  <si>
    <t>総
発電量
(MWh)</t>
  </si>
  <si>
    <t>灰処理設備
の有無
（焼却灰）</t>
  </si>
  <si>
    <t>灰処理設備
の有無
（飛灰）</t>
  </si>
  <si>
    <t>1</t>
  </si>
  <si>
    <t xml:space="preserve">セメント固化
薬剤処理 </t>
  </si>
  <si>
    <t xml:space="preserve"> 可燃ごみ
 ごみ処理残渣</t>
  </si>
  <si>
    <t>3～8</t>
  </si>
  <si>
    <t xml:space="preserve"> 可燃ごみ
 ごみ処理残渣</t>
  </si>
  <si>
    <t>9～13</t>
  </si>
  <si>
    <t>名古屋市鳴海工場（PFI）</t>
  </si>
  <si>
    <t>1～2</t>
  </si>
  <si>
    <t>10～13</t>
  </si>
  <si>
    <t xml:space="preserve"> 薬剤処理
 溶融処理</t>
  </si>
  <si>
    <t xml:space="preserve"> 可燃ごみ
 粗大ごみ</t>
  </si>
  <si>
    <t>46～48</t>
  </si>
  <si>
    <t>60～63</t>
  </si>
  <si>
    <t xml:space="preserve"> 可燃ごみ 粗大ごみ ごみ処理残渣  し尿処理残渣 </t>
  </si>
  <si>
    <t>5～7</t>
  </si>
  <si>
    <t xml:space="preserve"> 可燃ごみ 粗大ごみ ごみ処理残渣 し尿処理残渣 </t>
  </si>
  <si>
    <t>1～2</t>
  </si>
  <si>
    <t xml:space="preserve">セメント固化    </t>
  </si>
  <si>
    <t>63～2</t>
  </si>
  <si>
    <t>春日井市クリーンセンター３、４号炉</t>
  </si>
  <si>
    <t>廃止</t>
  </si>
  <si>
    <t xml:space="preserve"> 凝集沈澱 生物処理（脱窒あり） 消毒 活性炭処理、膜処理、下水道放流</t>
  </si>
  <si>
    <t xml:space="preserve"> 凝集沈澱 生物処理（脱窒あり） 砂ろ過 消毒　活性炭処理</t>
  </si>
  <si>
    <t>豊川市</t>
  </si>
  <si>
    <t>28</t>
  </si>
  <si>
    <t>29</t>
  </si>
  <si>
    <t>豊川市清掃工場　1、3号炉</t>
  </si>
  <si>
    <t>豊川市清掃工場　5、6号炉</t>
  </si>
  <si>
    <t xml:space="preserve"> 可燃ごみ その他
 ごみ処理残渣</t>
  </si>
  <si>
    <t xml:space="preserve"> 可燃ごみ その他 ごみ処理残渣  し尿処理残渣 </t>
  </si>
  <si>
    <t xml:space="preserve"> 場内蒸気 発電（場内利用）
 場外蒸気  場外温水 発電（場外利用）</t>
  </si>
  <si>
    <t>場内温水 その他利用</t>
  </si>
  <si>
    <t xml:space="preserve"> 場内温水 発電（場内利用）
 場外蒸気 発電（場外利用）</t>
  </si>
  <si>
    <t>　　イ　ごみ燃料化施設</t>
  </si>
  <si>
    <t>可燃ごみ</t>
  </si>
  <si>
    <t>豊川市処理センター</t>
  </si>
  <si>
    <t>河北エコステーション</t>
  </si>
  <si>
    <t>大口町資源リサイクルセンター</t>
  </si>
  <si>
    <t>里区生ごみ堆肥化施設</t>
  </si>
  <si>
    <t>逆川区生ごみ堆肥化施設</t>
  </si>
  <si>
    <t xml:space="preserve"> 脱水 </t>
  </si>
  <si>
    <t xml:space="preserve">下水投入方式 </t>
  </si>
  <si>
    <t>メタン発酵 堆肥化</t>
  </si>
  <si>
    <t xml:space="preserve">メタン発酵 </t>
  </si>
  <si>
    <t>能力変更</t>
  </si>
  <si>
    <t>津島市
愛西市
弥富市　
あま市
大治町
蟹江町
飛島村</t>
  </si>
  <si>
    <t>日進市
みよし市
東郷町</t>
  </si>
  <si>
    <t xml:space="preserve"> 紙類 金属類</t>
  </si>
  <si>
    <t>平成22年度</t>
  </si>
  <si>
    <t xml:space="preserve"> 紙類 金属類 ガラス類
 ペットボトル プラスチック 布類 その他資源</t>
  </si>
  <si>
    <t>紙類,金属類,ガラス類,その他資源ごみ,ペットボトル,プラスチック,布類,粗大ごみ</t>
  </si>
  <si>
    <t>ごみ堆肥化</t>
  </si>
  <si>
    <t>選別</t>
  </si>
  <si>
    <t>旧田原リサイクルセンター</t>
  </si>
  <si>
    <t>　　ウ　粗大ごみ処理施設</t>
  </si>
  <si>
    <t>11～14</t>
  </si>
  <si>
    <t>豊田市下川口町奥山516－４</t>
  </si>
  <si>
    <t xml:space="preserve"> 可燃ごみ
 粗大ごみ</t>
  </si>
  <si>
    <t>4～6</t>
  </si>
  <si>
    <t>15～18</t>
  </si>
  <si>
    <t>6～8</t>
  </si>
  <si>
    <t>56～57</t>
  </si>
  <si>
    <t>9～11</t>
  </si>
  <si>
    <t>9～11</t>
  </si>
  <si>
    <t>4～7</t>
  </si>
  <si>
    <t xml:space="preserve"> 可燃ごみ 粗大ごみ ごみ処理残渣</t>
  </si>
  <si>
    <t>12～15</t>
  </si>
  <si>
    <t xml:space="preserve"> 可燃ごみ その他</t>
  </si>
  <si>
    <t>5～6</t>
  </si>
  <si>
    <t>15～16</t>
  </si>
  <si>
    <t xml:space="preserve"> 可燃ごみ 粗大ごみ ごみ処理残渣 し尿処理残渣 </t>
  </si>
  <si>
    <t>ストーカ式(可動)</t>
  </si>
  <si>
    <t>61～63</t>
  </si>
  <si>
    <t>衣浦衛生組合クリーンセンター衣浦</t>
  </si>
  <si>
    <t>碧南市広見町１丁目１－１</t>
  </si>
  <si>
    <t>ストーカ式(回転)</t>
  </si>
  <si>
    <t>4～7</t>
  </si>
  <si>
    <t xml:space="preserve"> 可燃ごみ 粗大ごみ ごみ処理残渣</t>
  </si>
  <si>
    <t>62～1</t>
  </si>
  <si>
    <t xml:space="preserve"> 可燃ごみ
 ごみ処理残渣</t>
  </si>
  <si>
    <t>1～3</t>
  </si>
  <si>
    <t>9～10</t>
  </si>
  <si>
    <t>52～57</t>
  </si>
  <si>
    <t xml:space="preserve"> 可燃ごみ 粗大ごみ ごみ処理残渣 し尿処理残渣 </t>
  </si>
  <si>
    <t>10～14</t>
  </si>
  <si>
    <t>セメント固化
薬剤処理
溶融処理</t>
  </si>
  <si>
    <t xml:space="preserve"> 可燃ごみ
 ごみ処理残渣</t>
  </si>
  <si>
    <t>56～58</t>
  </si>
  <si>
    <t>知多郡南知多町大字内海字樫木77－１</t>
  </si>
  <si>
    <t xml:space="preserve"> 可燃ごみ
 ごみ処理残渣</t>
  </si>
  <si>
    <t>7～9</t>
  </si>
  <si>
    <t xml:space="preserve"> 可燃ごみ
 粗大ごみ</t>
  </si>
  <si>
    <t>17～20</t>
  </si>
  <si>
    <t xml:space="preserve"> 可燃ごみ 粗大ごみ ごみ処理残渣</t>
  </si>
  <si>
    <t>55～57</t>
  </si>
  <si>
    <t xml:space="preserve">セメント固化    </t>
  </si>
  <si>
    <t>北設広域事務組合
中田クリーンセンター</t>
  </si>
  <si>
    <t>2～3</t>
  </si>
  <si>
    <t xml:space="preserve"> 可燃ごみ ごみ処理残渣 し尿処理残渣 </t>
  </si>
  <si>
    <t>46～47</t>
  </si>
  <si>
    <t xml:space="preserve"> 可燃ごみ ごみ処理残渣 し尿処理残渣 </t>
  </si>
  <si>
    <t>55～56</t>
  </si>
  <si>
    <t>6～9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</si>
</sst>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mmm\ d\,\ yyyy"/>
    <numFmt numFmtId="184" formatCode="[$-411]g/&quot;標&quot;&quot;準&quot;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\(#,###\)"/>
    <numFmt numFmtId="189" formatCode="\(#,##0\)"/>
    <numFmt numFmtId="190" formatCode="0.00000"/>
    <numFmt numFmtId="191" formatCode="0.0000"/>
    <numFmt numFmtId="192" formatCode="0.000"/>
    <numFmt numFmtId="193" formatCode="0.0"/>
    <numFmt numFmtId="194" formatCode="0_);[Red]\(0\)"/>
    <numFmt numFmtId="195" formatCode="0.00_);[Red]\(0.00\)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;[Red]\-#,##0.0"/>
    <numFmt numFmtId="201" formatCode="#,##0_ ;[Red]\-#,##0\ "/>
    <numFmt numFmtId="202" formatCode="#,##0.0_);[Red]\(#,##0.0\)"/>
    <numFmt numFmtId="203" formatCode="#,##0.00_);[Red]\(#,##0.00\)"/>
    <numFmt numFmtId="204" formatCode="#,##0.000;[Red]\-#,##0.000"/>
    <numFmt numFmtId="205" formatCode="#,##0.0000;[Red]\-#,##0.0000"/>
    <numFmt numFmtId="206" formatCode="#,##0.00000;[Red]\-#,##0.00000"/>
    <numFmt numFmtId="207" formatCode="#,##0.0000_);[Red]\(#,##0.0000\)"/>
    <numFmt numFmtId="208" formatCode="#,##0.000_);[Red]\(#,##0.000\)"/>
    <numFmt numFmtId="209" formatCode="0.00000000"/>
    <numFmt numFmtId="210" formatCode="0.0%"/>
    <numFmt numFmtId="211" formatCode="#,##0_ "/>
    <numFmt numFmtId="212" formatCode="0.000000"/>
    <numFmt numFmtId="213" formatCode="#,##0_);\(#,##0\)"/>
    <numFmt numFmtId="214" formatCode="#,##0.0;\-#,##0.0"/>
    <numFmt numFmtId="215" formatCode="#,##0.0"/>
    <numFmt numFmtId="216" formatCode="0.0_);[Red]\(0.0\)"/>
    <numFmt numFmtId="217" formatCode="0_ "/>
    <numFmt numFmtId="218" formatCode="#,##0.000"/>
    <numFmt numFmtId="219" formatCode="#,##0.0000"/>
    <numFmt numFmtId="220" formatCode="\(#,###.0\)"/>
    <numFmt numFmtId="221" formatCode="\(#,##0.0\)"/>
    <numFmt numFmtId="222" formatCode="\(#,##0.00\)"/>
    <numFmt numFmtId="223" formatCode="#,##0&quot;年&quot;&quot;度&quot;;\-#,##0&quot;年&quot;&quot;度&quot;"/>
    <numFmt numFmtId="224" formatCode="[$-411]ggge&quot;年&quot;m&quot;月&quot;d&quot;日&quot;;@"/>
    <numFmt numFmtId="225" formatCode="_ * #,##0.0_ ;_ * \-#,##0.0_ ;_ * &quot;-&quot;_ ;_ @_ "/>
    <numFmt numFmtId="226" formatCode="&quot;(&quot;#,##0&quot;)&quot;;&quot;(&quot;\-#,##0&quot;)&quot;"/>
    <numFmt numFmtId="227" formatCode="_ * #,##0.0_ ;_ * \-#,##0.0_ ;_ * &quot;-&quot;?_ ;_ @_ "/>
    <numFmt numFmtId="228" formatCode="_ * #,##0.00_ ;_ * \-#,##0.00_ ;_ * &quot;-&quot;?_ ;_ @_ "/>
  </numFmts>
  <fonts count="3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明朝"/>
      <family val="3"/>
    </font>
    <font>
      <sz val="6"/>
      <name val="明朝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vertAlign val="superscript"/>
      <sz val="10.5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MS ゴシック"/>
      <family val="3"/>
    </font>
    <font>
      <vertAlign val="superscript"/>
      <sz val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thick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ck"/>
      <right style="double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>
        <color indexed="63"/>
      </left>
      <right style="thin"/>
      <top style="thin"/>
      <bottom style="medium"/>
      <diagonal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3" fillId="0" borderId="0">
      <alignment vertical="center"/>
      <protection/>
    </xf>
    <xf numFmtId="0" fontId="2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96" fontId="7" fillId="0" borderId="0" xfId="0" applyNumberFormat="1" applyFont="1" applyFill="1" applyAlignment="1">
      <alignment vertical="center" wrapText="1"/>
    </xf>
    <xf numFmtId="37" fontId="9" fillId="0" borderId="0" xfId="23" applyFont="1">
      <alignment/>
      <protection/>
    </xf>
    <xf numFmtId="37" fontId="10" fillId="0" borderId="0" xfId="23" applyFont="1" applyFill="1" applyAlignment="1">
      <alignment vertical="center"/>
      <protection/>
    </xf>
    <xf numFmtId="37" fontId="11" fillId="0" borderId="0" xfId="23" applyFont="1" applyFill="1" applyAlignment="1">
      <alignment vertical="center"/>
      <protection/>
    </xf>
    <xf numFmtId="37" fontId="10" fillId="0" borderId="0" xfId="23" applyFont="1" applyBorder="1" applyAlignment="1" applyProtection="1">
      <alignment horizontal="center"/>
      <protection/>
    </xf>
    <xf numFmtId="37" fontId="10" fillId="0" borderId="0" xfId="23" applyFont="1">
      <alignment/>
      <protection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37" fontId="10" fillId="0" borderId="0" xfId="23" applyFont="1" applyAlignment="1">
      <alignment horizontal="center"/>
      <protection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96" fontId="7" fillId="0" borderId="0" xfId="17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11" fontId="14" fillId="0" borderId="0" xfId="0" applyNumberFormat="1" applyFont="1" applyFill="1" applyAlignment="1">
      <alignment vertical="center" wrapText="1"/>
    </xf>
    <xf numFmtId="203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17" applyFont="1" applyFill="1" applyAlignment="1">
      <alignment vertical="center" wrapText="1"/>
    </xf>
    <xf numFmtId="37" fontId="9" fillId="0" borderId="0" xfId="23" applyFont="1" applyAlignment="1">
      <alignment horizontal="center"/>
      <protection/>
    </xf>
    <xf numFmtId="0" fontId="12" fillId="0" borderId="1" xfId="0" applyFont="1" applyFill="1" applyBorder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211" fontId="7" fillId="0" borderId="0" xfId="29" applyNumberFormat="1" applyFont="1">
      <alignment vertical="center"/>
      <protection/>
    </xf>
    <xf numFmtId="211" fontId="15" fillId="0" borderId="0" xfId="29" applyNumberFormat="1" applyFont="1">
      <alignment vertical="center"/>
      <protection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6" fillId="0" borderId="0" xfId="26">
      <alignment vertical="center"/>
      <protection/>
    </xf>
    <xf numFmtId="0" fontId="16" fillId="0" borderId="0" xfId="26" applyAlignment="1">
      <alignment horizontal="center" vertical="center"/>
      <protection/>
    </xf>
    <xf numFmtId="0" fontId="12" fillId="0" borderId="2" xfId="0" applyFont="1" applyFill="1" applyBorder="1" applyAlignment="1">
      <alignment vertical="center" wrapText="1"/>
    </xf>
    <xf numFmtId="211" fontId="21" fillId="0" borderId="0" xfId="29" applyNumberFormat="1" applyFont="1">
      <alignment vertical="center"/>
      <protection/>
    </xf>
    <xf numFmtId="211" fontId="22" fillId="0" borderId="0" xfId="29" applyNumberFormat="1" applyFont="1">
      <alignment vertical="center"/>
      <protection/>
    </xf>
    <xf numFmtId="211" fontId="15" fillId="0" borderId="0" xfId="25" applyNumberFormat="1" applyFont="1">
      <alignment vertical="center"/>
      <protection/>
    </xf>
    <xf numFmtId="211" fontId="18" fillId="0" borderId="0" xfId="25" applyNumberFormat="1" applyFont="1" applyAlignment="1">
      <alignment horizontal="right" vertical="center"/>
      <protection/>
    </xf>
    <xf numFmtId="38" fontId="15" fillId="0" borderId="4" xfId="19" applyFont="1" applyBorder="1" applyAlignment="1">
      <alignment horizontal="right" vertical="center"/>
    </xf>
    <xf numFmtId="38" fontId="15" fillId="0" borderId="5" xfId="19" applyFont="1" applyBorder="1" applyAlignment="1">
      <alignment horizontal="centerContinuous" vertical="center"/>
    </xf>
    <xf numFmtId="38" fontId="15" fillId="0" borderId="6" xfId="19" applyFont="1" applyBorder="1" applyAlignment="1">
      <alignment horizontal="centerContinuous" vertical="center"/>
    </xf>
    <xf numFmtId="38" fontId="15" fillId="0" borderId="0" xfId="19" applyFont="1" applyAlignment="1">
      <alignment vertical="center"/>
    </xf>
    <xf numFmtId="38" fontId="15" fillId="0" borderId="7" xfId="19" applyFont="1" applyBorder="1" applyAlignment="1">
      <alignment/>
    </xf>
    <xf numFmtId="38" fontId="15" fillId="0" borderId="8" xfId="19" applyFont="1" applyBorder="1" applyAlignment="1">
      <alignment horizontal="center" vertical="center"/>
    </xf>
    <xf numFmtId="38" fontId="15" fillId="0" borderId="9" xfId="19" applyFont="1" applyBorder="1" applyAlignment="1">
      <alignment horizontal="center" vertical="center"/>
    </xf>
    <xf numFmtId="38" fontId="15" fillId="0" borderId="10" xfId="19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96" fontId="14" fillId="0" borderId="0" xfId="17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4" xfId="24" applyNumberFormat="1" applyFont="1" applyFill="1" applyBorder="1" applyAlignment="1">
      <alignment horizontal="center" vertical="center" wrapText="1"/>
      <protection/>
    </xf>
    <xf numFmtId="0" fontId="14" fillId="0" borderId="15" xfId="24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196" fontId="14" fillId="0" borderId="15" xfId="17" applyNumberFormat="1" applyFont="1" applyFill="1" applyBorder="1" applyAlignment="1" quotePrefix="1">
      <alignment horizontal="center" vertical="center" wrapText="1"/>
    </xf>
    <xf numFmtId="0" fontId="14" fillId="0" borderId="15" xfId="24" applyFont="1" applyFill="1" applyBorder="1" applyAlignment="1" quotePrefix="1">
      <alignment horizontal="center" vertical="center" wrapText="1"/>
      <protection/>
    </xf>
    <xf numFmtId="196" fontId="14" fillId="0" borderId="15" xfId="0" applyNumberFormat="1" applyFont="1" applyFill="1" applyBorder="1" applyAlignment="1">
      <alignment horizontal="center" vertical="center" wrapText="1"/>
    </xf>
    <xf numFmtId="0" fontId="14" fillId="0" borderId="20" xfId="24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203" fontId="14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11" fontId="14" fillId="0" borderId="22" xfId="0" applyNumberFormat="1" applyFont="1" applyFill="1" applyBorder="1" applyAlignment="1">
      <alignment horizontal="center" vertical="center" wrapText="1"/>
    </xf>
    <xf numFmtId="203" fontId="14" fillId="0" borderId="2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96" fontId="12" fillId="0" borderId="13" xfId="0" applyNumberFormat="1" applyFont="1" applyFill="1" applyBorder="1" applyAlignment="1">
      <alignment horizontal="center" vertical="center" wrapText="1"/>
    </xf>
    <xf numFmtId="214" fontId="9" fillId="0" borderId="0" xfId="23" applyNumberFormat="1" applyFont="1">
      <alignment/>
      <protection/>
    </xf>
    <xf numFmtId="39" fontId="9" fillId="0" borderId="0" xfId="23" applyNumberFormat="1" applyFont="1">
      <alignment/>
      <protection/>
    </xf>
    <xf numFmtId="0" fontId="10" fillId="0" borderId="24" xfId="0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96" fontId="12" fillId="0" borderId="3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96" fontId="12" fillId="0" borderId="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196" fontId="12" fillId="0" borderId="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right" vertical="center" wrapText="1"/>
    </xf>
    <xf numFmtId="37" fontId="22" fillId="0" borderId="0" xfId="23" applyFont="1" applyBorder="1" applyAlignment="1" applyProtection="1">
      <alignment horizontal="left"/>
      <protection/>
    </xf>
    <xf numFmtId="202" fontId="14" fillId="0" borderId="15" xfId="24" applyNumberFormat="1" applyFont="1" applyFill="1" applyBorder="1" applyAlignment="1" quotePrefix="1">
      <alignment horizontal="center" vertical="center" wrapText="1"/>
      <protection/>
    </xf>
    <xf numFmtId="0" fontId="14" fillId="0" borderId="22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196" fontId="14" fillId="0" borderId="15" xfId="24" applyNumberFormat="1" applyFont="1" applyFill="1" applyBorder="1" applyAlignment="1">
      <alignment horizontal="center" vertical="center" wrapText="1"/>
      <protection/>
    </xf>
    <xf numFmtId="196" fontId="14" fillId="0" borderId="15" xfId="17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vertical="center" wrapText="1"/>
    </xf>
    <xf numFmtId="196" fontId="14" fillId="0" borderId="22" xfId="17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203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01" fontId="0" fillId="0" borderId="39" xfId="17" applyNumberFormat="1" applyBorder="1" applyAlignment="1">
      <alignment vertical="center"/>
    </xf>
    <xf numFmtId="201" fontId="0" fillId="0" borderId="40" xfId="17" applyNumberFormat="1" applyBorder="1" applyAlignment="1">
      <alignment vertical="center"/>
    </xf>
    <xf numFmtId="201" fontId="0" fillId="0" borderId="41" xfId="17" applyNumberFormat="1" applyBorder="1" applyAlignment="1">
      <alignment vertical="center"/>
    </xf>
    <xf numFmtId="201" fontId="0" fillId="0" borderId="42" xfId="17" applyNumberFormat="1" applyBorder="1" applyAlignment="1">
      <alignment vertical="center"/>
    </xf>
    <xf numFmtId="201" fontId="0" fillId="0" borderId="43" xfId="17" applyNumberFormat="1" applyBorder="1" applyAlignment="1">
      <alignment vertical="center"/>
    </xf>
    <xf numFmtId="223" fontId="0" fillId="0" borderId="44" xfId="0" applyNumberFormat="1" applyBorder="1" applyAlignment="1">
      <alignment horizontal="center" vertical="center"/>
    </xf>
    <xf numFmtId="201" fontId="0" fillId="0" borderId="45" xfId="17" applyNumberFormat="1" applyBorder="1" applyAlignment="1">
      <alignment vertical="center"/>
    </xf>
    <xf numFmtId="223" fontId="0" fillId="0" borderId="46" xfId="0" applyNumberFormat="1" applyBorder="1" applyAlignment="1">
      <alignment horizontal="center" vertical="center"/>
    </xf>
    <xf numFmtId="201" fontId="0" fillId="0" borderId="47" xfId="17" applyNumberFormat="1" applyBorder="1" applyAlignment="1">
      <alignment vertical="center"/>
    </xf>
    <xf numFmtId="201" fontId="0" fillId="0" borderId="48" xfId="17" applyNumberFormat="1" applyBorder="1" applyAlignment="1">
      <alignment vertical="center"/>
    </xf>
    <xf numFmtId="201" fontId="0" fillId="0" borderId="49" xfId="17" applyNumberFormat="1" applyBorder="1" applyAlignment="1">
      <alignment vertical="center"/>
    </xf>
    <xf numFmtId="201" fontId="0" fillId="0" borderId="49" xfId="17" applyNumberFormat="1" applyFill="1" applyBorder="1" applyAlignment="1">
      <alignment vertical="center"/>
    </xf>
    <xf numFmtId="201" fontId="0" fillId="0" borderId="50" xfId="17" applyNumberFormat="1" applyFill="1" applyBorder="1" applyAlignment="1">
      <alignment vertical="center"/>
    </xf>
    <xf numFmtId="201" fontId="0" fillId="0" borderId="41" xfId="17" applyNumberFormat="1" applyFill="1" applyBorder="1" applyAlignment="1">
      <alignment vertical="center"/>
    </xf>
    <xf numFmtId="201" fontId="0" fillId="0" borderId="42" xfId="17" applyNumberFormat="1" applyFill="1" applyBorder="1" applyAlignment="1">
      <alignment vertical="center"/>
    </xf>
    <xf numFmtId="211" fontId="7" fillId="0" borderId="0" xfId="25" applyNumberFormat="1" applyFont="1">
      <alignment vertical="center"/>
      <protection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1" fontId="0" fillId="0" borderId="0" xfId="17" applyNumberForma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37" fontId="7" fillId="0" borderId="0" xfId="23" applyFont="1" applyFill="1" applyBorder="1" applyAlignment="1" applyProtection="1">
      <alignment horizontal="left"/>
      <protection/>
    </xf>
    <xf numFmtId="37" fontId="10" fillId="0" borderId="0" xfId="23" applyFont="1" applyFill="1" applyBorder="1" applyAlignment="1" applyProtection="1">
      <alignment horizontal="center"/>
      <protection/>
    </xf>
    <xf numFmtId="37" fontId="10" fillId="0" borderId="0" xfId="23" applyFont="1" applyFill="1">
      <alignment/>
      <protection/>
    </xf>
    <xf numFmtId="37" fontId="9" fillId="0" borderId="0" xfId="23" applyFont="1" applyFill="1">
      <alignment/>
      <protection/>
    </xf>
    <xf numFmtId="214" fontId="9" fillId="0" borderId="0" xfId="23" applyNumberFormat="1" applyFont="1" applyFill="1">
      <alignment/>
      <protection/>
    </xf>
    <xf numFmtId="39" fontId="9" fillId="0" borderId="0" xfId="23" applyNumberFormat="1" applyFont="1" applyFill="1">
      <alignment/>
      <protection/>
    </xf>
    <xf numFmtId="37" fontId="9" fillId="0" borderId="0" xfId="23" applyFont="1" applyFill="1" applyAlignment="1">
      <alignment horizontal="center"/>
      <protection/>
    </xf>
    <xf numFmtId="37" fontId="10" fillId="0" borderId="0" xfId="23" applyFont="1" applyFill="1" applyAlignment="1">
      <alignment horizontal="center"/>
      <protection/>
    </xf>
    <xf numFmtId="37" fontId="11" fillId="0" borderId="0" xfId="23" applyFont="1" applyFill="1">
      <alignment/>
      <protection/>
    </xf>
    <xf numFmtId="37" fontId="11" fillId="0" borderId="0" xfId="23" applyFont="1" applyFill="1" applyAlignment="1">
      <alignment horizontal="center"/>
      <protection/>
    </xf>
    <xf numFmtId="37" fontId="7" fillId="0" borderId="0" xfId="23" applyFont="1" applyFill="1" applyBorder="1" applyAlignment="1" applyProtection="1">
      <alignment horizontal="left" vertical="center"/>
      <protection/>
    </xf>
    <xf numFmtId="37" fontId="10" fillId="0" borderId="0" xfId="23" applyFont="1" applyFill="1" applyBorder="1" applyAlignment="1" applyProtection="1">
      <alignment horizontal="center" vertical="center"/>
      <protection/>
    </xf>
    <xf numFmtId="37" fontId="10" fillId="0" borderId="0" xfId="23" applyFont="1" applyFill="1" applyBorder="1" applyAlignment="1" applyProtection="1">
      <alignment vertical="center"/>
      <protection/>
    </xf>
    <xf numFmtId="37" fontId="11" fillId="0" borderId="0" xfId="23" applyFont="1" applyFill="1" applyBorder="1" applyAlignment="1" applyProtection="1">
      <alignment vertical="center"/>
      <protection/>
    </xf>
    <xf numFmtId="37" fontId="11" fillId="0" borderId="0" xfId="23" applyFont="1" applyFill="1" applyBorder="1" applyAlignment="1" applyProtection="1">
      <alignment horizontal="center" vertical="center"/>
      <protection/>
    </xf>
    <xf numFmtId="37" fontId="11" fillId="0" borderId="0" xfId="23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41" fontId="14" fillId="0" borderId="27" xfId="0" applyNumberFormat="1" applyFont="1" applyFill="1" applyBorder="1" applyAlignment="1">
      <alignment vertical="center" wrapText="1"/>
    </xf>
    <xf numFmtId="41" fontId="14" fillId="0" borderId="5" xfId="17" applyNumberFormat="1" applyFont="1" applyFill="1" applyBorder="1" applyAlignment="1">
      <alignment vertical="center" wrapText="1"/>
    </xf>
    <xf numFmtId="41" fontId="14" fillId="0" borderId="13" xfId="0" applyNumberFormat="1" applyFont="1" applyFill="1" applyBorder="1" applyAlignment="1">
      <alignment vertical="center" wrapText="1"/>
    </xf>
    <xf numFmtId="41" fontId="14" fillId="0" borderId="0" xfId="17" applyNumberFormat="1" applyFont="1" applyFill="1" applyAlignment="1">
      <alignment vertical="center" wrapText="1"/>
    </xf>
    <xf numFmtId="41" fontId="14" fillId="0" borderId="5" xfId="0" applyNumberFormat="1" applyFont="1" applyFill="1" applyBorder="1" applyAlignment="1">
      <alignment vertical="center" wrapText="1"/>
    </xf>
    <xf numFmtId="41" fontId="14" fillId="0" borderId="1" xfId="0" applyNumberFormat="1" applyFont="1" applyFill="1" applyBorder="1" applyAlignment="1">
      <alignment vertical="center" wrapText="1"/>
    </xf>
    <xf numFmtId="41" fontId="14" fillId="0" borderId="3" xfId="17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41" fontId="14" fillId="0" borderId="15" xfId="0" applyNumberFormat="1" applyFont="1" applyFill="1" applyBorder="1" applyAlignment="1">
      <alignment vertical="center" wrapText="1"/>
    </xf>
    <xf numFmtId="41" fontId="14" fillId="0" borderId="13" xfId="17" applyNumberFormat="1" applyFont="1" applyFill="1" applyBorder="1" applyAlignment="1">
      <alignment vertical="center" wrapText="1"/>
    </xf>
    <xf numFmtId="41" fontId="14" fillId="0" borderId="1" xfId="17" applyNumberFormat="1" applyFont="1" applyFill="1" applyBorder="1" applyAlignment="1">
      <alignment horizontal="center" vertical="center" wrapText="1"/>
    </xf>
    <xf numFmtId="41" fontId="14" fillId="0" borderId="13" xfId="0" applyNumberFormat="1" applyFont="1" applyFill="1" applyBorder="1" applyAlignment="1">
      <alignment horizontal="center" vertical="center" wrapText="1"/>
    </xf>
    <xf numFmtId="41" fontId="14" fillId="0" borderId="3" xfId="17" applyNumberFormat="1" applyFont="1" applyFill="1" applyBorder="1" applyAlignment="1">
      <alignment horizontal="center" vertical="center" wrapText="1"/>
    </xf>
    <xf numFmtId="41" fontId="14" fillId="0" borderId="1" xfId="17" applyNumberFormat="1" applyFont="1" applyFill="1" applyBorder="1" applyAlignment="1">
      <alignment vertical="center" wrapText="1"/>
    </xf>
    <xf numFmtId="41" fontId="14" fillId="0" borderId="2" xfId="0" applyNumberFormat="1" applyFont="1" applyFill="1" applyBorder="1" applyAlignment="1">
      <alignment vertical="center" wrapText="1"/>
    </xf>
    <xf numFmtId="41" fontId="12" fillId="0" borderId="1" xfId="0" applyNumberFormat="1" applyFont="1" applyFill="1" applyBorder="1" applyAlignment="1">
      <alignment vertical="center" wrapText="1"/>
    </xf>
    <xf numFmtId="41" fontId="12" fillId="0" borderId="1" xfId="0" applyNumberFormat="1" applyFont="1" applyFill="1" applyBorder="1" applyAlignment="1">
      <alignment horizontal="center" vertical="center" wrapText="1"/>
    </xf>
    <xf numFmtId="41" fontId="12" fillId="0" borderId="3" xfId="0" applyNumberFormat="1" applyFont="1" applyFill="1" applyBorder="1" applyAlignment="1">
      <alignment vertical="center" wrapText="1"/>
    </xf>
    <xf numFmtId="41" fontId="12" fillId="0" borderId="13" xfId="0" applyNumberFormat="1" applyFont="1" applyFill="1" applyBorder="1" applyAlignment="1">
      <alignment vertical="center" wrapText="1"/>
    </xf>
    <xf numFmtId="41" fontId="12" fillId="0" borderId="13" xfId="0" applyNumberFormat="1" applyFont="1" applyFill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 vertical="center" wrapText="1"/>
    </xf>
    <xf numFmtId="41" fontId="12" fillId="0" borderId="2" xfId="0" applyNumberFormat="1" applyFont="1" applyFill="1" applyBorder="1" applyAlignment="1">
      <alignment horizontal="center" vertical="center" wrapText="1"/>
    </xf>
    <xf numFmtId="41" fontId="14" fillId="0" borderId="2" xfId="17" applyNumberFormat="1" applyFont="1" applyFill="1" applyBorder="1" applyAlignment="1">
      <alignment vertical="center" wrapText="1"/>
    </xf>
    <xf numFmtId="225" fontId="14" fillId="0" borderId="1" xfId="17" applyNumberFormat="1" applyFont="1" applyFill="1" applyBorder="1" applyAlignment="1">
      <alignment horizontal="center" vertical="center" wrapText="1"/>
    </xf>
    <xf numFmtId="225" fontId="14" fillId="0" borderId="1" xfId="0" applyNumberFormat="1" applyFont="1" applyFill="1" applyBorder="1" applyAlignment="1">
      <alignment vertical="center" wrapText="1"/>
    </xf>
    <xf numFmtId="225" fontId="14" fillId="0" borderId="13" xfId="0" applyNumberFormat="1" applyFont="1" applyFill="1" applyBorder="1" applyAlignment="1">
      <alignment horizontal="center" vertical="center" wrapText="1"/>
    </xf>
    <xf numFmtId="225" fontId="14" fillId="0" borderId="3" xfId="17" applyNumberFormat="1" applyFont="1" applyFill="1" applyBorder="1" applyAlignment="1">
      <alignment horizontal="center" vertical="center" wrapText="1"/>
    </xf>
    <xf numFmtId="225" fontId="14" fillId="0" borderId="1" xfId="17" applyNumberFormat="1" applyFont="1" applyFill="1" applyBorder="1" applyAlignment="1">
      <alignment vertical="center" wrapText="1"/>
    </xf>
    <xf numFmtId="225" fontId="14" fillId="0" borderId="2" xfId="0" applyNumberFormat="1" applyFont="1" applyFill="1" applyBorder="1" applyAlignment="1">
      <alignment vertical="center" wrapText="1"/>
    </xf>
    <xf numFmtId="37" fontId="12" fillId="0" borderId="1" xfId="23" applyFont="1" applyFill="1" applyBorder="1" applyAlignment="1" applyProtection="1">
      <alignment vertical="center"/>
      <protection/>
    </xf>
    <xf numFmtId="196" fontId="10" fillId="0" borderId="0" xfId="0" applyNumberFormat="1" applyFont="1" applyFill="1" applyAlignment="1">
      <alignment vertical="center" wrapText="1"/>
    </xf>
    <xf numFmtId="37" fontId="25" fillId="0" borderId="0" xfId="23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 wrapText="1"/>
    </xf>
    <xf numFmtId="41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1" fontId="1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96" fontId="12" fillId="0" borderId="0" xfId="0" applyNumberFormat="1" applyFont="1" applyFill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1" fontId="14" fillId="0" borderId="51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vertical="center"/>
      <protection/>
    </xf>
    <xf numFmtId="0" fontId="14" fillId="0" borderId="56" xfId="0" applyFont="1" applyFill="1" applyBorder="1" applyAlignment="1" applyProtection="1">
      <alignment vertical="center"/>
      <protection/>
    </xf>
    <xf numFmtId="0" fontId="14" fillId="0" borderId="5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41" fontId="14" fillId="0" borderId="53" xfId="0" applyNumberFormat="1" applyFont="1" applyFill="1" applyBorder="1" applyAlignment="1">
      <alignment vertical="center" wrapText="1"/>
    </xf>
    <xf numFmtId="41" fontId="14" fillId="0" borderId="3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17" applyFont="1" applyFill="1" applyBorder="1" applyAlignment="1" applyProtection="1">
      <alignment vertical="center"/>
      <protection/>
    </xf>
    <xf numFmtId="0" fontId="9" fillId="0" borderId="0" xfId="17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211" fontId="27" fillId="0" borderId="15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59" xfId="17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60" xfId="17" applyFont="1" applyFill="1" applyBorder="1" applyAlignment="1">
      <alignment horizontal="center" vertical="center" wrapText="1"/>
    </xf>
    <xf numFmtId="0" fontId="27" fillId="0" borderId="60" xfId="17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17" applyFont="1" applyFill="1" applyBorder="1" applyAlignment="1">
      <alignment vertical="center" wrapText="1"/>
    </xf>
    <xf numFmtId="0" fontId="27" fillId="0" borderId="61" xfId="17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62" xfId="17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righ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14" fillId="0" borderId="1" xfId="28" applyFont="1" applyFill="1" applyBorder="1" applyAlignment="1">
      <alignment vertical="center" wrapText="1"/>
      <protection/>
    </xf>
    <xf numFmtId="49" fontId="14" fillId="0" borderId="12" xfId="0" applyNumberFormat="1" applyFont="1" applyFill="1" applyBorder="1" applyAlignment="1">
      <alignment horizontal="center" vertical="center" wrapText="1"/>
    </xf>
    <xf numFmtId="41" fontId="14" fillId="0" borderId="1" xfId="17" applyNumberFormat="1" applyFont="1" applyFill="1" applyBorder="1" applyAlignment="1">
      <alignment horizontal="left" vertical="center" wrapText="1"/>
    </xf>
    <xf numFmtId="41" fontId="14" fillId="0" borderId="3" xfId="17" applyNumberFormat="1" applyFont="1" applyFill="1" applyBorder="1" applyAlignment="1">
      <alignment horizontal="left" vertical="center" wrapText="1"/>
    </xf>
    <xf numFmtId="196" fontId="14" fillId="0" borderId="0" xfId="17" applyNumberFormat="1" applyFont="1" applyFill="1" applyBorder="1" applyAlignment="1">
      <alignment horizontal="left" vertical="center" wrapText="1"/>
    </xf>
    <xf numFmtId="41" fontId="14" fillId="0" borderId="2" xfId="17" applyNumberFormat="1" applyFont="1" applyFill="1" applyBorder="1" applyAlignment="1">
      <alignment horizontal="left" vertical="center" wrapText="1"/>
    </xf>
    <xf numFmtId="41" fontId="14" fillId="0" borderId="15" xfId="0" applyNumberFormat="1" applyFont="1" applyFill="1" applyBorder="1" applyAlignment="1">
      <alignment horizontal="left" vertical="center" wrapText="1"/>
    </xf>
    <xf numFmtId="202" fontId="14" fillId="0" borderId="15" xfId="24" applyNumberFormat="1" applyFont="1" applyFill="1" applyBorder="1" applyAlignment="1" quotePrefix="1">
      <alignment horizontal="left" vertical="center" wrapText="1"/>
      <protection/>
    </xf>
    <xf numFmtId="202" fontId="14" fillId="0" borderId="0" xfId="0" applyNumberFormat="1" applyFont="1" applyFill="1" applyBorder="1" applyAlignment="1">
      <alignment horizontal="right" vertical="center" wrapText="1"/>
    </xf>
    <xf numFmtId="202" fontId="7" fillId="0" borderId="0" xfId="0" applyNumberFormat="1" applyFont="1" applyFill="1" applyAlignment="1">
      <alignment horizontal="right" vertical="center" wrapText="1"/>
    </xf>
    <xf numFmtId="202" fontId="14" fillId="0" borderId="1" xfId="0" applyNumberFormat="1" applyFont="1" applyFill="1" applyBorder="1" applyAlignment="1">
      <alignment horizontal="right" vertical="center" shrinkToFit="1"/>
    </xf>
    <xf numFmtId="202" fontId="14" fillId="0" borderId="13" xfId="0" applyNumberFormat="1" applyFont="1" applyFill="1" applyBorder="1" applyAlignment="1">
      <alignment horizontal="right" vertical="center" shrinkToFit="1"/>
    </xf>
    <xf numFmtId="202" fontId="14" fillId="0" borderId="3" xfId="0" applyNumberFormat="1" applyFont="1" applyFill="1" applyBorder="1" applyAlignment="1">
      <alignment horizontal="right" vertical="center" shrinkToFit="1"/>
    </xf>
    <xf numFmtId="202" fontId="14" fillId="0" borderId="2" xfId="0" applyNumberFormat="1" applyFont="1" applyFill="1" applyBorder="1" applyAlignment="1">
      <alignment horizontal="right" vertical="center" shrinkToFit="1"/>
    </xf>
    <xf numFmtId="202" fontId="14" fillId="0" borderId="15" xfId="0" applyNumberFormat="1" applyFont="1" applyFill="1" applyBorder="1" applyAlignment="1">
      <alignment horizontal="right" vertical="center" shrinkToFit="1"/>
    </xf>
    <xf numFmtId="214" fontId="9" fillId="0" borderId="0" xfId="23" applyNumberFormat="1" applyFont="1" applyFill="1" applyAlignment="1">
      <alignment horizontal="right" vertical="center" shrinkToFit="1"/>
      <protection/>
    </xf>
    <xf numFmtId="214" fontId="11" fillId="0" borderId="0" xfId="23" applyNumberFormat="1" applyFont="1" applyFill="1" applyAlignment="1">
      <alignment horizontal="right" vertical="center" shrinkToFit="1"/>
      <protection/>
    </xf>
    <xf numFmtId="214" fontId="12" fillId="0" borderId="0" xfId="0" applyNumberFormat="1" applyFont="1" applyFill="1" applyBorder="1" applyAlignment="1">
      <alignment horizontal="right" vertical="center" shrinkToFit="1"/>
    </xf>
    <xf numFmtId="37" fontId="11" fillId="0" borderId="0" xfId="23" applyFont="1" applyFill="1" applyAlignment="1">
      <alignment horizontal="right" vertical="center" shrinkToFit="1"/>
      <protection/>
    </xf>
    <xf numFmtId="214" fontId="7" fillId="0" borderId="0" xfId="0" applyNumberFormat="1" applyFont="1" applyFill="1" applyAlignment="1">
      <alignment horizontal="right" vertical="center" shrinkToFit="1"/>
    </xf>
    <xf numFmtId="202" fontId="14" fillId="0" borderId="5" xfId="0" applyNumberFormat="1" applyFont="1" applyFill="1" applyBorder="1" applyAlignment="1">
      <alignment horizontal="right" vertical="center" wrapText="1" indent="1"/>
    </xf>
    <xf numFmtId="202" fontId="14" fillId="0" borderId="1" xfId="0" applyNumberFormat="1" applyFont="1" applyFill="1" applyBorder="1" applyAlignment="1">
      <alignment horizontal="right" vertical="center" wrapText="1" indent="1"/>
    </xf>
    <xf numFmtId="202" fontId="14" fillId="0" borderId="13" xfId="0" applyNumberFormat="1" applyFont="1" applyFill="1" applyBorder="1" applyAlignment="1">
      <alignment horizontal="right" vertical="center" wrapText="1" indent="1"/>
    </xf>
    <xf numFmtId="202" fontId="14" fillId="0" borderId="27" xfId="0" applyNumberFormat="1" applyFont="1" applyFill="1" applyBorder="1" applyAlignment="1">
      <alignment horizontal="right" vertical="center" wrapText="1" indent="1"/>
    </xf>
    <xf numFmtId="203" fontId="14" fillId="0" borderId="5" xfId="0" applyNumberFormat="1" applyFont="1" applyFill="1" applyBorder="1" applyAlignment="1">
      <alignment horizontal="right" vertical="center" wrapText="1" indent="1"/>
    </xf>
    <xf numFmtId="203" fontId="14" fillId="0" borderId="13" xfId="0" applyNumberFormat="1" applyFont="1" applyFill="1" applyBorder="1" applyAlignment="1">
      <alignment horizontal="right" vertical="center" wrapText="1" indent="1"/>
    </xf>
    <xf numFmtId="203" fontId="14" fillId="0" borderId="27" xfId="0" applyNumberFormat="1" applyFont="1" applyFill="1" applyBorder="1" applyAlignment="1">
      <alignment horizontal="right" vertical="center" wrapText="1" indent="1"/>
    </xf>
    <xf numFmtId="203" fontId="14" fillId="0" borderId="1" xfId="0" applyNumberFormat="1" applyFont="1" applyFill="1" applyBorder="1" applyAlignment="1">
      <alignment horizontal="right" vertical="center" wrapText="1" indent="1"/>
    </xf>
    <xf numFmtId="203" fontId="14" fillId="0" borderId="2" xfId="0" applyNumberFormat="1" applyFont="1" applyFill="1" applyBorder="1" applyAlignment="1">
      <alignment horizontal="right" vertical="center" wrapText="1" indent="1"/>
    </xf>
    <xf numFmtId="203" fontId="14" fillId="0" borderId="3" xfId="0" applyNumberFormat="1" applyFont="1" applyFill="1" applyBorder="1" applyAlignment="1">
      <alignment horizontal="right" vertical="center" wrapText="1" indent="1"/>
    </xf>
    <xf numFmtId="203" fontId="14" fillId="0" borderId="30" xfId="0" applyNumberFormat="1" applyFont="1" applyFill="1" applyBorder="1" applyAlignment="1">
      <alignment horizontal="right" vertical="center" wrapText="1" indent="1"/>
    </xf>
    <xf numFmtId="203" fontId="14" fillId="0" borderId="51" xfId="0" applyNumberFormat="1" applyFont="1" applyFill="1" applyBorder="1" applyAlignment="1">
      <alignment horizontal="right" vertical="center" wrapText="1" indent="1"/>
    </xf>
    <xf numFmtId="211" fontId="27" fillId="0" borderId="3" xfId="0" applyNumberFormat="1" applyFont="1" applyFill="1" applyBorder="1" applyAlignment="1">
      <alignment vertical="center"/>
    </xf>
    <xf numFmtId="211" fontId="27" fillId="0" borderId="1" xfId="0" applyNumberFormat="1" applyFont="1" applyFill="1" applyBorder="1" applyAlignment="1">
      <alignment vertical="center"/>
    </xf>
    <xf numFmtId="211" fontId="27" fillId="0" borderId="13" xfId="0" applyNumberFormat="1" applyFont="1" applyFill="1" applyBorder="1" applyAlignment="1">
      <alignment vertical="center"/>
    </xf>
    <xf numFmtId="211" fontId="27" fillId="0" borderId="2" xfId="0" applyNumberFormat="1" applyFont="1" applyFill="1" applyBorder="1" applyAlignment="1">
      <alignment vertical="center"/>
    </xf>
    <xf numFmtId="211" fontId="27" fillId="0" borderId="15" xfId="0" applyNumberFormat="1" applyFont="1" applyFill="1" applyBorder="1" applyAlignment="1">
      <alignment vertical="center"/>
    </xf>
    <xf numFmtId="214" fontId="12" fillId="0" borderId="1" xfId="0" applyNumberFormat="1" applyFont="1" applyFill="1" applyBorder="1" applyAlignment="1">
      <alignment horizontal="right" vertical="center" shrinkToFit="1"/>
    </xf>
    <xf numFmtId="214" fontId="12" fillId="0" borderId="3" xfId="0" applyNumberFormat="1" applyFont="1" applyFill="1" applyBorder="1" applyAlignment="1">
      <alignment horizontal="right" vertical="center" shrinkToFit="1"/>
    </xf>
    <xf numFmtId="214" fontId="12" fillId="0" borderId="13" xfId="0" applyNumberFormat="1" applyFont="1" applyFill="1" applyBorder="1" applyAlignment="1">
      <alignment horizontal="right" vertical="center" shrinkToFit="1"/>
    </xf>
    <xf numFmtId="214" fontId="12" fillId="0" borderId="2" xfId="0" applyNumberFormat="1" applyFont="1" applyFill="1" applyBorder="1" applyAlignment="1">
      <alignment horizontal="right" vertical="center" shrinkToFit="1"/>
    </xf>
    <xf numFmtId="214" fontId="12" fillId="0" borderId="15" xfId="0" applyNumberFormat="1" applyFont="1" applyFill="1" applyBorder="1" applyAlignment="1">
      <alignment horizontal="right" vertical="center" shrinkToFit="1"/>
    </xf>
    <xf numFmtId="41" fontId="12" fillId="0" borderId="1" xfId="0" applyNumberFormat="1" applyFont="1" applyFill="1" applyBorder="1" applyAlignment="1">
      <alignment horizontal="center" vertical="center"/>
    </xf>
    <xf numFmtId="41" fontId="14" fillId="0" borderId="13" xfId="17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0" xfId="26" applyFont="1" applyAlignment="1">
      <alignment vertical="center"/>
      <protection/>
    </xf>
    <xf numFmtId="37" fontId="29" fillId="0" borderId="0" xfId="23" applyFont="1" applyBorder="1" applyAlignment="1" applyProtection="1">
      <alignment horizontal="left"/>
      <protection/>
    </xf>
    <xf numFmtId="211" fontId="29" fillId="0" borderId="0" xfId="29" applyNumberFormat="1" applyFont="1">
      <alignment vertical="center"/>
      <protection/>
    </xf>
    <xf numFmtId="37" fontId="10" fillId="0" borderId="0" xfId="23" applyFont="1" applyFill="1" applyAlignment="1">
      <alignment horizontal="left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4" fillId="0" borderId="0" xfId="17" applyFont="1" applyFill="1" applyAlignment="1">
      <alignment horizontal="left" vertical="center" wrapText="1"/>
    </xf>
    <xf numFmtId="0" fontId="27" fillId="0" borderId="59" xfId="17" applyFont="1" applyFill="1" applyBorder="1" applyAlignment="1">
      <alignment horizontal="left" vertical="center" wrapText="1"/>
    </xf>
    <xf numFmtId="0" fontId="27" fillId="0" borderId="60" xfId="17" applyFont="1" applyFill="1" applyBorder="1" applyAlignment="1">
      <alignment horizontal="left" vertical="center" wrapText="1"/>
    </xf>
    <xf numFmtId="0" fontId="27" fillId="0" borderId="62" xfId="17" applyFont="1" applyFill="1" applyBorder="1" applyAlignment="1">
      <alignment horizontal="left" vertical="center" wrapText="1"/>
    </xf>
    <xf numFmtId="41" fontId="12" fillId="0" borderId="63" xfId="0" applyNumberFormat="1" applyFont="1" applyFill="1" applyBorder="1" applyAlignment="1">
      <alignment horizontal="center" vertical="center" wrapText="1"/>
    </xf>
    <xf numFmtId="41" fontId="12" fillId="0" borderId="29" xfId="0" applyNumberFormat="1" applyFont="1" applyFill="1" applyBorder="1" applyAlignment="1">
      <alignment horizontal="center" vertical="center" wrapText="1"/>
    </xf>
    <xf numFmtId="41" fontId="12" fillId="0" borderId="60" xfId="0" applyNumberFormat="1" applyFont="1" applyFill="1" applyBorder="1" applyAlignment="1">
      <alignment horizontal="center" vertical="center" wrapText="1"/>
    </xf>
    <xf numFmtId="41" fontId="12" fillId="0" borderId="53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37" fontId="12" fillId="0" borderId="15" xfId="0" applyNumberFormat="1" applyFont="1" applyFill="1" applyBorder="1" applyAlignment="1">
      <alignment horizontal="right" vertical="center" shrinkToFit="1"/>
    </xf>
    <xf numFmtId="41" fontId="12" fillId="0" borderId="61" xfId="0" applyNumberFormat="1" applyFont="1" applyFill="1" applyBorder="1" applyAlignment="1">
      <alignment horizontal="center" vertical="center" wrapText="1"/>
    </xf>
    <xf numFmtId="41" fontId="12" fillId="0" borderId="64" xfId="0" applyNumberFormat="1" applyFont="1" applyFill="1" applyBorder="1" applyAlignment="1">
      <alignment horizontal="center" vertical="center" wrapText="1"/>
    </xf>
    <xf numFmtId="41" fontId="14" fillId="0" borderId="24" xfId="0" applyNumberFormat="1" applyFont="1" applyFill="1" applyBorder="1" applyAlignment="1">
      <alignment vertical="center" wrapText="1"/>
    </xf>
    <xf numFmtId="0" fontId="14" fillId="0" borderId="65" xfId="0" applyFont="1" applyFill="1" applyBorder="1" applyAlignment="1">
      <alignment vertical="center" wrapText="1"/>
    </xf>
    <xf numFmtId="0" fontId="14" fillId="0" borderId="66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1" fontId="14" fillId="0" borderId="0" xfId="0" applyNumberFormat="1" applyFont="1" applyFill="1" applyBorder="1" applyAlignment="1">
      <alignment horizontal="left" vertical="center" wrapText="1"/>
    </xf>
    <xf numFmtId="41" fontId="14" fillId="0" borderId="0" xfId="0" applyNumberFormat="1" applyFont="1" applyFill="1" applyBorder="1" applyAlignment="1">
      <alignment vertical="center" wrapText="1"/>
    </xf>
    <xf numFmtId="202" fontId="14" fillId="0" borderId="0" xfId="0" applyNumberFormat="1" applyFont="1" applyFill="1" applyBorder="1" applyAlignment="1">
      <alignment horizontal="right" vertical="center" shrinkToFit="1"/>
    </xf>
    <xf numFmtId="41" fontId="14" fillId="0" borderId="3" xfId="0" applyNumberFormat="1" applyFont="1" applyFill="1" applyBorder="1" applyAlignment="1">
      <alignment vertical="center" wrapText="1"/>
    </xf>
    <xf numFmtId="41" fontId="14" fillId="0" borderId="54" xfId="0" applyNumberFormat="1" applyFont="1" applyFill="1" applyBorder="1" applyAlignment="1">
      <alignment vertical="center" wrapText="1"/>
    </xf>
    <xf numFmtId="37" fontId="22" fillId="0" borderId="0" xfId="23" applyFont="1" applyFill="1" applyBorder="1" applyAlignment="1" applyProtection="1">
      <alignment horizontal="left"/>
      <protection/>
    </xf>
    <xf numFmtId="202" fontId="9" fillId="0" borderId="0" xfId="23" applyNumberFormat="1" applyFont="1" applyFill="1" applyAlignment="1">
      <alignment horizontal="right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17" applyFont="1" applyFill="1" applyBorder="1" applyAlignment="1" applyProtection="1">
      <alignment vertical="center"/>
      <protection/>
    </xf>
    <xf numFmtId="0" fontId="11" fillId="0" borderId="0" xfId="17" applyFont="1" applyFill="1" applyBorder="1" applyAlignment="1">
      <alignment vertical="center"/>
    </xf>
    <xf numFmtId="0" fontId="11" fillId="0" borderId="0" xfId="17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225" fontId="14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25" fontId="14" fillId="0" borderId="1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/>
      <protection/>
    </xf>
    <xf numFmtId="41" fontId="14" fillId="0" borderId="1" xfId="0" applyNumberFormat="1" applyFont="1" applyFill="1" applyBorder="1" applyAlignment="1">
      <alignment vertical="center" wrapText="1"/>
    </xf>
    <xf numFmtId="41" fontId="12" fillId="0" borderId="1" xfId="17" applyNumberFormat="1" applyFont="1" applyFill="1" applyBorder="1" applyAlignment="1">
      <alignment horizontal="right" vertical="center"/>
    </xf>
    <xf numFmtId="41" fontId="12" fillId="0" borderId="1" xfId="17" applyNumberFormat="1" applyFont="1" applyFill="1" applyBorder="1" applyAlignment="1">
      <alignment horizontal="right" vertical="center" wrapText="1"/>
    </xf>
    <xf numFmtId="0" fontId="27" fillId="0" borderId="61" xfId="17" applyFont="1" applyFill="1" applyBorder="1" applyAlignment="1">
      <alignment horizontal="left" vertical="center" wrapText="1"/>
    </xf>
    <xf numFmtId="201" fontId="0" fillId="0" borderId="39" xfId="17" applyNumberFormat="1" applyFill="1" applyBorder="1" applyAlignment="1">
      <alignment vertical="center"/>
    </xf>
    <xf numFmtId="201" fontId="0" fillId="0" borderId="40" xfId="17" applyNumberFormat="1" applyFill="1" applyBorder="1" applyAlignment="1">
      <alignment vertical="center"/>
    </xf>
    <xf numFmtId="201" fontId="0" fillId="0" borderId="67" xfId="17" applyNumberFormat="1" applyFill="1" applyBorder="1" applyAlignment="1">
      <alignment vertical="center"/>
    </xf>
    <xf numFmtId="201" fontId="0" fillId="0" borderId="68" xfId="17" applyNumberFormat="1" applyFill="1" applyBorder="1" applyAlignment="1">
      <alignment vertical="center"/>
    </xf>
    <xf numFmtId="201" fontId="0" fillId="0" borderId="68" xfId="17" applyNumberFormat="1" applyFont="1" applyFill="1" applyBorder="1" applyAlignment="1">
      <alignment vertical="center"/>
    </xf>
    <xf numFmtId="201" fontId="0" fillId="0" borderId="69" xfId="17" applyNumberFormat="1" applyFill="1" applyBorder="1" applyAlignment="1">
      <alignment vertical="center"/>
    </xf>
    <xf numFmtId="201" fontId="0" fillId="0" borderId="70" xfId="17" applyNumberFormat="1" applyBorder="1" applyAlignment="1">
      <alignment vertical="center"/>
    </xf>
    <xf numFmtId="201" fontId="0" fillId="0" borderId="71" xfId="17" applyNumberFormat="1" applyBorder="1" applyAlignment="1">
      <alignment vertical="center"/>
    </xf>
    <xf numFmtId="201" fontId="0" fillId="0" borderId="72" xfId="17" applyNumberFormat="1" applyBorder="1" applyAlignment="1">
      <alignment vertical="center"/>
    </xf>
    <xf numFmtId="226" fontId="0" fillId="0" borderId="73" xfId="17" applyNumberFormat="1" applyFill="1" applyBorder="1" applyAlignment="1">
      <alignment vertical="center"/>
    </xf>
    <xf numFmtId="226" fontId="0" fillId="0" borderId="74" xfId="17" applyNumberFormat="1" applyFill="1" applyBorder="1" applyAlignment="1">
      <alignment vertical="center"/>
    </xf>
    <xf numFmtId="226" fontId="0" fillId="0" borderId="75" xfId="17" applyNumberFormat="1" applyFill="1" applyBorder="1" applyAlignment="1">
      <alignment vertical="center"/>
    </xf>
    <xf numFmtId="226" fontId="0" fillId="0" borderId="76" xfId="17" applyNumberFormat="1" applyBorder="1" applyAlignment="1">
      <alignment vertical="center"/>
    </xf>
    <xf numFmtId="201" fontId="0" fillId="0" borderId="77" xfId="17" applyNumberFormat="1" applyFill="1" applyBorder="1" applyAlignment="1">
      <alignment vertical="center"/>
    </xf>
    <xf numFmtId="226" fontId="0" fillId="0" borderId="47" xfId="17" applyNumberFormat="1" applyFill="1" applyBorder="1" applyAlignment="1">
      <alignment vertical="center"/>
    </xf>
    <xf numFmtId="226" fontId="0" fillId="0" borderId="48" xfId="17" applyNumberFormat="1" applyFill="1" applyBorder="1" applyAlignment="1">
      <alignment vertical="center"/>
    </xf>
    <xf numFmtId="226" fontId="0" fillId="0" borderId="49" xfId="17" applyNumberFormat="1" applyFill="1" applyBorder="1" applyAlignment="1">
      <alignment vertical="center"/>
    </xf>
    <xf numFmtId="226" fontId="0" fillId="0" borderId="50" xfId="17" applyNumberFormat="1" applyBorder="1" applyAlignment="1">
      <alignment vertical="center"/>
    </xf>
    <xf numFmtId="201" fontId="0" fillId="0" borderId="78" xfId="17" applyNumberFormat="1" applyFill="1" applyBorder="1" applyAlignment="1">
      <alignment vertical="center"/>
    </xf>
    <xf numFmtId="226" fontId="0" fillId="0" borderId="79" xfId="17" applyNumberFormat="1" applyFill="1" applyBorder="1" applyAlignment="1">
      <alignment vertical="center"/>
    </xf>
    <xf numFmtId="226" fontId="0" fillId="0" borderId="80" xfId="17" applyNumberFormat="1" applyFill="1" applyBorder="1" applyAlignment="1">
      <alignment vertical="center"/>
    </xf>
    <xf numFmtId="226" fontId="0" fillId="0" borderId="81" xfId="17" applyNumberFormat="1" applyFill="1" applyBorder="1" applyAlignment="1">
      <alignment vertical="center"/>
    </xf>
    <xf numFmtId="226" fontId="0" fillId="0" borderId="82" xfId="17" applyNumberFormat="1" applyFill="1" applyBorder="1" applyAlignment="1">
      <alignment vertical="center"/>
    </xf>
    <xf numFmtId="226" fontId="0" fillId="0" borderId="83" xfId="17" applyNumberFormat="1" applyFill="1" applyBorder="1" applyAlignment="1">
      <alignment vertical="center"/>
    </xf>
    <xf numFmtId="226" fontId="0" fillId="0" borderId="84" xfId="17" applyNumberFormat="1" applyBorder="1" applyAlignment="1">
      <alignment vertical="center"/>
    </xf>
    <xf numFmtId="201" fontId="0" fillId="0" borderId="85" xfId="17" applyNumberFormat="1" applyBorder="1" applyAlignment="1">
      <alignment vertical="center"/>
    </xf>
    <xf numFmtId="201" fontId="0" fillId="0" borderId="85" xfId="17" applyNumberFormat="1" applyFill="1" applyBorder="1" applyAlignment="1">
      <alignment vertical="center"/>
    </xf>
    <xf numFmtId="201" fontId="0" fillId="0" borderId="86" xfId="17" applyNumberFormat="1" applyFill="1" applyBorder="1" applyAlignment="1">
      <alignment vertical="center"/>
    </xf>
    <xf numFmtId="226" fontId="0" fillId="0" borderId="87" xfId="17" applyNumberFormat="1" applyBorder="1" applyAlignment="1">
      <alignment vertical="center"/>
    </xf>
    <xf numFmtId="226" fontId="0" fillId="0" borderId="88" xfId="17" applyNumberFormat="1" applyBorder="1" applyAlignment="1">
      <alignment vertical="center"/>
    </xf>
    <xf numFmtId="226" fontId="0" fillId="0" borderId="89" xfId="17" applyNumberFormat="1" applyBorder="1" applyAlignment="1">
      <alignment vertical="center"/>
    </xf>
    <xf numFmtId="226" fontId="0" fillId="0" borderId="90" xfId="17" applyNumberFormat="1" applyBorder="1" applyAlignment="1">
      <alignment vertical="center"/>
    </xf>
    <xf numFmtId="201" fontId="0" fillId="0" borderId="91" xfId="17" applyNumberFormat="1" applyBorder="1" applyAlignment="1">
      <alignment vertical="center"/>
    </xf>
    <xf numFmtId="201" fontId="0" fillId="0" borderId="92" xfId="17" applyNumberFormat="1" applyBorder="1" applyAlignment="1">
      <alignment vertical="center"/>
    </xf>
    <xf numFmtId="226" fontId="0" fillId="0" borderId="93" xfId="17" applyNumberFormat="1" applyBorder="1" applyAlignment="1">
      <alignment vertical="center"/>
    </xf>
    <xf numFmtId="226" fontId="0" fillId="0" borderId="94" xfId="17" applyNumberFormat="1" applyBorder="1" applyAlignment="1">
      <alignment vertical="center"/>
    </xf>
    <xf numFmtId="226" fontId="0" fillId="0" borderId="95" xfId="17" applyNumberFormat="1" applyBorder="1" applyAlignment="1">
      <alignment vertical="center"/>
    </xf>
    <xf numFmtId="226" fontId="0" fillId="0" borderId="47" xfId="17" applyNumberFormat="1" applyBorder="1" applyAlignment="1">
      <alignment vertical="center"/>
    </xf>
    <xf numFmtId="226" fontId="0" fillId="0" borderId="48" xfId="17" applyNumberFormat="1" applyBorder="1" applyAlignment="1">
      <alignment vertical="center"/>
    </xf>
    <xf numFmtId="226" fontId="0" fillId="0" borderId="49" xfId="17" applyNumberFormat="1" applyBorder="1" applyAlignment="1">
      <alignment vertical="center"/>
    </xf>
    <xf numFmtId="226" fontId="0" fillId="0" borderId="90" xfId="17" applyNumberFormat="1" applyFill="1" applyBorder="1" applyAlignment="1">
      <alignment vertical="center"/>
    </xf>
    <xf numFmtId="226" fontId="0" fillId="0" borderId="89" xfId="17" applyNumberFormat="1" applyFill="1" applyBorder="1" applyAlignment="1">
      <alignment vertical="center"/>
    </xf>
    <xf numFmtId="226" fontId="0" fillId="0" borderId="79" xfId="17" applyNumberFormat="1" applyBorder="1" applyAlignment="1">
      <alignment vertical="center"/>
    </xf>
    <xf numFmtId="226" fontId="0" fillId="0" borderId="81" xfId="17" applyNumberFormat="1" applyBorder="1" applyAlignment="1">
      <alignment vertical="center"/>
    </xf>
    <xf numFmtId="226" fontId="0" fillId="0" borderId="82" xfId="17" applyNumberFormat="1" applyBorder="1" applyAlignment="1">
      <alignment vertical="center"/>
    </xf>
    <xf numFmtId="226" fontId="0" fillId="0" borderId="96" xfId="17" applyNumberFormat="1" applyBorder="1" applyAlignment="1">
      <alignment vertical="center"/>
    </xf>
    <xf numFmtId="0" fontId="15" fillId="0" borderId="97" xfId="17" applyFont="1" applyFill="1" applyBorder="1" applyAlignment="1">
      <alignment vertical="center"/>
    </xf>
    <xf numFmtId="196" fontId="15" fillId="0" borderId="98" xfId="17" applyNumberFormat="1" applyFont="1" applyFill="1" applyBorder="1" applyAlignment="1">
      <alignment vertical="center"/>
    </xf>
    <xf numFmtId="196" fontId="15" fillId="0" borderId="99" xfId="17" applyNumberFormat="1" applyFont="1" applyFill="1" applyBorder="1" applyAlignment="1">
      <alignment vertical="center"/>
    </xf>
    <xf numFmtId="0" fontId="15" fillId="0" borderId="0" xfId="17" applyFont="1" applyFill="1" applyAlignment="1">
      <alignment vertical="center"/>
    </xf>
    <xf numFmtId="0" fontId="15" fillId="0" borderId="100" xfId="17" applyFont="1" applyFill="1" applyBorder="1" applyAlignment="1">
      <alignment vertical="center"/>
    </xf>
    <xf numFmtId="196" fontId="15" fillId="0" borderId="101" xfId="17" applyNumberFormat="1" applyFont="1" applyFill="1" applyBorder="1" applyAlignment="1">
      <alignment vertical="center"/>
    </xf>
    <xf numFmtId="196" fontId="15" fillId="0" borderId="102" xfId="17" applyNumberFormat="1" applyFont="1" applyFill="1" applyBorder="1" applyAlignment="1">
      <alignment vertical="center"/>
    </xf>
    <xf numFmtId="0" fontId="15" fillId="0" borderId="7" xfId="17" applyFont="1" applyFill="1" applyBorder="1" applyAlignment="1">
      <alignment vertical="center"/>
    </xf>
    <xf numFmtId="196" fontId="15" fillId="0" borderId="103" xfId="17" applyNumberFormat="1" applyFont="1" applyFill="1" applyBorder="1" applyAlignment="1">
      <alignment vertical="center"/>
    </xf>
    <xf numFmtId="196" fontId="15" fillId="0" borderId="104" xfId="17" applyNumberFormat="1" applyFont="1" applyFill="1" applyBorder="1" applyAlignment="1">
      <alignment vertical="center"/>
    </xf>
    <xf numFmtId="0" fontId="15" fillId="0" borderId="14" xfId="17" applyFont="1" applyFill="1" applyBorder="1" applyAlignment="1">
      <alignment vertical="center"/>
    </xf>
    <xf numFmtId="196" fontId="15" fillId="0" borderId="105" xfId="17" applyNumberFormat="1" applyFont="1" applyFill="1" applyBorder="1" applyAlignment="1">
      <alignment vertical="center"/>
    </xf>
    <xf numFmtId="196" fontId="15" fillId="0" borderId="106" xfId="17" applyNumberFormat="1" applyFont="1" applyFill="1" applyBorder="1" applyAlignment="1">
      <alignment vertical="center"/>
    </xf>
    <xf numFmtId="196" fontId="7" fillId="0" borderId="0" xfId="23" applyNumberFormat="1" applyFont="1" applyBorder="1" applyAlignment="1" applyProtection="1">
      <alignment horizontal="left"/>
      <protection/>
    </xf>
    <xf numFmtId="196" fontId="10" fillId="0" borderId="0" xfId="23" applyNumberFormat="1" applyFont="1" applyBorder="1" applyAlignment="1" applyProtection="1">
      <alignment horizontal="center"/>
      <protection/>
    </xf>
    <xf numFmtId="196" fontId="10" fillId="0" borderId="0" xfId="23" applyNumberFormat="1" applyFont="1">
      <alignment/>
      <protection/>
    </xf>
    <xf numFmtId="196" fontId="9" fillId="0" borderId="0" xfId="23" applyNumberFormat="1" applyFont="1">
      <alignment/>
      <protection/>
    </xf>
    <xf numFmtId="196" fontId="10" fillId="0" borderId="0" xfId="23" applyNumberFormat="1" applyFont="1" applyFill="1" applyAlignment="1">
      <alignment vertical="center"/>
      <protection/>
    </xf>
    <xf numFmtId="196" fontId="9" fillId="0" borderId="0" xfId="23" applyNumberFormat="1" applyFont="1" applyAlignment="1">
      <alignment horizontal="center"/>
      <protection/>
    </xf>
    <xf numFmtId="196" fontId="10" fillId="0" borderId="0" xfId="23" applyNumberFormat="1" applyFont="1" applyAlignment="1">
      <alignment horizontal="center"/>
      <protection/>
    </xf>
    <xf numFmtId="196" fontId="7" fillId="0" borderId="0" xfId="29" applyNumberFormat="1" applyFont="1">
      <alignment vertical="center"/>
      <protection/>
    </xf>
    <xf numFmtId="196" fontId="3" fillId="0" borderId="0" xfId="29" applyNumberFormat="1" applyFont="1">
      <alignment vertical="center"/>
      <protection/>
    </xf>
    <xf numFmtId="196" fontId="23" fillId="0" borderId="0" xfId="20" applyNumberFormat="1" applyAlignment="1">
      <alignment vertical="center"/>
    </xf>
    <xf numFmtId="196" fontId="0" fillId="0" borderId="0" xfId="17" applyNumberFormat="1" applyAlignment="1">
      <alignment vertical="center"/>
    </xf>
    <xf numFmtId="196" fontId="20" fillId="0" borderId="107" xfId="17" applyNumberFormat="1" applyFont="1" applyBorder="1" applyAlignment="1">
      <alignment vertical="center"/>
    </xf>
    <xf numFmtId="196" fontId="20" fillId="0" borderId="107" xfId="17" applyNumberFormat="1" applyFont="1" applyBorder="1" applyAlignment="1">
      <alignment horizontal="right" vertical="center"/>
    </xf>
    <xf numFmtId="196" fontId="24" fillId="0" borderId="1" xfId="17" applyNumberFormat="1" applyFont="1" applyBorder="1" applyAlignment="1">
      <alignment horizontal="center" vertical="center"/>
    </xf>
    <xf numFmtId="196" fontId="24" fillId="0" borderId="1" xfId="17" applyNumberFormat="1" applyFont="1" applyBorder="1" applyAlignment="1">
      <alignment vertical="center"/>
    </xf>
    <xf numFmtId="196" fontId="24" fillId="0" borderId="1" xfId="17" applyNumberFormat="1" applyFont="1" applyBorder="1" applyAlignment="1">
      <alignment horizontal="left" vertical="center"/>
    </xf>
    <xf numFmtId="196" fontId="24" fillId="0" borderId="2" xfId="17" applyNumberFormat="1" applyFont="1" applyBorder="1" applyAlignment="1">
      <alignment vertical="center"/>
    </xf>
    <xf numFmtId="196" fontId="24" fillId="0" borderId="26" xfId="17" applyNumberFormat="1" applyFont="1" applyBorder="1" applyAlignment="1">
      <alignment horizontal="center" vertical="center"/>
    </xf>
    <xf numFmtId="196" fontId="24" fillId="0" borderId="26" xfId="17" applyNumberFormat="1" applyFont="1" applyBorder="1" applyAlignment="1">
      <alignment vertical="center"/>
    </xf>
    <xf numFmtId="196" fontId="24" fillId="0" borderId="3" xfId="17" applyNumberFormat="1" applyFont="1" applyBorder="1" applyAlignment="1">
      <alignment vertical="center"/>
    </xf>
    <xf numFmtId="196" fontId="24" fillId="0" borderId="60" xfId="17" applyNumberFormat="1" applyFont="1" applyBorder="1" applyAlignment="1">
      <alignment vertical="center"/>
    </xf>
    <xf numFmtId="196" fontId="0" fillId="0" borderId="62" xfId="17" applyNumberFormat="1" applyBorder="1" applyAlignment="1">
      <alignment vertical="center"/>
    </xf>
    <xf numFmtId="196" fontId="0" fillId="0" borderId="108" xfId="17" applyNumberFormat="1" applyBorder="1" applyAlignment="1">
      <alignment vertical="center"/>
    </xf>
    <xf numFmtId="196" fontId="0" fillId="0" borderId="55" xfId="17" applyNumberFormat="1" applyBorder="1" applyAlignment="1">
      <alignment vertical="center"/>
    </xf>
    <xf numFmtId="196" fontId="0" fillId="0" borderId="109" xfId="17" applyNumberFormat="1" applyBorder="1" applyAlignment="1">
      <alignment vertical="center"/>
    </xf>
    <xf numFmtId="196" fontId="0" fillId="0" borderId="0" xfId="17" applyNumberFormat="1" applyBorder="1" applyAlignment="1">
      <alignment vertical="center"/>
    </xf>
    <xf numFmtId="196" fontId="0" fillId="0" borderId="110" xfId="17" applyNumberFormat="1" applyBorder="1" applyAlignment="1">
      <alignment vertical="center"/>
    </xf>
    <xf numFmtId="196" fontId="24" fillId="0" borderId="109" xfId="17" applyNumberFormat="1" applyFont="1" applyBorder="1" applyAlignment="1">
      <alignment vertical="center" wrapText="1"/>
    </xf>
    <xf numFmtId="196" fontId="24" fillId="0" borderId="0" xfId="17" applyNumberFormat="1" applyFont="1" applyBorder="1" applyAlignment="1">
      <alignment vertical="center" wrapText="1"/>
    </xf>
    <xf numFmtId="196" fontId="24" fillId="0" borderId="110" xfId="17" applyNumberFormat="1" applyFont="1" applyBorder="1" applyAlignment="1">
      <alignment vertical="center" wrapText="1"/>
    </xf>
    <xf numFmtId="196" fontId="24" fillId="0" borderId="0" xfId="17" applyNumberFormat="1" applyFont="1" applyBorder="1" applyAlignment="1">
      <alignment vertical="center"/>
    </xf>
    <xf numFmtId="196" fontId="0" fillId="0" borderId="0" xfId="17" applyNumberFormat="1" applyBorder="1" applyAlignment="1">
      <alignment vertical="center" wrapText="1"/>
    </xf>
    <xf numFmtId="196" fontId="0" fillId="0" borderId="110" xfId="17" applyNumberFormat="1" applyBorder="1" applyAlignment="1">
      <alignment vertical="center" wrapText="1"/>
    </xf>
    <xf numFmtId="196" fontId="0" fillId="0" borderId="110" xfId="0" applyNumberFormat="1" applyBorder="1" applyAlignment="1">
      <alignment/>
    </xf>
    <xf numFmtId="196" fontId="23" fillId="0" borderId="0" xfId="27" applyNumberFormat="1" applyBorder="1">
      <alignment vertical="center"/>
      <protection/>
    </xf>
    <xf numFmtId="196" fontId="23" fillId="0" borderId="0" xfId="27" applyNumberFormat="1">
      <alignment vertical="center"/>
      <protection/>
    </xf>
    <xf numFmtId="196" fontId="24" fillId="0" borderId="59" xfId="17" applyNumberFormat="1" applyFont="1" applyBorder="1" applyAlignment="1">
      <alignment vertical="center" wrapText="1"/>
    </xf>
    <xf numFmtId="196" fontId="0" fillId="0" borderId="107" xfId="17" applyNumberFormat="1" applyBorder="1" applyAlignment="1">
      <alignment vertical="center" wrapText="1"/>
    </xf>
    <xf numFmtId="196" fontId="0" fillId="0" borderId="54" xfId="17" applyNumberFormat="1" applyBorder="1" applyAlignment="1">
      <alignment vertical="center" wrapText="1"/>
    </xf>
    <xf numFmtId="196" fontId="24" fillId="0" borderId="0" xfId="0" applyNumberFormat="1" applyFont="1" applyAlignment="1">
      <alignment/>
    </xf>
    <xf numFmtId="196" fontId="0" fillId="0" borderId="0" xfId="0" applyNumberFormat="1" applyAlignment="1">
      <alignment/>
    </xf>
    <xf numFmtId="196" fontId="24" fillId="0" borderId="110" xfId="0" applyNumberFormat="1" applyFont="1" applyFill="1" applyBorder="1" applyAlignment="1">
      <alignment/>
    </xf>
    <xf numFmtId="196" fontId="29" fillId="0" borderId="0" xfId="23" applyNumberFormat="1" applyFont="1" applyBorder="1" applyAlignment="1" applyProtection="1">
      <alignment horizontal="left"/>
      <protection/>
    </xf>
    <xf numFmtId="0" fontId="31" fillId="0" borderId="1" xfId="28" applyNumberFormat="1" applyFont="1" applyBorder="1" applyAlignment="1">
      <alignment vertical="center" wrapText="1"/>
      <protection/>
    </xf>
    <xf numFmtId="41" fontId="9" fillId="0" borderId="0" xfId="23" applyNumberFormat="1" applyFont="1" applyFill="1">
      <alignment/>
      <protection/>
    </xf>
    <xf numFmtId="41" fontId="11" fillId="0" borderId="0" xfId="23" applyNumberFormat="1" applyFont="1" applyFill="1">
      <alignment/>
      <protection/>
    </xf>
    <xf numFmtId="41" fontId="12" fillId="0" borderId="3" xfId="0" applyNumberFormat="1" applyFont="1" applyFill="1" applyBorder="1" applyAlignment="1">
      <alignment horizontal="center" vertical="center" wrapText="1"/>
    </xf>
    <xf numFmtId="41" fontId="12" fillId="0" borderId="15" xfId="0" applyNumberFormat="1" applyFont="1" applyFill="1" applyBorder="1" applyAlignment="1">
      <alignment vertical="center" wrapText="1"/>
    </xf>
    <xf numFmtId="41" fontId="10" fillId="0" borderId="0" xfId="23" applyNumberFormat="1" applyFont="1" applyFill="1" applyAlignment="1">
      <alignment horizontal="center"/>
      <protection/>
    </xf>
    <xf numFmtId="41" fontId="7" fillId="0" borderId="0" xfId="0" applyNumberFormat="1" applyFont="1" applyFill="1" applyAlignment="1">
      <alignment vertical="center" wrapText="1"/>
    </xf>
    <xf numFmtId="227" fontId="9" fillId="0" borderId="0" xfId="23" applyNumberFormat="1" applyFont="1" applyFill="1">
      <alignment/>
      <protection/>
    </xf>
    <xf numFmtId="227" fontId="11" fillId="0" borderId="0" xfId="23" applyNumberFormat="1" applyFont="1" applyFill="1">
      <alignment/>
      <protection/>
    </xf>
    <xf numFmtId="227" fontId="12" fillId="0" borderId="0" xfId="0" applyNumberFormat="1" applyFont="1" applyFill="1" applyBorder="1" applyAlignment="1">
      <alignment vertical="center" wrapText="1"/>
    </xf>
    <xf numFmtId="227" fontId="7" fillId="0" borderId="0" xfId="0" applyNumberFormat="1" applyFont="1" applyFill="1" applyAlignment="1">
      <alignment vertical="center" wrapText="1"/>
    </xf>
    <xf numFmtId="228" fontId="12" fillId="0" borderId="1" xfId="0" applyNumberFormat="1" applyFont="1" applyFill="1" applyBorder="1" applyAlignment="1">
      <alignment horizontal="center" vertical="center" wrapText="1"/>
    </xf>
    <xf numFmtId="228" fontId="12" fillId="0" borderId="1" xfId="0" applyNumberFormat="1" applyFont="1" applyFill="1" applyBorder="1" applyAlignment="1">
      <alignment vertical="center" wrapText="1"/>
    </xf>
    <xf numFmtId="228" fontId="12" fillId="0" borderId="3" xfId="0" applyNumberFormat="1" applyFont="1" applyFill="1" applyBorder="1" applyAlignment="1">
      <alignment horizontal="center" vertical="center" wrapText="1"/>
    </xf>
    <xf numFmtId="228" fontId="12" fillId="0" borderId="13" xfId="0" applyNumberFormat="1" applyFont="1" applyFill="1" applyBorder="1" applyAlignment="1">
      <alignment horizontal="center" vertical="center" wrapText="1"/>
    </xf>
    <xf numFmtId="228" fontId="9" fillId="0" borderId="0" xfId="23" applyNumberFormat="1" applyFont="1" applyFill="1">
      <alignment/>
      <protection/>
    </xf>
    <xf numFmtId="228" fontId="11" fillId="0" borderId="0" xfId="23" applyNumberFormat="1" applyFont="1" applyFill="1">
      <alignment/>
      <protection/>
    </xf>
    <xf numFmtId="228" fontId="12" fillId="0" borderId="2" xfId="0" applyNumberFormat="1" applyFont="1" applyFill="1" applyBorder="1" applyAlignment="1">
      <alignment horizontal="center" vertical="center" wrapText="1"/>
    </xf>
    <xf numFmtId="228" fontId="12" fillId="0" borderId="15" xfId="0" applyNumberFormat="1" applyFont="1" applyFill="1" applyBorder="1" applyAlignment="1">
      <alignment vertical="center" wrapText="1"/>
    </xf>
    <xf numFmtId="41" fontId="12" fillId="0" borderId="58" xfId="0" applyNumberFormat="1" applyFont="1" applyFill="1" applyBorder="1" applyAlignment="1">
      <alignment vertical="center" wrapText="1"/>
    </xf>
    <xf numFmtId="41" fontId="12" fillId="0" borderId="27" xfId="0" applyNumberFormat="1" applyFont="1" applyFill="1" applyBorder="1" applyAlignment="1">
      <alignment vertical="center" wrapText="1"/>
    </xf>
    <xf numFmtId="38" fontId="15" fillId="0" borderId="98" xfId="17" applyNumberFormat="1" applyFont="1" applyFill="1" applyBorder="1" applyAlignment="1">
      <alignment vertical="center"/>
    </xf>
    <xf numFmtId="38" fontId="15" fillId="0" borderId="111" xfId="17" applyNumberFormat="1" applyFont="1" applyFill="1" applyBorder="1" applyAlignment="1">
      <alignment vertical="center"/>
    </xf>
    <xf numFmtId="38" fontId="15" fillId="0" borderId="101" xfId="17" applyNumberFormat="1" applyFont="1" applyFill="1" applyBorder="1" applyAlignment="1">
      <alignment vertical="center"/>
    </xf>
    <xf numFmtId="38" fontId="15" fillId="0" borderId="112" xfId="17" applyNumberFormat="1" applyFont="1" applyFill="1" applyBorder="1" applyAlignment="1">
      <alignment vertical="center"/>
    </xf>
    <xf numFmtId="38" fontId="15" fillId="0" borderId="103" xfId="17" applyNumberFormat="1" applyFont="1" applyFill="1" applyBorder="1" applyAlignment="1">
      <alignment vertical="center"/>
    </xf>
    <xf numFmtId="38" fontId="15" fillId="0" borderId="113" xfId="17" applyNumberFormat="1" applyFont="1" applyFill="1" applyBorder="1" applyAlignment="1">
      <alignment vertical="center"/>
    </xf>
    <xf numFmtId="3" fontId="15" fillId="0" borderId="105" xfId="17" applyNumberFormat="1" applyFont="1" applyFill="1" applyBorder="1" applyAlignment="1">
      <alignment vertical="center"/>
    </xf>
    <xf numFmtId="3" fontId="15" fillId="0" borderId="114" xfId="17" applyNumberFormat="1" applyFont="1" applyFill="1" applyBorder="1" applyAlignment="1">
      <alignment vertical="center"/>
    </xf>
    <xf numFmtId="196" fontId="15" fillId="0" borderId="112" xfId="17" applyNumberFormat="1" applyFont="1" applyFill="1" applyBorder="1" applyAlignment="1">
      <alignment vertical="center"/>
    </xf>
    <xf numFmtId="196" fontId="15" fillId="0" borderId="113" xfId="17" applyNumberFormat="1" applyFont="1" applyFill="1" applyBorder="1" applyAlignment="1">
      <alignment vertical="center"/>
    </xf>
    <xf numFmtId="196" fontId="15" fillId="0" borderId="111" xfId="17" applyNumberFormat="1" applyFont="1" applyFill="1" applyBorder="1" applyAlignment="1">
      <alignment vertical="center"/>
    </xf>
    <xf numFmtId="196" fontId="15" fillId="0" borderId="114" xfId="17" applyNumberFormat="1" applyFont="1" applyFill="1" applyBorder="1" applyAlignment="1">
      <alignment vertical="center"/>
    </xf>
    <xf numFmtId="41" fontId="11" fillId="0" borderId="0" xfId="23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Alignment="1">
      <alignment vertical="center" wrapText="1"/>
    </xf>
    <xf numFmtId="41" fontId="12" fillId="0" borderId="15" xfId="0" applyNumberFormat="1" applyFont="1" applyFill="1" applyBorder="1" applyAlignment="1">
      <alignment horizontal="right" vertical="center" shrinkToFit="1"/>
    </xf>
    <xf numFmtId="0" fontId="27" fillId="0" borderId="3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211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60" xfId="17" applyFont="1" applyFill="1" applyBorder="1" applyAlignment="1">
      <alignment horizontal="left" vertical="center" wrapText="1"/>
    </xf>
    <xf numFmtId="0" fontId="27" fillId="0" borderId="60" xfId="17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41" fontId="12" fillId="0" borderId="29" xfId="0" applyNumberFormat="1" applyFont="1" applyFill="1" applyBorder="1" applyAlignment="1">
      <alignment horizontal="center" vertical="center" wrapText="1"/>
    </xf>
    <xf numFmtId="41" fontId="12" fillId="0" borderId="63" xfId="0" applyNumberFormat="1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115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41" fontId="12" fillId="0" borderId="63" xfId="0" applyNumberFormat="1" applyFont="1" applyFill="1" applyBorder="1" applyAlignment="1">
      <alignment horizontal="center" vertical="center" wrapText="1"/>
    </xf>
    <xf numFmtId="41" fontId="12" fillId="0" borderId="116" xfId="0" applyNumberFormat="1" applyFont="1" applyFill="1" applyBorder="1" applyAlignment="1">
      <alignment horizontal="center" vertical="center" wrapText="1"/>
    </xf>
    <xf numFmtId="41" fontId="12" fillId="0" borderId="58" xfId="0" applyNumberFormat="1" applyFont="1" applyFill="1" applyBorder="1" applyAlignment="1">
      <alignment horizontal="center" vertical="center" wrapText="1"/>
    </xf>
    <xf numFmtId="41" fontId="12" fillId="0" borderId="27" xfId="0" applyNumberFormat="1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118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109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116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211" fontId="12" fillId="0" borderId="58" xfId="0" applyNumberFormat="1" applyFont="1" applyFill="1" applyBorder="1" applyAlignment="1">
      <alignment horizontal="center" vertical="center" wrapText="1"/>
    </xf>
    <xf numFmtId="211" fontId="12" fillId="0" borderId="27" xfId="0" applyNumberFormat="1" applyFont="1" applyFill="1" applyBorder="1" applyAlignment="1">
      <alignment horizontal="center" vertical="center" wrapText="1"/>
    </xf>
    <xf numFmtId="211" fontId="12" fillId="0" borderId="24" xfId="0" applyNumberFormat="1" applyFont="1" applyFill="1" applyBorder="1" applyAlignment="1">
      <alignment horizontal="center" vertical="center" wrapText="1"/>
    </xf>
    <xf numFmtId="227" fontId="12" fillId="0" borderId="22" xfId="0" applyNumberFormat="1" applyFont="1" applyFill="1" applyBorder="1" applyAlignment="1">
      <alignment horizontal="center" vertical="center" wrapText="1"/>
    </xf>
    <xf numFmtId="227" fontId="12" fillId="0" borderId="3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1" fillId="0" borderId="16" xfId="28" applyNumberFormat="1" applyFont="1" applyFill="1" applyBorder="1" applyAlignment="1">
      <alignment vertical="center" wrapText="1"/>
      <protection/>
    </xf>
    <xf numFmtId="0" fontId="14" fillId="0" borderId="119" xfId="0" applyFont="1" applyFill="1" applyBorder="1" applyAlignment="1">
      <alignment vertical="center" wrapText="1"/>
    </xf>
    <xf numFmtId="196" fontId="10" fillId="0" borderId="0" xfId="23" applyNumberFormat="1" applyFont="1" applyFill="1">
      <alignment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14" fillId="0" borderId="0" xfId="17" applyNumberFormat="1" applyFont="1" applyFill="1" applyAlignment="1">
      <alignment vertical="center" wrapText="1"/>
    </xf>
    <xf numFmtId="196" fontId="27" fillId="0" borderId="15" xfId="0" applyNumberFormat="1" applyFont="1" applyFill="1" applyBorder="1" applyAlignment="1">
      <alignment horizontal="center" vertical="center" wrapText="1"/>
    </xf>
    <xf numFmtId="196" fontId="27" fillId="0" borderId="3" xfId="17" applyNumberFormat="1" applyFont="1" applyFill="1" applyBorder="1" applyAlignment="1">
      <alignment vertical="center" wrapText="1"/>
    </xf>
    <xf numFmtId="196" fontId="27" fillId="0" borderId="1" xfId="17" applyNumberFormat="1" applyFont="1" applyFill="1" applyBorder="1" applyAlignment="1">
      <alignment vertical="center" wrapText="1"/>
    </xf>
    <xf numFmtId="196" fontId="27" fillId="0" borderId="13" xfId="17" applyNumberFormat="1" applyFont="1" applyFill="1" applyBorder="1" applyAlignment="1">
      <alignment vertical="center" wrapText="1"/>
    </xf>
    <xf numFmtId="196" fontId="27" fillId="0" borderId="1" xfId="17" applyNumberFormat="1" applyFont="1" applyFill="1" applyBorder="1" applyAlignment="1">
      <alignment vertical="center" wrapText="1"/>
    </xf>
    <xf numFmtId="196" fontId="27" fillId="0" borderId="2" xfId="17" applyNumberFormat="1" applyFont="1" applyFill="1" applyBorder="1" applyAlignment="1">
      <alignment vertical="center" wrapText="1"/>
    </xf>
    <xf numFmtId="196" fontId="12" fillId="0" borderId="30" xfId="0" applyNumberFormat="1" applyFont="1" applyFill="1" applyBorder="1" applyAlignment="1">
      <alignment horizontal="center" vertical="center" wrapText="1"/>
    </xf>
    <xf numFmtId="196" fontId="27" fillId="0" borderId="15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96" fontId="12" fillId="0" borderId="63" xfId="0" applyNumberFormat="1" applyFont="1" applyFill="1" applyBorder="1" applyAlignment="1">
      <alignment horizontal="center" vertical="center"/>
    </xf>
    <xf numFmtId="196" fontId="12" fillId="0" borderId="116" xfId="0" applyNumberFormat="1" applyFont="1" applyFill="1" applyBorder="1" applyAlignment="1">
      <alignment horizontal="center" vertical="center"/>
    </xf>
    <xf numFmtId="196" fontId="12" fillId="0" borderId="29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 quotePrefix="1">
      <alignment horizontal="center" vertical="center" wrapText="1"/>
    </xf>
    <xf numFmtId="0" fontId="12" fillId="0" borderId="116" xfId="0" applyFont="1" applyFill="1" applyBorder="1" applyAlignment="1" quotePrefix="1">
      <alignment horizontal="center" vertical="center" wrapText="1"/>
    </xf>
    <xf numFmtId="0" fontId="12" fillId="0" borderId="29" xfId="0" applyFont="1" applyFill="1" applyBorder="1" applyAlignment="1" quotePrefix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vertical="center" wrapText="1"/>
    </xf>
    <xf numFmtId="0" fontId="12" fillId="0" borderId="123" xfId="0" applyFont="1" applyFill="1" applyBorder="1" applyAlignment="1">
      <alignment vertical="center" wrapText="1"/>
    </xf>
    <xf numFmtId="0" fontId="12" fillId="0" borderId="124" xfId="0" applyFont="1" applyFill="1" applyBorder="1" applyAlignment="1">
      <alignment vertical="center" wrapText="1"/>
    </xf>
    <xf numFmtId="41" fontId="12" fillId="0" borderId="22" xfId="0" applyNumberFormat="1" applyFont="1" applyFill="1" applyBorder="1" applyAlignment="1">
      <alignment horizontal="center" vertical="center" wrapText="1"/>
    </xf>
    <xf numFmtId="41" fontId="12" fillId="0" borderId="30" xfId="0" applyNumberFormat="1" applyFont="1" applyFill="1" applyBorder="1" applyAlignment="1">
      <alignment horizontal="center" vertical="center" wrapText="1"/>
    </xf>
    <xf numFmtId="196" fontId="12" fillId="0" borderId="122" xfId="0" applyNumberFormat="1" applyFont="1" applyFill="1" applyBorder="1" applyAlignment="1">
      <alignment vertical="center" wrapText="1"/>
    </xf>
    <xf numFmtId="196" fontId="12" fillId="0" borderId="123" xfId="0" applyNumberFormat="1" applyFont="1" applyFill="1" applyBorder="1" applyAlignment="1">
      <alignment vertical="center" wrapText="1"/>
    </xf>
    <xf numFmtId="196" fontId="12" fillId="0" borderId="125" xfId="0" applyNumberFormat="1" applyFont="1" applyFill="1" applyBorder="1" applyAlignment="1">
      <alignment vertical="center" wrapText="1"/>
    </xf>
    <xf numFmtId="214" fontId="12" fillId="0" borderId="22" xfId="0" applyNumberFormat="1" applyFont="1" applyFill="1" applyBorder="1" applyAlignment="1">
      <alignment horizontal="center" vertical="center" wrapText="1"/>
    </xf>
    <xf numFmtId="214" fontId="12" fillId="0" borderId="30" xfId="0" applyNumberFormat="1" applyFont="1" applyFill="1" applyBorder="1" applyAlignment="1">
      <alignment horizontal="center" vertical="center" wrapText="1"/>
    </xf>
    <xf numFmtId="196" fontId="12" fillId="0" borderId="2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 vertical="center" wrapText="1"/>
    </xf>
    <xf numFmtId="41" fontId="12" fillId="0" borderId="60" xfId="0" applyNumberFormat="1" applyFont="1" applyFill="1" applyBorder="1" applyAlignment="1">
      <alignment horizontal="center" vertical="center" wrapText="1"/>
    </xf>
    <xf numFmtId="41" fontId="12" fillId="0" borderId="115" xfId="0" applyNumberFormat="1" applyFont="1" applyFill="1" applyBorder="1" applyAlignment="1">
      <alignment horizontal="center" vertical="center" wrapText="1"/>
    </xf>
    <xf numFmtId="41" fontId="12" fillId="0" borderId="53" xfId="0" applyNumberFormat="1" applyFont="1" applyFill="1" applyBorder="1" applyAlignment="1">
      <alignment horizontal="center" vertical="center" wrapText="1"/>
    </xf>
    <xf numFmtId="41" fontId="12" fillId="0" borderId="60" xfId="0" applyNumberFormat="1" applyFont="1" applyFill="1" applyBorder="1" applyAlignment="1">
      <alignment horizontal="left" vertical="center" wrapText="1"/>
    </xf>
    <xf numFmtId="41" fontId="12" fillId="0" borderId="53" xfId="0" applyNumberFormat="1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109" xfId="0" applyFont="1" applyFill="1" applyBorder="1" applyAlignment="1">
      <alignment vertical="center" wrapText="1"/>
    </xf>
    <xf numFmtId="0" fontId="12" fillId="0" borderId="11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41" fontId="12" fillId="0" borderId="24" xfId="0" applyNumberFormat="1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left" vertical="center" wrapText="1"/>
    </xf>
    <xf numFmtId="0" fontId="12" fillId="0" borderId="10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128" xfId="0" applyFont="1" applyFill="1" applyBorder="1" applyAlignment="1">
      <alignment horizontal="left" vertical="center" wrapText="1"/>
    </xf>
    <xf numFmtId="41" fontId="12" fillId="0" borderId="61" xfId="0" applyNumberFormat="1" applyFont="1" applyFill="1" applyBorder="1" applyAlignment="1">
      <alignment horizontal="center" vertical="center" wrapText="1"/>
    </xf>
    <xf numFmtId="41" fontId="12" fillId="0" borderId="128" xfId="0" applyNumberFormat="1" applyFont="1" applyFill="1" applyBorder="1" applyAlignment="1">
      <alignment horizontal="center" vertical="center" wrapText="1"/>
    </xf>
    <xf numFmtId="41" fontId="12" fillId="0" borderId="64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39" fontId="7" fillId="0" borderId="122" xfId="0" applyNumberFormat="1" applyFont="1" applyFill="1" applyBorder="1" applyAlignment="1">
      <alignment horizontal="center" vertical="center" wrapText="1"/>
    </xf>
    <xf numFmtId="39" fontId="7" fillId="0" borderId="123" xfId="0" applyNumberFormat="1" applyFont="1" applyFill="1" applyBorder="1" applyAlignment="1">
      <alignment horizontal="center" vertical="center" wrapText="1"/>
    </xf>
    <xf numFmtId="39" fontId="7" fillId="0" borderId="125" xfId="0" applyNumberFormat="1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30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203" fontId="14" fillId="0" borderId="122" xfId="0" applyNumberFormat="1" applyFont="1" applyFill="1" applyBorder="1" applyAlignment="1">
      <alignment horizontal="center" vertical="center" wrapText="1"/>
    </xf>
    <xf numFmtId="203" fontId="14" fillId="0" borderId="123" xfId="0" applyNumberFormat="1" applyFont="1" applyFill="1" applyBorder="1" applyAlignment="1">
      <alignment horizontal="center" vertical="center" wrapText="1"/>
    </xf>
    <xf numFmtId="203" fontId="14" fillId="0" borderId="125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12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wrapText="1"/>
    </xf>
    <xf numFmtId="49" fontId="10" fillId="0" borderId="120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123" xfId="0" applyFont="1" applyFill="1" applyBorder="1" applyAlignment="1">
      <alignment vertical="center" wrapText="1"/>
    </xf>
    <xf numFmtId="0" fontId="14" fillId="0" borderId="124" xfId="0" applyFont="1" applyFill="1" applyBorder="1" applyAlignment="1">
      <alignment vertical="center" wrapText="1"/>
    </xf>
    <xf numFmtId="211" fontId="14" fillId="0" borderId="58" xfId="0" applyNumberFormat="1" applyFont="1" applyFill="1" applyBorder="1" applyAlignment="1">
      <alignment horizontal="center" vertical="center" wrapText="1"/>
    </xf>
    <xf numFmtId="211" fontId="14" fillId="0" borderId="27" xfId="0" applyNumberFormat="1" applyFont="1" applyFill="1" applyBorder="1" applyAlignment="1">
      <alignment horizontal="center" vertical="center" wrapText="1"/>
    </xf>
    <xf numFmtId="41" fontId="14" fillId="0" borderId="63" xfId="0" applyNumberFormat="1" applyFont="1" applyFill="1" applyBorder="1" applyAlignment="1">
      <alignment vertical="center" wrapText="1"/>
    </xf>
    <xf numFmtId="41" fontId="14" fillId="0" borderId="29" xfId="0" applyNumberFormat="1" applyFont="1" applyFill="1" applyBorder="1" applyAlignment="1">
      <alignment vertical="center" wrapText="1"/>
    </xf>
    <xf numFmtId="0" fontId="10" fillId="0" borderId="13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41" fontId="14" fillId="0" borderId="132" xfId="0" applyNumberFormat="1" applyFont="1" applyFill="1" applyBorder="1" applyAlignment="1">
      <alignment vertical="center" wrapText="1"/>
    </xf>
    <xf numFmtId="41" fontId="14" fillId="0" borderId="28" xfId="0" applyNumberFormat="1" applyFont="1" applyFill="1" applyBorder="1" applyAlignment="1">
      <alignment vertical="center" wrapText="1"/>
    </xf>
    <xf numFmtId="203" fontId="14" fillId="0" borderId="133" xfId="0" applyNumberFormat="1" applyFont="1" applyFill="1" applyBorder="1" applyAlignment="1">
      <alignment horizontal="center" vertical="center" wrapText="1"/>
    </xf>
    <xf numFmtId="203" fontId="14" fillId="0" borderId="134" xfId="0" applyNumberFormat="1" applyFont="1" applyFill="1" applyBorder="1" applyAlignment="1">
      <alignment horizontal="center" vertical="center" wrapText="1"/>
    </xf>
    <xf numFmtId="203" fontId="14" fillId="0" borderId="135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vertical="center" wrapText="1"/>
    </xf>
    <xf numFmtId="211" fontId="27" fillId="0" borderId="122" xfId="0" applyNumberFormat="1" applyFont="1" applyFill="1" applyBorder="1" applyAlignment="1">
      <alignment vertical="center" wrapText="1"/>
    </xf>
    <xf numFmtId="211" fontId="27" fillId="0" borderId="123" xfId="0" applyNumberFormat="1" applyFont="1" applyFill="1" applyBorder="1" applyAlignment="1">
      <alignment vertical="center" wrapText="1"/>
    </xf>
    <xf numFmtId="211" fontId="27" fillId="0" borderId="125" xfId="0" applyNumberFormat="1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27" fillId="0" borderId="12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22" xfId="0" applyFont="1" applyFill="1" applyBorder="1" applyAlignment="1">
      <alignment vertical="center" wrapText="1"/>
    </xf>
    <xf numFmtId="0" fontId="27" fillId="0" borderId="124" xfId="0" applyFont="1" applyFill="1" applyBorder="1" applyAlignment="1">
      <alignment vertical="center" wrapText="1"/>
    </xf>
    <xf numFmtId="223" fontId="0" fillId="0" borderId="44" xfId="0" applyNumberFormat="1" applyBorder="1" applyAlignment="1">
      <alignment horizontal="center" vertical="center"/>
    </xf>
    <xf numFmtId="223" fontId="0" fillId="0" borderId="46" xfId="0" applyNumberFormat="1" applyBorder="1" applyAlignment="1">
      <alignment horizontal="center" vertical="center"/>
    </xf>
    <xf numFmtId="223" fontId="0" fillId="0" borderId="35" xfId="0" applyNumberFormat="1" applyBorder="1" applyAlignment="1">
      <alignment horizontal="center" vertical="center"/>
    </xf>
    <xf numFmtId="223" fontId="0" fillId="0" borderId="31" xfId="0" applyNumberForma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/>
    </xf>
    <xf numFmtId="196" fontId="24" fillId="0" borderId="2" xfId="17" applyNumberFormat="1" applyFont="1" applyBorder="1" applyAlignment="1">
      <alignment horizontal="right" vertical="center"/>
    </xf>
    <xf numFmtId="196" fontId="24" fillId="0" borderId="3" xfId="17" applyNumberFormat="1" applyFont="1" applyBorder="1" applyAlignment="1">
      <alignment horizontal="right" vertical="center"/>
    </xf>
    <xf numFmtId="196" fontId="24" fillId="0" borderId="62" xfId="17" applyNumberFormat="1" applyFont="1" applyBorder="1" applyAlignment="1">
      <alignment vertical="center" shrinkToFit="1"/>
    </xf>
    <xf numFmtId="196" fontId="24" fillId="0" borderId="55" xfId="17" applyNumberFormat="1" applyFont="1" applyBorder="1" applyAlignment="1">
      <alignment vertical="center" shrinkToFit="1"/>
    </xf>
    <xf numFmtId="196" fontId="24" fillId="0" borderId="59" xfId="17" applyNumberFormat="1" applyFont="1" applyBorder="1" applyAlignment="1">
      <alignment vertical="center" shrinkToFit="1"/>
    </xf>
    <xf numFmtId="196" fontId="24" fillId="0" borderId="54" xfId="17" applyNumberFormat="1" applyFont="1" applyBorder="1" applyAlignment="1">
      <alignment vertical="center" shrinkToFit="1"/>
    </xf>
    <xf numFmtId="196" fontId="24" fillId="0" borderId="2" xfId="17" applyNumberFormat="1" applyFont="1" applyBorder="1" applyAlignment="1">
      <alignment vertical="center"/>
    </xf>
    <xf numFmtId="196" fontId="24" fillId="0" borderId="3" xfId="17" applyNumberFormat="1" applyFont="1" applyBorder="1" applyAlignment="1">
      <alignment vertical="center"/>
    </xf>
    <xf numFmtId="196" fontId="24" fillId="0" borderId="2" xfId="17" applyNumberFormat="1" applyFont="1" applyBorder="1" applyAlignment="1">
      <alignment horizontal="center" vertical="center" textRotation="255" shrinkToFit="1"/>
    </xf>
    <xf numFmtId="196" fontId="24" fillId="0" borderId="26" xfId="17" applyNumberFormat="1" applyFont="1" applyBorder="1" applyAlignment="1">
      <alignment horizontal="center" vertical="center" textRotation="255" shrinkToFit="1"/>
    </xf>
    <xf numFmtId="196" fontId="24" fillId="0" borderId="3" xfId="17" applyNumberFormat="1" applyFont="1" applyBorder="1" applyAlignment="1">
      <alignment horizontal="center" vertical="center" textRotation="255" shrinkToFit="1"/>
    </xf>
    <xf numFmtId="196" fontId="24" fillId="0" borderId="1" xfId="17" applyNumberFormat="1" applyFont="1" applyBorder="1" applyAlignment="1">
      <alignment horizontal="center" vertical="center" textRotation="255" wrapText="1"/>
    </xf>
    <xf numFmtId="196" fontId="24" fillId="0" borderId="2" xfId="17" applyNumberFormat="1" applyFont="1" applyBorder="1" applyAlignment="1">
      <alignment horizontal="center" vertical="center" textRotation="255" wrapText="1"/>
    </xf>
    <xf numFmtId="196" fontId="24" fillId="0" borderId="26" xfId="17" applyNumberFormat="1" applyFont="1" applyBorder="1" applyAlignment="1">
      <alignment horizontal="center" vertical="center" textRotation="255" wrapText="1"/>
    </xf>
    <xf numFmtId="196" fontId="24" fillId="0" borderId="3" xfId="17" applyNumberFormat="1" applyFont="1" applyBorder="1" applyAlignment="1">
      <alignment horizontal="center" vertical="center" textRotation="255" wrapText="1"/>
    </xf>
    <xf numFmtId="196" fontId="24" fillId="0" borderId="1" xfId="17" applyNumberFormat="1" applyFont="1" applyBorder="1" applyAlignment="1">
      <alignment vertical="center" shrinkToFit="1"/>
    </xf>
    <xf numFmtId="196" fontId="24" fillId="0" borderId="62" xfId="17" applyNumberFormat="1" applyFont="1" applyBorder="1" applyAlignment="1">
      <alignment horizontal="center" vertical="center" shrinkToFit="1"/>
    </xf>
    <xf numFmtId="196" fontId="24" fillId="0" borderId="55" xfId="17" applyNumberFormat="1" applyFont="1" applyBorder="1" applyAlignment="1">
      <alignment horizontal="center" vertical="center" shrinkToFit="1"/>
    </xf>
    <xf numFmtId="196" fontId="24" fillId="0" borderId="59" xfId="17" applyNumberFormat="1" applyFont="1" applyBorder="1" applyAlignment="1">
      <alignment horizontal="center" vertical="center" shrinkToFit="1"/>
    </xf>
    <xf numFmtId="196" fontId="24" fillId="0" borderId="54" xfId="17" applyNumberFormat="1" applyFont="1" applyBorder="1" applyAlignment="1">
      <alignment horizontal="center" vertical="center" shrinkToFit="1"/>
    </xf>
    <xf numFmtId="196" fontId="0" fillId="0" borderId="26" xfId="17" applyNumberFormat="1" applyBorder="1" applyAlignment="1">
      <alignment horizontal="center" vertical="center" textRotation="255" wrapText="1"/>
    </xf>
    <xf numFmtId="196" fontId="0" fillId="0" borderId="3" xfId="17" applyNumberFormat="1" applyBorder="1" applyAlignment="1">
      <alignment horizontal="center" vertical="center" textRotation="255" wrapText="1"/>
    </xf>
    <xf numFmtId="196" fontId="24" fillId="0" borderId="1" xfId="17" applyNumberFormat="1" applyFont="1" applyBorder="1" applyAlignment="1">
      <alignment horizontal="center" vertic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桁区切り_H17市町村別人槽別（廃棄物対策課用）" xfId="19"/>
    <cellStyle name="桁区切り_Ｈ１７末事務所別" xfId="20"/>
    <cellStyle name="Currency [0]" xfId="21"/>
    <cellStyle name="Currency" xfId="22"/>
    <cellStyle name="標準_11し尿施設ｺﾐﾌﾟﾗ２.XLS" xfId="23"/>
    <cellStyle name="標準_①焼却施設" xfId="24"/>
    <cellStyle name="標準_H17市町村別人槽別（廃棄物対策課用）" xfId="25"/>
    <cellStyle name="標準_H17浄化槽基数（廃棄物対策課用　処理方式）" xfId="26"/>
    <cellStyle name="標準_Ｈ１７末事務所別" xfId="27"/>
    <cellStyle name="標準_H19集計結果（施設整備状況）２" xfId="28"/>
    <cellStyle name="標準_浄化槽集計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876300</xdr:colOff>
      <xdr:row>5</xdr:row>
      <xdr:rowOff>352425</xdr:rowOff>
    </xdr:to>
    <xdr:sp>
      <xdr:nvSpPr>
        <xdr:cNvPr id="1" name="Line 9"/>
        <xdr:cNvSpPr>
          <a:spLocks/>
        </xdr:cNvSpPr>
      </xdr:nvSpPr>
      <xdr:spPr>
        <a:xfrm>
          <a:off x="19050" y="962025"/>
          <a:ext cx="857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533400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533400</xdr:colOff>
      <xdr:row>49</xdr:row>
      <xdr:rowOff>180975</xdr:rowOff>
    </xdr:to>
    <xdr:sp>
      <xdr:nvSpPr>
        <xdr:cNvPr id="2" name="Line 6"/>
        <xdr:cNvSpPr>
          <a:spLocks/>
        </xdr:cNvSpPr>
      </xdr:nvSpPr>
      <xdr:spPr>
        <a:xfrm>
          <a:off x="9525" y="10439400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41"/>
  </sheetPr>
  <dimension ref="A1:U72"/>
  <sheetViews>
    <sheetView view="pageBreakPreview" zoomScale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74" sqref="J74"/>
    </sheetView>
  </sheetViews>
  <sheetFormatPr defaultColWidth="9.00390625" defaultRowHeight="38.25" customHeight="1"/>
  <cols>
    <col min="1" max="1" width="3.625" style="15" customWidth="1"/>
    <col min="2" max="2" width="14.875" style="1" customWidth="1"/>
    <col min="3" max="3" width="10.375" style="1" customWidth="1"/>
    <col min="4" max="4" width="21.625" style="1" customWidth="1"/>
    <col min="5" max="5" width="23.875" style="1" customWidth="1"/>
    <col min="6" max="6" width="9.125" style="480" bestFit="1" customWidth="1"/>
    <col min="7" max="7" width="9.75390625" style="5" bestFit="1" customWidth="1"/>
    <col min="8" max="8" width="10.625" style="5" bestFit="1" customWidth="1"/>
    <col min="9" max="9" width="9.125" style="5" bestFit="1" customWidth="1"/>
    <col min="10" max="10" width="9.50390625" style="5" customWidth="1"/>
    <col min="11" max="11" width="10.125" style="5" bestFit="1" customWidth="1"/>
    <col min="12" max="12" width="23.625" style="1" customWidth="1"/>
    <col min="13" max="13" width="6.625" style="1" customWidth="1"/>
    <col min="14" max="14" width="7.125" style="1" customWidth="1"/>
    <col min="15" max="15" width="7.625" style="298" bestFit="1" customWidth="1"/>
    <col min="16" max="16" width="8.50390625" style="484" customWidth="1"/>
    <col min="17" max="17" width="7.50390625" style="480" customWidth="1"/>
    <col min="18" max="18" width="8.375" style="480" customWidth="1"/>
    <col min="19" max="19" width="7.625" style="5" customWidth="1"/>
    <col min="20" max="20" width="9.625" style="15" customWidth="1"/>
    <col min="21" max="21" width="7.50390625" style="15" customWidth="1"/>
    <col min="22" max="16384" width="9.00390625" style="3" customWidth="1"/>
  </cols>
  <sheetData>
    <row r="1" spans="1:21" s="170" customFormat="1" ht="23.25" customHeight="1">
      <c r="A1" s="167" t="s">
        <v>1341</v>
      </c>
      <c r="B1" s="168"/>
      <c r="C1" s="168"/>
      <c r="D1" s="169"/>
      <c r="E1" s="169"/>
      <c r="F1" s="475"/>
      <c r="M1" s="7"/>
      <c r="O1" s="294"/>
      <c r="P1" s="481"/>
      <c r="Q1" s="475"/>
      <c r="R1" s="475"/>
      <c r="T1" s="173"/>
      <c r="U1" s="174"/>
    </row>
    <row r="2" spans="1:21" s="175" customFormat="1" ht="18.75" customHeight="1">
      <c r="A2" s="167" t="s">
        <v>973</v>
      </c>
      <c r="B2" s="168"/>
      <c r="C2" s="168"/>
      <c r="D2" s="169"/>
      <c r="E2" s="169"/>
      <c r="F2" s="476"/>
      <c r="M2" s="7"/>
      <c r="O2" s="295"/>
      <c r="P2" s="482"/>
      <c r="Q2" s="476"/>
      <c r="R2" s="476"/>
      <c r="T2" s="176"/>
      <c r="U2" s="174"/>
    </row>
    <row r="3" spans="1:21" s="175" customFormat="1" ht="18" customHeight="1" thickBot="1">
      <c r="A3" s="177" t="s">
        <v>974</v>
      </c>
      <c r="B3" s="178"/>
      <c r="C3" s="178"/>
      <c r="D3" s="179"/>
      <c r="E3" s="179"/>
      <c r="F3" s="507"/>
      <c r="G3" s="180"/>
      <c r="H3" s="180"/>
      <c r="I3" s="180"/>
      <c r="J3" s="180"/>
      <c r="K3" s="180"/>
      <c r="L3" s="180"/>
      <c r="M3" s="8"/>
      <c r="O3" s="295"/>
      <c r="P3" s="482"/>
      <c r="Q3" s="476"/>
      <c r="R3" s="476"/>
      <c r="T3" s="176"/>
      <c r="U3" s="174"/>
    </row>
    <row r="4" spans="1:21" s="4" customFormat="1" ht="11.25" customHeight="1">
      <c r="A4" s="581" t="s">
        <v>975</v>
      </c>
      <c r="B4" s="573" t="s">
        <v>292</v>
      </c>
      <c r="C4" s="573" t="s">
        <v>976</v>
      </c>
      <c r="D4" s="573" t="s">
        <v>309</v>
      </c>
      <c r="E4" s="573" t="s">
        <v>977</v>
      </c>
      <c r="F4" s="575" t="s">
        <v>978</v>
      </c>
      <c r="G4" s="576"/>
      <c r="H4" s="576"/>
      <c r="I4" s="577"/>
      <c r="J4" s="575" t="s">
        <v>979</v>
      </c>
      <c r="K4" s="577"/>
      <c r="L4" s="578" t="s">
        <v>311</v>
      </c>
      <c r="M4" s="579"/>
      <c r="N4" s="580"/>
      <c r="O4" s="591" t="s">
        <v>980</v>
      </c>
      <c r="P4" s="543" t="s">
        <v>981</v>
      </c>
      <c r="Q4" s="586" t="s">
        <v>982</v>
      </c>
      <c r="R4" s="586" t="s">
        <v>291</v>
      </c>
      <c r="S4" s="593" t="s">
        <v>983</v>
      </c>
      <c r="T4" s="573" t="s">
        <v>984</v>
      </c>
      <c r="U4" s="545" t="s">
        <v>985</v>
      </c>
    </row>
    <row r="5" spans="1:21" s="4" customFormat="1" ht="34.5" thickBot="1">
      <c r="A5" s="582"/>
      <c r="B5" s="574"/>
      <c r="C5" s="574"/>
      <c r="D5" s="574"/>
      <c r="E5" s="574"/>
      <c r="F5" s="204" t="s">
        <v>986</v>
      </c>
      <c r="G5" s="100" t="s">
        <v>987</v>
      </c>
      <c r="H5" s="100" t="s">
        <v>988</v>
      </c>
      <c r="I5" s="100" t="s">
        <v>989</v>
      </c>
      <c r="J5" s="100" t="s">
        <v>990</v>
      </c>
      <c r="K5" s="100" t="s">
        <v>290</v>
      </c>
      <c r="L5" s="52" t="s">
        <v>991</v>
      </c>
      <c r="M5" s="52" t="s">
        <v>992</v>
      </c>
      <c r="N5" s="52" t="s">
        <v>993</v>
      </c>
      <c r="O5" s="592"/>
      <c r="P5" s="544"/>
      <c r="Q5" s="587"/>
      <c r="R5" s="587"/>
      <c r="S5" s="561"/>
      <c r="T5" s="574"/>
      <c r="U5" s="546"/>
    </row>
    <row r="6" spans="1:21" s="105" customFormat="1" ht="29.25" customHeight="1">
      <c r="A6" s="110">
        <v>1</v>
      </c>
      <c r="B6" s="27" t="s">
        <v>319</v>
      </c>
      <c r="C6" s="27"/>
      <c r="D6" s="27" t="s">
        <v>320</v>
      </c>
      <c r="E6" s="214" t="s">
        <v>902</v>
      </c>
      <c r="F6" s="200">
        <v>2886</v>
      </c>
      <c r="G6" s="200">
        <v>47158</v>
      </c>
      <c r="H6" s="201">
        <v>0</v>
      </c>
      <c r="I6" s="200">
        <v>71692</v>
      </c>
      <c r="J6" s="201">
        <v>0</v>
      </c>
      <c r="K6" s="201">
        <v>0</v>
      </c>
      <c r="L6" s="27" t="s">
        <v>994</v>
      </c>
      <c r="M6" s="27" t="s">
        <v>254</v>
      </c>
      <c r="N6" s="27"/>
      <c r="O6" s="316">
        <v>243</v>
      </c>
      <c r="P6" s="485">
        <v>0</v>
      </c>
      <c r="Q6" s="485">
        <v>0</v>
      </c>
      <c r="R6" s="201">
        <v>0</v>
      </c>
      <c r="S6" s="111" t="s">
        <v>995</v>
      </c>
      <c r="T6" s="11" t="s">
        <v>1402</v>
      </c>
      <c r="U6" s="56"/>
    </row>
    <row r="7" spans="1:21" s="105" customFormat="1" ht="29.25" customHeight="1">
      <c r="A7" s="110">
        <v>2</v>
      </c>
      <c r="B7" s="27" t="s">
        <v>321</v>
      </c>
      <c r="C7" s="27"/>
      <c r="D7" s="27" t="s">
        <v>996</v>
      </c>
      <c r="E7" s="214" t="s">
        <v>850</v>
      </c>
      <c r="F7" s="200">
        <v>4321</v>
      </c>
      <c r="G7" s="200">
        <v>55243</v>
      </c>
      <c r="H7" s="201">
        <v>0</v>
      </c>
      <c r="I7" s="200">
        <v>106</v>
      </c>
      <c r="J7" s="201">
        <v>0</v>
      </c>
      <c r="K7" s="201">
        <v>0</v>
      </c>
      <c r="L7" s="27" t="s">
        <v>997</v>
      </c>
      <c r="M7" s="27" t="s">
        <v>1458</v>
      </c>
      <c r="N7" s="27"/>
      <c r="O7" s="316">
        <v>320</v>
      </c>
      <c r="P7" s="485">
        <v>0</v>
      </c>
      <c r="Q7" s="485">
        <v>0</v>
      </c>
      <c r="R7" s="201">
        <v>0</v>
      </c>
      <c r="S7" s="111" t="s">
        <v>998</v>
      </c>
      <c r="T7" s="11" t="s">
        <v>999</v>
      </c>
      <c r="U7" s="56"/>
    </row>
    <row r="8" spans="1:21" s="105" customFormat="1" ht="29.25" customHeight="1">
      <c r="A8" s="110">
        <v>3</v>
      </c>
      <c r="B8" s="564" t="s">
        <v>325</v>
      </c>
      <c r="C8" s="569"/>
      <c r="D8" s="27" t="s">
        <v>461</v>
      </c>
      <c r="E8" s="564" t="s">
        <v>1000</v>
      </c>
      <c r="F8" s="200">
        <v>13028.4</v>
      </c>
      <c r="G8" s="221">
        <v>25053.5</v>
      </c>
      <c r="H8" s="201">
        <v>0</v>
      </c>
      <c r="I8" s="201">
        <v>0</v>
      </c>
      <c r="J8" s="201">
        <v>0</v>
      </c>
      <c r="K8" s="201">
        <v>0</v>
      </c>
      <c r="L8" s="27" t="s">
        <v>1001</v>
      </c>
      <c r="M8" s="27" t="s">
        <v>254</v>
      </c>
      <c r="N8" s="27"/>
      <c r="O8" s="316">
        <v>100</v>
      </c>
      <c r="P8" s="485">
        <v>0</v>
      </c>
      <c r="Q8" s="485">
        <v>0</v>
      </c>
      <c r="R8" s="201">
        <v>0</v>
      </c>
      <c r="S8" s="111" t="s">
        <v>1002</v>
      </c>
      <c r="T8" s="11" t="s">
        <v>1399</v>
      </c>
      <c r="U8" s="56"/>
    </row>
    <row r="9" spans="1:21" s="105" customFormat="1" ht="29.25" customHeight="1">
      <c r="A9" s="110">
        <v>4</v>
      </c>
      <c r="B9" s="568"/>
      <c r="C9" s="570"/>
      <c r="D9" s="27" t="s">
        <v>461</v>
      </c>
      <c r="E9" s="565"/>
      <c r="F9" s="201">
        <v>0</v>
      </c>
      <c r="G9" s="200">
        <v>34254.8</v>
      </c>
      <c r="H9" s="201">
        <v>0</v>
      </c>
      <c r="I9" s="201">
        <v>0</v>
      </c>
      <c r="J9" s="201">
        <v>0</v>
      </c>
      <c r="K9" s="201">
        <v>0</v>
      </c>
      <c r="L9" s="27" t="s">
        <v>1003</v>
      </c>
      <c r="M9" s="27" t="s">
        <v>254</v>
      </c>
      <c r="N9" s="27"/>
      <c r="O9" s="316">
        <v>100</v>
      </c>
      <c r="P9" s="485">
        <v>0</v>
      </c>
      <c r="Q9" s="485">
        <v>0</v>
      </c>
      <c r="R9" s="201">
        <v>0</v>
      </c>
      <c r="S9" s="111" t="s">
        <v>1004</v>
      </c>
      <c r="T9" s="11" t="s">
        <v>1005</v>
      </c>
      <c r="U9" s="56"/>
    </row>
    <row r="10" spans="1:21" s="105" customFormat="1" ht="29.25" customHeight="1">
      <c r="A10" s="110">
        <v>5</v>
      </c>
      <c r="B10" s="565"/>
      <c r="C10" s="571"/>
      <c r="D10" s="27" t="s">
        <v>1006</v>
      </c>
      <c r="E10" s="27" t="s">
        <v>1007</v>
      </c>
      <c r="F10" s="200">
        <v>4425.8</v>
      </c>
      <c r="G10" s="200">
        <v>9631.3</v>
      </c>
      <c r="H10" s="201">
        <v>0</v>
      </c>
      <c r="I10" s="201">
        <v>0</v>
      </c>
      <c r="J10" s="201">
        <v>0</v>
      </c>
      <c r="K10" s="201">
        <v>0</v>
      </c>
      <c r="L10" s="27" t="s">
        <v>1008</v>
      </c>
      <c r="M10" s="27" t="s">
        <v>254</v>
      </c>
      <c r="N10" s="27"/>
      <c r="O10" s="316">
        <v>80</v>
      </c>
      <c r="P10" s="485">
        <v>0</v>
      </c>
      <c r="Q10" s="485">
        <v>0</v>
      </c>
      <c r="R10" s="201">
        <v>0</v>
      </c>
      <c r="S10" s="111" t="s">
        <v>1009</v>
      </c>
      <c r="T10" s="11" t="s">
        <v>1010</v>
      </c>
      <c r="U10" s="56"/>
    </row>
    <row r="11" spans="1:21" s="105" customFormat="1" ht="29.25" customHeight="1">
      <c r="A11" s="110">
        <v>6</v>
      </c>
      <c r="B11" s="27" t="s">
        <v>403</v>
      </c>
      <c r="C11" s="27"/>
      <c r="D11" s="27" t="s">
        <v>404</v>
      </c>
      <c r="E11" s="27" t="s">
        <v>851</v>
      </c>
      <c r="F11" s="200">
        <v>6664</v>
      </c>
      <c r="G11" s="200">
        <v>28677</v>
      </c>
      <c r="H11" s="201">
        <v>0</v>
      </c>
      <c r="I11" s="201">
        <v>0</v>
      </c>
      <c r="J11" s="201">
        <v>0</v>
      </c>
      <c r="K11" s="201">
        <v>0</v>
      </c>
      <c r="L11" s="27" t="s">
        <v>1011</v>
      </c>
      <c r="M11" s="27" t="s">
        <v>252</v>
      </c>
      <c r="N11" s="27"/>
      <c r="O11" s="316">
        <v>125</v>
      </c>
      <c r="P11" s="485">
        <v>0</v>
      </c>
      <c r="Q11" s="485">
        <v>0</v>
      </c>
      <c r="R11" s="201">
        <v>0</v>
      </c>
      <c r="S11" s="111" t="s">
        <v>1012</v>
      </c>
      <c r="T11" s="11" t="s">
        <v>209</v>
      </c>
      <c r="U11" s="56"/>
    </row>
    <row r="12" spans="1:21" s="105" customFormat="1" ht="29.25" customHeight="1">
      <c r="A12" s="110">
        <v>7</v>
      </c>
      <c r="B12" s="27" t="s">
        <v>346</v>
      </c>
      <c r="C12" s="27"/>
      <c r="D12" s="27" t="s">
        <v>462</v>
      </c>
      <c r="E12" s="27" t="s">
        <v>1013</v>
      </c>
      <c r="F12" s="200">
        <v>8151</v>
      </c>
      <c r="G12" s="200">
        <v>40074</v>
      </c>
      <c r="H12" s="201">
        <v>0</v>
      </c>
      <c r="I12" s="201">
        <v>0</v>
      </c>
      <c r="J12" s="201">
        <v>0</v>
      </c>
      <c r="K12" s="201">
        <v>0</v>
      </c>
      <c r="L12" s="27" t="s">
        <v>994</v>
      </c>
      <c r="M12" s="27" t="s">
        <v>1014</v>
      </c>
      <c r="N12" s="27"/>
      <c r="O12" s="316">
        <v>190</v>
      </c>
      <c r="P12" s="485">
        <v>0</v>
      </c>
      <c r="Q12" s="485">
        <v>0</v>
      </c>
      <c r="R12" s="201">
        <v>0</v>
      </c>
      <c r="S12" s="111" t="s">
        <v>1012</v>
      </c>
      <c r="T12" s="11" t="s">
        <v>1399</v>
      </c>
      <c r="U12" s="56"/>
    </row>
    <row r="13" spans="1:21" s="105" customFormat="1" ht="30" customHeight="1">
      <c r="A13" s="110">
        <v>8</v>
      </c>
      <c r="B13" s="27" t="s">
        <v>386</v>
      </c>
      <c r="C13" s="27"/>
      <c r="D13" s="27" t="s">
        <v>1015</v>
      </c>
      <c r="E13" s="27" t="s">
        <v>856</v>
      </c>
      <c r="F13" s="200">
        <v>2303</v>
      </c>
      <c r="G13" s="200">
        <v>24800</v>
      </c>
      <c r="H13" s="201">
        <v>0</v>
      </c>
      <c r="I13" s="201">
        <v>0</v>
      </c>
      <c r="J13" s="201">
        <v>0</v>
      </c>
      <c r="K13" s="201">
        <v>0</v>
      </c>
      <c r="L13" s="27" t="s">
        <v>1016</v>
      </c>
      <c r="M13" s="27" t="s">
        <v>255</v>
      </c>
      <c r="N13" s="27"/>
      <c r="O13" s="316">
        <v>110</v>
      </c>
      <c r="P13" s="485">
        <v>0</v>
      </c>
      <c r="Q13" s="485">
        <v>0</v>
      </c>
      <c r="R13" s="201">
        <v>0</v>
      </c>
      <c r="S13" s="111" t="s">
        <v>1017</v>
      </c>
      <c r="T13" s="11" t="s">
        <v>211</v>
      </c>
      <c r="U13" s="56"/>
    </row>
    <row r="14" spans="1:21" s="105" customFormat="1" ht="29.25" customHeight="1">
      <c r="A14" s="110">
        <v>9</v>
      </c>
      <c r="B14" s="36" t="s">
        <v>388</v>
      </c>
      <c r="C14" s="99"/>
      <c r="D14" s="27" t="s">
        <v>463</v>
      </c>
      <c r="E14" s="27" t="s">
        <v>857</v>
      </c>
      <c r="F14" s="200">
        <v>1761</v>
      </c>
      <c r="G14" s="200">
        <v>25359</v>
      </c>
      <c r="H14" s="201">
        <v>0</v>
      </c>
      <c r="I14" s="201">
        <v>0</v>
      </c>
      <c r="J14" s="201">
        <v>0</v>
      </c>
      <c r="K14" s="201">
        <v>0</v>
      </c>
      <c r="L14" s="27" t="s">
        <v>1018</v>
      </c>
      <c r="M14" s="27" t="s">
        <v>252</v>
      </c>
      <c r="N14" s="27"/>
      <c r="O14" s="316">
        <v>100</v>
      </c>
      <c r="P14" s="485">
        <v>0</v>
      </c>
      <c r="Q14" s="485">
        <v>0</v>
      </c>
      <c r="R14" s="201">
        <v>0</v>
      </c>
      <c r="S14" s="111" t="s">
        <v>1019</v>
      </c>
      <c r="T14" s="11" t="s">
        <v>1400</v>
      </c>
      <c r="U14" s="56"/>
    </row>
    <row r="15" spans="1:21" s="105" customFormat="1" ht="29.25" customHeight="1">
      <c r="A15" s="110">
        <v>10</v>
      </c>
      <c r="B15" s="27" t="s">
        <v>348</v>
      </c>
      <c r="C15" s="27"/>
      <c r="D15" s="27" t="s">
        <v>1020</v>
      </c>
      <c r="E15" s="27" t="s">
        <v>1021</v>
      </c>
      <c r="F15" s="200">
        <v>9680</v>
      </c>
      <c r="G15" s="200">
        <v>53700</v>
      </c>
      <c r="H15" s="201">
        <v>0</v>
      </c>
      <c r="I15" s="201">
        <v>0</v>
      </c>
      <c r="J15" s="369">
        <v>0</v>
      </c>
      <c r="K15" s="201">
        <v>0</v>
      </c>
      <c r="L15" s="27" t="s">
        <v>994</v>
      </c>
      <c r="M15" s="27" t="s">
        <v>253</v>
      </c>
      <c r="N15" s="27"/>
      <c r="O15" s="316">
        <v>200</v>
      </c>
      <c r="P15" s="485">
        <v>0</v>
      </c>
      <c r="Q15" s="485">
        <v>0</v>
      </c>
      <c r="R15" s="201">
        <v>0</v>
      </c>
      <c r="S15" s="111" t="s">
        <v>1022</v>
      </c>
      <c r="T15" s="11" t="s">
        <v>1023</v>
      </c>
      <c r="U15" s="56"/>
    </row>
    <row r="16" spans="1:21" s="105" customFormat="1" ht="29.25" customHeight="1">
      <c r="A16" s="110">
        <v>11</v>
      </c>
      <c r="B16" s="27" t="s">
        <v>349</v>
      </c>
      <c r="C16" s="27"/>
      <c r="D16" s="27" t="s">
        <v>350</v>
      </c>
      <c r="E16" s="27" t="s">
        <v>859</v>
      </c>
      <c r="F16" s="200">
        <v>2498</v>
      </c>
      <c r="G16" s="200">
        <v>34815</v>
      </c>
      <c r="H16" s="201">
        <v>663</v>
      </c>
      <c r="I16" s="201">
        <v>0</v>
      </c>
      <c r="J16" s="201">
        <v>0</v>
      </c>
      <c r="K16" s="201">
        <v>0</v>
      </c>
      <c r="L16" s="27" t="s">
        <v>994</v>
      </c>
      <c r="M16" s="27" t="s">
        <v>252</v>
      </c>
      <c r="N16" s="27"/>
      <c r="O16" s="316">
        <v>180</v>
      </c>
      <c r="P16" s="485">
        <v>0</v>
      </c>
      <c r="Q16" s="485">
        <v>0</v>
      </c>
      <c r="R16" s="201">
        <v>0</v>
      </c>
      <c r="S16" s="111" t="s">
        <v>1024</v>
      </c>
      <c r="T16" s="11" t="s">
        <v>209</v>
      </c>
      <c r="U16" s="56"/>
    </row>
    <row r="17" spans="1:21" s="105" customFormat="1" ht="29.25" customHeight="1">
      <c r="A17" s="110">
        <v>12</v>
      </c>
      <c r="B17" s="564" t="s">
        <v>395</v>
      </c>
      <c r="C17" s="564"/>
      <c r="D17" s="27" t="s">
        <v>465</v>
      </c>
      <c r="E17" s="27" t="s">
        <v>1025</v>
      </c>
      <c r="F17" s="201">
        <v>0</v>
      </c>
      <c r="G17" s="200">
        <v>15053</v>
      </c>
      <c r="H17" s="201">
        <v>0</v>
      </c>
      <c r="I17" s="201">
        <v>0</v>
      </c>
      <c r="J17" s="201">
        <v>0</v>
      </c>
      <c r="K17" s="201">
        <v>0</v>
      </c>
      <c r="L17" s="27" t="s">
        <v>1026</v>
      </c>
      <c r="M17" s="27" t="s">
        <v>256</v>
      </c>
      <c r="N17" s="27"/>
      <c r="O17" s="316">
        <v>50</v>
      </c>
      <c r="P17" s="485">
        <v>0</v>
      </c>
      <c r="Q17" s="485">
        <v>0</v>
      </c>
      <c r="R17" s="201">
        <v>0</v>
      </c>
      <c r="S17" s="111">
        <v>52</v>
      </c>
      <c r="T17" s="11" t="s">
        <v>1027</v>
      </c>
      <c r="U17" s="56"/>
    </row>
    <row r="18" spans="1:21" s="105" customFormat="1" ht="29.25" customHeight="1">
      <c r="A18" s="110">
        <v>13</v>
      </c>
      <c r="B18" s="565"/>
      <c r="C18" s="565"/>
      <c r="D18" s="27" t="s">
        <v>466</v>
      </c>
      <c r="E18" s="27" t="s">
        <v>862</v>
      </c>
      <c r="F18" s="200">
        <v>5058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7" t="s">
        <v>1028</v>
      </c>
      <c r="M18" s="27" t="s">
        <v>252</v>
      </c>
      <c r="N18" s="27"/>
      <c r="O18" s="316">
        <v>53</v>
      </c>
      <c r="P18" s="485">
        <v>0</v>
      </c>
      <c r="Q18" s="485">
        <v>0</v>
      </c>
      <c r="R18" s="201">
        <v>0</v>
      </c>
      <c r="S18" s="111" t="s">
        <v>1029</v>
      </c>
      <c r="T18" s="11" t="s">
        <v>209</v>
      </c>
      <c r="U18" s="56"/>
    </row>
    <row r="19" spans="1:21" s="105" customFormat="1" ht="29.25" customHeight="1">
      <c r="A19" s="110">
        <v>14</v>
      </c>
      <c r="B19" s="564" t="s">
        <v>576</v>
      </c>
      <c r="C19" s="564"/>
      <c r="D19" s="27" t="s">
        <v>1030</v>
      </c>
      <c r="E19" s="564" t="s">
        <v>1031</v>
      </c>
      <c r="F19" s="200">
        <v>3295</v>
      </c>
      <c r="G19" s="200">
        <v>25159</v>
      </c>
      <c r="H19" s="201">
        <v>0</v>
      </c>
      <c r="I19" s="201">
        <v>0</v>
      </c>
      <c r="J19" s="201">
        <v>0</v>
      </c>
      <c r="K19" s="201">
        <v>0</v>
      </c>
      <c r="L19" s="27" t="s">
        <v>1032</v>
      </c>
      <c r="M19" s="27" t="s">
        <v>252</v>
      </c>
      <c r="N19" s="27"/>
      <c r="O19" s="316">
        <v>120</v>
      </c>
      <c r="P19" s="485">
        <v>0</v>
      </c>
      <c r="Q19" s="485">
        <v>0</v>
      </c>
      <c r="R19" s="201">
        <v>0</v>
      </c>
      <c r="S19" s="111" t="s">
        <v>1033</v>
      </c>
      <c r="T19" s="11" t="s">
        <v>1034</v>
      </c>
      <c r="U19" s="56"/>
    </row>
    <row r="20" spans="1:21" s="105" customFormat="1" ht="29.25" customHeight="1">
      <c r="A20" s="110">
        <v>15</v>
      </c>
      <c r="B20" s="565"/>
      <c r="C20" s="565"/>
      <c r="D20" s="27" t="s">
        <v>1030</v>
      </c>
      <c r="E20" s="565"/>
      <c r="F20" s="200">
        <v>1373</v>
      </c>
      <c r="G20" s="200">
        <v>10483</v>
      </c>
      <c r="H20" s="201">
        <v>0</v>
      </c>
      <c r="I20" s="201">
        <v>0</v>
      </c>
      <c r="J20" s="201">
        <v>0</v>
      </c>
      <c r="K20" s="201">
        <v>0</v>
      </c>
      <c r="L20" s="27" t="s">
        <v>1032</v>
      </c>
      <c r="M20" s="27" t="s">
        <v>252</v>
      </c>
      <c r="N20" s="27"/>
      <c r="O20" s="316">
        <v>50</v>
      </c>
      <c r="P20" s="485">
        <v>0</v>
      </c>
      <c r="Q20" s="485">
        <v>0</v>
      </c>
      <c r="R20" s="201">
        <v>0</v>
      </c>
      <c r="S20" s="111" t="s">
        <v>1035</v>
      </c>
      <c r="T20" s="11" t="s">
        <v>1036</v>
      </c>
      <c r="U20" s="56"/>
    </row>
    <row r="21" spans="1:21" s="105" customFormat="1" ht="29.25" customHeight="1">
      <c r="A21" s="110">
        <v>16</v>
      </c>
      <c r="B21" s="27" t="s">
        <v>396</v>
      </c>
      <c r="C21" s="27"/>
      <c r="D21" s="27" t="s">
        <v>1037</v>
      </c>
      <c r="E21" s="27" t="s">
        <v>763</v>
      </c>
      <c r="F21" s="200">
        <v>2753</v>
      </c>
      <c r="G21" s="200">
        <v>12183</v>
      </c>
      <c r="H21" s="201">
        <v>0</v>
      </c>
      <c r="I21" s="201">
        <v>0</v>
      </c>
      <c r="J21" s="201">
        <v>0</v>
      </c>
      <c r="K21" s="201">
        <v>0</v>
      </c>
      <c r="L21" s="27" t="s">
        <v>994</v>
      </c>
      <c r="M21" s="27" t="s">
        <v>252</v>
      </c>
      <c r="N21" s="27"/>
      <c r="O21" s="316">
        <v>54</v>
      </c>
      <c r="P21" s="485">
        <v>0</v>
      </c>
      <c r="Q21" s="485">
        <v>0</v>
      </c>
      <c r="R21" s="201">
        <v>0</v>
      </c>
      <c r="S21" s="111" t="s">
        <v>1038</v>
      </c>
      <c r="T21" s="11" t="s">
        <v>1397</v>
      </c>
      <c r="U21" s="56"/>
    </row>
    <row r="22" spans="1:21" s="105" customFormat="1" ht="29.25" customHeight="1">
      <c r="A22" s="110">
        <v>17</v>
      </c>
      <c r="B22" s="36" t="s">
        <v>359</v>
      </c>
      <c r="C22" s="36"/>
      <c r="D22" s="27" t="s">
        <v>471</v>
      </c>
      <c r="E22" s="27" t="s">
        <v>1039</v>
      </c>
      <c r="F22" s="200">
        <v>1073</v>
      </c>
      <c r="G22" s="200">
        <v>8751</v>
      </c>
      <c r="H22" s="201">
        <v>0</v>
      </c>
      <c r="I22" s="201">
        <v>0</v>
      </c>
      <c r="J22" s="201">
        <v>258</v>
      </c>
      <c r="K22" s="201">
        <v>29233</v>
      </c>
      <c r="L22" s="27" t="s">
        <v>1040</v>
      </c>
      <c r="M22" s="27" t="s">
        <v>252</v>
      </c>
      <c r="N22" s="27" t="s">
        <v>1460</v>
      </c>
      <c r="O22" s="316">
        <v>100</v>
      </c>
      <c r="P22" s="485">
        <v>0</v>
      </c>
      <c r="Q22" s="486">
        <v>1</v>
      </c>
      <c r="R22" s="201">
        <v>80</v>
      </c>
      <c r="S22" s="111" t="s">
        <v>1041</v>
      </c>
      <c r="T22" s="11" t="s">
        <v>217</v>
      </c>
      <c r="U22" s="56"/>
    </row>
    <row r="23" spans="1:21" s="105" customFormat="1" ht="63.75" customHeight="1">
      <c r="A23" s="110">
        <v>18</v>
      </c>
      <c r="B23" s="27" t="s">
        <v>467</v>
      </c>
      <c r="C23" s="27" t="s">
        <v>1042</v>
      </c>
      <c r="D23" s="27" t="s">
        <v>1043</v>
      </c>
      <c r="E23" s="27" t="s">
        <v>861</v>
      </c>
      <c r="F23" s="200">
        <v>10115.14</v>
      </c>
      <c r="G23" s="200">
        <v>77178.76</v>
      </c>
      <c r="H23" s="201">
        <v>0</v>
      </c>
      <c r="I23" s="201">
        <v>0</v>
      </c>
      <c r="J23" s="201">
        <v>0</v>
      </c>
      <c r="K23" s="201">
        <v>0</v>
      </c>
      <c r="L23" s="27" t="s">
        <v>1011</v>
      </c>
      <c r="M23" s="27" t="s">
        <v>255</v>
      </c>
      <c r="N23" s="27"/>
      <c r="O23" s="316">
        <v>280</v>
      </c>
      <c r="P23" s="485">
        <v>0</v>
      </c>
      <c r="Q23" s="485">
        <v>0</v>
      </c>
      <c r="R23" s="201">
        <v>0</v>
      </c>
      <c r="S23" s="111" t="s">
        <v>1044</v>
      </c>
      <c r="T23" s="11" t="s">
        <v>1045</v>
      </c>
      <c r="U23" s="56"/>
    </row>
    <row r="24" spans="1:21" s="105" customFormat="1" ht="51.75" customHeight="1">
      <c r="A24" s="110">
        <v>19</v>
      </c>
      <c r="B24" s="27" t="s">
        <v>468</v>
      </c>
      <c r="C24" s="27" t="s">
        <v>1046</v>
      </c>
      <c r="D24" s="27" t="s">
        <v>1047</v>
      </c>
      <c r="E24" s="27" t="s">
        <v>1048</v>
      </c>
      <c r="F24" s="200">
        <v>8839</v>
      </c>
      <c r="G24" s="200">
        <v>58754</v>
      </c>
      <c r="H24" s="201">
        <v>0</v>
      </c>
      <c r="I24" s="201">
        <v>0</v>
      </c>
      <c r="J24" s="201">
        <v>0</v>
      </c>
      <c r="K24" s="201">
        <v>0</v>
      </c>
      <c r="L24" s="27" t="s">
        <v>994</v>
      </c>
      <c r="M24" s="27" t="s">
        <v>255</v>
      </c>
      <c r="N24" s="27"/>
      <c r="O24" s="316">
        <v>220</v>
      </c>
      <c r="P24" s="485">
        <v>0</v>
      </c>
      <c r="Q24" s="485">
        <v>0</v>
      </c>
      <c r="R24" s="201">
        <v>0</v>
      </c>
      <c r="S24" s="111" t="s">
        <v>1049</v>
      </c>
      <c r="T24" s="11" t="s">
        <v>216</v>
      </c>
      <c r="U24" s="56"/>
    </row>
    <row r="25" spans="1:21" s="105" customFormat="1" ht="51.75" customHeight="1">
      <c r="A25" s="110">
        <v>20</v>
      </c>
      <c r="B25" s="99" t="s">
        <v>360</v>
      </c>
      <c r="C25" s="99" t="s">
        <v>1050</v>
      </c>
      <c r="D25" s="99" t="s">
        <v>1051</v>
      </c>
      <c r="E25" s="99" t="s">
        <v>855</v>
      </c>
      <c r="F25" s="202">
        <v>5449</v>
      </c>
      <c r="G25" s="202">
        <v>43284</v>
      </c>
      <c r="H25" s="201">
        <v>0</v>
      </c>
      <c r="I25" s="201">
        <v>0</v>
      </c>
      <c r="J25" s="201">
        <v>0</v>
      </c>
      <c r="K25" s="201">
        <v>0</v>
      </c>
      <c r="L25" s="99" t="s">
        <v>1011</v>
      </c>
      <c r="M25" s="99" t="s">
        <v>252</v>
      </c>
      <c r="N25" s="99"/>
      <c r="O25" s="317">
        <v>200</v>
      </c>
      <c r="P25" s="487">
        <v>0</v>
      </c>
      <c r="Q25" s="487">
        <v>0</v>
      </c>
      <c r="R25" s="477">
        <v>0</v>
      </c>
      <c r="S25" s="109" t="s">
        <v>1052</v>
      </c>
      <c r="T25" s="106" t="s">
        <v>1005</v>
      </c>
      <c r="U25" s="107"/>
    </row>
    <row r="26" spans="1:21" s="105" customFormat="1" ht="38.25" customHeight="1">
      <c r="A26" s="110">
        <v>21</v>
      </c>
      <c r="B26" s="27" t="s">
        <v>362</v>
      </c>
      <c r="C26" s="27" t="s">
        <v>1053</v>
      </c>
      <c r="D26" s="27" t="s">
        <v>1054</v>
      </c>
      <c r="E26" s="27" t="s">
        <v>1055</v>
      </c>
      <c r="F26" s="200">
        <v>4333</v>
      </c>
      <c r="G26" s="200">
        <v>31616</v>
      </c>
      <c r="H26" s="201">
        <v>0</v>
      </c>
      <c r="I26" s="201">
        <v>0</v>
      </c>
      <c r="J26" s="201">
        <v>0</v>
      </c>
      <c r="K26" s="201">
        <v>0</v>
      </c>
      <c r="L26" s="27" t="s">
        <v>994</v>
      </c>
      <c r="M26" s="27" t="s">
        <v>253</v>
      </c>
      <c r="N26" s="27"/>
      <c r="O26" s="316">
        <v>130</v>
      </c>
      <c r="P26" s="485">
        <v>0</v>
      </c>
      <c r="Q26" s="485">
        <v>0</v>
      </c>
      <c r="R26" s="201">
        <v>0</v>
      </c>
      <c r="S26" s="111" t="s">
        <v>1056</v>
      </c>
      <c r="T26" s="11" t="s">
        <v>1403</v>
      </c>
      <c r="U26" s="56"/>
    </row>
    <row r="27" spans="1:21" s="105" customFormat="1" ht="38.25" customHeight="1">
      <c r="A27" s="110">
        <v>22</v>
      </c>
      <c r="B27" s="99" t="s">
        <v>469</v>
      </c>
      <c r="C27" s="99" t="s">
        <v>1057</v>
      </c>
      <c r="D27" s="99" t="s">
        <v>1058</v>
      </c>
      <c r="E27" s="99" t="s">
        <v>852</v>
      </c>
      <c r="F27" s="202">
        <v>4498</v>
      </c>
      <c r="G27" s="202">
        <v>21211</v>
      </c>
      <c r="H27" s="201">
        <v>0</v>
      </c>
      <c r="I27" s="201">
        <v>0</v>
      </c>
      <c r="J27" s="201">
        <v>0</v>
      </c>
      <c r="K27" s="201">
        <v>0</v>
      </c>
      <c r="L27" s="99" t="s">
        <v>1459</v>
      </c>
      <c r="M27" s="27" t="s">
        <v>1458</v>
      </c>
      <c r="N27" s="99"/>
      <c r="O27" s="317">
        <v>82</v>
      </c>
      <c r="P27" s="487">
        <v>0</v>
      </c>
      <c r="Q27" s="487">
        <v>0</v>
      </c>
      <c r="R27" s="477">
        <v>0</v>
      </c>
      <c r="S27" s="109" t="s">
        <v>1059</v>
      </c>
      <c r="T27" s="106" t="s">
        <v>1399</v>
      </c>
      <c r="U27" s="107"/>
    </row>
    <row r="28" spans="1:21" s="105" customFormat="1" ht="38.25" customHeight="1">
      <c r="A28" s="110">
        <v>23</v>
      </c>
      <c r="B28" s="99" t="s">
        <v>470</v>
      </c>
      <c r="C28" s="99" t="s">
        <v>1060</v>
      </c>
      <c r="D28" s="99" t="s">
        <v>1061</v>
      </c>
      <c r="E28" s="99" t="s">
        <v>858</v>
      </c>
      <c r="F28" s="202">
        <v>3630</v>
      </c>
      <c r="G28" s="202">
        <v>75617</v>
      </c>
      <c r="H28" s="201">
        <v>0</v>
      </c>
      <c r="I28" s="201">
        <v>0</v>
      </c>
      <c r="J28" s="201">
        <v>0</v>
      </c>
      <c r="K28" s="201">
        <v>0</v>
      </c>
      <c r="L28" s="99" t="s">
        <v>1062</v>
      </c>
      <c r="M28" s="99" t="s">
        <v>257</v>
      </c>
      <c r="N28" s="99"/>
      <c r="O28" s="317">
        <v>350</v>
      </c>
      <c r="P28" s="487">
        <v>0</v>
      </c>
      <c r="Q28" s="487">
        <v>0</v>
      </c>
      <c r="R28" s="477">
        <v>0</v>
      </c>
      <c r="S28" s="109" t="s">
        <v>1063</v>
      </c>
      <c r="T28" s="106" t="s">
        <v>1403</v>
      </c>
      <c r="U28" s="107"/>
    </row>
    <row r="29" spans="1:21" s="105" customFormat="1" ht="38.25" customHeight="1" thickBot="1">
      <c r="A29" s="98">
        <v>24</v>
      </c>
      <c r="B29" s="112" t="s">
        <v>780</v>
      </c>
      <c r="C29" s="112" t="s">
        <v>1064</v>
      </c>
      <c r="D29" s="112" t="s">
        <v>781</v>
      </c>
      <c r="E29" s="112" t="s">
        <v>1065</v>
      </c>
      <c r="F29" s="203">
        <v>4437</v>
      </c>
      <c r="G29" s="203">
        <v>26091</v>
      </c>
      <c r="H29" s="204">
        <v>0</v>
      </c>
      <c r="I29" s="204">
        <v>0</v>
      </c>
      <c r="J29" s="204">
        <v>0</v>
      </c>
      <c r="K29" s="204">
        <v>0</v>
      </c>
      <c r="L29" s="112" t="s">
        <v>1011</v>
      </c>
      <c r="M29" s="112" t="s">
        <v>253</v>
      </c>
      <c r="N29" s="112"/>
      <c r="O29" s="318">
        <v>100</v>
      </c>
      <c r="P29" s="488">
        <v>0</v>
      </c>
      <c r="Q29" s="488">
        <v>0</v>
      </c>
      <c r="R29" s="204">
        <v>0</v>
      </c>
      <c r="S29" s="100" t="s">
        <v>1066</v>
      </c>
      <c r="T29" s="52" t="s">
        <v>1023</v>
      </c>
      <c r="U29" s="108"/>
    </row>
    <row r="30" spans="1:21" s="170" customFormat="1" ht="9" customHeight="1">
      <c r="A30" s="167"/>
      <c r="B30" s="168"/>
      <c r="C30" s="168"/>
      <c r="D30" s="169"/>
      <c r="E30" s="169"/>
      <c r="F30" s="475"/>
      <c r="M30" s="7"/>
      <c r="O30" s="294"/>
      <c r="P30" s="489"/>
      <c r="Q30" s="489"/>
      <c r="R30" s="475"/>
      <c r="T30" s="173"/>
      <c r="U30" s="174"/>
    </row>
    <row r="31" spans="1:21" s="170" customFormat="1" ht="23.25" customHeight="1">
      <c r="A31" s="167" t="s">
        <v>1341</v>
      </c>
      <c r="B31" s="168"/>
      <c r="C31" s="168"/>
      <c r="D31" s="169"/>
      <c r="E31" s="169"/>
      <c r="F31" s="475"/>
      <c r="M31" s="7"/>
      <c r="O31" s="294"/>
      <c r="P31" s="489"/>
      <c r="Q31" s="489"/>
      <c r="R31" s="475"/>
      <c r="T31" s="173"/>
      <c r="U31" s="174"/>
    </row>
    <row r="32" spans="1:21" s="175" customFormat="1" ht="18.75" customHeight="1">
      <c r="A32" s="167" t="s">
        <v>973</v>
      </c>
      <c r="B32" s="168"/>
      <c r="C32" s="168"/>
      <c r="D32" s="169"/>
      <c r="E32" s="169"/>
      <c r="F32" s="476"/>
      <c r="M32" s="7"/>
      <c r="O32" s="295"/>
      <c r="P32" s="490"/>
      <c r="Q32" s="490"/>
      <c r="R32" s="476"/>
      <c r="T32" s="176"/>
      <c r="U32" s="174"/>
    </row>
    <row r="33" spans="1:21" s="175" customFormat="1" ht="18" customHeight="1" thickBot="1">
      <c r="A33" s="177" t="s">
        <v>1067</v>
      </c>
      <c r="B33" s="178"/>
      <c r="C33" s="178"/>
      <c r="D33" s="179"/>
      <c r="E33" s="179"/>
      <c r="F33" s="508"/>
      <c r="G33" s="215"/>
      <c r="H33" s="215"/>
      <c r="I33" s="215"/>
      <c r="J33" s="215"/>
      <c r="K33" s="215"/>
      <c r="L33" s="180"/>
      <c r="M33" s="8"/>
      <c r="O33" s="295"/>
      <c r="P33" s="490"/>
      <c r="Q33" s="490"/>
      <c r="R33" s="476"/>
      <c r="T33" s="176"/>
      <c r="U33" s="174"/>
    </row>
    <row r="34" spans="1:21" s="4" customFormat="1" ht="11.25" customHeight="1">
      <c r="A34" s="581" t="s">
        <v>975</v>
      </c>
      <c r="B34" s="573" t="s">
        <v>955</v>
      </c>
      <c r="C34" s="573" t="s">
        <v>976</v>
      </c>
      <c r="D34" s="573" t="s">
        <v>309</v>
      </c>
      <c r="E34" s="573" t="s">
        <v>977</v>
      </c>
      <c r="F34" s="575" t="s">
        <v>978</v>
      </c>
      <c r="G34" s="576"/>
      <c r="H34" s="576"/>
      <c r="I34" s="577"/>
      <c r="J34" s="575" t="s">
        <v>979</v>
      </c>
      <c r="K34" s="577"/>
      <c r="L34" s="578" t="s">
        <v>311</v>
      </c>
      <c r="M34" s="579"/>
      <c r="N34" s="580"/>
      <c r="O34" s="591" t="s">
        <v>980</v>
      </c>
      <c r="P34" s="543" t="s">
        <v>981</v>
      </c>
      <c r="Q34" s="586" t="s">
        <v>982</v>
      </c>
      <c r="R34" s="586" t="s">
        <v>291</v>
      </c>
      <c r="S34" s="593" t="s">
        <v>983</v>
      </c>
      <c r="T34" s="573" t="s">
        <v>984</v>
      </c>
      <c r="U34" s="545" t="s">
        <v>985</v>
      </c>
    </row>
    <row r="35" spans="1:21" s="4" customFormat="1" ht="34.5" thickBot="1">
      <c r="A35" s="582"/>
      <c r="B35" s="574"/>
      <c r="C35" s="574"/>
      <c r="D35" s="574"/>
      <c r="E35" s="574"/>
      <c r="F35" s="204" t="s">
        <v>986</v>
      </c>
      <c r="G35" s="100" t="s">
        <v>987</v>
      </c>
      <c r="H35" s="100" t="s">
        <v>988</v>
      </c>
      <c r="I35" s="100" t="s">
        <v>989</v>
      </c>
      <c r="J35" s="100" t="s">
        <v>990</v>
      </c>
      <c r="K35" s="100" t="s">
        <v>290</v>
      </c>
      <c r="L35" s="52" t="s">
        <v>991</v>
      </c>
      <c r="M35" s="52" t="s">
        <v>992</v>
      </c>
      <c r="N35" s="52" t="s">
        <v>993</v>
      </c>
      <c r="O35" s="592"/>
      <c r="P35" s="544"/>
      <c r="Q35" s="587"/>
      <c r="R35" s="587"/>
      <c r="S35" s="561"/>
      <c r="T35" s="574"/>
      <c r="U35" s="546"/>
    </row>
    <row r="36" spans="1:21" s="105" customFormat="1" ht="32.25" customHeight="1">
      <c r="A36" s="110">
        <v>25</v>
      </c>
      <c r="B36" s="572" t="s">
        <v>1068</v>
      </c>
      <c r="C36" s="572" t="s">
        <v>1069</v>
      </c>
      <c r="D36" s="27" t="s">
        <v>1070</v>
      </c>
      <c r="E36" s="27" t="s">
        <v>1071</v>
      </c>
      <c r="F36" s="200">
        <v>8633</v>
      </c>
      <c r="G36" s="200">
        <v>36611</v>
      </c>
      <c r="H36" s="201">
        <v>0</v>
      </c>
      <c r="I36" s="201">
        <v>0</v>
      </c>
      <c r="J36" s="201">
        <v>0</v>
      </c>
      <c r="K36" s="201">
        <v>0</v>
      </c>
      <c r="L36" s="27" t="s">
        <v>1016</v>
      </c>
      <c r="M36" s="27" t="s">
        <v>254</v>
      </c>
      <c r="N36" s="27"/>
      <c r="O36" s="316">
        <v>135</v>
      </c>
      <c r="P36" s="485">
        <v>0</v>
      </c>
      <c r="Q36" s="485">
        <v>0</v>
      </c>
      <c r="R36" s="201">
        <v>0</v>
      </c>
      <c r="S36" s="111" t="s">
        <v>1072</v>
      </c>
      <c r="T36" s="11" t="s">
        <v>213</v>
      </c>
      <c r="U36" s="56"/>
    </row>
    <row r="37" spans="1:21" s="105" customFormat="1" ht="32.25" customHeight="1">
      <c r="A37" s="110">
        <v>26</v>
      </c>
      <c r="B37" s="568"/>
      <c r="C37" s="568"/>
      <c r="D37" s="27" t="s">
        <v>1073</v>
      </c>
      <c r="E37" s="564" t="s">
        <v>1074</v>
      </c>
      <c r="F37" s="200">
        <v>3161</v>
      </c>
      <c r="G37" s="200">
        <v>49533</v>
      </c>
      <c r="H37" s="201">
        <v>0</v>
      </c>
      <c r="I37" s="201">
        <v>0</v>
      </c>
      <c r="J37" s="201">
        <v>0</v>
      </c>
      <c r="K37" s="201">
        <v>0</v>
      </c>
      <c r="L37" s="27" t="s">
        <v>1032</v>
      </c>
      <c r="M37" s="27" t="s">
        <v>252</v>
      </c>
      <c r="N37" s="27"/>
      <c r="O37" s="316">
        <v>150</v>
      </c>
      <c r="P37" s="485">
        <v>0</v>
      </c>
      <c r="Q37" s="485">
        <v>0</v>
      </c>
      <c r="R37" s="201">
        <v>0</v>
      </c>
      <c r="S37" s="111" t="s">
        <v>1075</v>
      </c>
      <c r="T37" s="11" t="s">
        <v>1036</v>
      </c>
      <c r="U37" s="56"/>
    </row>
    <row r="38" spans="1:21" s="105" customFormat="1" ht="32.25" customHeight="1">
      <c r="A38" s="110">
        <v>27</v>
      </c>
      <c r="B38" s="565"/>
      <c r="C38" s="565"/>
      <c r="D38" s="27" t="s">
        <v>1073</v>
      </c>
      <c r="E38" s="565"/>
      <c r="F38" s="201">
        <v>0</v>
      </c>
      <c r="G38" s="200">
        <v>33021</v>
      </c>
      <c r="H38" s="201">
        <v>0</v>
      </c>
      <c r="I38" s="201">
        <v>0</v>
      </c>
      <c r="J38" s="201">
        <v>0</v>
      </c>
      <c r="K38" s="201">
        <v>0</v>
      </c>
      <c r="L38" s="27" t="s">
        <v>1076</v>
      </c>
      <c r="M38" s="27" t="s">
        <v>252</v>
      </c>
      <c r="N38" s="27"/>
      <c r="O38" s="316">
        <v>100</v>
      </c>
      <c r="P38" s="485">
        <v>0</v>
      </c>
      <c r="Q38" s="485">
        <v>0</v>
      </c>
      <c r="R38" s="201">
        <v>0</v>
      </c>
      <c r="S38" s="111" t="s">
        <v>1077</v>
      </c>
      <c r="T38" s="11" t="s">
        <v>1078</v>
      </c>
      <c r="U38" s="56"/>
    </row>
    <row r="39" spans="1:21" s="105" customFormat="1" ht="27" customHeight="1">
      <c r="A39" s="110">
        <v>28</v>
      </c>
      <c r="B39" s="27" t="s">
        <v>368</v>
      </c>
      <c r="C39" s="27" t="s">
        <v>1079</v>
      </c>
      <c r="D39" s="27" t="s">
        <v>1080</v>
      </c>
      <c r="E39" s="27" t="s">
        <v>1081</v>
      </c>
      <c r="F39" s="200">
        <v>4497</v>
      </c>
      <c r="G39" s="200">
        <v>23049</v>
      </c>
      <c r="H39" s="201">
        <v>0</v>
      </c>
      <c r="I39" s="201">
        <v>0</v>
      </c>
      <c r="J39" s="201">
        <v>0</v>
      </c>
      <c r="K39" s="201">
        <v>0</v>
      </c>
      <c r="L39" s="27" t="s">
        <v>1011</v>
      </c>
      <c r="M39" s="27" t="s">
        <v>255</v>
      </c>
      <c r="N39" s="27"/>
      <c r="O39" s="316">
        <v>76.9</v>
      </c>
      <c r="P39" s="485">
        <v>0</v>
      </c>
      <c r="Q39" s="485">
        <v>0</v>
      </c>
      <c r="R39" s="201">
        <v>0</v>
      </c>
      <c r="S39" s="111" t="s">
        <v>1082</v>
      </c>
      <c r="T39" s="11" t="s">
        <v>1083</v>
      </c>
      <c r="U39" s="56"/>
    </row>
    <row r="40" spans="1:21" s="105" customFormat="1" ht="36.75" customHeight="1">
      <c r="A40" s="110">
        <v>29</v>
      </c>
      <c r="B40" s="564" t="s">
        <v>472</v>
      </c>
      <c r="C40" s="564" t="s">
        <v>1084</v>
      </c>
      <c r="D40" s="27" t="s">
        <v>1085</v>
      </c>
      <c r="E40" s="27" t="s">
        <v>1086</v>
      </c>
      <c r="F40" s="200">
        <v>687</v>
      </c>
      <c r="G40" s="200">
        <v>9477</v>
      </c>
      <c r="H40" s="201">
        <v>0</v>
      </c>
      <c r="I40" s="201">
        <v>0</v>
      </c>
      <c r="J40" s="369">
        <v>0</v>
      </c>
      <c r="K40" s="370">
        <v>40196</v>
      </c>
      <c r="L40" s="27" t="s">
        <v>1087</v>
      </c>
      <c r="M40" s="27" t="s">
        <v>256</v>
      </c>
      <c r="N40" s="27" t="s">
        <v>1461</v>
      </c>
      <c r="O40" s="316">
        <v>60</v>
      </c>
      <c r="P40" s="485">
        <v>0</v>
      </c>
      <c r="Q40" s="486">
        <v>0.9</v>
      </c>
      <c r="R40" s="200">
        <v>480</v>
      </c>
      <c r="S40" s="111" t="s">
        <v>1075</v>
      </c>
      <c r="T40" s="11" t="s">
        <v>1036</v>
      </c>
      <c r="U40" s="56"/>
    </row>
    <row r="41" spans="1:21" s="105" customFormat="1" ht="29.25" customHeight="1">
      <c r="A41" s="110">
        <v>30</v>
      </c>
      <c r="B41" s="565"/>
      <c r="C41" s="565"/>
      <c r="D41" s="27" t="s">
        <v>1088</v>
      </c>
      <c r="E41" s="27" t="s">
        <v>853</v>
      </c>
      <c r="F41" s="200">
        <v>843</v>
      </c>
      <c r="G41" s="200">
        <v>14291</v>
      </c>
      <c r="H41" s="201">
        <v>0</v>
      </c>
      <c r="I41" s="201">
        <v>0</v>
      </c>
      <c r="J41" s="369">
        <v>24</v>
      </c>
      <c r="K41" s="201">
        <v>0</v>
      </c>
      <c r="L41" s="27" t="s">
        <v>1032</v>
      </c>
      <c r="M41" s="27" t="s">
        <v>253</v>
      </c>
      <c r="N41" s="27" t="s">
        <v>464</v>
      </c>
      <c r="O41" s="316">
        <v>60</v>
      </c>
      <c r="P41" s="485">
        <v>0</v>
      </c>
      <c r="Q41" s="486">
        <v>0.96</v>
      </c>
      <c r="R41" s="201">
        <v>0</v>
      </c>
      <c r="S41" s="111" t="s">
        <v>995</v>
      </c>
      <c r="T41" s="11" t="s">
        <v>1402</v>
      </c>
      <c r="U41" s="56"/>
    </row>
    <row r="42" spans="1:21" s="105" customFormat="1" ht="54.75" customHeight="1">
      <c r="A42" s="110">
        <v>31</v>
      </c>
      <c r="B42" s="27" t="s">
        <v>457</v>
      </c>
      <c r="C42" s="27" t="s">
        <v>1089</v>
      </c>
      <c r="D42" s="27" t="s">
        <v>1090</v>
      </c>
      <c r="E42" s="27" t="s">
        <v>1091</v>
      </c>
      <c r="F42" s="200">
        <v>1220</v>
      </c>
      <c r="G42" s="200">
        <v>5515</v>
      </c>
      <c r="H42" s="201">
        <v>0</v>
      </c>
      <c r="I42" s="201">
        <v>0</v>
      </c>
      <c r="J42" s="369">
        <v>32</v>
      </c>
      <c r="K42" s="201">
        <v>0</v>
      </c>
      <c r="L42" s="27" t="s">
        <v>1011</v>
      </c>
      <c r="M42" s="27" t="s">
        <v>256</v>
      </c>
      <c r="N42" s="27" t="s">
        <v>464</v>
      </c>
      <c r="O42" s="316">
        <v>25</v>
      </c>
      <c r="P42" s="485">
        <v>0</v>
      </c>
      <c r="Q42" s="486">
        <v>0.3</v>
      </c>
      <c r="R42" s="201">
        <v>0</v>
      </c>
      <c r="S42" s="111" t="s">
        <v>1092</v>
      </c>
      <c r="T42" s="11" t="s">
        <v>1093</v>
      </c>
      <c r="U42" s="56"/>
    </row>
    <row r="43" spans="1:21" s="105" customFormat="1" ht="37.5" customHeight="1">
      <c r="A43" s="110">
        <v>32</v>
      </c>
      <c r="B43" s="27" t="s">
        <v>1094</v>
      </c>
      <c r="C43" s="27" t="s">
        <v>1095</v>
      </c>
      <c r="D43" s="27" t="s">
        <v>1096</v>
      </c>
      <c r="E43" s="27" t="s">
        <v>1097</v>
      </c>
      <c r="F43" s="200">
        <v>3288</v>
      </c>
      <c r="G43" s="200">
        <v>32551</v>
      </c>
      <c r="H43" s="200">
        <v>1803</v>
      </c>
      <c r="I43" s="201">
        <v>0</v>
      </c>
      <c r="J43" s="369">
        <v>377</v>
      </c>
      <c r="K43" s="201">
        <v>217540</v>
      </c>
      <c r="L43" s="27" t="s">
        <v>1016</v>
      </c>
      <c r="M43" s="27" t="s">
        <v>252</v>
      </c>
      <c r="N43" s="27" t="s">
        <v>473</v>
      </c>
      <c r="O43" s="316">
        <v>110</v>
      </c>
      <c r="P43" s="486">
        <v>7.14</v>
      </c>
      <c r="Q43" s="486">
        <v>1.12</v>
      </c>
      <c r="R43" s="200">
        <v>993</v>
      </c>
      <c r="S43" s="111" t="s">
        <v>1098</v>
      </c>
      <c r="T43" s="11" t="s">
        <v>1099</v>
      </c>
      <c r="U43" s="56"/>
    </row>
    <row r="44" spans="1:21" s="105" customFormat="1" ht="29.25" customHeight="1">
      <c r="A44" s="110">
        <v>33</v>
      </c>
      <c r="B44" s="27" t="s">
        <v>474</v>
      </c>
      <c r="C44" s="27" t="s">
        <v>1100</v>
      </c>
      <c r="D44" s="27" t="s">
        <v>1101</v>
      </c>
      <c r="E44" s="27" t="s">
        <v>854</v>
      </c>
      <c r="F44" s="200">
        <v>1167</v>
      </c>
      <c r="G44" s="200">
        <v>25928</v>
      </c>
      <c r="H44" s="201">
        <v>0</v>
      </c>
      <c r="I44" s="201">
        <v>0</v>
      </c>
      <c r="J44" s="321">
        <v>0</v>
      </c>
      <c r="K44" s="201">
        <v>0</v>
      </c>
      <c r="L44" s="27" t="s">
        <v>1032</v>
      </c>
      <c r="M44" s="27" t="s">
        <v>252</v>
      </c>
      <c r="N44" s="27"/>
      <c r="O44" s="316">
        <v>120</v>
      </c>
      <c r="P44" s="485">
        <v>0</v>
      </c>
      <c r="Q44" s="485">
        <v>0</v>
      </c>
      <c r="R44" s="201">
        <v>0</v>
      </c>
      <c r="S44" s="111" t="s">
        <v>1102</v>
      </c>
      <c r="T44" s="11" t="s">
        <v>1027</v>
      </c>
      <c r="U44" s="56"/>
    </row>
    <row r="45" spans="1:21" s="105" customFormat="1" ht="39.75" customHeight="1">
      <c r="A45" s="110">
        <v>34</v>
      </c>
      <c r="B45" s="27" t="s">
        <v>475</v>
      </c>
      <c r="C45" s="27" t="s">
        <v>1103</v>
      </c>
      <c r="D45" s="27" t="s">
        <v>1104</v>
      </c>
      <c r="E45" s="27" t="s">
        <v>1105</v>
      </c>
      <c r="F45" s="200">
        <v>4206</v>
      </c>
      <c r="G45" s="200">
        <v>42525</v>
      </c>
      <c r="H45" s="200">
        <v>138</v>
      </c>
      <c r="I45" s="201">
        <v>0</v>
      </c>
      <c r="J45" s="369">
        <v>392</v>
      </c>
      <c r="K45" s="201">
        <v>0</v>
      </c>
      <c r="L45" s="27" t="s">
        <v>1016</v>
      </c>
      <c r="M45" s="27" t="s">
        <v>256</v>
      </c>
      <c r="N45" s="27" t="s">
        <v>464</v>
      </c>
      <c r="O45" s="316">
        <v>130</v>
      </c>
      <c r="P45" s="486">
        <v>0.5</v>
      </c>
      <c r="Q45" s="486">
        <v>1.1</v>
      </c>
      <c r="R45" s="201">
        <v>0</v>
      </c>
      <c r="S45" s="111" t="s">
        <v>1106</v>
      </c>
      <c r="T45" s="11" t="s">
        <v>1107</v>
      </c>
      <c r="U45" s="56"/>
    </row>
    <row r="46" spans="1:21" s="105" customFormat="1" ht="51" customHeight="1" thickBot="1">
      <c r="A46" s="110">
        <v>35</v>
      </c>
      <c r="B46" s="36" t="s">
        <v>375</v>
      </c>
      <c r="C46" s="36" t="s">
        <v>1108</v>
      </c>
      <c r="D46" s="36" t="s">
        <v>476</v>
      </c>
      <c r="E46" s="36" t="s">
        <v>860</v>
      </c>
      <c r="F46" s="205">
        <v>4557</v>
      </c>
      <c r="G46" s="205">
        <v>49981</v>
      </c>
      <c r="H46" s="201">
        <v>0</v>
      </c>
      <c r="I46" s="201">
        <v>0</v>
      </c>
      <c r="J46" s="206">
        <v>0</v>
      </c>
      <c r="K46" s="206">
        <v>0</v>
      </c>
      <c r="L46" s="36" t="s">
        <v>1459</v>
      </c>
      <c r="M46" s="36" t="s">
        <v>1109</v>
      </c>
      <c r="N46" s="36"/>
      <c r="O46" s="319">
        <v>154</v>
      </c>
      <c r="P46" s="491">
        <v>0</v>
      </c>
      <c r="Q46" s="491">
        <v>0</v>
      </c>
      <c r="R46" s="206">
        <v>0</v>
      </c>
      <c r="S46" s="113" t="s">
        <v>1066</v>
      </c>
      <c r="T46" s="31" t="s">
        <v>1110</v>
      </c>
      <c r="U46" s="57" t="s">
        <v>1462</v>
      </c>
    </row>
    <row r="47" spans="1:21" s="105" customFormat="1" ht="26.25" customHeight="1" thickBot="1">
      <c r="A47" s="566" t="s">
        <v>1111</v>
      </c>
      <c r="B47" s="567"/>
      <c r="C47" s="103" t="s">
        <v>1112</v>
      </c>
      <c r="D47" s="192" t="s">
        <v>1113</v>
      </c>
      <c r="E47" s="104"/>
      <c r="F47" s="509">
        <f aca="true" t="shared" si="0" ref="F47:K47">SUM(F6:F46)</f>
        <v>142830.34</v>
      </c>
      <c r="G47" s="338">
        <f t="shared" si="0"/>
        <v>1106628.3599999999</v>
      </c>
      <c r="H47" s="338">
        <f t="shared" si="0"/>
        <v>2604</v>
      </c>
      <c r="I47" s="338">
        <f t="shared" si="0"/>
        <v>71798</v>
      </c>
      <c r="J47" s="338">
        <f t="shared" si="0"/>
        <v>1083</v>
      </c>
      <c r="K47" s="338">
        <f t="shared" si="0"/>
        <v>286969</v>
      </c>
      <c r="L47" s="583"/>
      <c r="M47" s="584"/>
      <c r="N47" s="585"/>
      <c r="O47" s="320">
        <f>SUM(O6:O46)</f>
        <v>4657.9</v>
      </c>
      <c r="P47" s="492">
        <f>SUM(P6:P46)</f>
        <v>7.64</v>
      </c>
      <c r="Q47" s="492">
        <f>SUM(Q6:Q46)</f>
        <v>5.379999999999999</v>
      </c>
      <c r="R47" s="478">
        <f>SUM(R6:R46)</f>
        <v>1553</v>
      </c>
      <c r="S47" s="588"/>
      <c r="T47" s="589"/>
      <c r="U47" s="590"/>
    </row>
    <row r="48" spans="1:21" s="105" customFormat="1" ht="21.75" customHeight="1">
      <c r="A48" s="224"/>
      <c r="B48" s="224"/>
      <c r="C48" s="225"/>
      <c r="D48" s="224"/>
      <c r="E48" s="222"/>
      <c r="F48" s="223"/>
      <c r="G48" s="223"/>
      <c r="H48" s="223"/>
      <c r="I48" s="223"/>
      <c r="J48" s="223"/>
      <c r="K48" s="223"/>
      <c r="L48" s="222"/>
      <c r="M48" s="222"/>
      <c r="N48" s="222"/>
      <c r="O48" s="296"/>
      <c r="P48" s="483"/>
      <c r="Q48" s="223"/>
      <c r="R48" s="223"/>
      <c r="S48" s="226"/>
      <c r="T48" s="226"/>
      <c r="U48" s="226"/>
    </row>
    <row r="49" spans="1:18" s="175" customFormat="1" ht="17.25" customHeight="1" thickBot="1">
      <c r="A49" s="177" t="s">
        <v>1114</v>
      </c>
      <c r="B49" s="178"/>
      <c r="C49" s="179"/>
      <c r="D49" s="179"/>
      <c r="E49" s="180"/>
      <c r="F49" s="507"/>
      <c r="G49" s="180"/>
      <c r="H49" s="181"/>
      <c r="I49" s="181"/>
      <c r="J49" s="182"/>
      <c r="K49" s="180"/>
      <c r="L49" s="8"/>
      <c r="O49" s="297"/>
      <c r="P49" s="482"/>
      <c r="Q49" s="479"/>
      <c r="R49" s="476"/>
    </row>
    <row r="50" spans="1:21" s="4" customFormat="1" ht="19.5" customHeight="1" thickBot="1">
      <c r="A50" s="53" t="s">
        <v>975</v>
      </c>
      <c r="B50" s="547" t="s">
        <v>1115</v>
      </c>
      <c r="C50" s="548"/>
      <c r="D50" s="547" t="s">
        <v>309</v>
      </c>
      <c r="E50" s="548"/>
      <c r="F50" s="547" t="s">
        <v>977</v>
      </c>
      <c r="G50" s="549"/>
      <c r="H50" s="549"/>
      <c r="I50" s="548"/>
      <c r="J50" s="540" t="s">
        <v>1116</v>
      </c>
      <c r="K50" s="541"/>
      <c r="L50" s="54" t="s">
        <v>314</v>
      </c>
      <c r="M50" s="540" t="s">
        <v>1117</v>
      </c>
      <c r="N50" s="542"/>
      <c r="O50" s="541"/>
      <c r="P50" s="526" t="s">
        <v>983</v>
      </c>
      <c r="Q50" s="527"/>
      <c r="R50" s="547" t="s">
        <v>1118</v>
      </c>
      <c r="S50" s="548"/>
      <c r="T50" s="547" t="s">
        <v>985</v>
      </c>
      <c r="U50" s="528"/>
    </row>
    <row r="51" spans="1:21" ht="19.5" customHeight="1">
      <c r="A51" s="228" t="s">
        <v>1119</v>
      </c>
      <c r="B51" s="529" t="s">
        <v>319</v>
      </c>
      <c r="C51" s="530"/>
      <c r="D51" s="535" t="s">
        <v>479</v>
      </c>
      <c r="E51" s="536"/>
      <c r="F51" s="537" t="s">
        <v>1120</v>
      </c>
      <c r="G51" s="538"/>
      <c r="H51" s="538"/>
      <c r="I51" s="539"/>
      <c r="J51" s="333"/>
      <c r="K51" s="334">
        <v>31726</v>
      </c>
      <c r="L51" s="229" t="s">
        <v>478</v>
      </c>
      <c r="M51" s="524">
        <v>110</v>
      </c>
      <c r="N51" s="525"/>
      <c r="O51" s="517"/>
      <c r="P51" s="518">
        <v>47</v>
      </c>
      <c r="Q51" s="594"/>
      <c r="R51" s="595" t="s">
        <v>1034</v>
      </c>
      <c r="S51" s="596"/>
      <c r="T51" s="595"/>
      <c r="U51" s="597"/>
    </row>
    <row r="52" spans="1:21" ht="19.5" customHeight="1">
      <c r="A52" s="55" t="s">
        <v>879</v>
      </c>
      <c r="B52" s="531"/>
      <c r="C52" s="532"/>
      <c r="D52" s="519" t="s">
        <v>477</v>
      </c>
      <c r="E52" s="520"/>
      <c r="F52" s="521" t="s">
        <v>1121</v>
      </c>
      <c r="G52" s="522"/>
      <c r="H52" s="522"/>
      <c r="I52" s="523"/>
      <c r="J52" s="335"/>
      <c r="K52" s="336">
        <v>51904</v>
      </c>
      <c r="L52" s="229" t="s">
        <v>478</v>
      </c>
      <c r="M52" s="598">
        <v>360</v>
      </c>
      <c r="N52" s="599"/>
      <c r="O52" s="600"/>
      <c r="P52" s="601">
        <v>51</v>
      </c>
      <c r="Q52" s="602"/>
      <c r="R52" s="603" t="s">
        <v>1122</v>
      </c>
      <c r="S52" s="604"/>
      <c r="T52" s="603"/>
      <c r="U52" s="605"/>
    </row>
    <row r="53" spans="1:21" ht="19.5" customHeight="1">
      <c r="A53" s="55" t="s">
        <v>880</v>
      </c>
      <c r="B53" s="533"/>
      <c r="C53" s="534"/>
      <c r="D53" s="519" t="s">
        <v>480</v>
      </c>
      <c r="E53" s="520"/>
      <c r="F53" s="521" t="s">
        <v>1123</v>
      </c>
      <c r="G53" s="522"/>
      <c r="H53" s="522"/>
      <c r="I53" s="523"/>
      <c r="J53" s="335"/>
      <c r="K53" s="336">
        <v>59819</v>
      </c>
      <c r="L53" s="230" t="s">
        <v>1124</v>
      </c>
      <c r="M53" s="598">
        <v>320</v>
      </c>
      <c r="N53" s="599"/>
      <c r="O53" s="600"/>
      <c r="P53" s="598" t="s">
        <v>1125</v>
      </c>
      <c r="Q53" s="600"/>
      <c r="R53" s="603" t="s">
        <v>212</v>
      </c>
      <c r="S53" s="604"/>
      <c r="T53" s="603"/>
      <c r="U53" s="605"/>
    </row>
    <row r="54" spans="1:21" ht="19.5" customHeight="1">
      <c r="A54" s="55" t="s">
        <v>527</v>
      </c>
      <c r="B54" s="606" t="s">
        <v>376</v>
      </c>
      <c r="C54" s="607"/>
      <c r="D54" s="521" t="s">
        <v>484</v>
      </c>
      <c r="E54" s="523"/>
      <c r="F54" s="521" t="s">
        <v>899</v>
      </c>
      <c r="G54" s="522"/>
      <c r="H54" s="522"/>
      <c r="I54" s="523"/>
      <c r="J54" s="335"/>
      <c r="K54" s="336">
        <v>62483</v>
      </c>
      <c r="L54" s="230" t="s">
        <v>483</v>
      </c>
      <c r="M54" s="598">
        <v>330</v>
      </c>
      <c r="N54" s="599"/>
      <c r="O54" s="600"/>
      <c r="P54" s="598" t="s">
        <v>1126</v>
      </c>
      <c r="Q54" s="600"/>
      <c r="R54" s="603" t="s">
        <v>1405</v>
      </c>
      <c r="S54" s="604"/>
      <c r="T54" s="603"/>
      <c r="U54" s="605"/>
    </row>
    <row r="55" spans="1:21" ht="19.5" customHeight="1">
      <c r="A55" s="55" t="s">
        <v>528</v>
      </c>
      <c r="B55" s="531"/>
      <c r="C55" s="532"/>
      <c r="D55" s="521" t="s">
        <v>482</v>
      </c>
      <c r="E55" s="523"/>
      <c r="F55" s="521" t="s">
        <v>1127</v>
      </c>
      <c r="G55" s="522"/>
      <c r="H55" s="522"/>
      <c r="I55" s="523"/>
      <c r="J55" s="335"/>
      <c r="K55" s="336">
        <v>27937</v>
      </c>
      <c r="L55" s="230" t="s">
        <v>483</v>
      </c>
      <c r="M55" s="598">
        <v>130</v>
      </c>
      <c r="N55" s="599"/>
      <c r="O55" s="600"/>
      <c r="P55" s="598" t="s">
        <v>1128</v>
      </c>
      <c r="Q55" s="600"/>
      <c r="R55" s="603" t="s">
        <v>211</v>
      </c>
      <c r="S55" s="604"/>
      <c r="T55" s="603"/>
      <c r="U55" s="605"/>
    </row>
    <row r="56" spans="1:21" ht="19.5" customHeight="1">
      <c r="A56" s="55" t="s">
        <v>529</v>
      </c>
      <c r="B56" s="531"/>
      <c r="C56" s="532"/>
      <c r="D56" s="521" t="s">
        <v>492</v>
      </c>
      <c r="E56" s="523"/>
      <c r="F56" s="521" t="s">
        <v>1129</v>
      </c>
      <c r="G56" s="522"/>
      <c r="H56" s="522"/>
      <c r="I56" s="523"/>
      <c r="J56" s="335"/>
      <c r="K56" s="336">
        <v>26287</v>
      </c>
      <c r="L56" s="230" t="s">
        <v>489</v>
      </c>
      <c r="M56" s="598">
        <v>132</v>
      </c>
      <c r="N56" s="599"/>
      <c r="O56" s="600"/>
      <c r="P56" s="598" t="s">
        <v>1130</v>
      </c>
      <c r="Q56" s="600"/>
      <c r="R56" s="603" t="s">
        <v>1131</v>
      </c>
      <c r="S56" s="604"/>
      <c r="T56" s="603"/>
      <c r="U56" s="605"/>
    </row>
    <row r="57" spans="1:21" ht="19.5" customHeight="1">
      <c r="A57" s="55" t="s">
        <v>530</v>
      </c>
      <c r="B57" s="533"/>
      <c r="C57" s="534"/>
      <c r="D57" s="521" t="s">
        <v>485</v>
      </c>
      <c r="E57" s="523"/>
      <c r="F57" s="521" t="s">
        <v>1132</v>
      </c>
      <c r="G57" s="522"/>
      <c r="H57" s="522"/>
      <c r="I57" s="523"/>
      <c r="J57" s="335"/>
      <c r="K57" s="336">
        <v>27480</v>
      </c>
      <c r="L57" s="230" t="s">
        <v>489</v>
      </c>
      <c r="M57" s="598">
        <v>160</v>
      </c>
      <c r="N57" s="599"/>
      <c r="O57" s="600"/>
      <c r="P57" s="598" t="s">
        <v>1133</v>
      </c>
      <c r="Q57" s="600"/>
      <c r="R57" s="603" t="s">
        <v>1400</v>
      </c>
      <c r="S57" s="604"/>
      <c r="T57" s="603"/>
      <c r="U57" s="605"/>
    </row>
    <row r="58" spans="1:21" ht="19.5" customHeight="1">
      <c r="A58" s="55" t="s">
        <v>531</v>
      </c>
      <c r="B58" s="608" t="s">
        <v>348</v>
      </c>
      <c r="C58" s="609"/>
      <c r="D58" s="521" t="s">
        <v>494</v>
      </c>
      <c r="E58" s="523"/>
      <c r="F58" s="521" t="s">
        <v>900</v>
      </c>
      <c r="G58" s="522"/>
      <c r="H58" s="522"/>
      <c r="I58" s="523"/>
      <c r="J58" s="335"/>
      <c r="K58" s="336">
        <v>0</v>
      </c>
      <c r="L58" s="230" t="s">
        <v>478</v>
      </c>
      <c r="M58" s="598">
        <v>900</v>
      </c>
      <c r="N58" s="599"/>
      <c r="O58" s="600"/>
      <c r="P58" s="598" t="s">
        <v>1134</v>
      </c>
      <c r="Q58" s="600"/>
      <c r="R58" s="603" t="s">
        <v>1135</v>
      </c>
      <c r="S58" s="604"/>
      <c r="T58" s="603" t="s">
        <v>1438</v>
      </c>
      <c r="U58" s="605"/>
    </row>
    <row r="59" spans="1:21" ht="19.5" customHeight="1">
      <c r="A59" s="55" t="s">
        <v>532</v>
      </c>
      <c r="B59" s="610"/>
      <c r="C59" s="611"/>
      <c r="D59" s="521" t="s">
        <v>493</v>
      </c>
      <c r="E59" s="523"/>
      <c r="F59" s="521" t="s">
        <v>901</v>
      </c>
      <c r="G59" s="522"/>
      <c r="H59" s="522"/>
      <c r="I59" s="523"/>
      <c r="J59" s="335"/>
      <c r="K59" s="336">
        <v>75411</v>
      </c>
      <c r="L59" s="230" t="s">
        <v>481</v>
      </c>
      <c r="M59" s="598">
        <v>440</v>
      </c>
      <c r="N59" s="599"/>
      <c r="O59" s="600"/>
      <c r="P59" s="598" t="s">
        <v>1136</v>
      </c>
      <c r="Q59" s="600"/>
      <c r="R59" s="603" t="s">
        <v>1083</v>
      </c>
      <c r="S59" s="604"/>
      <c r="T59" s="603"/>
      <c r="U59" s="605"/>
    </row>
    <row r="60" spans="1:21" ht="19.5" customHeight="1">
      <c r="A60" s="55" t="s">
        <v>533</v>
      </c>
      <c r="B60" s="519" t="s">
        <v>576</v>
      </c>
      <c r="C60" s="520"/>
      <c r="D60" s="521" t="s">
        <v>495</v>
      </c>
      <c r="E60" s="523"/>
      <c r="F60" s="521" t="s">
        <v>1137</v>
      </c>
      <c r="G60" s="522"/>
      <c r="H60" s="522"/>
      <c r="I60" s="523"/>
      <c r="J60" s="335"/>
      <c r="K60" s="336">
        <v>61285</v>
      </c>
      <c r="L60" s="230" t="s">
        <v>481</v>
      </c>
      <c r="M60" s="598">
        <v>291</v>
      </c>
      <c r="N60" s="599"/>
      <c r="O60" s="600"/>
      <c r="P60" s="598" t="s">
        <v>1128</v>
      </c>
      <c r="Q60" s="600"/>
      <c r="R60" s="603" t="s">
        <v>211</v>
      </c>
      <c r="S60" s="604"/>
      <c r="T60" s="603"/>
      <c r="U60" s="605"/>
    </row>
    <row r="61" spans="1:21" ht="19.5" customHeight="1">
      <c r="A61" s="55" t="s">
        <v>534</v>
      </c>
      <c r="B61" s="519" t="s">
        <v>359</v>
      </c>
      <c r="C61" s="520"/>
      <c r="D61" s="521" t="s">
        <v>1138</v>
      </c>
      <c r="E61" s="523"/>
      <c r="F61" s="521" t="s">
        <v>1139</v>
      </c>
      <c r="G61" s="522"/>
      <c r="H61" s="522"/>
      <c r="I61" s="523"/>
      <c r="J61" s="335"/>
      <c r="K61" s="336">
        <v>31709</v>
      </c>
      <c r="L61" s="230" t="s">
        <v>483</v>
      </c>
      <c r="M61" s="598">
        <v>230</v>
      </c>
      <c r="N61" s="599"/>
      <c r="O61" s="600"/>
      <c r="P61" s="598" t="s">
        <v>1140</v>
      </c>
      <c r="Q61" s="600"/>
      <c r="R61" s="603" t="s">
        <v>213</v>
      </c>
      <c r="S61" s="604"/>
      <c r="T61" s="603"/>
      <c r="U61" s="605"/>
    </row>
    <row r="62" spans="1:21" ht="19.5" customHeight="1">
      <c r="A62" s="55" t="s">
        <v>535</v>
      </c>
      <c r="B62" s="608" t="s">
        <v>1141</v>
      </c>
      <c r="C62" s="609"/>
      <c r="D62" s="521" t="s">
        <v>498</v>
      </c>
      <c r="E62" s="523"/>
      <c r="F62" s="521" t="s">
        <v>1142</v>
      </c>
      <c r="G62" s="522"/>
      <c r="H62" s="522"/>
      <c r="I62" s="523"/>
      <c r="J62" s="335"/>
      <c r="K62" s="336">
        <v>57834</v>
      </c>
      <c r="L62" s="230" t="s">
        <v>489</v>
      </c>
      <c r="M62" s="598">
        <v>265</v>
      </c>
      <c r="N62" s="599"/>
      <c r="O62" s="600"/>
      <c r="P62" s="598" t="s">
        <v>1143</v>
      </c>
      <c r="Q62" s="600"/>
      <c r="R62" s="603" t="s">
        <v>212</v>
      </c>
      <c r="S62" s="604"/>
      <c r="T62" s="603"/>
      <c r="U62" s="605"/>
    </row>
    <row r="63" spans="1:21" ht="19.5" customHeight="1">
      <c r="A63" s="55" t="s">
        <v>536</v>
      </c>
      <c r="B63" s="612"/>
      <c r="C63" s="613"/>
      <c r="D63" s="521" t="s">
        <v>499</v>
      </c>
      <c r="E63" s="523"/>
      <c r="F63" s="521" t="s">
        <v>1144</v>
      </c>
      <c r="G63" s="522"/>
      <c r="H63" s="522"/>
      <c r="I63" s="523"/>
      <c r="J63" s="335"/>
      <c r="K63" s="336">
        <v>214980</v>
      </c>
      <c r="L63" s="230" t="s">
        <v>489</v>
      </c>
      <c r="M63" s="598">
        <v>1100</v>
      </c>
      <c r="N63" s="599"/>
      <c r="O63" s="600"/>
      <c r="P63" s="598" t="s">
        <v>1019</v>
      </c>
      <c r="Q63" s="600"/>
      <c r="R63" s="603" t="s">
        <v>1400</v>
      </c>
      <c r="S63" s="604"/>
      <c r="T63" s="603"/>
      <c r="U63" s="605"/>
    </row>
    <row r="64" spans="1:21" ht="19.5" customHeight="1">
      <c r="A64" s="55" t="s">
        <v>537</v>
      </c>
      <c r="B64" s="612"/>
      <c r="C64" s="613"/>
      <c r="D64" s="521" t="s">
        <v>500</v>
      </c>
      <c r="E64" s="523"/>
      <c r="F64" s="521" t="s">
        <v>1145</v>
      </c>
      <c r="G64" s="522"/>
      <c r="H64" s="522"/>
      <c r="I64" s="523"/>
      <c r="J64" s="335"/>
      <c r="K64" s="336">
        <v>38225</v>
      </c>
      <c r="L64" s="230" t="s">
        <v>483</v>
      </c>
      <c r="M64" s="598">
        <v>220</v>
      </c>
      <c r="N64" s="599"/>
      <c r="O64" s="600"/>
      <c r="P64" s="598" t="s">
        <v>1140</v>
      </c>
      <c r="Q64" s="600"/>
      <c r="R64" s="603" t="s">
        <v>213</v>
      </c>
      <c r="S64" s="604"/>
      <c r="T64" s="603"/>
      <c r="U64" s="605"/>
    </row>
    <row r="65" spans="1:21" ht="19.5" customHeight="1">
      <c r="A65" s="55" t="s">
        <v>538</v>
      </c>
      <c r="B65" s="612"/>
      <c r="C65" s="613"/>
      <c r="D65" s="521" t="s">
        <v>501</v>
      </c>
      <c r="E65" s="523"/>
      <c r="F65" s="521" t="s">
        <v>1146</v>
      </c>
      <c r="G65" s="522"/>
      <c r="H65" s="522"/>
      <c r="I65" s="523"/>
      <c r="J65" s="335"/>
      <c r="K65" s="336">
        <v>26151</v>
      </c>
      <c r="L65" s="230" t="s">
        <v>489</v>
      </c>
      <c r="M65" s="598">
        <v>140</v>
      </c>
      <c r="N65" s="599"/>
      <c r="O65" s="600"/>
      <c r="P65" s="598" t="s">
        <v>1125</v>
      </c>
      <c r="Q65" s="600"/>
      <c r="R65" s="603" t="s">
        <v>215</v>
      </c>
      <c r="S65" s="604"/>
      <c r="T65" s="603"/>
      <c r="U65" s="605"/>
    </row>
    <row r="66" spans="1:21" ht="19.5" customHeight="1">
      <c r="A66" s="55" t="s">
        <v>539</v>
      </c>
      <c r="B66" s="610"/>
      <c r="C66" s="611"/>
      <c r="D66" s="521" t="s">
        <v>672</v>
      </c>
      <c r="E66" s="523"/>
      <c r="F66" s="521" t="s">
        <v>1147</v>
      </c>
      <c r="G66" s="522"/>
      <c r="H66" s="522"/>
      <c r="I66" s="523"/>
      <c r="J66" s="335"/>
      <c r="K66" s="336">
        <v>21170</v>
      </c>
      <c r="L66" s="230" t="s">
        <v>489</v>
      </c>
      <c r="M66" s="598">
        <v>125</v>
      </c>
      <c r="N66" s="599"/>
      <c r="O66" s="600"/>
      <c r="P66" s="598" t="s">
        <v>1130</v>
      </c>
      <c r="Q66" s="600"/>
      <c r="R66" s="603" t="s">
        <v>1131</v>
      </c>
      <c r="S66" s="604"/>
      <c r="T66" s="603"/>
      <c r="U66" s="605"/>
    </row>
    <row r="67" spans="1:21" ht="19.5" customHeight="1">
      <c r="A67" s="55" t="s">
        <v>540</v>
      </c>
      <c r="B67" s="519" t="s">
        <v>1148</v>
      </c>
      <c r="C67" s="520"/>
      <c r="D67" s="521" t="s">
        <v>497</v>
      </c>
      <c r="E67" s="523"/>
      <c r="F67" s="521" t="s">
        <v>1149</v>
      </c>
      <c r="G67" s="522"/>
      <c r="H67" s="522"/>
      <c r="I67" s="523"/>
      <c r="J67" s="335"/>
      <c r="K67" s="336">
        <v>51322</v>
      </c>
      <c r="L67" s="230" t="s">
        <v>489</v>
      </c>
      <c r="M67" s="598">
        <v>310</v>
      </c>
      <c r="N67" s="599"/>
      <c r="O67" s="600"/>
      <c r="P67" s="598" t="s">
        <v>1150</v>
      </c>
      <c r="Q67" s="600"/>
      <c r="R67" s="603" t="s">
        <v>212</v>
      </c>
      <c r="S67" s="604"/>
      <c r="T67" s="603"/>
      <c r="U67" s="605"/>
    </row>
    <row r="68" spans="1:21" ht="19.5" customHeight="1">
      <c r="A68" s="55" t="s">
        <v>541</v>
      </c>
      <c r="B68" s="608" t="s">
        <v>1151</v>
      </c>
      <c r="C68" s="609"/>
      <c r="D68" s="521" t="s">
        <v>1152</v>
      </c>
      <c r="E68" s="523"/>
      <c r="F68" s="521" t="s">
        <v>1154</v>
      </c>
      <c r="G68" s="522"/>
      <c r="H68" s="522"/>
      <c r="I68" s="523"/>
      <c r="J68" s="335"/>
      <c r="K68" s="336">
        <v>38569</v>
      </c>
      <c r="L68" s="230" t="s">
        <v>483</v>
      </c>
      <c r="M68" s="598">
        <v>200</v>
      </c>
      <c r="N68" s="599"/>
      <c r="O68" s="600"/>
      <c r="P68" s="598" t="s">
        <v>1136</v>
      </c>
      <c r="Q68" s="600"/>
      <c r="R68" s="603" t="s">
        <v>1083</v>
      </c>
      <c r="S68" s="604"/>
      <c r="T68" s="603"/>
      <c r="U68" s="605"/>
    </row>
    <row r="69" spans="1:21" ht="19.5" customHeight="1">
      <c r="A69" s="55" t="s">
        <v>542</v>
      </c>
      <c r="B69" s="612"/>
      <c r="C69" s="613"/>
      <c r="D69" s="521" t="s">
        <v>1155</v>
      </c>
      <c r="E69" s="523"/>
      <c r="F69" s="606" t="s">
        <v>1156</v>
      </c>
      <c r="G69" s="619"/>
      <c r="H69" s="619"/>
      <c r="I69" s="607"/>
      <c r="J69" s="335"/>
      <c r="K69" s="336">
        <v>21967</v>
      </c>
      <c r="L69" s="231" t="s">
        <v>483</v>
      </c>
      <c r="M69" s="598">
        <v>280</v>
      </c>
      <c r="N69" s="599"/>
      <c r="O69" s="600"/>
      <c r="P69" s="598" t="s">
        <v>1017</v>
      </c>
      <c r="Q69" s="600"/>
      <c r="R69" s="603" t="s">
        <v>211</v>
      </c>
      <c r="S69" s="604"/>
      <c r="T69" s="603"/>
      <c r="U69" s="605"/>
    </row>
    <row r="70" spans="1:21" ht="19.5" customHeight="1">
      <c r="A70" s="55" t="s">
        <v>543</v>
      </c>
      <c r="B70" s="610"/>
      <c r="C70" s="611"/>
      <c r="D70" s="521" t="s">
        <v>1157</v>
      </c>
      <c r="E70" s="523"/>
      <c r="F70" s="533"/>
      <c r="G70" s="620"/>
      <c r="H70" s="620"/>
      <c r="I70" s="534"/>
      <c r="J70" s="335"/>
      <c r="K70" s="336">
        <v>22845</v>
      </c>
      <c r="L70" s="231" t="s">
        <v>1158</v>
      </c>
      <c r="M70" s="598">
        <v>210</v>
      </c>
      <c r="N70" s="599"/>
      <c r="O70" s="600"/>
      <c r="P70" s="598" t="s">
        <v>1017</v>
      </c>
      <c r="Q70" s="600"/>
      <c r="R70" s="603" t="s">
        <v>211</v>
      </c>
      <c r="S70" s="604"/>
      <c r="T70" s="603"/>
      <c r="U70" s="605"/>
    </row>
    <row r="71" spans="1:21" ht="19.5" customHeight="1" thickBot="1">
      <c r="A71" s="55" t="s">
        <v>544</v>
      </c>
      <c r="B71" s="627" t="s">
        <v>407</v>
      </c>
      <c r="C71" s="628"/>
      <c r="D71" s="621" t="s">
        <v>496</v>
      </c>
      <c r="E71" s="622"/>
      <c r="F71" s="621" t="s">
        <v>1159</v>
      </c>
      <c r="G71" s="623"/>
      <c r="H71" s="623"/>
      <c r="I71" s="622"/>
      <c r="J71" s="339"/>
      <c r="K71" s="340">
        <v>37295</v>
      </c>
      <c r="L71" s="230" t="s">
        <v>489</v>
      </c>
      <c r="M71" s="624">
        <v>195</v>
      </c>
      <c r="N71" s="625"/>
      <c r="O71" s="626"/>
      <c r="P71" s="624" t="s">
        <v>1125</v>
      </c>
      <c r="Q71" s="626"/>
      <c r="R71" s="632" t="s">
        <v>215</v>
      </c>
      <c r="S71" s="633"/>
      <c r="T71" s="632"/>
      <c r="U71" s="634"/>
    </row>
    <row r="72" spans="1:21" ht="19.5" customHeight="1" thickBot="1">
      <c r="A72" s="114" t="s">
        <v>1111</v>
      </c>
      <c r="B72" s="115"/>
      <c r="C72" s="614" t="s">
        <v>1160</v>
      </c>
      <c r="D72" s="614"/>
      <c r="E72" s="183" t="s">
        <v>881</v>
      </c>
      <c r="F72" s="615"/>
      <c r="G72" s="616"/>
      <c r="H72" s="616"/>
      <c r="I72" s="617"/>
      <c r="J72" s="493"/>
      <c r="K72" s="494">
        <f>SUM(K51:K70)</f>
        <v>949104</v>
      </c>
      <c r="L72" s="232"/>
      <c r="M72" s="526">
        <f>SUM(M51:M71)</f>
        <v>6448</v>
      </c>
      <c r="N72" s="618"/>
      <c r="O72" s="527"/>
      <c r="P72" s="629"/>
      <c r="Q72" s="630"/>
      <c r="R72" s="630"/>
      <c r="S72" s="630"/>
      <c r="T72" s="630"/>
      <c r="U72" s="631"/>
    </row>
  </sheetData>
  <mergeCells count="192">
    <mergeCell ref="P72:U72"/>
    <mergeCell ref="P71:Q71"/>
    <mergeCell ref="R71:S71"/>
    <mergeCell ref="T71:U71"/>
    <mergeCell ref="P70:Q70"/>
    <mergeCell ref="R70:S70"/>
    <mergeCell ref="B71:C71"/>
    <mergeCell ref="T70:U70"/>
    <mergeCell ref="B68:C70"/>
    <mergeCell ref="D68:E68"/>
    <mergeCell ref="F68:I68"/>
    <mergeCell ref="D69:E69"/>
    <mergeCell ref="C72:D72"/>
    <mergeCell ref="F72:I72"/>
    <mergeCell ref="M72:O72"/>
    <mergeCell ref="F69:I70"/>
    <mergeCell ref="D70:E70"/>
    <mergeCell ref="D71:E71"/>
    <mergeCell ref="F71:I71"/>
    <mergeCell ref="M71:O71"/>
    <mergeCell ref="M70:O70"/>
    <mergeCell ref="M69:O69"/>
    <mergeCell ref="P67:Q67"/>
    <mergeCell ref="R67:S67"/>
    <mergeCell ref="T67:U67"/>
    <mergeCell ref="T68:U68"/>
    <mergeCell ref="P68:Q68"/>
    <mergeCell ref="R68:S68"/>
    <mergeCell ref="P69:Q69"/>
    <mergeCell ref="R69:S69"/>
    <mergeCell ref="T69:U69"/>
    <mergeCell ref="M68:O68"/>
    <mergeCell ref="B67:C67"/>
    <mergeCell ref="D67:E67"/>
    <mergeCell ref="F67:I67"/>
    <mergeCell ref="M67:O67"/>
    <mergeCell ref="R65:S65"/>
    <mergeCell ref="T65:U65"/>
    <mergeCell ref="D66:E66"/>
    <mergeCell ref="F66:I66"/>
    <mergeCell ref="M66:O66"/>
    <mergeCell ref="P66:Q66"/>
    <mergeCell ref="R66:S66"/>
    <mergeCell ref="T66:U66"/>
    <mergeCell ref="D65:E65"/>
    <mergeCell ref="F65:I65"/>
    <mergeCell ref="M65:O65"/>
    <mergeCell ref="M64:O64"/>
    <mergeCell ref="P64:Q64"/>
    <mergeCell ref="P65:Q65"/>
    <mergeCell ref="M63:O63"/>
    <mergeCell ref="P63:Q63"/>
    <mergeCell ref="R63:S63"/>
    <mergeCell ref="T63:U63"/>
    <mergeCell ref="R62:S62"/>
    <mergeCell ref="T62:U62"/>
    <mergeCell ref="R64:S64"/>
    <mergeCell ref="T64:U64"/>
    <mergeCell ref="T61:U61"/>
    <mergeCell ref="B62:C66"/>
    <mergeCell ref="D62:E62"/>
    <mergeCell ref="F62:I62"/>
    <mergeCell ref="D63:E63"/>
    <mergeCell ref="F63:I63"/>
    <mergeCell ref="D64:E64"/>
    <mergeCell ref="F64:I64"/>
    <mergeCell ref="M62:O62"/>
    <mergeCell ref="P62:Q62"/>
    <mergeCell ref="M60:O60"/>
    <mergeCell ref="M61:O61"/>
    <mergeCell ref="P61:Q61"/>
    <mergeCell ref="R61:S61"/>
    <mergeCell ref="B60:C60"/>
    <mergeCell ref="D60:E60"/>
    <mergeCell ref="F60:I60"/>
    <mergeCell ref="B61:C61"/>
    <mergeCell ref="D61:E61"/>
    <mergeCell ref="F61:I61"/>
    <mergeCell ref="R59:S59"/>
    <mergeCell ref="T59:U59"/>
    <mergeCell ref="P60:Q60"/>
    <mergeCell ref="R60:S60"/>
    <mergeCell ref="T60:U60"/>
    <mergeCell ref="D59:E59"/>
    <mergeCell ref="F59:I59"/>
    <mergeCell ref="M59:O59"/>
    <mergeCell ref="P59:Q59"/>
    <mergeCell ref="R57:S57"/>
    <mergeCell ref="T57:U57"/>
    <mergeCell ref="B58:C59"/>
    <mergeCell ref="D58:E58"/>
    <mergeCell ref="F58:I58"/>
    <mergeCell ref="M58:O58"/>
    <mergeCell ref="P58:Q58"/>
    <mergeCell ref="R58:S58"/>
    <mergeCell ref="D57:E57"/>
    <mergeCell ref="T58:U58"/>
    <mergeCell ref="M57:O57"/>
    <mergeCell ref="M56:O56"/>
    <mergeCell ref="P56:Q56"/>
    <mergeCell ref="P57:Q57"/>
    <mergeCell ref="R56:S56"/>
    <mergeCell ref="T56:U56"/>
    <mergeCell ref="M55:O55"/>
    <mergeCell ref="P55:Q55"/>
    <mergeCell ref="R55:S55"/>
    <mergeCell ref="T55:U55"/>
    <mergeCell ref="M54:O54"/>
    <mergeCell ref="P54:Q54"/>
    <mergeCell ref="R54:S54"/>
    <mergeCell ref="T54:U54"/>
    <mergeCell ref="B54:C57"/>
    <mergeCell ref="D54:E54"/>
    <mergeCell ref="F54:I54"/>
    <mergeCell ref="D55:E55"/>
    <mergeCell ref="F55:I55"/>
    <mergeCell ref="D56:E56"/>
    <mergeCell ref="F56:I56"/>
    <mergeCell ref="F57:I57"/>
    <mergeCell ref="M53:O53"/>
    <mergeCell ref="P53:Q53"/>
    <mergeCell ref="R53:S53"/>
    <mergeCell ref="T53:U53"/>
    <mergeCell ref="M52:O52"/>
    <mergeCell ref="P52:Q52"/>
    <mergeCell ref="R52:S52"/>
    <mergeCell ref="T52:U52"/>
    <mergeCell ref="M51:O51"/>
    <mergeCell ref="P51:Q51"/>
    <mergeCell ref="R51:S51"/>
    <mergeCell ref="T51:U51"/>
    <mergeCell ref="B51:C53"/>
    <mergeCell ref="D51:E51"/>
    <mergeCell ref="F51:I51"/>
    <mergeCell ref="D52:E52"/>
    <mergeCell ref="F52:I52"/>
    <mergeCell ref="D53:E53"/>
    <mergeCell ref="F53:I53"/>
    <mergeCell ref="M50:O50"/>
    <mergeCell ref="P50:Q50"/>
    <mergeCell ref="R50:S50"/>
    <mergeCell ref="T50:U50"/>
    <mergeCell ref="B50:C50"/>
    <mergeCell ref="D50:E50"/>
    <mergeCell ref="F50:I50"/>
    <mergeCell ref="J50:K50"/>
    <mergeCell ref="U34:U35"/>
    <mergeCell ref="S34:S35"/>
    <mergeCell ref="O34:O35"/>
    <mergeCell ref="U4:U5"/>
    <mergeCell ref="P34:P35"/>
    <mergeCell ref="R34:R35"/>
    <mergeCell ref="T4:T5"/>
    <mergeCell ref="F4:I4"/>
    <mergeCell ref="L47:N47"/>
    <mergeCell ref="Q34:Q35"/>
    <mergeCell ref="T34:T35"/>
    <mergeCell ref="S47:U47"/>
    <mergeCell ref="O4:O5"/>
    <mergeCell ref="Q4:Q5"/>
    <mergeCell ref="S4:S5"/>
    <mergeCell ref="P4:P5"/>
    <mergeCell ref="R4:R5"/>
    <mergeCell ref="A4:A5"/>
    <mergeCell ref="A34:A35"/>
    <mergeCell ref="B34:B35"/>
    <mergeCell ref="D34:D35"/>
    <mergeCell ref="C4:C5"/>
    <mergeCell ref="C34:C35"/>
    <mergeCell ref="C19:C20"/>
    <mergeCell ref="B19:B20"/>
    <mergeCell ref="B17:B18"/>
    <mergeCell ref="B4:B5"/>
    <mergeCell ref="D4:D5"/>
    <mergeCell ref="F34:I34"/>
    <mergeCell ref="L34:N34"/>
    <mergeCell ref="E4:E5"/>
    <mergeCell ref="E8:E9"/>
    <mergeCell ref="E19:E20"/>
    <mergeCell ref="J4:K4"/>
    <mergeCell ref="E34:E35"/>
    <mergeCell ref="J34:K34"/>
    <mergeCell ref="L4:N4"/>
    <mergeCell ref="E37:E38"/>
    <mergeCell ref="A47:B47"/>
    <mergeCell ref="B8:B10"/>
    <mergeCell ref="C8:C10"/>
    <mergeCell ref="B40:B41"/>
    <mergeCell ref="C36:C38"/>
    <mergeCell ref="C40:C41"/>
    <mergeCell ref="B36:B38"/>
    <mergeCell ref="C17:C18"/>
  </mergeCells>
  <printOptions/>
  <pageMargins left="0.5905511811023623" right="0.5905511811023623" top="0.5905511811023623" bottom="0.5905511811023623" header="0.3937007874015748" footer="0.3937007874015748"/>
  <pageSetup firstPageNumber="71" useFirstPageNumber="1" fitToHeight="2" fitToWidth="2" horizontalDpi="600" verticalDpi="600" orientation="portrait" pageOrder="overThenDown" paperSize="9" scale="80" r:id="rId1"/>
  <headerFooter alignWithMargins="0">
    <oddFooter>&amp;C&amp;P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41"/>
  </sheetPr>
  <dimension ref="A1:AB63"/>
  <sheetViews>
    <sheetView view="pageBreakPreview" zoomScale="75" zoomScaleSheetLayoutView="75" workbookViewId="0" topLeftCell="F1">
      <selection activeCell="W19" sqref="W19"/>
    </sheetView>
  </sheetViews>
  <sheetFormatPr defaultColWidth="9.00390625" defaultRowHeight="13.5"/>
  <cols>
    <col min="1" max="1" width="3.625" style="16" customWidth="1"/>
    <col min="2" max="2" width="19.375" style="1" customWidth="1"/>
    <col min="3" max="3" width="10.625" style="1" customWidth="1"/>
    <col min="4" max="4" width="36.875" style="1" customWidth="1"/>
    <col min="5" max="5" width="31.875" style="1" customWidth="1"/>
    <col min="6" max="6" width="10.625" style="18" customWidth="1"/>
    <col min="7" max="7" width="10.375" style="18" bestFit="1" customWidth="1"/>
    <col min="8" max="8" width="15.625" style="1" customWidth="1"/>
    <col min="9" max="9" width="8.875" style="17" customWidth="1"/>
    <col min="10" max="10" width="8.625" style="17" customWidth="1"/>
    <col min="11" max="11" width="9.625" style="17" customWidth="1"/>
    <col min="12" max="12" width="9.625" style="288" customWidth="1"/>
    <col min="13" max="13" width="3.25390625" style="15" customWidth="1"/>
    <col min="14" max="14" width="6.625" style="15" customWidth="1"/>
    <col min="15" max="15" width="10.625" style="15" customWidth="1"/>
    <col min="16" max="16" width="24.625" style="1" customWidth="1"/>
    <col min="17" max="17" width="8.625" style="5" customWidth="1"/>
    <col min="18" max="18" width="6.75390625" style="3" customWidth="1"/>
    <col min="19" max="19" width="12.375" style="5" customWidth="1"/>
    <col min="20" max="20" width="10.125" style="1" customWidth="1"/>
    <col min="21" max="21" width="11.625" style="1" customWidth="1"/>
    <col min="22" max="22" width="9.25390625" style="17" customWidth="1"/>
    <col min="23" max="23" width="10.50390625" style="3" customWidth="1"/>
    <col min="24" max="26" width="9.00390625" style="1" customWidth="1"/>
    <col min="27" max="16384" width="9.00390625" style="3" customWidth="1"/>
  </cols>
  <sheetData>
    <row r="1" spans="1:23" s="170" customFormat="1" ht="22.5" customHeight="1">
      <c r="A1" s="351" t="s">
        <v>1355</v>
      </c>
      <c r="B1" s="168"/>
      <c r="C1" s="168"/>
      <c r="D1" s="168"/>
      <c r="E1" s="168"/>
      <c r="F1" s="169"/>
      <c r="G1" s="169"/>
      <c r="L1" s="352"/>
      <c r="M1" s="173"/>
      <c r="O1" s="7"/>
      <c r="Q1" s="171"/>
      <c r="R1" s="172"/>
      <c r="S1" s="172"/>
      <c r="V1" s="173"/>
      <c r="W1" s="174"/>
    </row>
    <row r="2" spans="1:28" s="219" customFormat="1" ht="21" customHeight="1">
      <c r="A2" s="236" t="s">
        <v>567</v>
      </c>
      <c r="B2" s="217"/>
      <c r="C2" s="242"/>
      <c r="D2" s="242"/>
      <c r="E2" s="242"/>
      <c r="F2" s="242"/>
      <c r="G2" s="242"/>
      <c r="H2" s="242"/>
      <c r="I2" s="243"/>
      <c r="J2" s="243"/>
      <c r="K2" s="243"/>
      <c r="L2" s="353"/>
      <c r="M2" s="243"/>
      <c r="N2" s="243"/>
      <c r="O2" s="243"/>
      <c r="P2" s="242"/>
      <c r="Q2" s="242"/>
      <c r="R2" s="244"/>
      <c r="S2" s="244"/>
      <c r="T2" s="218"/>
      <c r="U2" s="218"/>
      <c r="V2" s="245"/>
      <c r="W2" s="218"/>
      <c r="Y2" s="244"/>
      <c r="AB2" s="244"/>
    </row>
    <row r="3" spans="1:28" s="361" customFormat="1" ht="21" customHeight="1" thickBot="1">
      <c r="A3" s="236" t="s">
        <v>568</v>
      </c>
      <c r="B3" s="354"/>
      <c r="C3" s="355"/>
      <c r="D3" s="355"/>
      <c r="E3" s="355"/>
      <c r="F3" s="355"/>
      <c r="G3" s="355"/>
      <c r="H3" s="355"/>
      <c r="I3" s="356"/>
      <c r="J3" s="356"/>
      <c r="K3" s="356"/>
      <c r="L3" s="357"/>
      <c r="M3" s="356"/>
      <c r="N3" s="356"/>
      <c r="O3" s="356"/>
      <c r="P3" s="355"/>
      <c r="Q3" s="355"/>
      <c r="R3" s="358"/>
      <c r="S3" s="358"/>
      <c r="T3" s="359"/>
      <c r="U3" s="359"/>
      <c r="V3" s="360"/>
      <c r="W3" s="359"/>
      <c r="Y3" s="358"/>
      <c r="AB3" s="358"/>
    </row>
    <row r="4" spans="1:26" s="4" customFormat="1" ht="45.75" customHeight="1" thickBot="1">
      <c r="A4" s="70" t="s">
        <v>522</v>
      </c>
      <c r="B4" s="71" t="s">
        <v>570</v>
      </c>
      <c r="C4" s="72" t="s">
        <v>552</v>
      </c>
      <c r="D4" s="71" t="s">
        <v>1406</v>
      </c>
      <c r="E4" s="71" t="s">
        <v>849</v>
      </c>
      <c r="F4" s="121" t="s">
        <v>1407</v>
      </c>
      <c r="G4" s="73" t="s">
        <v>1408</v>
      </c>
      <c r="H4" s="71" t="s">
        <v>310</v>
      </c>
      <c r="I4" s="71" t="s">
        <v>1409</v>
      </c>
      <c r="J4" s="71" t="s">
        <v>311</v>
      </c>
      <c r="K4" s="71" t="s">
        <v>304</v>
      </c>
      <c r="L4" s="286" t="s">
        <v>1410</v>
      </c>
      <c r="M4" s="71" t="s">
        <v>312</v>
      </c>
      <c r="N4" s="71" t="s">
        <v>939</v>
      </c>
      <c r="O4" s="71" t="s">
        <v>1411</v>
      </c>
      <c r="P4" s="74" t="s">
        <v>1412</v>
      </c>
      <c r="Q4" s="120" t="s">
        <v>1413</v>
      </c>
      <c r="R4" s="72" t="s">
        <v>1414</v>
      </c>
      <c r="S4" s="75" t="s">
        <v>1415</v>
      </c>
      <c r="T4" s="71" t="s">
        <v>490</v>
      </c>
      <c r="U4" s="71" t="s">
        <v>1417</v>
      </c>
      <c r="V4" s="76" t="s">
        <v>566</v>
      </c>
      <c r="W4" s="2"/>
      <c r="X4" s="2"/>
      <c r="Y4" s="2"/>
      <c r="Z4" s="2"/>
    </row>
    <row r="5" spans="1:22" ht="36.75" customHeight="1">
      <c r="A5" s="62" t="s">
        <v>1418</v>
      </c>
      <c r="B5" s="674" t="s">
        <v>315</v>
      </c>
      <c r="C5" s="673"/>
      <c r="D5" s="12" t="s">
        <v>318</v>
      </c>
      <c r="E5" s="12" t="s">
        <v>1382</v>
      </c>
      <c r="F5" s="281">
        <v>0</v>
      </c>
      <c r="G5" s="195">
        <v>0</v>
      </c>
      <c r="H5" s="12" t="s">
        <v>224</v>
      </c>
      <c r="I5" s="12" t="s">
        <v>929</v>
      </c>
      <c r="J5" s="12" t="s">
        <v>930</v>
      </c>
      <c r="K5" s="12" t="s">
        <v>931</v>
      </c>
      <c r="L5" s="289">
        <v>450</v>
      </c>
      <c r="M5" s="13">
        <v>3</v>
      </c>
      <c r="N5" s="13" t="s">
        <v>1272</v>
      </c>
      <c r="O5" s="13" t="s">
        <v>511</v>
      </c>
      <c r="P5" s="12" t="s">
        <v>228</v>
      </c>
      <c r="Q5" s="190">
        <v>6000</v>
      </c>
      <c r="R5" s="209"/>
      <c r="S5" s="190">
        <v>0</v>
      </c>
      <c r="T5" s="12" t="s">
        <v>230</v>
      </c>
      <c r="U5" s="12" t="s">
        <v>1419</v>
      </c>
      <c r="V5" s="63" t="s">
        <v>686</v>
      </c>
    </row>
    <row r="6" spans="1:22" ht="36.75" customHeight="1">
      <c r="A6" s="62" t="s">
        <v>879</v>
      </c>
      <c r="B6" s="667"/>
      <c r="C6" s="658"/>
      <c r="D6" s="12" t="s">
        <v>317</v>
      </c>
      <c r="E6" s="12" t="s">
        <v>1161</v>
      </c>
      <c r="F6" s="281">
        <v>258465</v>
      </c>
      <c r="G6" s="198">
        <v>0</v>
      </c>
      <c r="H6" s="12" t="s">
        <v>1420</v>
      </c>
      <c r="I6" s="12" t="s">
        <v>929</v>
      </c>
      <c r="J6" s="12" t="s">
        <v>930</v>
      </c>
      <c r="K6" s="12" t="s">
        <v>931</v>
      </c>
      <c r="L6" s="289">
        <v>1500</v>
      </c>
      <c r="M6" s="13">
        <v>3</v>
      </c>
      <c r="N6" s="13" t="s">
        <v>1421</v>
      </c>
      <c r="O6" s="13" t="s">
        <v>521</v>
      </c>
      <c r="P6" s="12" t="s">
        <v>229</v>
      </c>
      <c r="Q6" s="190">
        <v>27000</v>
      </c>
      <c r="R6" s="209">
        <v>16</v>
      </c>
      <c r="S6" s="190">
        <v>79586.6</v>
      </c>
      <c r="T6" s="12" t="s">
        <v>230</v>
      </c>
      <c r="U6" s="12" t="s">
        <v>237</v>
      </c>
      <c r="V6" s="63"/>
    </row>
    <row r="7" spans="1:22" ht="36.75" customHeight="1">
      <c r="A7" s="62" t="s">
        <v>880</v>
      </c>
      <c r="B7" s="667"/>
      <c r="C7" s="658"/>
      <c r="D7" s="33" t="s">
        <v>316</v>
      </c>
      <c r="E7" s="33" t="s">
        <v>904</v>
      </c>
      <c r="F7" s="282">
        <v>153845</v>
      </c>
      <c r="G7" s="197">
        <v>0</v>
      </c>
      <c r="H7" s="33" t="s">
        <v>1422</v>
      </c>
      <c r="I7" s="33" t="s">
        <v>929</v>
      </c>
      <c r="J7" s="33" t="s">
        <v>930</v>
      </c>
      <c r="K7" s="33" t="s">
        <v>931</v>
      </c>
      <c r="L7" s="291">
        <v>600</v>
      </c>
      <c r="M7" s="68">
        <v>2</v>
      </c>
      <c r="N7" s="68" t="s">
        <v>1423</v>
      </c>
      <c r="O7" s="362" t="s">
        <v>526</v>
      </c>
      <c r="P7" s="33" t="s">
        <v>1347</v>
      </c>
      <c r="Q7" s="349">
        <v>12500</v>
      </c>
      <c r="R7" s="363">
        <v>17.2994731961074</v>
      </c>
      <c r="S7" s="349">
        <v>47166.54</v>
      </c>
      <c r="T7" s="33" t="s">
        <v>230</v>
      </c>
      <c r="U7" s="33" t="s">
        <v>1419</v>
      </c>
      <c r="V7" s="69"/>
    </row>
    <row r="8" spans="1:22" ht="36.75" customHeight="1">
      <c r="A8" s="62" t="s">
        <v>527</v>
      </c>
      <c r="B8" s="667"/>
      <c r="C8" s="658"/>
      <c r="D8" s="12" t="s">
        <v>679</v>
      </c>
      <c r="E8" s="364" t="s">
        <v>1162</v>
      </c>
      <c r="F8" s="281">
        <v>130774</v>
      </c>
      <c r="G8" s="198">
        <v>0</v>
      </c>
      <c r="H8" s="12" t="s">
        <v>1273</v>
      </c>
      <c r="I8" s="12" t="s">
        <v>929</v>
      </c>
      <c r="J8" s="12" t="s">
        <v>930</v>
      </c>
      <c r="K8" s="12" t="s">
        <v>931</v>
      </c>
      <c r="L8" s="289">
        <v>560</v>
      </c>
      <c r="M8" s="13">
        <v>2</v>
      </c>
      <c r="N8" s="13" t="s">
        <v>1274</v>
      </c>
      <c r="O8" s="13" t="s">
        <v>505</v>
      </c>
      <c r="P8" s="12" t="s">
        <v>1275</v>
      </c>
      <c r="Q8" s="190">
        <v>14500</v>
      </c>
      <c r="R8" s="365">
        <v>17.2</v>
      </c>
      <c r="S8" s="190">
        <v>47698</v>
      </c>
      <c r="T8" s="12" t="s">
        <v>712</v>
      </c>
      <c r="U8" s="12" t="s">
        <v>1276</v>
      </c>
      <c r="V8" s="63"/>
    </row>
    <row r="9" spans="1:22" ht="36.75" customHeight="1">
      <c r="A9" s="62" t="s">
        <v>528</v>
      </c>
      <c r="B9" s="12" t="s">
        <v>718</v>
      </c>
      <c r="C9" s="670"/>
      <c r="D9" s="12" t="s">
        <v>1424</v>
      </c>
      <c r="E9" s="364" t="s">
        <v>1277</v>
      </c>
      <c r="F9" s="281">
        <v>136460</v>
      </c>
      <c r="G9" s="195">
        <v>30125.03</v>
      </c>
      <c r="H9" s="12" t="s">
        <v>1446</v>
      </c>
      <c r="I9" s="12" t="s">
        <v>1346</v>
      </c>
      <c r="J9" s="12" t="s">
        <v>932</v>
      </c>
      <c r="K9" s="12" t="s">
        <v>931</v>
      </c>
      <c r="L9" s="289">
        <v>530</v>
      </c>
      <c r="M9" s="13">
        <v>2</v>
      </c>
      <c r="N9" s="13" t="s">
        <v>1278</v>
      </c>
      <c r="O9" s="13" t="s">
        <v>685</v>
      </c>
      <c r="P9" s="366" t="s">
        <v>746</v>
      </c>
      <c r="Q9" s="190">
        <v>9000</v>
      </c>
      <c r="R9" s="209">
        <v>15.7</v>
      </c>
      <c r="S9" s="195">
        <v>47466</v>
      </c>
      <c r="T9" s="12" t="s">
        <v>712</v>
      </c>
      <c r="U9" s="12" t="s">
        <v>226</v>
      </c>
      <c r="V9" s="63"/>
    </row>
    <row r="10" spans="1:22" ht="36.75" customHeight="1">
      <c r="A10" s="62" t="s">
        <v>529</v>
      </c>
      <c r="B10" s="650" t="s">
        <v>319</v>
      </c>
      <c r="C10" s="672"/>
      <c r="D10" s="12" t="s">
        <v>1163</v>
      </c>
      <c r="E10" s="655" t="s">
        <v>902</v>
      </c>
      <c r="F10" s="281">
        <v>23503</v>
      </c>
      <c r="G10" s="195">
        <v>0</v>
      </c>
      <c r="H10" s="12" t="s">
        <v>224</v>
      </c>
      <c r="I10" s="12" t="s">
        <v>929</v>
      </c>
      <c r="J10" s="12" t="s">
        <v>930</v>
      </c>
      <c r="K10" s="12" t="s">
        <v>931</v>
      </c>
      <c r="L10" s="289">
        <v>150</v>
      </c>
      <c r="M10" s="13">
        <v>1</v>
      </c>
      <c r="N10" s="13" t="s">
        <v>1425</v>
      </c>
      <c r="O10" s="13" t="s">
        <v>553</v>
      </c>
      <c r="P10" s="12" t="s">
        <v>230</v>
      </c>
      <c r="Q10" s="195"/>
      <c r="R10" s="208"/>
      <c r="S10" s="195"/>
      <c r="T10" s="12" t="s">
        <v>1279</v>
      </c>
      <c r="U10" s="12" t="s">
        <v>226</v>
      </c>
      <c r="V10" s="63"/>
    </row>
    <row r="11" spans="1:22" ht="36.75" customHeight="1">
      <c r="A11" s="62" t="s">
        <v>530</v>
      </c>
      <c r="B11" s="650"/>
      <c r="C11" s="672"/>
      <c r="D11" s="12" t="s">
        <v>1164</v>
      </c>
      <c r="E11" s="656"/>
      <c r="F11" s="281">
        <v>101451</v>
      </c>
      <c r="G11" s="198">
        <v>4768</v>
      </c>
      <c r="H11" s="27" t="s">
        <v>1447</v>
      </c>
      <c r="I11" s="12" t="s">
        <v>1346</v>
      </c>
      <c r="J11" s="12" t="s">
        <v>218</v>
      </c>
      <c r="K11" s="12" t="s">
        <v>931</v>
      </c>
      <c r="L11" s="289">
        <v>400</v>
      </c>
      <c r="M11" s="13">
        <v>2</v>
      </c>
      <c r="N11" s="13" t="s">
        <v>1426</v>
      </c>
      <c r="O11" s="13" t="s">
        <v>523</v>
      </c>
      <c r="P11" s="12" t="s">
        <v>228</v>
      </c>
      <c r="Q11" s="190">
        <v>8700</v>
      </c>
      <c r="R11" s="209">
        <v>11.1</v>
      </c>
      <c r="S11" s="190">
        <v>34733</v>
      </c>
      <c r="T11" s="33" t="s">
        <v>1280</v>
      </c>
      <c r="U11" s="12" t="s">
        <v>1427</v>
      </c>
      <c r="V11" s="63"/>
    </row>
    <row r="12" spans="1:22" ht="36.75" customHeight="1">
      <c r="A12" s="62" t="s">
        <v>531</v>
      </c>
      <c r="B12" s="666" t="s">
        <v>321</v>
      </c>
      <c r="C12" s="669"/>
      <c r="D12" s="12" t="s">
        <v>323</v>
      </c>
      <c r="E12" s="12" t="s">
        <v>850</v>
      </c>
      <c r="F12" s="281">
        <v>15691</v>
      </c>
      <c r="G12" s="195">
        <v>0</v>
      </c>
      <c r="H12" s="12" t="s">
        <v>1428</v>
      </c>
      <c r="I12" s="12" t="s">
        <v>929</v>
      </c>
      <c r="J12" s="12" t="s">
        <v>930</v>
      </c>
      <c r="K12" s="12" t="s">
        <v>931</v>
      </c>
      <c r="L12" s="289">
        <v>150</v>
      </c>
      <c r="M12" s="13">
        <v>1</v>
      </c>
      <c r="N12" s="13" t="s">
        <v>1429</v>
      </c>
      <c r="O12" s="13" t="s">
        <v>514</v>
      </c>
      <c r="P12" s="12" t="s">
        <v>230</v>
      </c>
      <c r="Q12" s="195"/>
      <c r="R12" s="208"/>
      <c r="S12" s="195"/>
      <c r="T12" s="12" t="s">
        <v>1281</v>
      </c>
      <c r="U12" s="12" t="s">
        <v>226</v>
      </c>
      <c r="V12" s="63" t="s">
        <v>686</v>
      </c>
    </row>
    <row r="13" spans="1:22" ht="36.75" customHeight="1">
      <c r="A13" s="62" t="s">
        <v>532</v>
      </c>
      <c r="B13" s="667"/>
      <c r="C13" s="658"/>
      <c r="D13" s="12" t="s">
        <v>322</v>
      </c>
      <c r="E13" s="237" t="s">
        <v>903</v>
      </c>
      <c r="F13" s="281">
        <v>55656</v>
      </c>
      <c r="G13" s="195">
        <v>0</v>
      </c>
      <c r="H13" s="12" t="s">
        <v>1431</v>
      </c>
      <c r="I13" s="12" t="s">
        <v>929</v>
      </c>
      <c r="J13" s="12" t="s">
        <v>930</v>
      </c>
      <c r="K13" s="12" t="s">
        <v>931</v>
      </c>
      <c r="L13" s="289">
        <v>240</v>
      </c>
      <c r="M13" s="13">
        <v>2</v>
      </c>
      <c r="N13" s="13" t="s">
        <v>1430</v>
      </c>
      <c r="O13" s="13" t="s">
        <v>511</v>
      </c>
      <c r="P13" s="12" t="s">
        <v>1348</v>
      </c>
      <c r="Q13" s="190">
        <v>900</v>
      </c>
      <c r="R13" s="209" t="s">
        <v>1350</v>
      </c>
      <c r="S13" s="190">
        <v>6362</v>
      </c>
      <c r="T13" s="12" t="s">
        <v>230</v>
      </c>
      <c r="U13" s="12" t="s">
        <v>237</v>
      </c>
      <c r="V13" s="63" t="s">
        <v>686</v>
      </c>
    </row>
    <row r="14" spans="1:22" ht="40.5" customHeight="1">
      <c r="A14" s="62" t="s">
        <v>533</v>
      </c>
      <c r="B14" s="667"/>
      <c r="C14" s="658"/>
      <c r="D14" s="12" t="s">
        <v>324</v>
      </c>
      <c r="E14" s="12" t="s">
        <v>850</v>
      </c>
      <c r="F14" s="281">
        <v>31735</v>
      </c>
      <c r="G14" s="195">
        <v>0</v>
      </c>
      <c r="H14" s="12" t="s">
        <v>1342</v>
      </c>
      <c r="I14" s="12" t="s">
        <v>929</v>
      </c>
      <c r="J14" s="12" t="s">
        <v>930</v>
      </c>
      <c r="K14" s="12" t="s">
        <v>931</v>
      </c>
      <c r="L14" s="289">
        <v>100</v>
      </c>
      <c r="M14" s="13">
        <v>1</v>
      </c>
      <c r="N14" s="13" t="s">
        <v>1432</v>
      </c>
      <c r="O14" s="13" t="s">
        <v>518</v>
      </c>
      <c r="P14" s="12" t="s">
        <v>1348</v>
      </c>
      <c r="Q14" s="190">
        <v>1500</v>
      </c>
      <c r="R14" s="209" t="s">
        <v>1350</v>
      </c>
      <c r="S14" s="190">
        <v>8796</v>
      </c>
      <c r="T14" s="12" t="s">
        <v>230</v>
      </c>
      <c r="U14" s="12" t="s">
        <v>237</v>
      </c>
      <c r="V14" s="63"/>
    </row>
    <row r="15" spans="1:22" ht="40.5" customHeight="1">
      <c r="A15" s="62" t="s">
        <v>534</v>
      </c>
      <c r="B15" s="668"/>
      <c r="C15" s="670"/>
      <c r="D15" s="279" t="s">
        <v>714</v>
      </c>
      <c r="E15" s="12" t="s">
        <v>1165</v>
      </c>
      <c r="F15" s="281">
        <v>14428</v>
      </c>
      <c r="G15" s="198">
        <v>1205</v>
      </c>
      <c r="H15" s="12" t="s">
        <v>715</v>
      </c>
      <c r="I15" s="12" t="s">
        <v>1346</v>
      </c>
      <c r="J15" s="12" t="s">
        <v>932</v>
      </c>
      <c r="K15" s="12" t="s">
        <v>931</v>
      </c>
      <c r="L15" s="289">
        <v>380</v>
      </c>
      <c r="M15" s="13">
        <v>2</v>
      </c>
      <c r="N15" s="13"/>
      <c r="O15" s="13" t="s">
        <v>716</v>
      </c>
      <c r="P15" s="12" t="s">
        <v>726</v>
      </c>
      <c r="Q15" s="190">
        <v>10500</v>
      </c>
      <c r="R15" s="209" t="s">
        <v>1350</v>
      </c>
      <c r="S15" s="190">
        <v>5859</v>
      </c>
      <c r="T15" s="12" t="s">
        <v>230</v>
      </c>
      <c r="U15" s="279" t="s">
        <v>717</v>
      </c>
      <c r="V15" s="63" t="s">
        <v>1351</v>
      </c>
    </row>
    <row r="16" spans="1:22" ht="40.5" customHeight="1">
      <c r="A16" s="62" t="s">
        <v>535</v>
      </c>
      <c r="B16" s="666" t="s">
        <v>325</v>
      </c>
      <c r="C16" s="669"/>
      <c r="D16" s="12" t="s">
        <v>342</v>
      </c>
      <c r="E16" s="238" t="s">
        <v>905</v>
      </c>
      <c r="F16" s="281">
        <v>106733</v>
      </c>
      <c r="G16" s="195">
        <v>0</v>
      </c>
      <c r="H16" s="12" t="s">
        <v>1282</v>
      </c>
      <c r="I16" s="12" t="s">
        <v>929</v>
      </c>
      <c r="J16" s="12" t="s">
        <v>930</v>
      </c>
      <c r="K16" s="12" t="s">
        <v>931</v>
      </c>
      <c r="L16" s="289">
        <v>450</v>
      </c>
      <c r="M16" s="13">
        <v>3</v>
      </c>
      <c r="N16" s="13" t="s">
        <v>1283</v>
      </c>
      <c r="O16" s="13" t="s">
        <v>509</v>
      </c>
      <c r="P16" s="12" t="s">
        <v>1448</v>
      </c>
      <c r="Q16" s="190">
        <v>7000</v>
      </c>
      <c r="R16" s="209">
        <v>12</v>
      </c>
      <c r="S16" s="190">
        <v>31662</v>
      </c>
      <c r="T16" s="12" t="s">
        <v>230</v>
      </c>
      <c r="U16" s="12" t="s">
        <v>237</v>
      </c>
      <c r="V16" s="63"/>
    </row>
    <row r="17" spans="1:22" ht="40.5" customHeight="1">
      <c r="A17" s="62" t="s">
        <v>536</v>
      </c>
      <c r="B17" s="668"/>
      <c r="C17" s="658"/>
      <c r="D17" s="12" t="s">
        <v>674</v>
      </c>
      <c r="E17" s="12" t="s">
        <v>1376</v>
      </c>
      <c r="F17" s="281">
        <v>0</v>
      </c>
      <c r="G17" s="195">
        <v>0</v>
      </c>
      <c r="H17" s="12" t="s">
        <v>1433</v>
      </c>
      <c r="I17" s="12" t="s">
        <v>929</v>
      </c>
      <c r="J17" s="12" t="s">
        <v>930</v>
      </c>
      <c r="K17" s="12" t="s">
        <v>933</v>
      </c>
      <c r="L17" s="289">
        <v>60</v>
      </c>
      <c r="M17" s="13">
        <v>2</v>
      </c>
      <c r="N17" s="13" t="s">
        <v>1434</v>
      </c>
      <c r="O17" s="13" t="s">
        <v>553</v>
      </c>
      <c r="P17" s="12" t="s">
        <v>230</v>
      </c>
      <c r="Q17" s="195"/>
      <c r="R17" s="208"/>
      <c r="S17" s="195"/>
      <c r="T17" s="12" t="s">
        <v>230</v>
      </c>
      <c r="U17" s="12" t="s">
        <v>1352</v>
      </c>
      <c r="V17" s="63" t="s">
        <v>686</v>
      </c>
    </row>
    <row r="18" spans="1:22" ht="36.75" customHeight="1">
      <c r="A18" s="62" t="s">
        <v>537</v>
      </c>
      <c r="B18" s="12" t="s">
        <v>343</v>
      </c>
      <c r="C18" s="12"/>
      <c r="D18" s="12" t="s">
        <v>345</v>
      </c>
      <c r="E18" s="12" t="s">
        <v>906</v>
      </c>
      <c r="F18" s="281">
        <v>35498</v>
      </c>
      <c r="G18" s="195">
        <v>0</v>
      </c>
      <c r="H18" s="12" t="s">
        <v>1422</v>
      </c>
      <c r="I18" s="12" t="s">
        <v>929</v>
      </c>
      <c r="J18" s="12" t="s">
        <v>930</v>
      </c>
      <c r="K18" s="12" t="s">
        <v>931</v>
      </c>
      <c r="L18" s="289">
        <v>150</v>
      </c>
      <c r="M18" s="13">
        <v>2</v>
      </c>
      <c r="N18" s="13" t="s">
        <v>1436</v>
      </c>
      <c r="O18" s="13" t="s">
        <v>553</v>
      </c>
      <c r="P18" s="12" t="s">
        <v>232</v>
      </c>
      <c r="Q18" s="195"/>
      <c r="R18" s="208"/>
      <c r="S18" s="195"/>
      <c r="T18" s="12" t="s">
        <v>230</v>
      </c>
      <c r="U18" s="12" t="s">
        <v>237</v>
      </c>
      <c r="V18" s="63"/>
    </row>
    <row r="19" spans="1:22" ht="36.75" customHeight="1">
      <c r="A19" s="62" t="s">
        <v>538</v>
      </c>
      <c r="B19" s="650" t="s">
        <v>346</v>
      </c>
      <c r="C19" s="672"/>
      <c r="D19" s="12" t="s">
        <v>347</v>
      </c>
      <c r="E19" s="655" t="s">
        <v>907</v>
      </c>
      <c r="F19" s="281">
        <v>15683</v>
      </c>
      <c r="G19" s="198">
        <v>1002</v>
      </c>
      <c r="H19" s="12" t="s">
        <v>1422</v>
      </c>
      <c r="I19" s="12" t="s">
        <v>929</v>
      </c>
      <c r="J19" s="12" t="s">
        <v>930</v>
      </c>
      <c r="K19" s="12" t="s">
        <v>931</v>
      </c>
      <c r="L19" s="289">
        <v>260</v>
      </c>
      <c r="M19" s="13">
        <v>2</v>
      </c>
      <c r="N19" s="13" t="s">
        <v>1436</v>
      </c>
      <c r="O19" s="13" t="s">
        <v>553</v>
      </c>
      <c r="P19" s="12" t="s">
        <v>1284</v>
      </c>
      <c r="Q19" s="190">
        <v>1400</v>
      </c>
      <c r="R19" s="209">
        <v>4.6</v>
      </c>
      <c r="S19" s="190">
        <v>2470</v>
      </c>
      <c r="T19" s="12" t="s">
        <v>712</v>
      </c>
      <c r="U19" s="12" t="s">
        <v>226</v>
      </c>
      <c r="V19" s="63"/>
    </row>
    <row r="20" spans="1:22" ht="36.75" customHeight="1">
      <c r="A20" s="62" t="s">
        <v>539</v>
      </c>
      <c r="B20" s="650"/>
      <c r="C20" s="672"/>
      <c r="D20" s="12" t="s">
        <v>1437</v>
      </c>
      <c r="E20" s="656"/>
      <c r="F20" s="281">
        <v>70217</v>
      </c>
      <c r="G20" s="198">
        <v>4484</v>
      </c>
      <c r="H20" s="12" t="s">
        <v>1422</v>
      </c>
      <c r="I20" s="12" t="s">
        <v>929</v>
      </c>
      <c r="J20" s="12" t="s">
        <v>930</v>
      </c>
      <c r="K20" s="12" t="s">
        <v>931</v>
      </c>
      <c r="L20" s="289">
        <v>280</v>
      </c>
      <c r="M20" s="13">
        <v>2</v>
      </c>
      <c r="N20" s="13" t="s">
        <v>1473</v>
      </c>
      <c r="O20" s="13" t="s">
        <v>523</v>
      </c>
      <c r="P20" s="12" t="s">
        <v>229</v>
      </c>
      <c r="Q20" s="190">
        <v>7000</v>
      </c>
      <c r="R20" s="209">
        <v>14.44</v>
      </c>
      <c r="S20" s="190">
        <v>24213</v>
      </c>
      <c r="T20" s="12" t="s">
        <v>712</v>
      </c>
      <c r="U20" s="12" t="s">
        <v>1353</v>
      </c>
      <c r="V20" s="63"/>
    </row>
    <row r="21" spans="1:22" ht="36.75" customHeight="1">
      <c r="A21" s="62" t="s">
        <v>540</v>
      </c>
      <c r="B21" s="655" t="s">
        <v>1441</v>
      </c>
      <c r="C21" s="650"/>
      <c r="D21" s="12" t="s">
        <v>1444</v>
      </c>
      <c r="E21" s="655" t="s">
        <v>1285</v>
      </c>
      <c r="F21" s="281">
        <v>25652</v>
      </c>
      <c r="G21" s="198">
        <v>3535</v>
      </c>
      <c r="H21" s="12" t="s">
        <v>1343</v>
      </c>
      <c r="I21" s="12" t="s">
        <v>929</v>
      </c>
      <c r="J21" s="12" t="s">
        <v>930</v>
      </c>
      <c r="K21" s="12" t="s">
        <v>931</v>
      </c>
      <c r="L21" s="289">
        <v>134</v>
      </c>
      <c r="M21" s="13">
        <v>2</v>
      </c>
      <c r="N21" s="13" t="s">
        <v>1286</v>
      </c>
      <c r="O21" s="13" t="s">
        <v>573</v>
      </c>
      <c r="P21" s="12" t="s">
        <v>1287</v>
      </c>
      <c r="Q21" s="195"/>
      <c r="R21" s="208"/>
      <c r="S21" s="195"/>
      <c r="T21" s="12" t="s">
        <v>230</v>
      </c>
      <c r="U21" s="12" t="s">
        <v>230</v>
      </c>
      <c r="V21" s="63"/>
    </row>
    <row r="22" spans="1:22" ht="36.75" customHeight="1">
      <c r="A22" s="62" t="s">
        <v>541</v>
      </c>
      <c r="B22" s="656"/>
      <c r="C22" s="650"/>
      <c r="D22" s="12" t="s">
        <v>1445</v>
      </c>
      <c r="E22" s="656"/>
      <c r="F22" s="281">
        <v>32918</v>
      </c>
      <c r="G22" s="198">
        <v>5320</v>
      </c>
      <c r="H22" s="12" t="s">
        <v>747</v>
      </c>
      <c r="I22" s="12" t="s">
        <v>1346</v>
      </c>
      <c r="J22" s="12" t="s">
        <v>932</v>
      </c>
      <c r="K22" s="12" t="s">
        <v>931</v>
      </c>
      <c r="L22" s="289">
        <v>130</v>
      </c>
      <c r="M22" s="13">
        <v>2</v>
      </c>
      <c r="N22" s="13" t="s">
        <v>1288</v>
      </c>
      <c r="O22" s="13" t="s">
        <v>525</v>
      </c>
      <c r="P22" s="12" t="s">
        <v>1289</v>
      </c>
      <c r="Q22" s="190">
        <v>1850</v>
      </c>
      <c r="R22" s="209">
        <v>9</v>
      </c>
      <c r="S22" s="190">
        <v>9200.4</v>
      </c>
      <c r="T22" s="364" t="s">
        <v>491</v>
      </c>
      <c r="U22" s="33" t="s">
        <v>237</v>
      </c>
      <c r="V22" s="63"/>
    </row>
    <row r="23" spans="1:22" ht="36.75" customHeight="1">
      <c r="A23" s="62" t="s">
        <v>1290</v>
      </c>
      <c r="B23" s="657" t="s">
        <v>701</v>
      </c>
      <c r="C23" s="658"/>
      <c r="D23" s="12" t="s">
        <v>750</v>
      </c>
      <c r="E23" s="33" t="s">
        <v>1474</v>
      </c>
      <c r="F23" s="282">
        <v>18955</v>
      </c>
      <c r="G23" s="197">
        <v>0</v>
      </c>
      <c r="H23" s="12" t="s">
        <v>1475</v>
      </c>
      <c r="I23" s="12" t="s">
        <v>929</v>
      </c>
      <c r="J23" s="12" t="s">
        <v>930</v>
      </c>
      <c r="K23" s="12" t="s">
        <v>931</v>
      </c>
      <c r="L23" s="289">
        <v>90</v>
      </c>
      <c r="M23" s="13">
        <v>1</v>
      </c>
      <c r="N23" s="13" t="s">
        <v>1476</v>
      </c>
      <c r="O23" s="13" t="s">
        <v>516</v>
      </c>
      <c r="P23" s="12" t="s">
        <v>1349</v>
      </c>
      <c r="Q23" s="195"/>
      <c r="R23" s="208"/>
      <c r="S23" s="195"/>
      <c r="T23" s="12" t="s">
        <v>230</v>
      </c>
      <c r="U23" s="12" t="s">
        <v>226</v>
      </c>
      <c r="V23" s="63"/>
    </row>
    <row r="24" spans="1:22" ht="36.75" customHeight="1">
      <c r="A24" s="62" t="s">
        <v>543</v>
      </c>
      <c r="B24" s="657"/>
      <c r="C24" s="658"/>
      <c r="D24" s="12" t="s">
        <v>751</v>
      </c>
      <c r="E24" s="12" t="s">
        <v>1308</v>
      </c>
      <c r="F24" s="282">
        <v>91638</v>
      </c>
      <c r="G24" s="191">
        <v>4250</v>
      </c>
      <c r="H24" s="12" t="s">
        <v>1344</v>
      </c>
      <c r="I24" s="12" t="s">
        <v>1346</v>
      </c>
      <c r="J24" s="12" t="s">
        <v>934</v>
      </c>
      <c r="K24" s="12" t="s">
        <v>225</v>
      </c>
      <c r="L24" s="289">
        <v>405</v>
      </c>
      <c r="M24" s="13">
        <v>3</v>
      </c>
      <c r="N24" s="13" t="s">
        <v>1477</v>
      </c>
      <c r="O24" s="13" t="s">
        <v>227</v>
      </c>
      <c r="P24" s="12" t="s">
        <v>1291</v>
      </c>
      <c r="Q24" s="195">
        <v>6800</v>
      </c>
      <c r="R24" s="208">
        <v>19.7</v>
      </c>
      <c r="S24" s="281">
        <v>42057</v>
      </c>
      <c r="T24" s="12" t="s">
        <v>712</v>
      </c>
      <c r="U24" s="12" t="s">
        <v>226</v>
      </c>
      <c r="V24" s="63"/>
    </row>
    <row r="25" spans="1:22" ht="36.75" customHeight="1">
      <c r="A25" s="62" t="s">
        <v>544</v>
      </c>
      <c r="B25" s="12" t="s">
        <v>349</v>
      </c>
      <c r="C25" s="12"/>
      <c r="D25" s="12" t="s">
        <v>350</v>
      </c>
      <c r="E25" s="12" t="s">
        <v>859</v>
      </c>
      <c r="F25" s="281">
        <v>46239</v>
      </c>
      <c r="G25" s="198">
        <v>1421</v>
      </c>
      <c r="H25" s="12" t="s">
        <v>1292</v>
      </c>
      <c r="I25" s="12" t="s">
        <v>929</v>
      </c>
      <c r="J25" s="12" t="s">
        <v>930</v>
      </c>
      <c r="K25" s="12" t="s">
        <v>931</v>
      </c>
      <c r="L25" s="289">
        <v>240</v>
      </c>
      <c r="M25" s="13">
        <v>2</v>
      </c>
      <c r="N25" s="13" t="s">
        <v>1478</v>
      </c>
      <c r="O25" s="13" t="s">
        <v>521</v>
      </c>
      <c r="P25" s="12" t="s">
        <v>234</v>
      </c>
      <c r="Q25" s="190">
        <v>1950</v>
      </c>
      <c r="R25" s="209">
        <v>11.5</v>
      </c>
      <c r="S25" s="190">
        <v>11104</v>
      </c>
      <c r="T25" s="12" t="s">
        <v>226</v>
      </c>
      <c r="U25" s="12" t="s">
        <v>237</v>
      </c>
      <c r="V25" s="63"/>
    </row>
    <row r="26" spans="1:22" ht="36.75" customHeight="1">
      <c r="A26" s="62" t="s">
        <v>917</v>
      </c>
      <c r="B26" s="12" t="s">
        <v>351</v>
      </c>
      <c r="C26" s="12"/>
      <c r="D26" s="12" t="s">
        <v>352</v>
      </c>
      <c r="E26" s="12" t="s">
        <v>908</v>
      </c>
      <c r="F26" s="281">
        <v>27893</v>
      </c>
      <c r="G26" s="198">
        <v>69</v>
      </c>
      <c r="H26" s="12" t="s">
        <v>1422</v>
      </c>
      <c r="I26" s="12" t="s">
        <v>929</v>
      </c>
      <c r="J26" s="12" t="s">
        <v>934</v>
      </c>
      <c r="K26" s="12" t="s">
        <v>931</v>
      </c>
      <c r="L26" s="289">
        <v>130</v>
      </c>
      <c r="M26" s="13">
        <v>2</v>
      </c>
      <c r="N26" s="13" t="s">
        <v>1478</v>
      </c>
      <c r="O26" s="13" t="s">
        <v>521</v>
      </c>
      <c r="P26" s="12" t="s">
        <v>232</v>
      </c>
      <c r="Q26" s="195"/>
      <c r="R26" s="208"/>
      <c r="S26" s="195"/>
      <c r="T26" s="12" t="s">
        <v>230</v>
      </c>
      <c r="U26" s="12" t="s">
        <v>1435</v>
      </c>
      <c r="V26" s="63"/>
    </row>
    <row r="27" spans="1:22" ht="36.75" customHeight="1">
      <c r="A27" s="62" t="s">
        <v>918</v>
      </c>
      <c r="B27" s="12" t="s">
        <v>353</v>
      </c>
      <c r="C27" s="12"/>
      <c r="D27" s="12" t="s">
        <v>354</v>
      </c>
      <c r="E27" s="12" t="s">
        <v>909</v>
      </c>
      <c r="F27" s="281">
        <v>18476</v>
      </c>
      <c r="G27" s="195">
        <v>0</v>
      </c>
      <c r="H27" s="12" t="s">
        <v>1422</v>
      </c>
      <c r="I27" s="12" t="s">
        <v>929</v>
      </c>
      <c r="J27" s="12" t="s">
        <v>930</v>
      </c>
      <c r="K27" s="12" t="s">
        <v>933</v>
      </c>
      <c r="L27" s="289">
        <v>90</v>
      </c>
      <c r="M27" s="13">
        <v>2</v>
      </c>
      <c r="N27" s="13" t="s">
        <v>1479</v>
      </c>
      <c r="O27" s="13" t="s">
        <v>507</v>
      </c>
      <c r="P27" s="12" t="s">
        <v>230</v>
      </c>
      <c r="Q27" s="195"/>
      <c r="R27" s="208"/>
      <c r="S27" s="195"/>
      <c r="T27" s="12" t="s">
        <v>230</v>
      </c>
      <c r="U27" s="12" t="s">
        <v>226</v>
      </c>
      <c r="V27" s="63"/>
    </row>
    <row r="28" spans="1:22" ht="40.5" customHeight="1">
      <c r="A28" s="62" t="s">
        <v>919</v>
      </c>
      <c r="B28" s="12" t="s">
        <v>576</v>
      </c>
      <c r="C28" s="12"/>
      <c r="D28" s="12" t="s">
        <v>675</v>
      </c>
      <c r="E28" s="12" t="s">
        <v>910</v>
      </c>
      <c r="F28" s="281">
        <v>34043</v>
      </c>
      <c r="G28" s="195">
        <v>0</v>
      </c>
      <c r="H28" s="12" t="s">
        <v>1345</v>
      </c>
      <c r="I28" s="12" t="s">
        <v>929</v>
      </c>
      <c r="J28" s="12" t="s">
        <v>930</v>
      </c>
      <c r="K28" s="12" t="s">
        <v>931</v>
      </c>
      <c r="L28" s="289">
        <v>180</v>
      </c>
      <c r="M28" s="13">
        <v>3</v>
      </c>
      <c r="N28" s="13" t="s">
        <v>1480</v>
      </c>
      <c r="O28" s="13" t="s">
        <v>524</v>
      </c>
      <c r="P28" s="12" t="s">
        <v>1293</v>
      </c>
      <c r="Q28" s="190">
        <v>1950</v>
      </c>
      <c r="R28" s="209">
        <v>13.1</v>
      </c>
      <c r="S28" s="190">
        <v>7941</v>
      </c>
      <c r="T28" s="12" t="s">
        <v>226</v>
      </c>
      <c r="U28" s="12" t="s">
        <v>237</v>
      </c>
      <c r="V28" s="63"/>
    </row>
    <row r="29" spans="1:22" ht="36.75" customHeight="1">
      <c r="A29" s="62" t="s">
        <v>920</v>
      </c>
      <c r="B29" s="12" t="s">
        <v>396</v>
      </c>
      <c r="C29" s="12"/>
      <c r="D29" s="12" t="s">
        <v>676</v>
      </c>
      <c r="E29" s="12" t="s">
        <v>911</v>
      </c>
      <c r="F29" s="281">
        <v>13212</v>
      </c>
      <c r="G29" s="195">
        <v>0</v>
      </c>
      <c r="H29" s="12" t="s">
        <v>1294</v>
      </c>
      <c r="I29" s="12" t="s">
        <v>929</v>
      </c>
      <c r="J29" s="12" t="s">
        <v>930</v>
      </c>
      <c r="K29" s="12" t="s">
        <v>931</v>
      </c>
      <c r="L29" s="289">
        <v>60</v>
      </c>
      <c r="M29" s="13">
        <v>2</v>
      </c>
      <c r="N29" s="13" t="s">
        <v>1481</v>
      </c>
      <c r="O29" s="13" t="s">
        <v>524</v>
      </c>
      <c r="P29" s="12" t="s">
        <v>235</v>
      </c>
      <c r="Q29" s="195"/>
      <c r="R29" s="208"/>
      <c r="S29" s="195"/>
      <c r="T29" s="12" t="s">
        <v>230</v>
      </c>
      <c r="U29" s="12" t="s">
        <v>237</v>
      </c>
      <c r="V29" s="63"/>
    </row>
    <row r="30" spans="1:22" ht="36.75" customHeight="1">
      <c r="A30" s="62" t="s">
        <v>921</v>
      </c>
      <c r="B30" s="12" t="s">
        <v>355</v>
      </c>
      <c r="C30" s="12"/>
      <c r="D30" s="12" t="s">
        <v>356</v>
      </c>
      <c r="E30" s="12" t="s">
        <v>912</v>
      </c>
      <c r="F30" s="281">
        <v>31883</v>
      </c>
      <c r="G30" s="198">
        <v>4232</v>
      </c>
      <c r="H30" s="12" t="s">
        <v>1428</v>
      </c>
      <c r="I30" s="12" t="s">
        <v>929</v>
      </c>
      <c r="J30" s="12" t="s">
        <v>930</v>
      </c>
      <c r="K30" s="12" t="s">
        <v>931</v>
      </c>
      <c r="L30" s="289">
        <v>160</v>
      </c>
      <c r="M30" s="13">
        <v>2</v>
      </c>
      <c r="N30" s="13" t="s">
        <v>1482</v>
      </c>
      <c r="O30" s="13" t="s">
        <v>520</v>
      </c>
      <c r="P30" s="12" t="s">
        <v>236</v>
      </c>
      <c r="Q30" s="195"/>
      <c r="R30" s="208"/>
      <c r="S30" s="195"/>
      <c r="T30" s="12" t="s">
        <v>712</v>
      </c>
      <c r="U30" s="12" t="s">
        <v>1435</v>
      </c>
      <c r="V30" s="63"/>
    </row>
    <row r="31" spans="1:22" ht="36.75" customHeight="1">
      <c r="A31" s="62" t="s">
        <v>719</v>
      </c>
      <c r="B31" s="12" t="s">
        <v>357</v>
      </c>
      <c r="C31" s="12"/>
      <c r="D31" s="12" t="s">
        <v>358</v>
      </c>
      <c r="E31" s="12" t="s">
        <v>913</v>
      </c>
      <c r="F31" s="281">
        <v>24165</v>
      </c>
      <c r="G31" s="198">
        <v>119</v>
      </c>
      <c r="H31" s="12" t="s">
        <v>1483</v>
      </c>
      <c r="I31" s="12" t="s">
        <v>1346</v>
      </c>
      <c r="J31" s="12" t="s">
        <v>935</v>
      </c>
      <c r="K31" s="12" t="s">
        <v>931</v>
      </c>
      <c r="L31" s="289">
        <v>130</v>
      </c>
      <c r="M31" s="13">
        <v>2</v>
      </c>
      <c r="N31" s="13" t="s">
        <v>1484</v>
      </c>
      <c r="O31" s="13" t="s">
        <v>525</v>
      </c>
      <c r="P31" s="12" t="s">
        <v>1295</v>
      </c>
      <c r="Q31" s="190">
        <v>1500</v>
      </c>
      <c r="R31" s="209">
        <v>7.1</v>
      </c>
      <c r="S31" s="190">
        <v>3864</v>
      </c>
      <c r="T31" s="12" t="s">
        <v>712</v>
      </c>
      <c r="U31" s="12" t="s">
        <v>237</v>
      </c>
      <c r="V31" s="63"/>
    </row>
    <row r="32" spans="1:22" ht="36.75" customHeight="1">
      <c r="A32" s="62" t="s">
        <v>1442</v>
      </c>
      <c r="B32" s="12" t="s">
        <v>359</v>
      </c>
      <c r="C32" s="655"/>
      <c r="D32" s="12" t="s">
        <v>677</v>
      </c>
      <c r="E32" s="12" t="s">
        <v>1166</v>
      </c>
      <c r="F32" s="281">
        <v>775</v>
      </c>
      <c r="G32" s="195">
        <v>0</v>
      </c>
      <c r="H32" s="12" t="s">
        <v>1485</v>
      </c>
      <c r="I32" s="12" t="s">
        <v>929</v>
      </c>
      <c r="J32" s="12" t="s">
        <v>930</v>
      </c>
      <c r="K32" s="12" t="s">
        <v>936</v>
      </c>
      <c r="L32" s="289">
        <v>5</v>
      </c>
      <c r="M32" s="13">
        <v>1</v>
      </c>
      <c r="N32" s="13" t="s">
        <v>1486</v>
      </c>
      <c r="O32" s="13" t="s">
        <v>516</v>
      </c>
      <c r="P32" s="12" t="s">
        <v>230</v>
      </c>
      <c r="Q32" s="195"/>
      <c r="R32" s="208"/>
      <c r="S32" s="195"/>
      <c r="T32" s="12" t="s">
        <v>230</v>
      </c>
      <c r="U32" s="12" t="s">
        <v>226</v>
      </c>
      <c r="V32" s="63"/>
    </row>
    <row r="33" spans="1:22" ht="36.75" customHeight="1" thickBot="1">
      <c r="A33" s="280" t="s">
        <v>1443</v>
      </c>
      <c r="B33" s="64" t="s">
        <v>687</v>
      </c>
      <c r="C33" s="671"/>
      <c r="D33" s="64" t="s">
        <v>688</v>
      </c>
      <c r="E33" s="64" t="s">
        <v>1167</v>
      </c>
      <c r="F33" s="322">
        <v>17078</v>
      </c>
      <c r="G33" s="194">
        <v>781</v>
      </c>
      <c r="H33" s="64" t="s">
        <v>1296</v>
      </c>
      <c r="I33" s="64" t="s">
        <v>689</v>
      </c>
      <c r="J33" s="64" t="s">
        <v>848</v>
      </c>
      <c r="K33" s="65" t="s">
        <v>690</v>
      </c>
      <c r="L33" s="290">
        <v>60</v>
      </c>
      <c r="M33" s="65">
        <v>2</v>
      </c>
      <c r="N33" s="65" t="s">
        <v>1487</v>
      </c>
      <c r="O33" s="65" t="s">
        <v>512</v>
      </c>
      <c r="P33" s="64" t="s">
        <v>1449</v>
      </c>
      <c r="Q33" s="196"/>
      <c r="R33" s="210"/>
      <c r="S33" s="196"/>
      <c r="T33" s="64" t="s">
        <v>230</v>
      </c>
      <c r="U33" s="64" t="s">
        <v>238</v>
      </c>
      <c r="V33" s="66"/>
    </row>
    <row r="34" spans="1:22" ht="9" customHeight="1">
      <c r="A34" s="58"/>
      <c r="B34" s="59"/>
      <c r="C34" s="59"/>
      <c r="D34" s="59"/>
      <c r="E34" s="59"/>
      <c r="F34" s="283"/>
      <c r="G34" s="60"/>
      <c r="H34" s="59"/>
      <c r="I34" s="59"/>
      <c r="J34" s="20"/>
      <c r="K34" s="20"/>
      <c r="L34" s="287"/>
      <c r="M34" s="20"/>
      <c r="N34" s="20"/>
      <c r="O34" s="20"/>
      <c r="P34" s="59"/>
      <c r="Q34" s="20"/>
      <c r="R34" s="20"/>
      <c r="S34" s="20"/>
      <c r="T34" s="59"/>
      <c r="U34" s="59"/>
      <c r="V34" s="20"/>
    </row>
    <row r="35" spans="1:23" s="170" customFormat="1" ht="22.5" customHeight="1">
      <c r="A35" s="351" t="s">
        <v>1355</v>
      </c>
      <c r="B35" s="168"/>
      <c r="C35" s="168"/>
      <c r="D35" s="168"/>
      <c r="E35" s="168"/>
      <c r="F35" s="327"/>
      <c r="G35" s="169"/>
      <c r="L35" s="352"/>
      <c r="M35" s="173"/>
      <c r="O35" s="7"/>
      <c r="Q35" s="171"/>
      <c r="R35" s="172"/>
      <c r="S35" s="172"/>
      <c r="V35" s="173"/>
      <c r="W35" s="174"/>
    </row>
    <row r="36" spans="1:28" s="219" customFormat="1" ht="21" customHeight="1">
      <c r="A36" s="236" t="s">
        <v>567</v>
      </c>
      <c r="B36" s="217"/>
      <c r="C36" s="242"/>
      <c r="D36" s="242"/>
      <c r="E36" s="242"/>
      <c r="F36" s="328"/>
      <c r="G36" s="242"/>
      <c r="H36" s="242"/>
      <c r="I36" s="243"/>
      <c r="J36" s="243"/>
      <c r="K36" s="243"/>
      <c r="L36" s="353"/>
      <c r="M36" s="243"/>
      <c r="N36" s="243"/>
      <c r="O36" s="243"/>
      <c r="P36" s="242"/>
      <c r="Q36" s="242"/>
      <c r="R36" s="244"/>
      <c r="S36" s="244"/>
      <c r="T36" s="218"/>
      <c r="U36" s="218"/>
      <c r="V36" s="245"/>
      <c r="W36" s="218"/>
      <c r="Y36" s="244"/>
      <c r="AB36" s="244"/>
    </row>
    <row r="37" spans="1:28" s="361" customFormat="1" ht="21.75" thickBot="1">
      <c r="A37" s="236" t="s">
        <v>569</v>
      </c>
      <c r="B37" s="354"/>
      <c r="C37" s="355"/>
      <c r="D37" s="355"/>
      <c r="E37" s="355"/>
      <c r="F37" s="367"/>
      <c r="G37" s="355"/>
      <c r="H37" s="355"/>
      <c r="I37" s="356"/>
      <c r="J37" s="356"/>
      <c r="K37" s="356"/>
      <c r="L37" s="357"/>
      <c r="M37" s="356"/>
      <c r="N37" s="356"/>
      <c r="O37" s="356"/>
      <c r="P37" s="355"/>
      <c r="Q37" s="355"/>
      <c r="R37" s="358"/>
      <c r="S37" s="358"/>
      <c r="T37" s="359"/>
      <c r="U37" s="359"/>
      <c r="V37" s="360"/>
      <c r="W37" s="359"/>
      <c r="Y37" s="358"/>
      <c r="AB37" s="358"/>
    </row>
    <row r="38" spans="1:26" s="4" customFormat="1" ht="45.75" customHeight="1" thickBot="1">
      <c r="A38" s="70" t="s">
        <v>522</v>
      </c>
      <c r="B38" s="71" t="s">
        <v>570</v>
      </c>
      <c r="C38" s="72" t="s">
        <v>552</v>
      </c>
      <c r="D38" s="71" t="s">
        <v>1406</v>
      </c>
      <c r="E38" s="71" t="s">
        <v>849</v>
      </c>
      <c r="F38" s="121" t="s">
        <v>1407</v>
      </c>
      <c r="G38" s="73" t="s">
        <v>1408</v>
      </c>
      <c r="H38" s="71" t="s">
        <v>310</v>
      </c>
      <c r="I38" s="71" t="s">
        <v>1409</v>
      </c>
      <c r="J38" s="71" t="s">
        <v>311</v>
      </c>
      <c r="K38" s="71" t="s">
        <v>304</v>
      </c>
      <c r="L38" s="117" t="s">
        <v>1410</v>
      </c>
      <c r="M38" s="71" t="s">
        <v>312</v>
      </c>
      <c r="N38" s="71" t="s">
        <v>939</v>
      </c>
      <c r="O38" s="71" t="s">
        <v>1411</v>
      </c>
      <c r="P38" s="74" t="s">
        <v>1412</v>
      </c>
      <c r="Q38" s="120" t="s">
        <v>1413</v>
      </c>
      <c r="R38" s="72" t="s">
        <v>1414</v>
      </c>
      <c r="S38" s="75" t="s">
        <v>1415</v>
      </c>
      <c r="T38" s="71" t="s">
        <v>1416</v>
      </c>
      <c r="U38" s="71" t="s">
        <v>1417</v>
      </c>
      <c r="V38" s="76" t="s">
        <v>566</v>
      </c>
      <c r="W38" s="2"/>
      <c r="X38" s="2"/>
      <c r="Y38" s="2"/>
      <c r="Z38" s="2"/>
    </row>
    <row r="39" spans="1:22" ht="52.5" customHeight="1">
      <c r="A39" s="67" t="s">
        <v>1297</v>
      </c>
      <c r="B39" s="33" t="s">
        <v>360</v>
      </c>
      <c r="C39" s="33" t="s">
        <v>557</v>
      </c>
      <c r="D39" s="33" t="s">
        <v>361</v>
      </c>
      <c r="E39" s="33" t="s">
        <v>914</v>
      </c>
      <c r="F39" s="282">
        <v>54498</v>
      </c>
      <c r="G39" s="197">
        <v>0</v>
      </c>
      <c r="H39" s="33" t="s">
        <v>1488</v>
      </c>
      <c r="I39" s="33" t="s">
        <v>929</v>
      </c>
      <c r="J39" s="33" t="s">
        <v>1489</v>
      </c>
      <c r="K39" s="33" t="s">
        <v>931</v>
      </c>
      <c r="L39" s="291">
        <v>240</v>
      </c>
      <c r="M39" s="68">
        <v>3</v>
      </c>
      <c r="N39" s="68" t="s">
        <v>1490</v>
      </c>
      <c r="O39" s="68" t="s">
        <v>503</v>
      </c>
      <c r="P39" s="33" t="s">
        <v>232</v>
      </c>
      <c r="Q39" s="197"/>
      <c r="R39" s="211"/>
      <c r="S39" s="197"/>
      <c r="T39" s="33" t="s">
        <v>226</v>
      </c>
      <c r="U39" s="33" t="s">
        <v>1298</v>
      </c>
      <c r="V39" s="69"/>
    </row>
    <row r="40" spans="1:22" ht="36" customHeight="1">
      <c r="A40" s="67" t="s">
        <v>691</v>
      </c>
      <c r="B40" s="12" t="s">
        <v>362</v>
      </c>
      <c r="C40" s="12" t="s">
        <v>558</v>
      </c>
      <c r="D40" s="12" t="s">
        <v>1491</v>
      </c>
      <c r="E40" s="12" t="s">
        <v>1492</v>
      </c>
      <c r="F40" s="281">
        <v>34701</v>
      </c>
      <c r="G40" s="195">
        <v>670</v>
      </c>
      <c r="H40" s="12" t="s">
        <v>1299</v>
      </c>
      <c r="I40" s="12" t="s">
        <v>929</v>
      </c>
      <c r="J40" s="12" t="s">
        <v>1493</v>
      </c>
      <c r="K40" s="12" t="s">
        <v>931</v>
      </c>
      <c r="L40" s="289">
        <v>190</v>
      </c>
      <c r="M40" s="13">
        <v>2</v>
      </c>
      <c r="N40" s="13" t="s">
        <v>1494</v>
      </c>
      <c r="O40" s="13" t="s">
        <v>520</v>
      </c>
      <c r="P40" s="12" t="s">
        <v>233</v>
      </c>
      <c r="Q40" s="195"/>
      <c r="R40" s="208"/>
      <c r="S40" s="195"/>
      <c r="T40" s="12" t="s">
        <v>226</v>
      </c>
      <c r="U40" s="12" t="s">
        <v>237</v>
      </c>
      <c r="V40" s="63"/>
    </row>
    <row r="41" spans="1:22" ht="36" customHeight="1">
      <c r="A41" s="67" t="s">
        <v>692</v>
      </c>
      <c r="B41" s="12" t="s">
        <v>363</v>
      </c>
      <c r="C41" s="12" t="s">
        <v>559</v>
      </c>
      <c r="D41" s="12" t="s">
        <v>681</v>
      </c>
      <c r="E41" s="12" t="s">
        <v>915</v>
      </c>
      <c r="F41" s="281">
        <v>30279</v>
      </c>
      <c r="G41" s="195">
        <v>0</v>
      </c>
      <c r="H41" s="12" t="s">
        <v>1495</v>
      </c>
      <c r="I41" s="12" t="s">
        <v>929</v>
      </c>
      <c r="J41" s="12" t="s">
        <v>930</v>
      </c>
      <c r="K41" s="12" t="s">
        <v>931</v>
      </c>
      <c r="L41" s="289">
        <v>150</v>
      </c>
      <c r="M41" s="13">
        <v>2</v>
      </c>
      <c r="N41" s="13" t="s">
        <v>1496</v>
      </c>
      <c r="O41" s="13" t="s">
        <v>511</v>
      </c>
      <c r="P41" s="12" t="s">
        <v>231</v>
      </c>
      <c r="Q41" s="195"/>
      <c r="R41" s="208"/>
      <c r="S41" s="195"/>
      <c r="T41" s="12" t="s">
        <v>230</v>
      </c>
      <c r="U41" s="12" t="s">
        <v>237</v>
      </c>
      <c r="V41" s="63"/>
    </row>
    <row r="42" spans="1:22" ht="36" customHeight="1">
      <c r="A42" s="62" t="s">
        <v>545</v>
      </c>
      <c r="B42" s="655" t="s">
        <v>364</v>
      </c>
      <c r="C42" s="655" t="s">
        <v>561</v>
      </c>
      <c r="D42" s="12" t="s">
        <v>365</v>
      </c>
      <c r="E42" s="655" t="s">
        <v>923</v>
      </c>
      <c r="F42" s="281">
        <v>69108</v>
      </c>
      <c r="G42" s="198">
        <v>265</v>
      </c>
      <c r="H42" s="12" t="s">
        <v>1497</v>
      </c>
      <c r="I42" s="12" t="s">
        <v>929</v>
      </c>
      <c r="J42" s="12" t="s">
        <v>930</v>
      </c>
      <c r="K42" s="12" t="s">
        <v>931</v>
      </c>
      <c r="L42" s="289">
        <v>300</v>
      </c>
      <c r="M42" s="13">
        <v>2</v>
      </c>
      <c r="N42" s="13" t="s">
        <v>1498</v>
      </c>
      <c r="O42" s="13" t="s">
        <v>517</v>
      </c>
      <c r="P42" s="12" t="s">
        <v>228</v>
      </c>
      <c r="Q42" s="190">
        <v>1469</v>
      </c>
      <c r="R42" s="209">
        <v>6</v>
      </c>
      <c r="S42" s="368">
        <v>11354</v>
      </c>
      <c r="T42" s="12" t="s">
        <v>226</v>
      </c>
      <c r="U42" s="12" t="s">
        <v>226</v>
      </c>
      <c r="V42" s="63"/>
    </row>
    <row r="43" spans="1:22" ht="36" customHeight="1">
      <c r="A43" s="62" t="s">
        <v>546</v>
      </c>
      <c r="B43" s="656"/>
      <c r="C43" s="656"/>
      <c r="D43" s="12" t="s">
        <v>682</v>
      </c>
      <c r="E43" s="656"/>
      <c r="F43" s="281">
        <v>0</v>
      </c>
      <c r="G43" s="195">
        <v>0</v>
      </c>
      <c r="H43" s="12" t="s">
        <v>1497</v>
      </c>
      <c r="I43" s="12" t="s">
        <v>1346</v>
      </c>
      <c r="J43" s="12" t="s">
        <v>932</v>
      </c>
      <c r="K43" s="12" t="s">
        <v>931</v>
      </c>
      <c r="L43" s="289">
        <v>24</v>
      </c>
      <c r="M43" s="13">
        <v>1</v>
      </c>
      <c r="N43" s="13" t="s">
        <v>1499</v>
      </c>
      <c r="O43" s="13" t="s">
        <v>509</v>
      </c>
      <c r="P43" s="12" t="s">
        <v>230</v>
      </c>
      <c r="Q43" s="195"/>
      <c r="R43" s="208"/>
      <c r="S43" s="195"/>
      <c r="T43" s="12" t="s">
        <v>230</v>
      </c>
      <c r="U43" s="12" t="s">
        <v>230</v>
      </c>
      <c r="V43" s="63" t="s">
        <v>1438</v>
      </c>
    </row>
    <row r="44" spans="1:22" ht="57" customHeight="1">
      <c r="A44" s="62" t="s">
        <v>547</v>
      </c>
      <c r="B44" s="655" t="s">
        <v>669</v>
      </c>
      <c r="C44" s="650" t="s">
        <v>1168</v>
      </c>
      <c r="D44" s="12" t="s">
        <v>289</v>
      </c>
      <c r="E44" s="12" t="s">
        <v>295</v>
      </c>
      <c r="F44" s="281">
        <v>0</v>
      </c>
      <c r="G44" s="195">
        <v>0</v>
      </c>
      <c r="H44" s="12" t="s">
        <v>224</v>
      </c>
      <c r="I44" s="12" t="s">
        <v>929</v>
      </c>
      <c r="J44" s="12" t="s">
        <v>930</v>
      </c>
      <c r="K44" s="12" t="s">
        <v>931</v>
      </c>
      <c r="L44" s="289">
        <v>300</v>
      </c>
      <c r="M44" s="13">
        <v>2</v>
      </c>
      <c r="N44" s="13" t="s">
        <v>1500</v>
      </c>
      <c r="O44" s="13" t="s">
        <v>507</v>
      </c>
      <c r="P44" s="12" t="s">
        <v>231</v>
      </c>
      <c r="Q44" s="195"/>
      <c r="R44" s="208"/>
      <c r="S44" s="195"/>
      <c r="T44" s="12" t="s">
        <v>230</v>
      </c>
      <c r="U44" s="12" t="s">
        <v>230</v>
      </c>
      <c r="V44" s="63" t="s">
        <v>1438</v>
      </c>
    </row>
    <row r="45" spans="1:22" ht="57" customHeight="1">
      <c r="A45" s="62" t="s">
        <v>548</v>
      </c>
      <c r="B45" s="656"/>
      <c r="C45" s="650"/>
      <c r="D45" s="12" t="s">
        <v>293</v>
      </c>
      <c r="E45" s="12" t="s">
        <v>294</v>
      </c>
      <c r="F45" s="281">
        <v>76772</v>
      </c>
      <c r="G45" s="198">
        <v>237</v>
      </c>
      <c r="H45" s="12" t="s">
        <v>1501</v>
      </c>
      <c r="I45" s="12" t="s">
        <v>929</v>
      </c>
      <c r="J45" s="12" t="s">
        <v>930</v>
      </c>
      <c r="K45" s="12" t="s">
        <v>931</v>
      </c>
      <c r="L45" s="289">
        <v>330</v>
      </c>
      <c r="M45" s="13">
        <v>3</v>
      </c>
      <c r="N45" s="13" t="s">
        <v>1502</v>
      </c>
      <c r="O45" s="13" t="s">
        <v>523</v>
      </c>
      <c r="P45" s="12" t="s">
        <v>1291</v>
      </c>
      <c r="Q45" s="190">
        <v>5000</v>
      </c>
      <c r="R45" s="209">
        <v>13</v>
      </c>
      <c r="S45" s="190">
        <v>25016</v>
      </c>
      <c r="T45" s="12" t="s">
        <v>712</v>
      </c>
      <c r="U45" s="12" t="s">
        <v>1503</v>
      </c>
      <c r="V45" s="63"/>
    </row>
    <row r="46" spans="1:22" ht="43.5" customHeight="1">
      <c r="A46" s="62" t="s">
        <v>549</v>
      </c>
      <c r="B46" s="12" t="s">
        <v>366</v>
      </c>
      <c r="C46" s="12" t="s">
        <v>562</v>
      </c>
      <c r="D46" s="12" t="s">
        <v>367</v>
      </c>
      <c r="E46" s="12" t="s">
        <v>924</v>
      </c>
      <c r="F46" s="281">
        <v>44985</v>
      </c>
      <c r="G46" s="198">
        <v>403</v>
      </c>
      <c r="H46" s="12" t="s">
        <v>1504</v>
      </c>
      <c r="I46" s="12" t="s">
        <v>929</v>
      </c>
      <c r="J46" s="12" t="s">
        <v>930</v>
      </c>
      <c r="K46" s="12" t="s">
        <v>931</v>
      </c>
      <c r="L46" s="289">
        <v>300</v>
      </c>
      <c r="M46" s="13">
        <v>2</v>
      </c>
      <c r="N46" s="13" t="s">
        <v>1505</v>
      </c>
      <c r="O46" s="13" t="s">
        <v>554</v>
      </c>
      <c r="P46" s="12" t="s">
        <v>1300</v>
      </c>
      <c r="Q46" s="190">
        <v>1000</v>
      </c>
      <c r="R46" s="209">
        <v>5.9</v>
      </c>
      <c r="S46" s="190">
        <v>6283</v>
      </c>
      <c r="T46" s="12" t="s">
        <v>1301</v>
      </c>
      <c r="U46" s="12" t="s">
        <v>1302</v>
      </c>
      <c r="V46" s="56" t="s">
        <v>1169</v>
      </c>
    </row>
    <row r="47" spans="1:22" ht="36" customHeight="1">
      <c r="A47" s="62" t="s">
        <v>550</v>
      </c>
      <c r="B47" s="12" t="s">
        <v>368</v>
      </c>
      <c r="C47" s="12" t="s">
        <v>563</v>
      </c>
      <c r="D47" s="12" t="s">
        <v>369</v>
      </c>
      <c r="E47" s="12" t="s">
        <v>1506</v>
      </c>
      <c r="F47" s="281">
        <v>19123</v>
      </c>
      <c r="G47" s="195">
        <v>0</v>
      </c>
      <c r="H47" s="12" t="s">
        <v>1507</v>
      </c>
      <c r="I47" s="12" t="s">
        <v>929</v>
      </c>
      <c r="J47" s="12" t="s">
        <v>930</v>
      </c>
      <c r="K47" s="12" t="s">
        <v>931</v>
      </c>
      <c r="L47" s="289">
        <v>112.5</v>
      </c>
      <c r="M47" s="13">
        <v>2</v>
      </c>
      <c r="N47" s="13" t="s">
        <v>1508</v>
      </c>
      <c r="O47" s="13" t="s">
        <v>509</v>
      </c>
      <c r="P47" s="12" t="s">
        <v>231</v>
      </c>
      <c r="Q47" s="195"/>
      <c r="R47" s="208"/>
      <c r="S47" s="195"/>
      <c r="T47" s="12" t="s">
        <v>226</v>
      </c>
      <c r="U47" s="12" t="s">
        <v>237</v>
      </c>
      <c r="V47" s="63"/>
    </row>
    <row r="48" spans="1:22" ht="36" customHeight="1">
      <c r="A48" s="62" t="s">
        <v>551</v>
      </c>
      <c r="B48" s="32" t="s">
        <v>370</v>
      </c>
      <c r="C48" s="32" t="s">
        <v>564</v>
      </c>
      <c r="D48" s="12" t="s">
        <v>371</v>
      </c>
      <c r="E48" s="32" t="s">
        <v>926</v>
      </c>
      <c r="F48" s="281">
        <v>61595</v>
      </c>
      <c r="G48" s="195">
        <v>3289</v>
      </c>
      <c r="H48" s="12" t="s">
        <v>1509</v>
      </c>
      <c r="I48" s="12" t="s">
        <v>929</v>
      </c>
      <c r="J48" s="12" t="s">
        <v>930</v>
      </c>
      <c r="K48" s="12" t="s">
        <v>931</v>
      </c>
      <c r="L48" s="289">
        <v>291</v>
      </c>
      <c r="M48" s="13">
        <v>3</v>
      </c>
      <c r="N48" s="13" t="s">
        <v>1510</v>
      </c>
      <c r="O48" s="13" t="s">
        <v>685</v>
      </c>
      <c r="P48" s="12" t="s">
        <v>1450</v>
      </c>
      <c r="Q48" s="198">
        <v>6400</v>
      </c>
      <c r="R48" s="212">
        <v>15</v>
      </c>
      <c r="S48" s="195">
        <v>25594.36</v>
      </c>
      <c r="T48" s="12" t="s">
        <v>712</v>
      </c>
      <c r="U48" s="12" t="s">
        <v>1303</v>
      </c>
      <c r="V48" s="63"/>
    </row>
    <row r="49" spans="1:22" ht="36">
      <c r="A49" s="62" t="s">
        <v>219</v>
      </c>
      <c r="B49" s="12" t="s">
        <v>372</v>
      </c>
      <c r="C49" s="12" t="s">
        <v>565</v>
      </c>
      <c r="D49" s="12" t="s">
        <v>1304</v>
      </c>
      <c r="E49" s="12" t="s">
        <v>1170</v>
      </c>
      <c r="F49" s="281">
        <v>29038</v>
      </c>
      <c r="G49" s="198">
        <v>51</v>
      </c>
      <c r="H49" s="12" t="s">
        <v>1511</v>
      </c>
      <c r="I49" s="12" t="s">
        <v>929</v>
      </c>
      <c r="J49" s="12" t="s">
        <v>934</v>
      </c>
      <c r="K49" s="12" t="s">
        <v>931</v>
      </c>
      <c r="L49" s="289">
        <v>150</v>
      </c>
      <c r="M49" s="13">
        <v>2</v>
      </c>
      <c r="N49" s="13" t="s">
        <v>1512</v>
      </c>
      <c r="O49" s="13" t="s">
        <v>556</v>
      </c>
      <c r="P49" s="12" t="s">
        <v>231</v>
      </c>
      <c r="Q49" s="195"/>
      <c r="R49" s="208"/>
      <c r="S49" s="195"/>
      <c r="T49" s="12" t="s">
        <v>230</v>
      </c>
      <c r="U49" s="12" t="s">
        <v>1513</v>
      </c>
      <c r="V49" s="63"/>
    </row>
    <row r="50" spans="1:22" ht="48.75" customHeight="1">
      <c r="A50" s="62" t="s">
        <v>220</v>
      </c>
      <c r="B50" s="12" t="s">
        <v>847</v>
      </c>
      <c r="C50" s="12" t="s">
        <v>1171</v>
      </c>
      <c r="D50" s="12" t="s">
        <v>1514</v>
      </c>
      <c r="E50" s="12" t="s">
        <v>927</v>
      </c>
      <c r="F50" s="281">
        <v>2651</v>
      </c>
      <c r="G50" s="195">
        <v>0</v>
      </c>
      <c r="H50" s="12" t="s">
        <v>1511</v>
      </c>
      <c r="I50" s="12" t="s">
        <v>929</v>
      </c>
      <c r="J50" s="12" t="s">
        <v>930</v>
      </c>
      <c r="K50" s="12" t="s">
        <v>936</v>
      </c>
      <c r="L50" s="289">
        <v>20</v>
      </c>
      <c r="M50" s="13">
        <v>2</v>
      </c>
      <c r="N50" s="13" t="s">
        <v>1515</v>
      </c>
      <c r="O50" s="13" t="s">
        <v>517</v>
      </c>
      <c r="P50" s="12" t="s">
        <v>230</v>
      </c>
      <c r="Q50" s="195"/>
      <c r="R50" s="208"/>
      <c r="S50" s="195"/>
      <c r="T50" s="12" t="s">
        <v>230</v>
      </c>
      <c r="U50" s="12" t="s">
        <v>226</v>
      </c>
      <c r="V50" s="63"/>
    </row>
    <row r="51" spans="1:22" ht="41.25" customHeight="1">
      <c r="A51" s="62" t="s">
        <v>221</v>
      </c>
      <c r="B51" s="655" t="s">
        <v>670</v>
      </c>
      <c r="C51" s="655" t="s">
        <v>671</v>
      </c>
      <c r="D51" s="12" t="s">
        <v>678</v>
      </c>
      <c r="E51" s="655" t="s">
        <v>1370</v>
      </c>
      <c r="F51" s="281">
        <v>387</v>
      </c>
      <c r="G51" s="195">
        <v>0</v>
      </c>
      <c r="H51" s="12" t="s">
        <v>1516</v>
      </c>
      <c r="I51" s="12" t="s">
        <v>929</v>
      </c>
      <c r="J51" s="12" t="s">
        <v>930</v>
      </c>
      <c r="K51" s="12" t="s">
        <v>931</v>
      </c>
      <c r="L51" s="289">
        <v>90</v>
      </c>
      <c r="M51" s="13">
        <v>1</v>
      </c>
      <c r="N51" s="13" t="s">
        <v>1517</v>
      </c>
      <c r="O51" s="13" t="s">
        <v>514</v>
      </c>
      <c r="P51" s="12" t="s">
        <v>231</v>
      </c>
      <c r="Q51" s="195"/>
      <c r="R51" s="208"/>
      <c r="S51" s="195"/>
      <c r="T51" s="12" t="s">
        <v>226</v>
      </c>
      <c r="U51" s="12" t="s">
        <v>226</v>
      </c>
      <c r="V51" s="63" t="s">
        <v>686</v>
      </c>
    </row>
    <row r="52" spans="1:22" ht="41.25" customHeight="1">
      <c r="A52" s="62" t="s">
        <v>222</v>
      </c>
      <c r="B52" s="656"/>
      <c r="C52" s="656"/>
      <c r="D52" s="12" t="s">
        <v>680</v>
      </c>
      <c r="E52" s="656"/>
      <c r="F52" s="281">
        <v>82</v>
      </c>
      <c r="G52" s="195">
        <v>0</v>
      </c>
      <c r="H52" s="12" t="s">
        <v>1518</v>
      </c>
      <c r="I52" s="12" t="s">
        <v>929</v>
      </c>
      <c r="J52" s="12" t="s">
        <v>930</v>
      </c>
      <c r="K52" s="12" t="s">
        <v>931</v>
      </c>
      <c r="L52" s="289">
        <v>90</v>
      </c>
      <c r="M52" s="13">
        <v>1</v>
      </c>
      <c r="N52" s="13" t="s">
        <v>1519</v>
      </c>
      <c r="O52" s="13" t="s">
        <v>556</v>
      </c>
      <c r="P52" s="12" t="s">
        <v>231</v>
      </c>
      <c r="Q52" s="195"/>
      <c r="R52" s="208"/>
      <c r="S52" s="195"/>
      <c r="T52" s="12" t="s">
        <v>226</v>
      </c>
      <c r="U52" s="12" t="s">
        <v>226</v>
      </c>
      <c r="V52" s="63" t="s">
        <v>686</v>
      </c>
    </row>
    <row r="53" spans="1:22" ht="37.5" customHeight="1">
      <c r="A53" s="62" t="s">
        <v>223</v>
      </c>
      <c r="B53" s="12" t="s">
        <v>373</v>
      </c>
      <c r="C53" s="12" t="s">
        <v>1464</v>
      </c>
      <c r="D53" s="12" t="s">
        <v>374</v>
      </c>
      <c r="E53" s="12" t="s">
        <v>928</v>
      </c>
      <c r="F53" s="281">
        <v>45738</v>
      </c>
      <c r="G53" s="198">
        <v>95</v>
      </c>
      <c r="H53" s="12" t="s">
        <v>224</v>
      </c>
      <c r="I53" s="12" t="s">
        <v>929</v>
      </c>
      <c r="J53" s="12" t="s">
        <v>930</v>
      </c>
      <c r="K53" s="12" t="s">
        <v>931</v>
      </c>
      <c r="L53" s="289">
        <v>200</v>
      </c>
      <c r="M53" s="13">
        <v>2</v>
      </c>
      <c r="N53" s="13" t="s">
        <v>1520</v>
      </c>
      <c r="O53" s="13" t="s">
        <v>684</v>
      </c>
      <c r="P53" s="12" t="s">
        <v>233</v>
      </c>
      <c r="Q53" s="195"/>
      <c r="R53" s="208"/>
      <c r="S53" s="195"/>
      <c r="T53" s="12" t="s">
        <v>226</v>
      </c>
      <c r="U53" s="12" t="s">
        <v>226</v>
      </c>
      <c r="V53" s="63"/>
    </row>
    <row r="54" spans="1:22" ht="51" customHeight="1" thickBot="1">
      <c r="A54" s="62" t="s">
        <v>922</v>
      </c>
      <c r="B54" s="32" t="s">
        <v>375</v>
      </c>
      <c r="C54" s="32" t="s">
        <v>1172</v>
      </c>
      <c r="D54" s="32" t="s">
        <v>683</v>
      </c>
      <c r="E54" s="32" t="s">
        <v>1270</v>
      </c>
      <c r="F54" s="284">
        <v>53413</v>
      </c>
      <c r="G54" s="207">
        <v>338</v>
      </c>
      <c r="H54" s="32" t="s">
        <v>0</v>
      </c>
      <c r="I54" s="32" t="s">
        <v>929</v>
      </c>
      <c r="J54" s="32" t="s">
        <v>934</v>
      </c>
      <c r="K54" s="32" t="s">
        <v>931</v>
      </c>
      <c r="L54" s="292">
        <v>195</v>
      </c>
      <c r="M54" s="87">
        <v>3</v>
      </c>
      <c r="N54" s="87" t="s">
        <v>1</v>
      </c>
      <c r="O54" s="87" t="s">
        <v>508</v>
      </c>
      <c r="P54" s="32" t="s">
        <v>1305</v>
      </c>
      <c r="Q54" s="199">
        <v>1800</v>
      </c>
      <c r="R54" s="213">
        <v>10</v>
      </c>
      <c r="S54" s="199">
        <v>10752</v>
      </c>
      <c r="T54" s="32" t="s">
        <v>230</v>
      </c>
      <c r="U54" s="32" t="s">
        <v>226</v>
      </c>
      <c r="V54" s="77"/>
    </row>
    <row r="55" spans="1:22" ht="71.25" customHeight="1" thickBot="1">
      <c r="A55" s="659" t="s">
        <v>574</v>
      </c>
      <c r="B55" s="660"/>
      <c r="C55" s="103" t="s">
        <v>882</v>
      </c>
      <c r="D55" s="664" t="s">
        <v>1354</v>
      </c>
      <c r="E55" s="665"/>
      <c r="F55" s="285">
        <f>SUM(F5:F54)</f>
        <v>2055436</v>
      </c>
      <c r="G55" s="193">
        <f>SUM(G5:G54)</f>
        <v>66659.03</v>
      </c>
      <c r="H55" s="122"/>
      <c r="I55" s="661"/>
      <c r="J55" s="662"/>
      <c r="K55" s="663"/>
      <c r="L55" s="293">
        <f>SUM(L5:L54)</f>
        <v>11056.5</v>
      </c>
      <c r="M55" s="652"/>
      <c r="N55" s="653"/>
      <c r="O55" s="653"/>
      <c r="P55" s="653"/>
      <c r="Q55" s="653"/>
      <c r="R55" s="653"/>
      <c r="S55" s="653"/>
      <c r="T55" s="653"/>
      <c r="U55" s="653"/>
      <c r="V55" s="654"/>
    </row>
    <row r="56" spans="1:22" ht="25.5" customHeight="1">
      <c r="A56" s="344"/>
      <c r="B56" s="344"/>
      <c r="C56" s="225"/>
      <c r="D56" s="345"/>
      <c r="E56" s="345"/>
      <c r="F56" s="346"/>
      <c r="G56" s="347"/>
      <c r="H56" s="59"/>
      <c r="I56" s="20"/>
      <c r="J56" s="20"/>
      <c r="K56" s="20"/>
      <c r="L56" s="348"/>
      <c r="M56" s="224"/>
      <c r="N56" s="224"/>
      <c r="O56" s="224"/>
      <c r="P56" s="224"/>
      <c r="Q56" s="224"/>
      <c r="R56" s="224"/>
      <c r="S56" s="224"/>
      <c r="T56" s="224"/>
      <c r="U56" s="224"/>
      <c r="V56" s="224"/>
    </row>
    <row r="58" spans="1:13" s="19" customFormat="1" ht="21" customHeight="1" thickBot="1">
      <c r="A58" s="236" t="s">
        <v>1451</v>
      </c>
      <c r="F58" s="25"/>
      <c r="G58" s="25"/>
      <c r="I58" s="23"/>
      <c r="K58" s="21"/>
      <c r="L58" s="21"/>
      <c r="M58" s="21"/>
    </row>
    <row r="59" spans="1:15" s="21" customFormat="1" ht="36" customHeight="1" thickBot="1">
      <c r="A59" s="89" t="s">
        <v>522</v>
      </c>
      <c r="B59" s="646" t="s">
        <v>308</v>
      </c>
      <c r="C59" s="647"/>
      <c r="D59" s="90" t="s">
        <v>309</v>
      </c>
      <c r="E59" s="90" t="s">
        <v>849</v>
      </c>
      <c r="F59" s="95" t="s">
        <v>4</v>
      </c>
      <c r="G59" s="95" t="s">
        <v>946</v>
      </c>
      <c r="H59" s="72" t="s">
        <v>305</v>
      </c>
      <c r="I59" s="72" t="s">
        <v>884</v>
      </c>
      <c r="J59" s="96" t="s">
        <v>1410</v>
      </c>
      <c r="K59" s="90" t="s">
        <v>843</v>
      </c>
      <c r="L59" s="90" t="s">
        <v>1411</v>
      </c>
      <c r="M59" s="637" t="s">
        <v>515</v>
      </c>
      <c r="N59" s="638"/>
      <c r="O59" s="20"/>
    </row>
    <row r="60" spans="1:15" s="21" customFormat="1" ht="36" customHeight="1">
      <c r="A60" s="81">
        <v>1</v>
      </c>
      <c r="B60" s="648" t="s">
        <v>797</v>
      </c>
      <c r="C60" s="649"/>
      <c r="D60" s="233" t="s">
        <v>727</v>
      </c>
      <c r="E60" s="233" t="s">
        <v>306</v>
      </c>
      <c r="F60" s="189">
        <v>6</v>
      </c>
      <c r="G60" s="189">
        <v>4</v>
      </c>
      <c r="H60" s="233" t="s">
        <v>728</v>
      </c>
      <c r="I60" s="233" t="s">
        <v>729</v>
      </c>
      <c r="J60" s="303">
        <v>0.04</v>
      </c>
      <c r="K60" s="61">
        <v>18</v>
      </c>
      <c r="L60" s="61" t="s">
        <v>227</v>
      </c>
      <c r="M60" s="635"/>
      <c r="N60" s="636"/>
      <c r="O60" s="20"/>
    </row>
    <row r="61" spans="1:15" s="21" customFormat="1" ht="36" customHeight="1">
      <c r="A61" s="49">
        <v>2</v>
      </c>
      <c r="B61" s="650" t="s">
        <v>818</v>
      </c>
      <c r="C61" s="650"/>
      <c r="D61" s="12" t="s">
        <v>1356</v>
      </c>
      <c r="E61" s="12" t="s">
        <v>1173</v>
      </c>
      <c r="F61" s="198">
        <v>0</v>
      </c>
      <c r="G61" s="198">
        <v>0</v>
      </c>
      <c r="H61" s="12" t="s">
        <v>1452</v>
      </c>
      <c r="I61" s="12" t="s">
        <v>887</v>
      </c>
      <c r="J61" s="306">
        <v>21</v>
      </c>
      <c r="K61" s="79" t="s">
        <v>32</v>
      </c>
      <c r="L61" s="13" t="s">
        <v>504</v>
      </c>
      <c r="M61" s="644" t="s">
        <v>686</v>
      </c>
      <c r="N61" s="645"/>
      <c r="O61" s="20"/>
    </row>
    <row r="62" spans="1:15" s="19" customFormat="1" ht="36" customHeight="1" thickBot="1">
      <c r="A62" s="50">
        <v>3</v>
      </c>
      <c r="B62" s="651" t="s">
        <v>787</v>
      </c>
      <c r="C62" s="651"/>
      <c r="D62" s="64" t="s">
        <v>947</v>
      </c>
      <c r="E62" s="64" t="s">
        <v>801</v>
      </c>
      <c r="F62" s="187">
        <v>6</v>
      </c>
      <c r="G62" s="187">
        <v>6</v>
      </c>
      <c r="H62" s="32" t="s">
        <v>886</v>
      </c>
      <c r="I62" s="32" t="s">
        <v>885</v>
      </c>
      <c r="J62" s="304">
        <v>0.18</v>
      </c>
      <c r="K62" s="65">
        <v>13</v>
      </c>
      <c r="L62" s="65" t="s">
        <v>526</v>
      </c>
      <c r="M62" s="642"/>
      <c r="N62" s="643"/>
      <c r="O62" s="21"/>
    </row>
    <row r="63" spans="1:14" s="19" customFormat="1" ht="40.5" customHeight="1" thickBot="1">
      <c r="A63" s="566" t="s">
        <v>574</v>
      </c>
      <c r="B63" s="614"/>
      <c r="C63" s="567"/>
      <c r="D63" s="124" t="s">
        <v>945</v>
      </c>
      <c r="E63" s="183" t="s">
        <v>2</v>
      </c>
      <c r="F63" s="185">
        <f>SUM(F60:F62)</f>
        <v>12</v>
      </c>
      <c r="G63" s="341">
        <f>SUM(G60:G62)</f>
        <v>10</v>
      </c>
      <c r="H63" s="122"/>
      <c r="I63" s="122"/>
      <c r="J63" s="305">
        <f>SUM(J60:J62)</f>
        <v>21.22</v>
      </c>
      <c r="K63" s="639"/>
      <c r="L63" s="640"/>
      <c r="M63" s="640"/>
      <c r="N63" s="641"/>
    </row>
  </sheetData>
  <mergeCells count="40">
    <mergeCell ref="C5:C9"/>
    <mergeCell ref="B10:B11"/>
    <mergeCell ref="C10:C11"/>
    <mergeCell ref="B5:B8"/>
    <mergeCell ref="B12:B15"/>
    <mergeCell ref="C12:C15"/>
    <mergeCell ref="C44:C45"/>
    <mergeCell ref="C42:C43"/>
    <mergeCell ref="C21:C22"/>
    <mergeCell ref="C32:C33"/>
    <mergeCell ref="B19:B20"/>
    <mergeCell ref="C19:C20"/>
    <mergeCell ref="C16:C17"/>
    <mergeCell ref="B16:B17"/>
    <mergeCell ref="E10:E11"/>
    <mergeCell ref="E19:E20"/>
    <mergeCell ref="E21:E22"/>
    <mergeCell ref="I55:K55"/>
    <mergeCell ref="D55:E55"/>
    <mergeCell ref="B21:B22"/>
    <mergeCell ref="B42:B43"/>
    <mergeCell ref="B44:B45"/>
    <mergeCell ref="B51:B52"/>
    <mergeCell ref="M55:V55"/>
    <mergeCell ref="E51:E52"/>
    <mergeCell ref="B23:B24"/>
    <mergeCell ref="C23:C24"/>
    <mergeCell ref="E42:E43"/>
    <mergeCell ref="A55:B55"/>
    <mergeCell ref="C51:C52"/>
    <mergeCell ref="A63:C63"/>
    <mergeCell ref="B59:C59"/>
    <mergeCell ref="B60:C60"/>
    <mergeCell ref="B61:C61"/>
    <mergeCell ref="B62:C62"/>
    <mergeCell ref="M60:N60"/>
    <mergeCell ref="M59:N59"/>
    <mergeCell ref="K63:N63"/>
    <mergeCell ref="M62:N62"/>
    <mergeCell ref="M61:N61"/>
  </mergeCells>
  <printOptions/>
  <pageMargins left="0.5905511811023623" right="0.5905511811023623" top="0.5905511811023623" bottom="0.5905511811023623" header="0.3937007874015748" footer="0.3937007874015748"/>
  <pageSetup firstPageNumber="75" useFirstPageNumber="1" fitToHeight="2" fitToWidth="2" horizontalDpi="600" verticalDpi="600" orientation="portrait" pageOrder="overThenDown" paperSize="9" scale="65" r:id="rId1"/>
  <headerFooter alignWithMargins="0">
    <oddFooter>&amp;C&amp;P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1"/>
  </sheetPr>
  <dimension ref="A1:AC85"/>
  <sheetViews>
    <sheetView view="pageBreakPreview" zoomScale="85" zoomScaleSheetLayoutView="85" workbookViewId="0" topLeftCell="B73">
      <selection activeCell="H61" sqref="H61"/>
    </sheetView>
  </sheetViews>
  <sheetFormatPr defaultColWidth="9.00390625" defaultRowHeight="38.25" customHeight="1"/>
  <cols>
    <col min="1" max="1" width="4.625" style="19" customWidth="1"/>
    <col min="2" max="2" width="19.625" style="19" customWidth="1"/>
    <col min="3" max="3" width="10.625" style="19" customWidth="1"/>
    <col min="4" max="4" width="29.625" style="19" customWidth="1"/>
    <col min="5" max="5" width="30.875" style="19" customWidth="1"/>
    <col min="6" max="6" width="9.875" style="22" customWidth="1"/>
    <col min="7" max="7" width="9.75390625" style="22" customWidth="1"/>
    <col min="8" max="8" width="21.25390625" style="19" customWidth="1"/>
    <col min="9" max="9" width="8.50390625" style="21" bestFit="1" customWidth="1"/>
    <col min="10" max="10" width="10.875" style="23" bestFit="1" customWidth="1"/>
    <col min="11" max="11" width="10.25390625" style="78" bestFit="1" customWidth="1"/>
    <col min="12" max="12" width="10.25390625" style="21" bestFit="1" customWidth="1"/>
    <col min="13" max="13" width="8.25390625" style="19" customWidth="1"/>
    <col min="14" max="16384" width="9.00390625" style="19" customWidth="1"/>
  </cols>
  <sheetData>
    <row r="1" spans="1:24" s="170" customFormat="1" ht="23.25" customHeight="1">
      <c r="A1" s="216" t="s">
        <v>1355</v>
      </c>
      <c r="B1" s="168"/>
      <c r="C1" s="168"/>
      <c r="D1" s="168"/>
      <c r="E1" s="168"/>
      <c r="F1" s="168"/>
      <c r="G1" s="169"/>
      <c r="H1" s="169"/>
      <c r="P1" s="7"/>
      <c r="R1" s="171"/>
      <c r="S1" s="172"/>
      <c r="T1" s="172"/>
      <c r="W1" s="173"/>
      <c r="X1" s="174"/>
    </row>
    <row r="2" spans="1:29" s="219" customFormat="1" ht="23.25" customHeight="1">
      <c r="A2" s="239" t="s">
        <v>567</v>
      </c>
      <c r="B2" s="217"/>
      <c r="C2" s="217"/>
      <c r="D2" s="242"/>
      <c r="E2" s="242"/>
      <c r="F2" s="242"/>
      <c r="G2" s="242"/>
      <c r="H2" s="242"/>
      <c r="I2" s="242"/>
      <c r="J2" s="243"/>
      <c r="K2" s="243"/>
      <c r="L2" s="243"/>
      <c r="M2" s="242"/>
      <c r="N2" s="243"/>
      <c r="O2" s="243"/>
      <c r="P2" s="243"/>
      <c r="Q2" s="242"/>
      <c r="R2" s="242"/>
      <c r="S2" s="244"/>
      <c r="T2" s="244"/>
      <c r="U2" s="218"/>
      <c r="V2" s="218"/>
      <c r="W2" s="245"/>
      <c r="X2" s="218"/>
      <c r="Z2" s="244"/>
      <c r="AC2" s="244"/>
    </row>
    <row r="3" ht="21.75" customHeight="1" thickBot="1">
      <c r="A3" s="239" t="s">
        <v>1472</v>
      </c>
    </row>
    <row r="4" spans="1:13" s="21" customFormat="1" ht="35.25" customHeight="1" thickBot="1">
      <c r="A4" s="89" t="s">
        <v>522</v>
      </c>
      <c r="B4" s="90" t="s">
        <v>3</v>
      </c>
      <c r="C4" s="72" t="s">
        <v>552</v>
      </c>
      <c r="D4" s="90" t="s">
        <v>309</v>
      </c>
      <c r="E4" s="90" t="s">
        <v>849</v>
      </c>
      <c r="F4" s="95" t="s">
        <v>4</v>
      </c>
      <c r="G4" s="95" t="s">
        <v>5</v>
      </c>
      <c r="H4" s="90" t="s">
        <v>305</v>
      </c>
      <c r="I4" s="90" t="s">
        <v>311</v>
      </c>
      <c r="J4" s="96" t="s">
        <v>1410</v>
      </c>
      <c r="K4" s="96" t="s">
        <v>843</v>
      </c>
      <c r="L4" s="90" t="s">
        <v>1411</v>
      </c>
      <c r="M4" s="92" t="s">
        <v>515</v>
      </c>
    </row>
    <row r="5" spans="1:13" ht="30" customHeight="1">
      <c r="A5" s="81">
        <v>1</v>
      </c>
      <c r="B5" s="675" t="s">
        <v>315</v>
      </c>
      <c r="C5" s="675"/>
      <c r="D5" s="93" t="s">
        <v>6</v>
      </c>
      <c r="E5" s="93" t="s">
        <v>1174</v>
      </c>
      <c r="F5" s="189">
        <v>1357</v>
      </c>
      <c r="G5" s="186">
        <v>0</v>
      </c>
      <c r="H5" s="93" t="s">
        <v>888</v>
      </c>
      <c r="I5" s="61" t="s">
        <v>942</v>
      </c>
      <c r="J5" s="299">
        <v>20</v>
      </c>
      <c r="K5" s="88">
        <v>4</v>
      </c>
      <c r="L5" s="61" t="s">
        <v>519</v>
      </c>
      <c r="M5" s="97"/>
    </row>
    <row r="6" spans="1:13" ht="30" customHeight="1">
      <c r="A6" s="49">
        <v>2</v>
      </c>
      <c r="B6" s="656"/>
      <c r="C6" s="656"/>
      <c r="D6" s="12" t="s">
        <v>378</v>
      </c>
      <c r="E6" s="12" t="s">
        <v>941</v>
      </c>
      <c r="F6" s="190">
        <v>76652.44</v>
      </c>
      <c r="G6" s="190">
        <v>2965.66</v>
      </c>
      <c r="H6" s="12" t="s">
        <v>1357</v>
      </c>
      <c r="I6" s="13" t="s">
        <v>942</v>
      </c>
      <c r="J6" s="300">
        <v>400</v>
      </c>
      <c r="K6" s="79" t="s">
        <v>7</v>
      </c>
      <c r="L6" s="13" t="s">
        <v>521</v>
      </c>
      <c r="M6" s="83"/>
    </row>
    <row r="7" spans="1:13" ht="30" customHeight="1">
      <c r="A7" s="49">
        <v>3</v>
      </c>
      <c r="B7" s="12" t="s">
        <v>319</v>
      </c>
      <c r="C7" s="12"/>
      <c r="D7" s="12" t="s">
        <v>320</v>
      </c>
      <c r="E7" s="12" t="s">
        <v>1175</v>
      </c>
      <c r="F7" s="190">
        <v>19639</v>
      </c>
      <c r="G7" s="190">
        <v>1619</v>
      </c>
      <c r="H7" s="12" t="s">
        <v>1358</v>
      </c>
      <c r="I7" s="13" t="s">
        <v>943</v>
      </c>
      <c r="J7" s="300">
        <v>70</v>
      </c>
      <c r="K7" s="79" t="s">
        <v>8</v>
      </c>
      <c r="L7" s="13" t="s">
        <v>523</v>
      </c>
      <c r="M7" s="83"/>
    </row>
    <row r="8" spans="1:13" ht="30" customHeight="1">
      <c r="A8" s="49">
        <v>4</v>
      </c>
      <c r="B8" s="655" t="s">
        <v>325</v>
      </c>
      <c r="C8" s="655"/>
      <c r="D8" s="12" t="s">
        <v>379</v>
      </c>
      <c r="E8" s="12" t="s">
        <v>1377</v>
      </c>
      <c r="F8" s="190">
        <v>6343</v>
      </c>
      <c r="G8" s="190">
        <v>331.58</v>
      </c>
      <c r="H8" s="12" t="s">
        <v>889</v>
      </c>
      <c r="I8" s="13" t="s">
        <v>943</v>
      </c>
      <c r="J8" s="300">
        <v>50</v>
      </c>
      <c r="K8" s="79">
        <v>62</v>
      </c>
      <c r="L8" s="13" t="s">
        <v>503</v>
      </c>
      <c r="M8" s="83"/>
    </row>
    <row r="9" spans="1:13" ht="30" customHeight="1">
      <c r="A9" s="49">
        <v>5</v>
      </c>
      <c r="B9" s="656"/>
      <c r="C9" s="656"/>
      <c r="D9" s="12" t="s">
        <v>9</v>
      </c>
      <c r="E9" s="12" t="s">
        <v>296</v>
      </c>
      <c r="F9" s="190">
        <v>0</v>
      </c>
      <c r="G9" s="190"/>
      <c r="H9" s="12" t="s">
        <v>10</v>
      </c>
      <c r="I9" s="13" t="s">
        <v>944</v>
      </c>
      <c r="J9" s="300">
        <v>20</v>
      </c>
      <c r="K9" s="79">
        <v>52</v>
      </c>
      <c r="L9" s="13" t="s">
        <v>506</v>
      </c>
      <c r="M9" s="83" t="s">
        <v>686</v>
      </c>
    </row>
    <row r="10" spans="1:13" ht="30" customHeight="1">
      <c r="A10" s="49">
        <v>6</v>
      </c>
      <c r="B10" s="12" t="s">
        <v>343</v>
      </c>
      <c r="C10" s="12"/>
      <c r="D10" s="12" t="s">
        <v>380</v>
      </c>
      <c r="E10" s="12" t="s">
        <v>906</v>
      </c>
      <c r="F10" s="190">
        <v>4728</v>
      </c>
      <c r="G10" s="190">
        <v>278</v>
      </c>
      <c r="H10" s="12" t="s">
        <v>889</v>
      </c>
      <c r="I10" s="13" t="s">
        <v>942</v>
      </c>
      <c r="J10" s="300">
        <v>50</v>
      </c>
      <c r="K10" s="79">
        <v>54</v>
      </c>
      <c r="L10" s="13" t="s">
        <v>502</v>
      </c>
      <c r="M10" s="83"/>
    </row>
    <row r="11" spans="1:13" ht="30" customHeight="1">
      <c r="A11" s="49">
        <v>7</v>
      </c>
      <c r="B11" s="32" t="s">
        <v>346</v>
      </c>
      <c r="C11" s="32"/>
      <c r="D11" s="12" t="s">
        <v>11</v>
      </c>
      <c r="E11" s="32" t="s">
        <v>12</v>
      </c>
      <c r="F11" s="190">
        <v>6388</v>
      </c>
      <c r="G11" s="190">
        <v>872</v>
      </c>
      <c r="H11" s="12" t="s">
        <v>13</v>
      </c>
      <c r="I11" s="13" t="s">
        <v>943</v>
      </c>
      <c r="J11" s="300">
        <v>65</v>
      </c>
      <c r="K11" s="79" t="s">
        <v>14</v>
      </c>
      <c r="L11" s="13" t="s">
        <v>553</v>
      </c>
      <c r="M11" s="83"/>
    </row>
    <row r="12" spans="1:13" ht="30" customHeight="1">
      <c r="A12" s="49">
        <v>8</v>
      </c>
      <c r="B12" s="12" t="s">
        <v>353</v>
      </c>
      <c r="C12" s="12"/>
      <c r="D12" s="12" t="s">
        <v>354</v>
      </c>
      <c r="E12" s="12" t="s">
        <v>909</v>
      </c>
      <c r="F12" s="190">
        <v>1292</v>
      </c>
      <c r="G12" s="190">
        <v>352</v>
      </c>
      <c r="H12" s="12" t="s">
        <v>889</v>
      </c>
      <c r="I12" s="13" t="s">
        <v>942</v>
      </c>
      <c r="J12" s="300">
        <v>30</v>
      </c>
      <c r="K12" s="79" t="s">
        <v>15</v>
      </c>
      <c r="L12" s="13" t="s">
        <v>554</v>
      </c>
      <c r="M12" s="83"/>
    </row>
    <row r="13" spans="1:13" ht="30" customHeight="1">
      <c r="A13" s="49">
        <v>9</v>
      </c>
      <c r="B13" s="12" t="s">
        <v>667</v>
      </c>
      <c r="C13" s="12"/>
      <c r="D13" s="12" t="s">
        <v>693</v>
      </c>
      <c r="E13" s="12" t="s">
        <v>910</v>
      </c>
      <c r="F13" s="190">
        <v>3466</v>
      </c>
      <c r="G13" s="190">
        <v>582</v>
      </c>
      <c r="H13" s="12" t="s">
        <v>889</v>
      </c>
      <c r="I13" s="13" t="s">
        <v>943</v>
      </c>
      <c r="J13" s="300">
        <v>50</v>
      </c>
      <c r="K13" s="79" t="s">
        <v>16</v>
      </c>
      <c r="L13" s="13" t="s">
        <v>524</v>
      </c>
      <c r="M13" s="83"/>
    </row>
    <row r="14" spans="1:13" ht="30" customHeight="1">
      <c r="A14" s="49">
        <v>10</v>
      </c>
      <c r="B14" s="12" t="s">
        <v>355</v>
      </c>
      <c r="C14" s="12"/>
      <c r="D14" s="12" t="s">
        <v>356</v>
      </c>
      <c r="E14" s="12" t="s">
        <v>912</v>
      </c>
      <c r="F14" s="190">
        <v>1562</v>
      </c>
      <c r="G14" s="190">
        <v>682</v>
      </c>
      <c r="H14" s="12" t="s">
        <v>17</v>
      </c>
      <c r="I14" s="13" t="s">
        <v>943</v>
      </c>
      <c r="J14" s="300">
        <v>33</v>
      </c>
      <c r="K14" s="79" t="s">
        <v>1482</v>
      </c>
      <c r="L14" s="13" t="s">
        <v>520</v>
      </c>
      <c r="M14" s="83"/>
    </row>
    <row r="15" spans="1:13" ht="30" customHeight="1">
      <c r="A15" s="49">
        <v>11</v>
      </c>
      <c r="B15" s="12" t="s">
        <v>357</v>
      </c>
      <c r="C15" s="12"/>
      <c r="D15" s="12" t="s">
        <v>358</v>
      </c>
      <c r="E15" s="12" t="s">
        <v>913</v>
      </c>
      <c r="F15" s="190">
        <v>3689</v>
      </c>
      <c r="G15" s="190">
        <v>563</v>
      </c>
      <c r="H15" s="12" t="s">
        <v>889</v>
      </c>
      <c r="I15" s="13" t="s">
        <v>942</v>
      </c>
      <c r="J15" s="300">
        <v>35</v>
      </c>
      <c r="K15" s="79" t="s">
        <v>1484</v>
      </c>
      <c r="L15" s="13" t="s">
        <v>525</v>
      </c>
      <c r="M15" s="83"/>
    </row>
    <row r="16" spans="1:13" ht="30" customHeight="1">
      <c r="A16" s="49">
        <v>12</v>
      </c>
      <c r="B16" s="12" t="s">
        <v>359</v>
      </c>
      <c r="C16" s="12"/>
      <c r="D16" s="12" t="s">
        <v>776</v>
      </c>
      <c r="E16" s="12" t="s">
        <v>970</v>
      </c>
      <c r="F16" s="190">
        <v>662</v>
      </c>
      <c r="G16" s="191"/>
      <c r="H16" s="12" t="s">
        <v>888</v>
      </c>
      <c r="I16" s="13" t="s">
        <v>942</v>
      </c>
      <c r="J16" s="300">
        <v>15</v>
      </c>
      <c r="K16" s="79">
        <v>5</v>
      </c>
      <c r="L16" s="13" t="s">
        <v>516</v>
      </c>
      <c r="M16" s="83"/>
    </row>
    <row r="17" spans="1:13" ht="54.75" customHeight="1">
      <c r="A17" s="49">
        <v>13</v>
      </c>
      <c r="B17" s="12" t="s">
        <v>360</v>
      </c>
      <c r="C17" s="12" t="s">
        <v>557</v>
      </c>
      <c r="D17" s="12" t="s">
        <v>18</v>
      </c>
      <c r="E17" s="12" t="s">
        <v>914</v>
      </c>
      <c r="F17" s="190">
        <v>2068</v>
      </c>
      <c r="G17" s="190">
        <v>853</v>
      </c>
      <c r="H17" s="12" t="s">
        <v>889</v>
      </c>
      <c r="I17" s="13" t="s">
        <v>943</v>
      </c>
      <c r="J17" s="300">
        <v>30</v>
      </c>
      <c r="K17" s="79" t="s">
        <v>19</v>
      </c>
      <c r="L17" s="13" t="s">
        <v>503</v>
      </c>
      <c r="M17" s="83"/>
    </row>
    <row r="18" spans="1:13" ht="39.75" customHeight="1">
      <c r="A18" s="49">
        <v>14</v>
      </c>
      <c r="B18" s="12" t="s">
        <v>362</v>
      </c>
      <c r="C18" s="12" t="s">
        <v>558</v>
      </c>
      <c r="D18" s="12" t="s">
        <v>20</v>
      </c>
      <c r="E18" s="12" t="s">
        <v>21</v>
      </c>
      <c r="F18" s="190">
        <v>7273</v>
      </c>
      <c r="G18" s="190">
        <v>752</v>
      </c>
      <c r="H18" s="12" t="s">
        <v>889</v>
      </c>
      <c r="I18" s="13" t="s">
        <v>943</v>
      </c>
      <c r="J18" s="300">
        <v>40</v>
      </c>
      <c r="K18" s="79" t="s">
        <v>1482</v>
      </c>
      <c r="L18" s="13" t="s">
        <v>520</v>
      </c>
      <c r="M18" s="83"/>
    </row>
    <row r="19" spans="1:13" ht="39.75" customHeight="1">
      <c r="A19" s="49">
        <v>15</v>
      </c>
      <c r="B19" s="12" t="s">
        <v>363</v>
      </c>
      <c r="C19" s="12" t="s">
        <v>559</v>
      </c>
      <c r="D19" s="12" t="s">
        <v>22</v>
      </c>
      <c r="E19" s="12" t="s">
        <v>915</v>
      </c>
      <c r="F19" s="190">
        <v>1976</v>
      </c>
      <c r="G19" s="190">
        <v>492</v>
      </c>
      <c r="H19" s="12" t="s">
        <v>889</v>
      </c>
      <c r="I19" s="13" t="s">
        <v>943</v>
      </c>
      <c r="J19" s="300">
        <v>25</v>
      </c>
      <c r="K19" s="79">
        <v>63</v>
      </c>
      <c r="L19" s="13" t="s">
        <v>511</v>
      </c>
      <c r="M19" s="83"/>
    </row>
    <row r="20" spans="1:13" ht="51.75" customHeight="1">
      <c r="A20" s="49">
        <v>16</v>
      </c>
      <c r="B20" s="12" t="s">
        <v>364</v>
      </c>
      <c r="C20" s="12" t="s">
        <v>561</v>
      </c>
      <c r="D20" s="12" t="s">
        <v>23</v>
      </c>
      <c r="E20" s="12" t="s">
        <v>923</v>
      </c>
      <c r="F20" s="190">
        <v>5593</v>
      </c>
      <c r="G20" s="190">
        <v>1289</v>
      </c>
      <c r="H20" s="12" t="s">
        <v>889</v>
      </c>
      <c r="I20" s="13" t="s">
        <v>943</v>
      </c>
      <c r="J20" s="300">
        <v>50</v>
      </c>
      <c r="K20" s="79" t="s">
        <v>845</v>
      </c>
      <c r="L20" s="13" t="s">
        <v>571</v>
      </c>
      <c r="M20" s="83"/>
    </row>
    <row r="21" spans="1:13" ht="51.75" customHeight="1">
      <c r="A21" s="49">
        <v>17</v>
      </c>
      <c r="B21" s="655" t="s">
        <v>669</v>
      </c>
      <c r="C21" s="657" t="s">
        <v>1168</v>
      </c>
      <c r="D21" s="12" t="s">
        <v>1339</v>
      </c>
      <c r="E21" s="12" t="s">
        <v>295</v>
      </c>
      <c r="F21" s="191">
        <v>0</v>
      </c>
      <c r="G21" s="191"/>
      <c r="H21" s="12" t="s">
        <v>888</v>
      </c>
      <c r="I21" s="13" t="s">
        <v>942</v>
      </c>
      <c r="J21" s="300">
        <v>5</v>
      </c>
      <c r="K21" s="79" t="s">
        <v>1500</v>
      </c>
      <c r="L21" s="13" t="s">
        <v>517</v>
      </c>
      <c r="M21" s="83" t="s">
        <v>1438</v>
      </c>
    </row>
    <row r="22" spans="1:13" ht="51.75" customHeight="1">
      <c r="A22" s="49">
        <v>18</v>
      </c>
      <c r="B22" s="656"/>
      <c r="C22" s="656"/>
      <c r="D22" s="12" t="s">
        <v>694</v>
      </c>
      <c r="E22" s="12" t="s">
        <v>297</v>
      </c>
      <c r="F22" s="190">
        <v>10504</v>
      </c>
      <c r="G22" s="190">
        <v>798</v>
      </c>
      <c r="H22" s="12" t="s">
        <v>24</v>
      </c>
      <c r="I22" s="13" t="s">
        <v>943</v>
      </c>
      <c r="J22" s="300">
        <v>101</v>
      </c>
      <c r="K22" s="79" t="s">
        <v>25</v>
      </c>
      <c r="L22" s="13" t="s">
        <v>526</v>
      </c>
      <c r="M22" s="83"/>
    </row>
    <row r="23" spans="1:13" ht="39.75" customHeight="1">
      <c r="A23" s="49">
        <v>19</v>
      </c>
      <c r="B23" s="12" t="s">
        <v>366</v>
      </c>
      <c r="C23" s="12" t="s">
        <v>562</v>
      </c>
      <c r="D23" s="12" t="s">
        <v>367</v>
      </c>
      <c r="E23" s="12" t="s">
        <v>924</v>
      </c>
      <c r="F23" s="190">
        <v>5230</v>
      </c>
      <c r="G23" s="190">
        <v>2415</v>
      </c>
      <c r="H23" s="12" t="s">
        <v>889</v>
      </c>
      <c r="I23" s="13" t="s">
        <v>943</v>
      </c>
      <c r="J23" s="300">
        <v>50</v>
      </c>
      <c r="K23" s="79" t="s">
        <v>1505</v>
      </c>
      <c r="L23" s="13" t="s">
        <v>554</v>
      </c>
      <c r="M23" s="83"/>
    </row>
    <row r="24" spans="1:13" ht="39.75" customHeight="1">
      <c r="A24" s="49">
        <v>20</v>
      </c>
      <c r="B24" s="12" t="s">
        <v>368</v>
      </c>
      <c r="C24" s="12" t="s">
        <v>563</v>
      </c>
      <c r="D24" s="12" t="s">
        <v>26</v>
      </c>
      <c r="E24" s="12" t="s">
        <v>925</v>
      </c>
      <c r="F24" s="190">
        <v>2660</v>
      </c>
      <c r="G24" s="190">
        <v>459</v>
      </c>
      <c r="H24" s="12" t="s">
        <v>27</v>
      </c>
      <c r="I24" s="13" t="s">
        <v>942</v>
      </c>
      <c r="J24" s="300">
        <v>3.4</v>
      </c>
      <c r="K24" s="79" t="s">
        <v>28</v>
      </c>
      <c r="L24" s="13" t="s">
        <v>509</v>
      </c>
      <c r="M24" s="83"/>
    </row>
    <row r="25" spans="1:13" ht="39.75" customHeight="1">
      <c r="A25" s="49">
        <v>21</v>
      </c>
      <c r="B25" s="12" t="s">
        <v>370</v>
      </c>
      <c r="C25" s="12" t="s">
        <v>564</v>
      </c>
      <c r="D25" s="12" t="s">
        <v>371</v>
      </c>
      <c r="E25" s="12" t="s">
        <v>926</v>
      </c>
      <c r="F25" s="190">
        <v>2962</v>
      </c>
      <c r="G25" s="190">
        <v>1018</v>
      </c>
      <c r="H25" s="12" t="s">
        <v>1359</v>
      </c>
      <c r="I25" s="13" t="s">
        <v>943</v>
      </c>
      <c r="J25" s="300">
        <v>30</v>
      </c>
      <c r="K25" s="79">
        <v>60</v>
      </c>
      <c r="L25" s="13" t="s">
        <v>555</v>
      </c>
      <c r="M25" s="83"/>
    </row>
    <row r="26" spans="1:13" ht="39.75" customHeight="1">
      <c r="A26" s="49">
        <v>22</v>
      </c>
      <c r="B26" s="12" t="s">
        <v>372</v>
      </c>
      <c r="C26" s="12" t="s">
        <v>565</v>
      </c>
      <c r="D26" s="12" t="s">
        <v>29</v>
      </c>
      <c r="E26" s="12" t="s">
        <v>1170</v>
      </c>
      <c r="F26" s="190">
        <v>1782</v>
      </c>
      <c r="G26" s="190">
        <v>51</v>
      </c>
      <c r="H26" s="12" t="s">
        <v>888</v>
      </c>
      <c r="I26" s="13" t="s">
        <v>942</v>
      </c>
      <c r="J26" s="300">
        <v>30</v>
      </c>
      <c r="K26" s="79">
        <v>56</v>
      </c>
      <c r="L26" s="13" t="s">
        <v>556</v>
      </c>
      <c r="M26" s="83"/>
    </row>
    <row r="27" spans="1:13" ht="39.75" customHeight="1" thickBot="1">
      <c r="A27" s="49">
        <v>23</v>
      </c>
      <c r="B27" s="64" t="s">
        <v>670</v>
      </c>
      <c r="C27" s="64" t="s">
        <v>30</v>
      </c>
      <c r="D27" s="64" t="s">
        <v>31</v>
      </c>
      <c r="E27" s="64" t="s">
        <v>878</v>
      </c>
      <c r="F27" s="187">
        <v>0</v>
      </c>
      <c r="G27" s="187">
        <v>0</v>
      </c>
      <c r="H27" s="64" t="s">
        <v>889</v>
      </c>
      <c r="I27" s="65" t="s">
        <v>942</v>
      </c>
      <c r="J27" s="301">
        <v>50</v>
      </c>
      <c r="K27" s="94">
        <v>53</v>
      </c>
      <c r="L27" s="65" t="s">
        <v>510</v>
      </c>
      <c r="M27" s="84" t="s">
        <v>686</v>
      </c>
    </row>
    <row r="28" spans="1:13" ht="45.75" customHeight="1" thickBot="1">
      <c r="A28" s="566" t="s">
        <v>574</v>
      </c>
      <c r="B28" s="614"/>
      <c r="C28" s="567"/>
      <c r="D28" s="159" t="s">
        <v>1307</v>
      </c>
      <c r="E28" s="183" t="s">
        <v>1360</v>
      </c>
      <c r="F28" s="185">
        <f>SUM(F5:F27)</f>
        <v>165826.44</v>
      </c>
      <c r="G28" s="185">
        <f>SUM(G5:G27)</f>
        <v>16372.24</v>
      </c>
      <c r="H28" s="677"/>
      <c r="I28" s="678"/>
      <c r="J28" s="302">
        <f>SUM(J5:J27)</f>
        <v>1252.4</v>
      </c>
      <c r="K28" s="640"/>
      <c r="L28" s="640"/>
      <c r="M28" s="641"/>
    </row>
    <row r="29" ht="12">
      <c r="A29" s="24" t="s">
        <v>890</v>
      </c>
    </row>
    <row r="30" ht="12">
      <c r="A30" s="24" t="s">
        <v>891</v>
      </c>
    </row>
    <row r="31" ht="12">
      <c r="A31" s="24" t="s">
        <v>892</v>
      </c>
    </row>
    <row r="32" ht="30" customHeight="1"/>
    <row r="33" ht="30" customHeight="1"/>
    <row r="34" spans="1:13" ht="22.5" customHeight="1" thickBot="1">
      <c r="A34" s="239" t="s">
        <v>299</v>
      </c>
      <c r="F34" s="25"/>
      <c r="G34" s="25"/>
      <c r="I34" s="19"/>
      <c r="K34" s="80"/>
      <c r="M34" s="21"/>
    </row>
    <row r="35" spans="1:15" s="21" customFormat="1" ht="33" customHeight="1" thickBot="1">
      <c r="A35" s="89" t="s">
        <v>522</v>
      </c>
      <c r="B35" s="90" t="s">
        <v>955</v>
      </c>
      <c r="C35" s="90" t="s">
        <v>552</v>
      </c>
      <c r="D35" s="90" t="s">
        <v>309</v>
      </c>
      <c r="E35" s="90" t="s">
        <v>849</v>
      </c>
      <c r="F35" s="126" t="s">
        <v>4</v>
      </c>
      <c r="G35" s="126" t="s">
        <v>5</v>
      </c>
      <c r="H35" s="90" t="s">
        <v>666</v>
      </c>
      <c r="I35" s="90" t="s">
        <v>313</v>
      </c>
      <c r="J35" s="96" t="s">
        <v>33</v>
      </c>
      <c r="K35" s="91" t="s">
        <v>843</v>
      </c>
      <c r="L35" s="90" t="s">
        <v>1411</v>
      </c>
      <c r="M35" s="92" t="s">
        <v>515</v>
      </c>
      <c r="N35" s="20"/>
      <c r="O35" s="20"/>
    </row>
    <row r="36" spans="1:13" ht="38.25" customHeight="1">
      <c r="A36" s="81">
        <v>1</v>
      </c>
      <c r="B36" s="675" t="s">
        <v>315</v>
      </c>
      <c r="C36" s="118"/>
      <c r="D36" s="93" t="s">
        <v>381</v>
      </c>
      <c r="E36" s="93" t="s">
        <v>958</v>
      </c>
      <c r="F36" s="186">
        <v>6104</v>
      </c>
      <c r="G36" s="186">
        <v>5992</v>
      </c>
      <c r="H36" s="93" t="s">
        <v>239</v>
      </c>
      <c r="I36" s="93" t="s">
        <v>247</v>
      </c>
      <c r="J36" s="303">
        <v>30</v>
      </c>
      <c r="K36" s="88" t="s">
        <v>34</v>
      </c>
      <c r="L36" s="61" t="s">
        <v>516</v>
      </c>
      <c r="M36" s="82"/>
    </row>
    <row r="37" spans="1:13" ht="38.25" customHeight="1">
      <c r="A37" s="49">
        <v>2</v>
      </c>
      <c r="B37" s="657"/>
      <c r="C37" s="119"/>
      <c r="D37" s="12" t="s">
        <v>382</v>
      </c>
      <c r="E37" s="364" t="s">
        <v>745</v>
      </c>
      <c r="F37" s="198">
        <v>851</v>
      </c>
      <c r="G37" s="198">
        <v>685</v>
      </c>
      <c r="H37" s="12" t="s">
        <v>35</v>
      </c>
      <c r="I37" s="12" t="s">
        <v>36</v>
      </c>
      <c r="J37" s="306">
        <v>4</v>
      </c>
      <c r="K37" s="79">
        <v>10</v>
      </c>
      <c r="L37" s="13" t="s">
        <v>524</v>
      </c>
      <c r="M37" s="63"/>
    </row>
    <row r="38" spans="1:13" ht="38.25" customHeight="1">
      <c r="A38" s="49">
        <v>3</v>
      </c>
      <c r="B38" s="656"/>
      <c r="C38" s="33"/>
      <c r="D38" s="12" t="s">
        <v>700</v>
      </c>
      <c r="E38" s="12" t="s">
        <v>1383</v>
      </c>
      <c r="F38" s="198">
        <v>2273</v>
      </c>
      <c r="G38" s="198">
        <v>1916</v>
      </c>
      <c r="H38" s="12" t="s">
        <v>37</v>
      </c>
      <c r="I38" s="12" t="s">
        <v>38</v>
      </c>
      <c r="J38" s="306">
        <v>11</v>
      </c>
      <c r="K38" s="79">
        <v>16</v>
      </c>
      <c r="L38" s="13" t="s">
        <v>512</v>
      </c>
      <c r="M38" s="63"/>
    </row>
    <row r="39" spans="1:13" ht="38.25" customHeight="1">
      <c r="A39" s="49">
        <v>4</v>
      </c>
      <c r="B39" s="666" t="s">
        <v>319</v>
      </c>
      <c r="C39" s="32"/>
      <c r="D39" s="12" t="s">
        <v>383</v>
      </c>
      <c r="E39" s="12" t="s">
        <v>959</v>
      </c>
      <c r="F39" s="198">
        <v>6028</v>
      </c>
      <c r="G39" s="198">
        <v>4782</v>
      </c>
      <c r="H39" s="12" t="s">
        <v>39</v>
      </c>
      <c r="I39" s="12" t="s">
        <v>248</v>
      </c>
      <c r="J39" s="306">
        <v>45</v>
      </c>
      <c r="K39" s="79" t="s">
        <v>1372</v>
      </c>
      <c r="L39" s="13" t="s">
        <v>571</v>
      </c>
      <c r="M39" s="63"/>
    </row>
    <row r="40" spans="1:13" ht="38.25" customHeight="1">
      <c r="A40" s="49">
        <v>5</v>
      </c>
      <c r="B40" s="668"/>
      <c r="C40" s="33"/>
      <c r="D40" s="32" t="s">
        <v>702</v>
      </c>
      <c r="E40" s="32" t="s">
        <v>93</v>
      </c>
      <c r="F40" s="207">
        <v>4282</v>
      </c>
      <c r="G40" s="207">
        <v>3339</v>
      </c>
      <c r="H40" s="32" t="s">
        <v>1364</v>
      </c>
      <c r="I40" s="12" t="s">
        <v>248</v>
      </c>
      <c r="J40" s="307">
        <v>29</v>
      </c>
      <c r="K40" s="234">
        <v>16</v>
      </c>
      <c r="L40" s="87" t="s">
        <v>512</v>
      </c>
      <c r="M40" s="77"/>
    </row>
    <row r="41" spans="1:13" ht="60" customHeight="1">
      <c r="A41" s="49">
        <v>6</v>
      </c>
      <c r="B41" s="12" t="s">
        <v>321</v>
      </c>
      <c r="C41" s="12"/>
      <c r="D41" s="12" t="s">
        <v>94</v>
      </c>
      <c r="E41" s="12" t="s">
        <v>95</v>
      </c>
      <c r="F41" s="198">
        <v>10026</v>
      </c>
      <c r="G41" s="198">
        <v>4000</v>
      </c>
      <c r="H41" s="12" t="s">
        <v>1363</v>
      </c>
      <c r="I41" s="12" t="s">
        <v>249</v>
      </c>
      <c r="J41" s="306">
        <v>105</v>
      </c>
      <c r="K41" s="79" t="s">
        <v>1432</v>
      </c>
      <c r="L41" s="13" t="s">
        <v>520</v>
      </c>
      <c r="M41" s="63"/>
    </row>
    <row r="42" spans="1:13" ht="36.75" customHeight="1">
      <c r="A42" s="51">
        <v>7</v>
      </c>
      <c r="B42" s="33" t="s">
        <v>343</v>
      </c>
      <c r="C42" s="33"/>
      <c r="D42" s="33" t="s">
        <v>384</v>
      </c>
      <c r="E42" s="33" t="s">
        <v>906</v>
      </c>
      <c r="F42" s="191">
        <v>256</v>
      </c>
      <c r="G42" s="191">
        <v>256</v>
      </c>
      <c r="H42" s="33" t="s">
        <v>1465</v>
      </c>
      <c r="I42" s="33" t="s">
        <v>248</v>
      </c>
      <c r="J42" s="308">
        <v>4.9</v>
      </c>
      <c r="K42" s="128">
        <v>6</v>
      </c>
      <c r="L42" s="68" t="s">
        <v>520</v>
      </c>
      <c r="M42" s="69"/>
    </row>
    <row r="43" spans="1:13" ht="36.75" customHeight="1">
      <c r="A43" s="49">
        <v>8</v>
      </c>
      <c r="B43" s="12" t="s">
        <v>346</v>
      </c>
      <c r="C43" s="12"/>
      <c r="D43" s="12" t="s">
        <v>385</v>
      </c>
      <c r="E43" s="12" t="s">
        <v>907</v>
      </c>
      <c r="F43" s="198">
        <v>10947</v>
      </c>
      <c r="G43" s="198">
        <v>3392</v>
      </c>
      <c r="H43" s="12" t="s">
        <v>96</v>
      </c>
      <c r="I43" s="12" t="s">
        <v>248</v>
      </c>
      <c r="J43" s="306">
        <v>70</v>
      </c>
      <c r="K43" s="79" t="s">
        <v>1473</v>
      </c>
      <c r="L43" s="13" t="s">
        <v>523</v>
      </c>
      <c r="M43" s="63"/>
    </row>
    <row r="44" spans="1:13" ht="37.5" customHeight="1">
      <c r="A44" s="49">
        <v>9</v>
      </c>
      <c r="B44" s="666" t="s">
        <v>386</v>
      </c>
      <c r="C44" s="32"/>
      <c r="D44" s="12" t="s">
        <v>387</v>
      </c>
      <c r="E44" s="12" t="s">
        <v>967</v>
      </c>
      <c r="F44" s="198">
        <v>422</v>
      </c>
      <c r="G44" s="198">
        <v>422</v>
      </c>
      <c r="H44" s="12" t="s">
        <v>241</v>
      </c>
      <c r="I44" s="12" t="s">
        <v>247</v>
      </c>
      <c r="J44" s="306">
        <v>2.7</v>
      </c>
      <c r="K44" s="79">
        <v>4</v>
      </c>
      <c r="L44" s="13" t="s">
        <v>519</v>
      </c>
      <c r="M44" s="63"/>
    </row>
    <row r="45" spans="1:13" ht="37.5" customHeight="1">
      <c r="A45" s="49">
        <v>10</v>
      </c>
      <c r="B45" s="667"/>
      <c r="C45" s="119"/>
      <c r="D45" s="12" t="s">
        <v>956</v>
      </c>
      <c r="E45" s="12" t="s">
        <v>968</v>
      </c>
      <c r="F45" s="198">
        <v>1177</v>
      </c>
      <c r="G45" s="198">
        <v>283</v>
      </c>
      <c r="H45" s="12" t="s">
        <v>242</v>
      </c>
      <c r="I45" s="12" t="s">
        <v>247</v>
      </c>
      <c r="J45" s="306">
        <v>2.25</v>
      </c>
      <c r="K45" s="79">
        <v>7</v>
      </c>
      <c r="L45" s="13" t="s">
        <v>520</v>
      </c>
      <c r="M45" s="63"/>
    </row>
    <row r="46" spans="1:13" ht="37.5" customHeight="1" thickBot="1">
      <c r="A46" s="50">
        <v>11</v>
      </c>
      <c r="B46" s="676"/>
      <c r="C46" s="127"/>
      <c r="D46" s="64" t="s">
        <v>1453</v>
      </c>
      <c r="E46" s="64" t="s">
        <v>1384</v>
      </c>
      <c r="F46" s="194">
        <v>599</v>
      </c>
      <c r="G46" s="194">
        <v>599</v>
      </c>
      <c r="H46" s="64" t="s">
        <v>112</v>
      </c>
      <c r="I46" s="64" t="s">
        <v>248</v>
      </c>
      <c r="J46" s="304">
        <v>4.86</v>
      </c>
      <c r="K46" s="94">
        <v>8</v>
      </c>
      <c r="L46" s="65" t="s">
        <v>521</v>
      </c>
      <c r="M46" s="66"/>
    </row>
    <row r="47" spans="1:13" ht="27" customHeight="1">
      <c r="A47" s="239"/>
      <c r="F47" s="188"/>
      <c r="G47" s="188"/>
      <c r="I47" s="19"/>
      <c r="K47" s="80"/>
      <c r="M47" s="21"/>
    </row>
    <row r="48" spans="1:13" ht="22.5" customHeight="1" thickBot="1">
      <c r="A48" s="239" t="s">
        <v>300</v>
      </c>
      <c r="F48" s="188"/>
      <c r="G48" s="188"/>
      <c r="I48" s="19"/>
      <c r="K48" s="80"/>
      <c r="M48" s="21"/>
    </row>
    <row r="49" spans="1:15" s="21" customFormat="1" ht="33" customHeight="1" thickBot="1">
      <c r="A49" s="85" t="s">
        <v>522</v>
      </c>
      <c r="B49" s="72" t="s">
        <v>955</v>
      </c>
      <c r="C49" s="72" t="s">
        <v>552</v>
      </c>
      <c r="D49" s="72" t="s">
        <v>309</v>
      </c>
      <c r="E49" s="72" t="s">
        <v>849</v>
      </c>
      <c r="F49" s="121" t="s">
        <v>4</v>
      </c>
      <c r="G49" s="121" t="s">
        <v>5</v>
      </c>
      <c r="H49" s="72" t="s">
        <v>666</v>
      </c>
      <c r="I49" s="72" t="s">
        <v>313</v>
      </c>
      <c r="J49" s="129" t="s">
        <v>33</v>
      </c>
      <c r="K49" s="130" t="s">
        <v>843</v>
      </c>
      <c r="L49" s="72" t="s">
        <v>1411</v>
      </c>
      <c r="M49" s="86" t="s">
        <v>515</v>
      </c>
      <c r="N49" s="20"/>
      <c r="O49" s="20"/>
    </row>
    <row r="50" spans="1:13" ht="36.75" customHeight="1">
      <c r="A50" s="49">
        <v>12</v>
      </c>
      <c r="B50" s="655" t="s">
        <v>695</v>
      </c>
      <c r="C50" s="32"/>
      <c r="D50" s="12" t="s">
        <v>1361</v>
      </c>
      <c r="E50" s="655" t="s">
        <v>1317</v>
      </c>
      <c r="F50" s="198">
        <v>7</v>
      </c>
      <c r="G50" s="198">
        <v>7</v>
      </c>
      <c r="H50" s="12" t="s">
        <v>243</v>
      </c>
      <c r="I50" s="12" t="s">
        <v>250</v>
      </c>
      <c r="J50" s="306">
        <v>0.07</v>
      </c>
      <c r="K50" s="79">
        <v>8</v>
      </c>
      <c r="L50" s="13" t="s">
        <v>999</v>
      </c>
      <c r="M50" s="63"/>
    </row>
    <row r="51" spans="1:13" ht="36.75" customHeight="1">
      <c r="A51" s="49">
        <v>13</v>
      </c>
      <c r="B51" s="656"/>
      <c r="C51" s="33"/>
      <c r="D51" s="12" t="s">
        <v>1362</v>
      </c>
      <c r="E51" s="656"/>
      <c r="F51" s="198">
        <v>772</v>
      </c>
      <c r="G51" s="198">
        <v>772</v>
      </c>
      <c r="H51" s="12" t="s">
        <v>1263</v>
      </c>
      <c r="I51" s="12" t="s">
        <v>248</v>
      </c>
      <c r="J51" s="306">
        <v>4.9</v>
      </c>
      <c r="K51" s="79">
        <v>17</v>
      </c>
      <c r="L51" s="13" t="s">
        <v>513</v>
      </c>
      <c r="M51" s="63"/>
    </row>
    <row r="52" spans="1:13" ht="36.75" customHeight="1">
      <c r="A52" s="49">
        <v>14</v>
      </c>
      <c r="B52" s="12" t="s">
        <v>388</v>
      </c>
      <c r="C52" s="12"/>
      <c r="D52" s="12" t="s">
        <v>389</v>
      </c>
      <c r="E52" s="12" t="s">
        <v>98</v>
      </c>
      <c r="F52" s="198">
        <v>0</v>
      </c>
      <c r="G52" s="198">
        <v>0</v>
      </c>
      <c r="H52" s="12" t="s">
        <v>244</v>
      </c>
      <c r="I52" s="12" t="s">
        <v>240</v>
      </c>
      <c r="J52" s="306">
        <v>48</v>
      </c>
      <c r="K52" s="79" t="s">
        <v>845</v>
      </c>
      <c r="L52" s="13" t="s">
        <v>511</v>
      </c>
      <c r="M52" s="63" t="s">
        <v>1438</v>
      </c>
    </row>
    <row r="53" spans="1:13" ht="49.5" customHeight="1">
      <c r="A53" s="49">
        <v>15</v>
      </c>
      <c r="B53" s="666" t="s">
        <v>713</v>
      </c>
      <c r="C53" s="32"/>
      <c r="D53" s="12" t="s">
        <v>752</v>
      </c>
      <c r="E53" s="12" t="s">
        <v>756</v>
      </c>
      <c r="F53" s="198">
        <v>1355</v>
      </c>
      <c r="G53" s="198">
        <v>1355</v>
      </c>
      <c r="H53" s="12" t="s">
        <v>99</v>
      </c>
      <c r="I53" s="12" t="s">
        <v>100</v>
      </c>
      <c r="J53" s="306">
        <v>17.2</v>
      </c>
      <c r="K53" s="79" t="s">
        <v>101</v>
      </c>
      <c r="L53" s="13" t="s">
        <v>513</v>
      </c>
      <c r="M53" s="63"/>
    </row>
    <row r="54" spans="1:13" ht="49.5" customHeight="1">
      <c r="A54" s="49">
        <v>16</v>
      </c>
      <c r="B54" s="668"/>
      <c r="C54" s="33"/>
      <c r="D54" s="12" t="s">
        <v>753</v>
      </c>
      <c r="E54" s="12" t="s">
        <v>754</v>
      </c>
      <c r="F54" s="198">
        <v>3826</v>
      </c>
      <c r="G54" s="198">
        <v>971</v>
      </c>
      <c r="H54" s="12" t="s">
        <v>1365</v>
      </c>
      <c r="I54" s="12" t="s">
        <v>250</v>
      </c>
      <c r="J54" s="306">
        <v>26</v>
      </c>
      <c r="K54" s="79" t="s">
        <v>755</v>
      </c>
      <c r="L54" s="13" t="s">
        <v>1466</v>
      </c>
      <c r="M54" s="63"/>
    </row>
    <row r="55" spans="1:13" ht="36.75" customHeight="1">
      <c r="A55" s="49">
        <v>17</v>
      </c>
      <c r="B55" s="655" t="s">
        <v>349</v>
      </c>
      <c r="C55" s="32"/>
      <c r="D55" s="12" t="s">
        <v>390</v>
      </c>
      <c r="E55" s="12" t="s">
        <v>960</v>
      </c>
      <c r="F55" s="198">
        <v>4810</v>
      </c>
      <c r="G55" s="198">
        <v>2156</v>
      </c>
      <c r="H55" s="12" t="s">
        <v>1264</v>
      </c>
      <c r="I55" s="12" t="s">
        <v>248</v>
      </c>
      <c r="J55" s="306">
        <v>58</v>
      </c>
      <c r="K55" s="79" t="s">
        <v>1265</v>
      </c>
      <c r="L55" s="13" t="s">
        <v>509</v>
      </c>
      <c r="M55" s="63"/>
    </row>
    <row r="56" spans="1:13" ht="36.75" customHeight="1">
      <c r="A56" s="49">
        <v>18</v>
      </c>
      <c r="B56" s="657"/>
      <c r="C56" s="119"/>
      <c r="D56" s="12" t="s">
        <v>391</v>
      </c>
      <c r="E56" s="12" t="s">
        <v>964</v>
      </c>
      <c r="F56" s="198">
        <v>302</v>
      </c>
      <c r="G56" s="198">
        <v>269</v>
      </c>
      <c r="H56" s="12" t="s">
        <v>1266</v>
      </c>
      <c r="I56" s="12" t="s">
        <v>248</v>
      </c>
      <c r="J56" s="306">
        <v>2</v>
      </c>
      <c r="K56" s="79">
        <v>11</v>
      </c>
      <c r="L56" s="13" t="s">
        <v>508</v>
      </c>
      <c r="M56" s="63"/>
    </row>
    <row r="57" spans="1:13" ht="36.75" customHeight="1">
      <c r="A57" s="49">
        <v>19</v>
      </c>
      <c r="B57" s="656"/>
      <c r="C57" s="33"/>
      <c r="D57" s="12" t="s">
        <v>392</v>
      </c>
      <c r="E57" s="12" t="s">
        <v>965</v>
      </c>
      <c r="F57" s="198">
        <v>1479</v>
      </c>
      <c r="G57" s="198">
        <v>1116</v>
      </c>
      <c r="H57" s="12" t="s">
        <v>245</v>
      </c>
      <c r="I57" s="12" t="s">
        <v>250</v>
      </c>
      <c r="J57" s="306">
        <v>4.8</v>
      </c>
      <c r="K57" s="79">
        <v>12</v>
      </c>
      <c r="L57" s="13" t="s">
        <v>526</v>
      </c>
      <c r="M57" s="63"/>
    </row>
    <row r="58" spans="1:13" ht="36.75" customHeight="1">
      <c r="A58" s="49">
        <v>20</v>
      </c>
      <c r="B58" s="12" t="s">
        <v>351</v>
      </c>
      <c r="C58" s="12"/>
      <c r="D58" s="12" t="s">
        <v>393</v>
      </c>
      <c r="E58" s="12" t="s">
        <v>908</v>
      </c>
      <c r="F58" s="198">
        <v>6873</v>
      </c>
      <c r="G58" s="198">
        <v>5638</v>
      </c>
      <c r="H58" s="12" t="s">
        <v>102</v>
      </c>
      <c r="I58" s="12" t="s">
        <v>248</v>
      </c>
      <c r="J58" s="306">
        <v>27.3</v>
      </c>
      <c r="K58" s="79" t="s">
        <v>103</v>
      </c>
      <c r="L58" s="13" t="s">
        <v>508</v>
      </c>
      <c r="M58" s="63"/>
    </row>
    <row r="59" spans="1:13" ht="36.75" customHeight="1">
      <c r="A59" s="49">
        <v>21</v>
      </c>
      <c r="B59" s="12" t="s">
        <v>394</v>
      </c>
      <c r="C59" s="12"/>
      <c r="D59" s="12" t="s">
        <v>104</v>
      </c>
      <c r="E59" s="12" t="s">
        <v>105</v>
      </c>
      <c r="F59" s="198">
        <v>349</v>
      </c>
      <c r="G59" s="198">
        <v>5</v>
      </c>
      <c r="H59" s="12" t="s">
        <v>242</v>
      </c>
      <c r="I59" s="12" t="s">
        <v>251</v>
      </c>
      <c r="J59" s="306">
        <v>2.5</v>
      </c>
      <c r="K59" s="79">
        <v>4</v>
      </c>
      <c r="L59" s="13" t="s">
        <v>517</v>
      </c>
      <c r="M59" s="63"/>
    </row>
    <row r="60" spans="1:13" ht="36.75" customHeight="1">
      <c r="A60" s="49">
        <v>22</v>
      </c>
      <c r="B60" s="12" t="s">
        <v>395</v>
      </c>
      <c r="C60" s="12"/>
      <c r="D60" s="12" t="s">
        <v>106</v>
      </c>
      <c r="E60" s="12" t="s">
        <v>961</v>
      </c>
      <c r="F60" s="198">
        <v>1531.915</v>
      </c>
      <c r="G60" s="198">
        <v>1531.915</v>
      </c>
      <c r="H60" s="12" t="s">
        <v>39</v>
      </c>
      <c r="I60" s="12" t="s">
        <v>248</v>
      </c>
      <c r="J60" s="306">
        <v>12.6</v>
      </c>
      <c r="K60" s="79" t="s">
        <v>107</v>
      </c>
      <c r="L60" s="13" t="s">
        <v>505</v>
      </c>
      <c r="M60" s="63"/>
    </row>
    <row r="61" spans="1:13" ht="36.75" customHeight="1">
      <c r="A61" s="49">
        <v>23</v>
      </c>
      <c r="B61" s="12" t="s">
        <v>357</v>
      </c>
      <c r="C61" s="12"/>
      <c r="D61" s="12" t="s">
        <v>397</v>
      </c>
      <c r="E61" s="12" t="s">
        <v>969</v>
      </c>
      <c r="F61" s="198">
        <v>3383</v>
      </c>
      <c r="G61" s="198">
        <v>3383</v>
      </c>
      <c r="H61" s="12" t="s">
        <v>1467</v>
      </c>
      <c r="I61" s="12" t="s">
        <v>248</v>
      </c>
      <c r="J61" s="306">
        <v>4.9</v>
      </c>
      <c r="K61" s="79">
        <v>6</v>
      </c>
      <c r="L61" s="13" t="s">
        <v>520</v>
      </c>
      <c r="M61" s="63"/>
    </row>
    <row r="62" spans="1:13" ht="36.75" customHeight="1">
      <c r="A62" s="49">
        <v>24</v>
      </c>
      <c r="B62" s="12" t="s">
        <v>398</v>
      </c>
      <c r="C62" s="12"/>
      <c r="D62" s="12" t="s">
        <v>399</v>
      </c>
      <c r="E62" s="12" t="s">
        <v>937</v>
      </c>
      <c r="F62" s="198">
        <v>31</v>
      </c>
      <c r="G62" s="198">
        <v>31</v>
      </c>
      <c r="H62" s="12" t="s">
        <v>241</v>
      </c>
      <c r="I62" s="12" t="s">
        <v>248</v>
      </c>
      <c r="J62" s="306">
        <v>1</v>
      </c>
      <c r="K62" s="79">
        <v>4</v>
      </c>
      <c r="L62" s="13" t="s">
        <v>517</v>
      </c>
      <c r="M62" s="63"/>
    </row>
    <row r="63" spans="1:13" ht="36.75" customHeight="1">
      <c r="A63" s="49">
        <v>25</v>
      </c>
      <c r="B63" s="12" t="s">
        <v>797</v>
      </c>
      <c r="C63" s="12"/>
      <c r="D63" s="12" t="s">
        <v>108</v>
      </c>
      <c r="E63" s="12" t="s">
        <v>307</v>
      </c>
      <c r="F63" s="198">
        <v>305</v>
      </c>
      <c r="G63" s="198">
        <v>305</v>
      </c>
      <c r="H63" s="12" t="s">
        <v>243</v>
      </c>
      <c r="I63" s="12" t="s">
        <v>250</v>
      </c>
      <c r="J63" s="306">
        <v>3</v>
      </c>
      <c r="K63" s="128">
        <v>18</v>
      </c>
      <c r="L63" s="68" t="s">
        <v>513</v>
      </c>
      <c r="M63" s="63"/>
    </row>
    <row r="64" spans="1:13" ht="36.75" customHeight="1">
      <c r="A64" s="49">
        <v>26</v>
      </c>
      <c r="B64" s="12" t="s">
        <v>818</v>
      </c>
      <c r="C64" s="12"/>
      <c r="D64" s="12" t="s">
        <v>1471</v>
      </c>
      <c r="E64" s="12" t="s">
        <v>1267</v>
      </c>
      <c r="F64" s="198">
        <v>0</v>
      </c>
      <c r="G64" s="198">
        <v>0</v>
      </c>
      <c r="H64" s="12" t="s">
        <v>243</v>
      </c>
      <c r="I64" s="12" t="s">
        <v>250</v>
      </c>
      <c r="J64" s="306">
        <v>47</v>
      </c>
      <c r="K64" s="128" t="s">
        <v>1268</v>
      </c>
      <c r="L64" s="68" t="s">
        <v>504</v>
      </c>
      <c r="M64" s="63" t="s">
        <v>938</v>
      </c>
    </row>
    <row r="65" spans="1:13" ht="36.75" customHeight="1">
      <c r="A65" s="49">
        <v>27</v>
      </c>
      <c r="B65" s="666" t="s">
        <v>815</v>
      </c>
      <c r="C65" s="32"/>
      <c r="D65" s="12" t="s">
        <v>1454</v>
      </c>
      <c r="E65" s="364" t="s">
        <v>777</v>
      </c>
      <c r="F65" s="198">
        <v>34</v>
      </c>
      <c r="G65" s="198">
        <v>8</v>
      </c>
      <c r="H65" s="12" t="s">
        <v>1366</v>
      </c>
      <c r="I65" s="12" t="s">
        <v>1469</v>
      </c>
      <c r="J65" s="306">
        <v>0.18</v>
      </c>
      <c r="K65" s="362" t="s">
        <v>505</v>
      </c>
      <c r="L65" s="68" t="s">
        <v>505</v>
      </c>
      <c r="M65" s="63"/>
    </row>
    <row r="66" spans="1:13" ht="50.25" customHeight="1">
      <c r="A66" s="49">
        <v>28</v>
      </c>
      <c r="B66" s="668"/>
      <c r="C66" s="33"/>
      <c r="D66" s="12" t="s">
        <v>1455</v>
      </c>
      <c r="E66" s="364" t="s">
        <v>778</v>
      </c>
      <c r="F66" s="198">
        <v>610</v>
      </c>
      <c r="G66" s="198">
        <v>610</v>
      </c>
      <c r="H66" s="12" t="s">
        <v>1468</v>
      </c>
      <c r="I66" s="12" t="s">
        <v>1470</v>
      </c>
      <c r="J66" s="306">
        <v>1.8</v>
      </c>
      <c r="K66" s="362" t="s">
        <v>227</v>
      </c>
      <c r="L66" s="68" t="s">
        <v>227</v>
      </c>
      <c r="M66" s="63"/>
    </row>
    <row r="67" spans="1:15" s="21" customFormat="1" ht="30" customHeight="1">
      <c r="A67" s="49">
        <v>29</v>
      </c>
      <c r="B67" s="666" t="s">
        <v>400</v>
      </c>
      <c r="C67" s="337"/>
      <c r="D67" s="12" t="s">
        <v>950</v>
      </c>
      <c r="E67" s="12" t="s">
        <v>802</v>
      </c>
      <c r="F67" s="190">
        <v>9</v>
      </c>
      <c r="G67" s="240">
        <v>9</v>
      </c>
      <c r="H67" s="12" t="s">
        <v>109</v>
      </c>
      <c r="I67" s="227" t="s">
        <v>953</v>
      </c>
      <c r="J67" s="306">
        <v>0.05</v>
      </c>
      <c r="K67" s="13">
        <v>4</v>
      </c>
      <c r="L67" s="13" t="s">
        <v>954</v>
      </c>
      <c r="M67" s="63"/>
      <c r="N67" s="20"/>
      <c r="O67" s="20"/>
    </row>
    <row r="68" spans="1:15" s="21" customFormat="1" ht="30" customHeight="1">
      <c r="A68" s="49">
        <v>30</v>
      </c>
      <c r="B68" s="667"/>
      <c r="C68" s="337"/>
      <c r="D68" s="33" t="s">
        <v>1456</v>
      </c>
      <c r="E68" s="33" t="s">
        <v>1176</v>
      </c>
      <c r="F68" s="349">
        <v>5</v>
      </c>
      <c r="G68" s="350">
        <v>3</v>
      </c>
      <c r="H68" s="33" t="s">
        <v>779</v>
      </c>
      <c r="I68" s="12" t="s">
        <v>1469</v>
      </c>
      <c r="J68" s="308">
        <v>0.05</v>
      </c>
      <c r="K68" s="68">
        <v>13</v>
      </c>
      <c r="L68" s="68" t="s">
        <v>526</v>
      </c>
      <c r="M68" s="550"/>
      <c r="N68" s="20"/>
      <c r="O68" s="20"/>
    </row>
    <row r="69" spans="1:15" s="21" customFormat="1" ht="30" customHeight="1">
      <c r="A69" s="49">
        <v>31</v>
      </c>
      <c r="B69" s="668"/>
      <c r="C69" s="68"/>
      <c r="D69" s="33" t="s">
        <v>1457</v>
      </c>
      <c r="E69" s="33" t="s">
        <v>1177</v>
      </c>
      <c r="F69" s="349">
        <v>5</v>
      </c>
      <c r="G69" s="350">
        <v>3</v>
      </c>
      <c r="H69" s="33" t="s">
        <v>779</v>
      </c>
      <c r="I69" s="12" t="s">
        <v>1469</v>
      </c>
      <c r="J69" s="308">
        <v>0.05</v>
      </c>
      <c r="K69" s="68">
        <v>13</v>
      </c>
      <c r="L69" s="68" t="s">
        <v>526</v>
      </c>
      <c r="M69" s="69"/>
      <c r="N69" s="20"/>
      <c r="O69" s="20"/>
    </row>
    <row r="70" spans="1:13" ht="49.5" customHeight="1">
      <c r="A70" s="49">
        <v>32</v>
      </c>
      <c r="B70" s="12" t="s">
        <v>362</v>
      </c>
      <c r="C70" s="12" t="s">
        <v>558</v>
      </c>
      <c r="D70" s="12" t="s">
        <v>110</v>
      </c>
      <c r="E70" s="12" t="s">
        <v>962</v>
      </c>
      <c r="F70" s="198">
        <v>33</v>
      </c>
      <c r="G70" s="198">
        <v>33</v>
      </c>
      <c r="H70" s="12" t="s">
        <v>111</v>
      </c>
      <c r="I70" s="12" t="s">
        <v>251</v>
      </c>
      <c r="J70" s="306">
        <v>5</v>
      </c>
      <c r="K70" s="79">
        <v>8</v>
      </c>
      <c r="L70" s="13" t="s">
        <v>521</v>
      </c>
      <c r="M70" s="63"/>
    </row>
    <row r="71" spans="1:13" ht="100.5" customHeight="1">
      <c r="A71" s="49">
        <v>33</v>
      </c>
      <c r="B71" s="12" t="s">
        <v>113</v>
      </c>
      <c r="C71" s="12" t="s">
        <v>1463</v>
      </c>
      <c r="D71" s="12" t="s">
        <v>694</v>
      </c>
      <c r="E71" s="12" t="s">
        <v>297</v>
      </c>
      <c r="F71" s="198">
        <v>274</v>
      </c>
      <c r="G71" s="198">
        <v>319</v>
      </c>
      <c r="H71" s="12" t="s">
        <v>114</v>
      </c>
      <c r="I71" s="12" t="s">
        <v>248</v>
      </c>
      <c r="J71" s="306">
        <v>29</v>
      </c>
      <c r="K71" s="79" t="s">
        <v>25</v>
      </c>
      <c r="L71" s="13" t="s">
        <v>523</v>
      </c>
      <c r="M71" s="63"/>
    </row>
    <row r="72" spans="1:13" ht="49.5" customHeight="1">
      <c r="A72" s="49">
        <v>34</v>
      </c>
      <c r="B72" s="12" t="s">
        <v>368</v>
      </c>
      <c r="C72" s="12" t="s">
        <v>563</v>
      </c>
      <c r="D72" s="12" t="s">
        <v>26</v>
      </c>
      <c r="E72" s="12" t="s">
        <v>963</v>
      </c>
      <c r="F72" s="198">
        <v>1614</v>
      </c>
      <c r="G72" s="198">
        <v>1124</v>
      </c>
      <c r="H72" s="12" t="s">
        <v>115</v>
      </c>
      <c r="I72" s="12" t="s">
        <v>248</v>
      </c>
      <c r="J72" s="306">
        <v>13.6</v>
      </c>
      <c r="K72" s="79" t="s">
        <v>28</v>
      </c>
      <c r="L72" s="13" t="s">
        <v>509</v>
      </c>
      <c r="M72" s="63"/>
    </row>
    <row r="73" spans="1:13" ht="45.75" customHeight="1">
      <c r="A73" s="49">
        <v>35</v>
      </c>
      <c r="B73" s="666" t="s">
        <v>846</v>
      </c>
      <c r="C73" s="666" t="s">
        <v>1171</v>
      </c>
      <c r="D73" s="12" t="s">
        <v>116</v>
      </c>
      <c r="E73" s="666" t="s">
        <v>927</v>
      </c>
      <c r="F73" s="198">
        <v>120</v>
      </c>
      <c r="G73" s="198">
        <v>120</v>
      </c>
      <c r="H73" s="12" t="s">
        <v>117</v>
      </c>
      <c r="I73" s="12" t="s">
        <v>248</v>
      </c>
      <c r="J73" s="306">
        <v>4</v>
      </c>
      <c r="K73" s="79">
        <v>47</v>
      </c>
      <c r="L73" s="13" t="s">
        <v>572</v>
      </c>
      <c r="M73" s="63"/>
    </row>
    <row r="74" spans="1:13" ht="45.75" customHeight="1">
      <c r="A74" s="49">
        <v>36</v>
      </c>
      <c r="B74" s="667"/>
      <c r="C74" s="667"/>
      <c r="D74" s="12" t="s">
        <v>116</v>
      </c>
      <c r="E74" s="667"/>
      <c r="F74" s="198">
        <v>132</v>
      </c>
      <c r="G74" s="198">
        <v>132</v>
      </c>
      <c r="H74" s="12" t="s">
        <v>118</v>
      </c>
      <c r="I74" s="12" t="s">
        <v>730</v>
      </c>
      <c r="J74" s="306">
        <v>4</v>
      </c>
      <c r="K74" s="79">
        <v>15</v>
      </c>
      <c r="L74" s="13" t="s">
        <v>525</v>
      </c>
      <c r="M74" s="63"/>
    </row>
    <row r="75" spans="1:13" ht="45.75" customHeight="1">
      <c r="A75" s="49">
        <v>37</v>
      </c>
      <c r="B75" s="668"/>
      <c r="C75" s="668"/>
      <c r="D75" s="12" t="s">
        <v>119</v>
      </c>
      <c r="E75" s="668"/>
      <c r="F75" s="198">
        <v>19</v>
      </c>
      <c r="G75" s="198">
        <v>19</v>
      </c>
      <c r="H75" s="12" t="s">
        <v>97</v>
      </c>
      <c r="I75" s="12" t="s">
        <v>248</v>
      </c>
      <c r="J75" s="306">
        <v>3</v>
      </c>
      <c r="K75" s="79">
        <v>20</v>
      </c>
      <c r="L75" s="13" t="s">
        <v>731</v>
      </c>
      <c r="M75" s="63"/>
    </row>
    <row r="76" spans="1:13" ht="49.5" customHeight="1">
      <c r="A76" s="49">
        <v>38</v>
      </c>
      <c r="B76" s="12" t="s">
        <v>373</v>
      </c>
      <c r="C76" s="12" t="s">
        <v>1464</v>
      </c>
      <c r="D76" s="12" t="s">
        <v>120</v>
      </c>
      <c r="E76" s="12" t="s">
        <v>928</v>
      </c>
      <c r="F76" s="198">
        <v>5022</v>
      </c>
      <c r="G76" s="198">
        <v>2175</v>
      </c>
      <c r="H76" s="12" t="s">
        <v>121</v>
      </c>
      <c r="I76" s="12" t="s">
        <v>730</v>
      </c>
      <c r="J76" s="306">
        <v>75</v>
      </c>
      <c r="K76" s="79" t="s">
        <v>1269</v>
      </c>
      <c r="L76" s="13" t="s">
        <v>524</v>
      </c>
      <c r="M76" s="63"/>
    </row>
    <row r="77" spans="1:13" ht="60" customHeight="1">
      <c r="A77" s="49">
        <v>39</v>
      </c>
      <c r="B77" s="655" t="s">
        <v>375</v>
      </c>
      <c r="C77" s="655" t="s">
        <v>1172</v>
      </c>
      <c r="D77" s="12" t="s">
        <v>122</v>
      </c>
      <c r="E77" s="12" t="s">
        <v>1270</v>
      </c>
      <c r="F77" s="198">
        <v>2391</v>
      </c>
      <c r="G77" s="198">
        <v>1290</v>
      </c>
      <c r="H77" s="12" t="s">
        <v>1367</v>
      </c>
      <c r="I77" s="12" t="s">
        <v>248</v>
      </c>
      <c r="J77" s="306">
        <v>50</v>
      </c>
      <c r="K77" s="79" t="s">
        <v>1</v>
      </c>
      <c r="L77" s="13" t="s">
        <v>508</v>
      </c>
      <c r="M77" s="63"/>
    </row>
    <row r="78" spans="1:13" ht="54.75" customHeight="1" thickBot="1">
      <c r="A78" s="49">
        <v>40</v>
      </c>
      <c r="B78" s="671"/>
      <c r="C78" s="671"/>
      <c r="D78" s="127" t="s">
        <v>951</v>
      </c>
      <c r="E78" s="127" t="s">
        <v>1271</v>
      </c>
      <c r="F78" s="241">
        <v>1064</v>
      </c>
      <c r="G78" s="235">
        <v>998</v>
      </c>
      <c r="H78" s="127" t="s">
        <v>246</v>
      </c>
      <c r="I78" s="163" t="s">
        <v>248</v>
      </c>
      <c r="J78" s="309">
        <v>8.1</v>
      </c>
      <c r="K78" s="164" t="s">
        <v>123</v>
      </c>
      <c r="L78" s="165" t="s">
        <v>513</v>
      </c>
      <c r="M78" s="166"/>
    </row>
    <row r="79" spans="1:13" ht="54" customHeight="1" thickBot="1">
      <c r="A79" s="566" t="s">
        <v>574</v>
      </c>
      <c r="B79" s="614"/>
      <c r="C79" s="567"/>
      <c r="D79" s="124" t="s">
        <v>1307</v>
      </c>
      <c r="E79" s="220" t="s">
        <v>1368</v>
      </c>
      <c r="F79" s="185">
        <f>SUM(F36:F78)</f>
        <v>79320.91500000001</v>
      </c>
      <c r="G79" s="185">
        <f>SUM(G36:G78)</f>
        <v>50048.915</v>
      </c>
      <c r="H79" s="677"/>
      <c r="I79" s="678"/>
      <c r="J79" s="305">
        <f>SUM(J36:J78)</f>
        <v>761.8099999999997</v>
      </c>
      <c r="K79" s="640"/>
      <c r="L79" s="640"/>
      <c r="M79" s="641"/>
    </row>
    <row r="80" ht="30" customHeight="1"/>
    <row r="81" spans="1:13" ht="22.5" customHeight="1" thickBot="1">
      <c r="A81" s="239" t="s">
        <v>298</v>
      </c>
      <c r="F81" s="25"/>
      <c r="G81" s="25"/>
      <c r="I81" s="23"/>
      <c r="J81" s="19"/>
      <c r="K81" s="21"/>
      <c r="M81" s="21"/>
    </row>
    <row r="82" spans="1:13" s="21" customFormat="1" ht="40.5" customHeight="1" thickBot="1">
      <c r="A82" s="89" t="s">
        <v>522</v>
      </c>
      <c r="B82" s="90" t="s">
        <v>3</v>
      </c>
      <c r="C82" s="72" t="s">
        <v>552</v>
      </c>
      <c r="D82" s="90" t="s">
        <v>309</v>
      </c>
      <c r="E82" s="90" t="s">
        <v>849</v>
      </c>
      <c r="F82" s="679" t="s">
        <v>4</v>
      </c>
      <c r="G82" s="680"/>
      <c r="H82" s="72" t="s">
        <v>305</v>
      </c>
      <c r="I82" s="123" t="s">
        <v>952</v>
      </c>
      <c r="J82" s="96" t="s">
        <v>1410</v>
      </c>
      <c r="K82" s="96" t="s">
        <v>843</v>
      </c>
      <c r="L82" s="90" t="s">
        <v>1411</v>
      </c>
      <c r="M82" s="86" t="s">
        <v>515</v>
      </c>
    </row>
    <row r="83" spans="1:14" s="21" customFormat="1" ht="30" customHeight="1">
      <c r="A83" s="81">
        <v>1</v>
      </c>
      <c r="B83" s="93" t="s">
        <v>396</v>
      </c>
      <c r="C83" s="125"/>
      <c r="D83" s="93" t="s">
        <v>124</v>
      </c>
      <c r="E83" s="93" t="s">
        <v>125</v>
      </c>
      <c r="F83" s="681">
        <v>722</v>
      </c>
      <c r="G83" s="682"/>
      <c r="H83" s="118" t="s">
        <v>883</v>
      </c>
      <c r="I83" s="342" t="s">
        <v>942</v>
      </c>
      <c r="J83" s="303">
        <v>67.7</v>
      </c>
      <c r="K83" s="61">
        <v>20</v>
      </c>
      <c r="L83" s="61" t="s">
        <v>731</v>
      </c>
      <c r="M83" s="97"/>
      <c r="N83" s="20"/>
    </row>
    <row r="84" spans="1:13" ht="30.75" customHeight="1" thickBot="1">
      <c r="A84" s="683" t="s">
        <v>574</v>
      </c>
      <c r="B84" s="684"/>
      <c r="C84" s="685"/>
      <c r="D84" s="124" t="s">
        <v>940</v>
      </c>
      <c r="E84" s="184" t="s">
        <v>732</v>
      </c>
      <c r="F84" s="686">
        <f>SUM(F83:F83)</f>
        <v>722</v>
      </c>
      <c r="G84" s="687"/>
      <c r="H84" s="551"/>
      <c r="I84" s="343"/>
      <c r="J84" s="310">
        <f>SUM(J83:J83)</f>
        <v>67.7</v>
      </c>
      <c r="K84" s="688"/>
      <c r="L84" s="689"/>
      <c r="M84" s="690"/>
    </row>
    <row r="85" ht="12">
      <c r="A85" s="24" t="s">
        <v>893</v>
      </c>
    </row>
  </sheetData>
  <mergeCells count="31">
    <mergeCell ref="F83:G83"/>
    <mergeCell ref="A84:C84"/>
    <mergeCell ref="F84:G84"/>
    <mergeCell ref="K84:M84"/>
    <mergeCell ref="K28:M28"/>
    <mergeCell ref="H28:I28"/>
    <mergeCell ref="A28:C28"/>
    <mergeCell ref="F82:G82"/>
    <mergeCell ref="K79:M79"/>
    <mergeCell ref="A79:C79"/>
    <mergeCell ref="B55:B57"/>
    <mergeCell ref="H79:I79"/>
    <mergeCell ref="C77:C78"/>
    <mergeCell ref="B77:B78"/>
    <mergeCell ref="B5:B6"/>
    <mergeCell ref="C5:C6"/>
    <mergeCell ref="C21:C22"/>
    <mergeCell ref="C8:C9"/>
    <mergeCell ref="B8:B9"/>
    <mergeCell ref="B21:B22"/>
    <mergeCell ref="E73:E75"/>
    <mergeCell ref="B73:B75"/>
    <mergeCell ref="C73:C75"/>
    <mergeCell ref="B50:B51"/>
    <mergeCell ref="E50:E51"/>
    <mergeCell ref="B65:B66"/>
    <mergeCell ref="B67:B69"/>
    <mergeCell ref="B36:B38"/>
    <mergeCell ref="B39:B40"/>
    <mergeCell ref="B53:B54"/>
    <mergeCell ref="B44:B46"/>
  </mergeCells>
  <printOptions/>
  <pageMargins left="0.5905511811023623" right="0.5905511811023623" top="0.5905511811023623" bottom="0.5905511811023623" header="0.3937007874015748" footer="0.3937007874015748"/>
  <pageSetup firstPageNumber="79" useFirstPageNumber="1" horizontalDpi="600" verticalDpi="600" orientation="portrait" paperSize="9" scale="50" r:id="rId1"/>
  <headerFooter alignWithMargins="0">
    <oddFooter>&amp;C&amp;P</oddFoot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1:AK95"/>
  <sheetViews>
    <sheetView view="pageBreakPreview" zoomScale="75" zoomScaleSheetLayoutView="75" workbookViewId="0" topLeftCell="A1">
      <pane xSplit="4" ySplit="4" topLeftCell="N8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05" sqref="P105"/>
    </sheetView>
  </sheetViews>
  <sheetFormatPr defaultColWidth="9.00390625" defaultRowHeight="13.5"/>
  <cols>
    <col min="1" max="1" width="4.625" style="19" customWidth="1"/>
    <col min="2" max="2" width="18.00390625" style="19" customWidth="1"/>
    <col min="3" max="3" width="10.875" style="19" bestFit="1" customWidth="1"/>
    <col min="4" max="4" width="39.875" style="19" customWidth="1"/>
    <col min="5" max="5" width="36.125" style="19" customWidth="1"/>
    <col min="6" max="6" width="12.625" style="22" bestFit="1" customWidth="1"/>
    <col min="7" max="7" width="14.375" style="22" bestFit="1" customWidth="1"/>
    <col min="8" max="8" width="12.125" style="22" customWidth="1"/>
    <col min="9" max="9" width="9.875" style="21" bestFit="1" customWidth="1"/>
    <col min="10" max="10" width="45.625" style="19" customWidth="1"/>
    <col min="11" max="11" width="11.625" style="21" customWidth="1"/>
    <col min="12" max="12" width="11.25390625" style="554" customWidth="1"/>
    <col min="13" max="13" width="11.875" style="554" customWidth="1"/>
    <col min="14" max="14" width="11.625" style="25" customWidth="1"/>
    <col min="15" max="15" width="21.375" style="329" customWidth="1"/>
    <col min="16" max="16" width="38.375" style="25" customWidth="1"/>
    <col min="17" max="17" width="9.375" style="25" customWidth="1"/>
    <col min="18" max="18" width="7.50390625" style="19" customWidth="1"/>
    <col min="19" max="19" width="9.125" style="19" customWidth="1"/>
    <col min="20" max="16384" width="9.00390625" style="19" customWidth="1"/>
  </cols>
  <sheetData>
    <row r="1" spans="1:32" s="170" customFormat="1" ht="23.25" customHeight="1">
      <c r="A1" s="216" t="s">
        <v>1355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552"/>
      <c r="M1" s="552"/>
      <c r="N1" s="169"/>
      <c r="O1" s="327"/>
      <c r="P1" s="169"/>
      <c r="Q1" s="169"/>
      <c r="X1" s="7"/>
      <c r="Z1" s="171"/>
      <c r="AA1" s="172"/>
      <c r="AB1" s="172"/>
      <c r="AE1" s="173"/>
      <c r="AF1" s="174"/>
    </row>
    <row r="2" spans="1:37" s="219" customFormat="1" ht="23.25" customHeight="1">
      <c r="A2" s="239" t="s">
        <v>567</v>
      </c>
      <c r="B2" s="217"/>
      <c r="C2" s="217"/>
      <c r="D2" s="217"/>
      <c r="E2" s="217"/>
      <c r="F2" s="217"/>
      <c r="G2" s="217"/>
      <c r="H2" s="217"/>
      <c r="I2" s="242"/>
      <c r="J2" s="242"/>
      <c r="K2" s="242"/>
      <c r="L2" s="553"/>
      <c r="M2" s="553"/>
      <c r="N2" s="242"/>
      <c r="O2" s="328"/>
      <c r="P2" s="242"/>
      <c r="Q2" s="242"/>
      <c r="R2" s="242"/>
      <c r="S2" s="243"/>
      <c r="T2" s="243"/>
      <c r="U2" s="242"/>
      <c r="V2" s="243"/>
      <c r="W2" s="243"/>
      <c r="X2" s="243"/>
      <c r="Y2" s="242"/>
      <c r="Z2" s="242"/>
      <c r="AA2" s="244"/>
      <c r="AB2" s="244"/>
      <c r="AC2" s="218"/>
      <c r="AD2" s="218"/>
      <c r="AE2" s="245"/>
      <c r="AF2" s="218"/>
      <c r="AH2" s="244"/>
      <c r="AK2" s="244"/>
    </row>
    <row r="3" ht="21" customHeight="1" thickBot="1">
      <c r="A3" s="239" t="s">
        <v>948</v>
      </c>
    </row>
    <row r="4" spans="1:19" s="252" customFormat="1" ht="51.75" thickBot="1">
      <c r="A4" s="246" t="s">
        <v>522</v>
      </c>
      <c r="B4" s="247" t="s">
        <v>955</v>
      </c>
      <c r="C4" s="247" t="s">
        <v>552</v>
      </c>
      <c r="D4" s="247" t="s">
        <v>309</v>
      </c>
      <c r="E4" s="247" t="s">
        <v>849</v>
      </c>
      <c r="F4" s="248" t="s">
        <v>720</v>
      </c>
      <c r="G4" s="248" t="s">
        <v>721</v>
      </c>
      <c r="H4" s="248" t="s">
        <v>722</v>
      </c>
      <c r="I4" s="247" t="s">
        <v>126</v>
      </c>
      <c r="J4" s="247" t="s">
        <v>305</v>
      </c>
      <c r="K4" s="247" t="s">
        <v>127</v>
      </c>
      <c r="L4" s="555" t="s">
        <v>723</v>
      </c>
      <c r="M4" s="555" t="s">
        <v>724</v>
      </c>
      <c r="N4" s="247" t="s">
        <v>301</v>
      </c>
      <c r="O4" s="249" t="s">
        <v>1306</v>
      </c>
      <c r="P4" s="249" t="s">
        <v>1309</v>
      </c>
      <c r="Q4" s="249" t="s">
        <v>1394</v>
      </c>
      <c r="R4" s="250" t="s">
        <v>515</v>
      </c>
      <c r="S4" s="251"/>
    </row>
    <row r="5" spans="1:18" s="261" customFormat="1" ht="29.25" customHeight="1">
      <c r="A5" s="253">
        <v>1</v>
      </c>
      <c r="B5" s="691" t="s">
        <v>315</v>
      </c>
      <c r="C5" s="254"/>
      <c r="D5" s="255" t="s">
        <v>412</v>
      </c>
      <c r="E5" s="255" t="s">
        <v>1310</v>
      </c>
      <c r="F5" s="311">
        <v>0</v>
      </c>
      <c r="G5" s="311">
        <v>0</v>
      </c>
      <c r="H5" s="311">
        <v>0</v>
      </c>
      <c r="I5" s="256" t="s">
        <v>1379</v>
      </c>
      <c r="J5" s="255" t="s">
        <v>43</v>
      </c>
      <c r="K5" s="257" t="s">
        <v>1397</v>
      </c>
      <c r="L5" s="556">
        <v>149500</v>
      </c>
      <c r="M5" s="556">
        <v>2397000</v>
      </c>
      <c r="N5" s="257" t="s">
        <v>1188</v>
      </c>
      <c r="O5" s="330" t="s">
        <v>1189</v>
      </c>
      <c r="P5" s="258" t="s">
        <v>86</v>
      </c>
      <c r="Q5" s="258" t="s">
        <v>1392</v>
      </c>
      <c r="R5" s="259"/>
    </row>
    <row r="6" spans="1:18" s="261" customFormat="1" ht="37.5" customHeight="1">
      <c r="A6" s="253">
        <v>2</v>
      </c>
      <c r="B6" s="692"/>
      <c r="C6" s="254"/>
      <c r="D6" s="263" t="s">
        <v>410</v>
      </c>
      <c r="E6" s="263" t="s">
        <v>1311</v>
      </c>
      <c r="F6" s="312">
        <v>23300</v>
      </c>
      <c r="G6" s="312">
        <v>42936</v>
      </c>
      <c r="H6" s="312">
        <v>568400</v>
      </c>
      <c r="I6" s="257" t="s">
        <v>1380</v>
      </c>
      <c r="J6" s="263" t="s">
        <v>44</v>
      </c>
      <c r="K6" s="256" t="s">
        <v>1398</v>
      </c>
      <c r="L6" s="557">
        <v>250000</v>
      </c>
      <c r="M6" s="557">
        <v>5770000</v>
      </c>
      <c r="N6" s="264" t="s">
        <v>1381</v>
      </c>
      <c r="O6" s="331" t="s">
        <v>1190</v>
      </c>
      <c r="P6" s="265" t="s">
        <v>262</v>
      </c>
      <c r="Q6" s="265" t="s">
        <v>1391</v>
      </c>
      <c r="R6" s="266"/>
    </row>
    <row r="7" spans="1:18" s="261" customFormat="1" ht="29.25" customHeight="1">
      <c r="A7" s="253">
        <v>3</v>
      </c>
      <c r="B7" s="692"/>
      <c r="C7" s="254"/>
      <c r="D7" s="263" t="s">
        <v>414</v>
      </c>
      <c r="E7" s="263" t="s">
        <v>1312</v>
      </c>
      <c r="F7" s="312">
        <v>0</v>
      </c>
      <c r="G7" s="312">
        <v>0</v>
      </c>
      <c r="H7" s="312">
        <v>0</v>
      </c>
      <c r="I7" s="257" t="s">
        <v>1379</v>
      </c>
      <c r="J7" s="263" t="s">
        <v>45</v>
      </c>
      <c r="K7" s="257" t="s">
        <v>1399</v>
      </c>
      <c r="L7" s="557">
        <v>29100</v>
      </c>
      <c r="M7" s="557">
        <v>231000</v>
      </c>
      <c r="N7" s="257" t="s">
        <v>1191</v>
      </c>
      <c r="O7" s="331" t="s">
        <v>863</v>
      </c>
      <c r="P7" s="265" t="s">
        <v>87</v>
      </c>
      <c r="Q7" s="265" t="s">
        <v>1392</v>
      </c>
      <c r="R7" s="266"/>
    </row>
    <row r="8" spans="1:18" s="261" customFormat="1" ht="29.25" customHeight="1">
      <c r="A8" s="253">
        <v>4</v>
      </c>
      <c r="B8" s="692"/>
      <c r="C8" s="254"/>
      <c r="D8" s="263" t="s">
        <v>413</v>
      </c>
      <c r="E8" s="263" t="s">
        <v>1313</v>
      </c>
      <c r="F8" s="312">
        <v>0</v>
      </c>
      <c r="G8" s="312">
        <v>0</v>
      </c>
      <c r="H8" s="312">
        <v>0</v>
      </c>
      <c r="I8" s="257" t="s">
        <v>1379</v>
      </c>
      <c r="J8" s="263" t="s">
        <v>46</v>
      </c>
      <c r="K8" s="257" t="s">
        <v>1191</v>
      </c>
      <c r="L8" s="557">
        <v>29000</v>
      </c>
      <c r="M8" s="557">
        <v>162000</v>
      </c>
      <c r="N8" s="257" t="s">
        <v>1192</v>
      </c>
      <c r="O8" s="331" t="s">
        <v>1193</v>
      </c>
      <c r="P8" s="265" t="s">
        <v>88</v>
      </c>
      <c r="Q8" s="265" t="s">
        <v>1392</v>
      </c>
      <c r="R8" s="266"/>
    </row>
    <row r="9" spans="1:18" s="261" customFormat="1" ht="29.25" customHeight="1">
      <c r="A9" s="253">
        <v>5</v>
      </c>
      <c r="B9" s="693"/>
      <c r="C9" s="254"/>
      <c r="D9" s="263" t="s">
        <v>705</v>
      </c>
      <c r="E9" s="263" t="s">
        <v>1314</v>
      </c>
      <c r="F9" s="312">
        <v>7800</v>
      </c>
      <c r="G9" s="312">
        <v>14177</v>
      </c>
      <c r="H9" s="312">
        <v>24400</v>
      </c>
      <c r="I9" s="257" t="s">
        <v>1379</v>
      </c>
      <c r="J9" s="263" t="s">
        <v>47</v>
      </c>
      <c r="K9" s="257" t="s">
        <v>1400</v>
      </c>
      <c r="L9" s="557">
        <v>24000</v>
      </c>
      <c r="M9" s="557">
        <v>140000</v>
      </c>
      <c r="N9" s="257" t="s">
        <v>128</v>
      </c>
      <c r="O9" s="331" t="s">
        <v>1194</v>
      </c>
      <c r="P9" s="265" t="s">
        <v>262</v>
      </c>
      <c r="Q9" s="265" t="s">
        <v>1391</v>
      </c>
      <c r="R9" s="266"/>
    </row>
    <row r="10" spans="1:18" s="261" customFormat="1" ht="29.25" customHeight="1">
      <c r="A10" s="253">
        <v>6</v>
      </c>
      <c r="B10" s="694" t="s">
        <v>319</v>
      </c>
      <c r="C10" s="267"/>
      <c r="D10" s="263" t="s">
        <v>129</v>
      </c>
      <c r="E10" s="263" t="s">
        <v>130</v>
      </c>
      <c r="F10" s="312">
        <v>0</v>
      </c>
      <c r="G10" s="312">
        <v>0</v>
      </c>
      <c r="H10" s="312">
        <v>0</v>
      </c>
      <c r="I10" s="257" t="s">
        <v>1379</v>
      </c>
      <c r="J10" s="263" t="s">
        <v>48</v>
      </c>
      <c r="K10" s="257" t="s">
        <v>1402</v>
      </c>
      <c r="L10" s="557">
        <v>55480</v>
      </c>
      <c r="M10" s="557">
        <v>279567</v>
      </c>
      <c r="N10" s="257" t="s">
        <v>1401</v>
      </c>
      <c r="O10" s="331" t="s">
        <v>85</v>
      </c>
      <c r="P10" s="265" t="s">
        <v>263</v>
      </c>
      <c r="Q10" s="265" t="s">
        <v>1392</v>
      </c>
      <c r="R10" s="266"/>
    </row>
    <row r="11" spans="1:18" s="261" customFormat="1" ht="29.25" customHeight="1">
      <c r="A11" s="253">
        <v>7</v>
      </c>
      <c r="B11" s="692"/>
      <c r="C11" s="254"/>
      <c r="D11" s="263" t="s">
        <v>131</v>
      </c>
      <c r="E11" s="263" t="s">
        <v>132</v>
      </c>
      <c r="F11" s="312">
        <v>0</v>
      </c>
      <c r="G11" s="312">
        <v>0</v>
      </c>
      <c r="H11" s="312">
        <v>0</v>
      </c>
      <c r="I11" s="257" t="s">
        <v>1379</v>
      </c>
      <c r="J11" s="263" t="s">
        <v>48</v>
      </c>
      <c r="K11" s="257" t="s">
        <v>1398</v>
      </c>
      <c r="L11" s="557">
        <v>74829</v>
      </c>
      <c r="M11" s="557">
        <v>823200</v>
      </c>
      <c r="N11" s="257" t="s">
        <v>1401</v>
      </c>
      <c r="O11" s="331" t="s">
        <v>85</v>
      </c>
      <c r="P11" s="265" t="s">
        <v>263</v>
      </c>
      <c r="Q11" s="265" t="s">
        <v>1392</v>
      </c>
      <c r="R11" s="266"/>
    </row>
    <row r="12" spans="1:18" s="261" customFormat="1" ht="29.25" customHeight="1">
      <c r="A12" s="253">
        <v>8</v>
      </c>
      <c r="B12" s="692"/>
      <c r="C12" s="254"/>
      <c r="D12" s="263" t="s">
        <v>1178</v>
      </c>
      <c r="E12" s="263" t="s">
        <v>1330</v>
      </c>
      <c r="F12" s="312">
        <v>0</v>
      </c>
      <c r="G12" s="312">
        <v>0</v>
      </c>
      <c r="H12" s="312">
        <v>0</v>
      </c>
      <c r="I12" s="257" t="s">
        <v>1379</v>
      </c>
      <c r="J12" s="263" t="s">
        <v>48</v>
      </c>
      <c r="K12" s="257" t="s">
        <v>1401</v>
      </c>
      <c r="L12" s="557">
        <v>76470</v>
      </c>
      <c r="M12" s="557">
        <v>55200</v>
      </c>
      <c r="N12" s="257" t="s">
        <v>344</v>
      </c>
      <c r="O12" s="331" t="s">
        <v>85</v>
      </c>
      <c r="P12" s="265" t="s">
        <v>263</v>
      </c>
      <c r="Q12" s="265" t="s">
        <v>1392</v>
      </c>
      <c r="R12" s="266"/>
    </row>
    <row r="13" spans="1:18" s="261" customFormat="1" ht="29.25" customHeight="1">
      <c r="A13" s="253">
        <v>9</v>
      </c>
      <c r="B13" s="692"/>
      <c r="C13" s="254"/>
      <c r="D13" s="263" t="s">
        <v>1179</v>
      </c>
      <c r="E13" s="263" t="s">
        <v>1331</v>
      </c>
      <c r="F13" s="312">
        <v>0</v>
      </c>
      <c r="G13" s="312">
        <v>0</v>
      </c>
      <c r="H13" s="312">
        <v>0</v>
      </c>
      <c r="I13" s="257" t="s">
        <v>1379</v>
      </c>
      <c r="J13" s="263" t="s">
        <v>49</v>
      </c>
      <c r="K13" s="257" t="s">
        <v>1135</v>
      </c>
      <c r="L13" s="557">
        <v>49500</v>
      </c>
      <c r="M13" s="557">
        <v>466000</v>
      </c>
      <c r="N13" s="257" t="s">
        <v>133</v>
      </c>
      <c r="O13" s="331" t="s">
        <v>85</v>
      </c>
      <c r="P13" s="265" t="s">
        <v>263</v>
      </c>
      <c r="Q13" s="265" t="s">
        <v>1392</v>
      </c>
      <c r="R13" s="266"/>
    </row>
    <row r="14" spans="1:18" s="261" customFormat="1" ht="38.25" customHeight="1">
      <c r="A14" s="253">
        <v>10</v>
      </c>
      <c r="B14" s="693"/>
      <c r="C14" s="255"/>
      <c r="D14" s="263" t="s">
        <v>1180</v>
      </c>
      <c r="E14" s="263" t="s">
        <v>1181</v>
      </c>
      <c r="F14" s="312">
        <v>14980</v>
      </c>
      <c r="G14" s="312">
        <v>13215</v>
      </c>
      <c r="H14" s="312">
        <v>54000</v>
      </c>
      <c r="I14" s="257" t="s">
        <v>1379</v>
      </c>
      <c r="J14" s="263" t="s">
        <v>50</v>
      </c>
      <c r="K14" s="257" t="s">
        <v>133</v>
      </c>
      <c r="L14" s="557">
        <v>138944</v>
      </c>
      <c r="M14" s="557">
        <v>1588000</v>
      </c>
      <c r="N14" s="257" t="s">
        <v>1195</v>
      </c>
      <c r="O14" s="331" t="s">
        <v>85</v>
      </c>
      <c r="P14" s="265" t="s">
        <v>263</v>
      </c>
      <c r="Q14" s="265" t="s">
        <v>1391</v>
      </c>
      <c r="R14" s="266"/>
    </row>
    <row r="15" spans="1:18" s="261" customFormat="1" ht="29.25" customHeight="1">
      <c r="A15" s="253">
        <v>11</v>
      </c>
      <c r="B15" s="692" t="s">
        <v>741</v>
      </c>
      <c r="C15" s="254"/>
      <c r="D15" s="263" t="s">
        <v>402</v>
      </c>
      <c r="E15" s="263" t="s">
        <v>1325</v>
      </c>
      <c r="F15" s="312">
        <v>0</v>
      </c>
      <c r="G15" s="312">
        <v>0</v>
      </c>
      <c r="H15" s="312">
        <v>0</v>
      </c>
      <c r="I15" s="257" t="s">
        <v>1380</v>
      </c>
      <c r="J15" s="263" t="s">
        <v>47</v>
      </c>
      <c r="K15" s="257" t="s">
        <v>1401</v>
      </c>
      <c r="L15" s="557">
        <v>77000</v>
      </c>
      <c r="M15" s="557">
        <v>888000</v>
      </c>
      <c r="N15" s="257" t="s">
        <v>227</v>
      </c>
      <c r="O15" s="331" t="s">
        <v>259</v>
      </c>
      <c r="P15" s="265" t="s">
        <v>1196</v>
      </c>
      <c r="Q15" s="265" t="s">
        <v>1392</v>
      </c>
      <c r="R15" s="266"/>
    </row>
    <row r="16" spans="1:18" s="261" customFormat="1" ht="29.25" customHeight="1">
      <c r="A16" s="253">
        <v>12</v>
      </c>
      <c r="B16" s="692"/>
      <c r="C16" s="254"/>
      <c r="D16" s="263" t="s">
        <v>575</v>
      </c>
      <c r="E16" s="263" t="s">
        <v>1373</v>
      </c>
      <c r="F16" s="312">
        <v>19148</v>
      </c>
      <c r="G16" s="312">
        <v>18536</v>
      </c>
      <c r="H16" s="312">
        <v>299336</v>
      </c>
      <c r="I16" s="257" t="s">
        <v>1380</v>
      </c>
      <c r="J16" s="263" t="s">
        <v>51</v>
      </c>
      <c r="K16" s="257" t="s">
        <v>505</v>
      </c>
      <c r="L16" s="557">
        <v>197963</v>
      </c>
      <c r="M16" s="557">
        <v>399100</v>
      </c>
      <c r="N16" s="257" t="s">
        <v>1375</v>
      </c>
      <c r="O16" s="331" t="s">
        <v>259</v>
      </c>
      <c r="P16" s="265" t="s">
        <v>266</v>
      </c>
      <c r="Q16" s="265" t="s">
        <v>1391</v>
      </c>
      <c r="R16" s="266"/>
    </row>
    <row r="17" spans="1:18" s="261" customFormat="1" ht="41.25" customHeight="1">
      <c r="A17" s="253">
        <v>13</v>
      </c>
      <c r="B17" s="693"/>
      <c r="C17" s="255"/>
      <c r="D17" s="263" t="s">
        <v>134</v>
      </c>
      <c r="E17" s="263" t="s">
        <v>1374</v>
      </c>
      <c r="F17" s="312">
        <v>0</v>
      </c>
      <c r="G17" s="312">
        <v>0</v>
      </c>
      <c r="H17" s="312">
        <v>0</v>
      </c>
      <c r="I17" s="257" t="s">
        <v>1380</v>
      </c>
      <c r="J17" s="263" t="s">
        <v>52</v>
      </c>
      <c r="K17" s="257" t="s">
        <v>1400</v>
      </c>
      <c r="L17" s="557">
        <v>403</v>
      </c>
      <c r="M17" s="557">
        <v>1900</v>
      </c>
      <c r="N17" s="257" t="s">
        <v>513</v>
      </c>
      <c r="O17" s="331" t="s">
        <v>135</v>
      </c>
      <c r="P17" s="265" t="s">
        <v>267</v>
      </c>
      <c r="Q17" s="265" t="s">
        <v>1392</v>
      </c>
      <c r="R17" s="266"/>
    </row>
    <row r="18" spans="1:18" s="261" customFormat="1" ht="29.25" customHeight="1">
      <c r="A18" s="253">
        <v>14</v>
      </c>
      <c r="B18" s="695" t="s">
        <v>325</v>
      </c>
      <c r="C18" s="254"/>
      <c r="D18" s="263" t="s">
        <v>1197</v>
      </c>
      <c r="E18" s="263" t="s">
        <v>1315</v>
      </c>
      <c r="F18" s="312">
        <v>0</v>
      </c>
      <c r="G18" s="312">
        <v>0</v>
      </c>
      <c r="H18" s="312">
        <v>0</v>
      </c>
      <c r="I18" s="257" t="s">
        <v>1379</v>
      </c>
      <c r="J18" s="263" t="s">
        <v>46</v>
      </c>
      <c r="K18" s="257" t="s">
        <v>1198</v>
      </c>
      <c r="L18" s="557">
        <v>26671</v>
      </c>
      <c r="M18" s="557">
        <v>116101</v>
      </c>
      <c r="N18" s="257" t="s">
        <v>1400</v>
      </c>
      <c r="O18" s="331" t="s">
        <v>259</v>
      </c>
      <c r="P18" s="265" t="s">
        <v>268</v>
      </c>
      <c r="Q18" s="265" t="s">
        <v>1392</v>
      </c>
      <c r="R18" s="266" t="s">
        <v>686</v>
      </c>
    </row>
    <row r="19" spans="1:18" s="261" customFormat="1" ht="40.5" customHeight="1">
      <c r="A19" s="253">
        <v>15</v>
      </c>
      <c r="B19" s="697"/>
      <c r="C19" s="254"/>
      <c r="D19" s="263" t="s">
        <v>415</v>
      </c>
      <c r="E19" s="263" t="s">
        <v>1316</v>
      </c>
      <c r="F19" s="312">
        <v>6335.27</v>
      </c>
      <c r="G19" s="312">
        <v>9788.65</v>
      </c>
      <c r="H19" s="312">
        <v>40914.19</v>
      </c>
      <c r="I19" s="257" t="s">
        <v>1379</v>
      </c>
      <c r="J19" s="263" t="s">
        <v>53</v>
      </c>
      <c r="K19" s="257" t="s">
        <v>1400</v>
      </c>
      <c r="L19" s="557">
        <v>21540</v>
      </c>
      <c r="M19" s="557">
        <v>105480</v>
      </c>
      <c r="N19" s="257" t="s">
        <v>137</v>
      </c>
      <c r="O19" s="331" t="s">
        <v>1199</v>
      </c>
      <c r="P19" s="265" t="s">
        <v>269</v>
      </c>
      <c r="Q19" s="265" t="s">
        <v>1391</v>
      </c>
      <c r="R19" s="266"/>
    </row>
    <row r="20" spans="1:18" s="261" customFormat="1" ht="29.25" customHeight="1">
      <c r="A20" s="253">
        <v>16</v>
      </c>
      <c r="B20" s="694" t="s">
        <v>343</v>
      </c>
      <c r="C20" s="267"/>
      <c r="D20" s="263" t="s">
        <v>416</v>
      </c>
      <c r="E20" s="263" t="s">
        <v>560</v>
      </c>
      <c r="F20" s="312">
        <v>0</v>
      </c>
      <c r="G20" s="312">
        <v>0</v>
      </c>
      <c r="H20" s="312">
        <v>0</v>
      </c>
      <c r="I20" s="257" t="s">
        <v>1379</v>
      </c>
      <c r="J20" s="263" t="s">
        <v>54</v>
      </c>
      <c r="K20" s="257" t="s">
        <v>556</v>
      </c>
      <c r="L20" s="557">
        <v>38674</v>
      </c>
      <c r="M20" s="557">
        <v>194700</v>
      </c>
      <c r="N20" s="257" t="s">
        <v>1200</v>
      </c>
      <c r="O20" s="331" t="s">
        <v>259</v>
      </c>
      <c r="P20" s="265" t="s">
        <v>270</v>
      </c>
      <c r="Q20" s="265" t="s">
        <v>1392</v>
      </c>
      <c r="R20" s="266"/>
    </row>
    <row r="21" spans="1:18" s="261" customFormat="1" ht="29.25" customHeight="1">
      <c r="A21" s="253">
        <v>17</v>
      </c>
      <c r="B21" s="693"/>
      <c r="C21" s="255"/>
      <c r="D21" s="263" t="s">
        <v>416</v>
      </c>
      <c r="E21" s="263" t="s">
        <v>1340</v>
      </c>
      <c r="F21" s="312">
        <v>7217</v>
      </c>
      <c r="G21" s="312">
        <v>7217</v>
      </c>
      <c r="H21" s="312">
        <v>89901</v>
      </c>
      <c r="I21" s="257" t="s">
        <v>1379</v>
      </c>
      <c r="J21" s="263" t="s">
        <v>55</v>
      </c>
      <c r="K21" s="257" t="s">
        <v>1201</v>
      </c>
      <c r="L21" s="557">
        <v>13400</v>
      </c>
      <c r="M21" s="557">
        <v>106000</v>
      </c>
      <c r="N21" s="257" t="s">
        <v>1202</v>
      </c>
      <c r="O21" s="331" t="s">
        <v>259</v>
      </c>
      <c r="P21" s="265" t="s">
        <v>89</v>
      </c>
      <c r="Q21" s="265" t="s">
        <v>1391</v>
      </c>
      <c r="R21" s="266"/>
    </row>
    <row r="22" spans="1:18" s="261" customFormat="1" ht="42" customHeight="1">
      <c r="A22" s="253">
        <v>18</v>
      </c>
      <c r="B22" s="694" t="s">
        <v>346</v>
      </c>
      <c r="C22" s="267"/>
      <c r="D22" s="263" t="s">
        <v>417</v>
      </c>
      <c r="E22" s="263" t="s">
        <v>1318</v>
      </c>
      <c r="F22" s="312">
        <v>0</v>
      </c>
      <c r="G22" s="312">
        <v>0</v>
      </c>
      <c r="H22" s="312">
        <v>0</v>
      </c>
      <c r="I22" s="257" t="s">
        <v>411</v>
      </c>
      <c r="J22" s="263" t="s">
        <v>46</v>
      </c>
      <c r="K22" s="257" t="s">
        <v>1203</v>
      </c>
      <c r="L22" s="557">
        <v>36800</v>
      </c>
      <c r="M22" s="557">
        <v>423796</v>
      </c>
      <c r="N22" s="257" t="s">
        <v>1204</v>
      </c>
      <c r="O22" s="331" t="s">
        <v>587</v>
      </c>
      <c r="P22" s="265" t="s">
        <v>262</v>
      </c>
      <c r="Q22" s="265" t="s">
        <v>1392</v>
      </c>
      <c r="R22" s="266"/>
    </row>
    <row r="23" spans="1:18" s="261" customFormat="1" ht="29.25" customHeight="1">
      <c r="A23" s="253">
        <v>19</v>
      </c>
      <c r="B23" s="693"/>
      <c r="C23" s="255"/>
      <c r="D23" s="263" t="s">
        <v>418</v>
      </c>
      <c r="E23" s="263" t="s">
        <v>1319</v>
      </c>
      <c r="F23" s="312">
        <v>7417</v>
      </c>
      <c r="G23" s="312">
        <v>7371</v>
      </c>
      <c r="H23" s="312">
        <v>68554</v>
      </c>
      <c r="I23" s="257" t="s">
        <v>1380</v>
      </c>
      <c r="J23" s="263" t="s">
        <v>56</v>
      </c>
      <c r="K23" s="257" t="s">
        <v>1405</v>
      </c>
      <c r="L23" s="557">
        <v>12190</v>
      </c>
      <c r="M23" s="557">
        <v>232000</v>
      </c>
      <c r="N23" s="257" t="s">
        <v>1205</v>
      </c>
      <c r="O23" s="331" t="s">
        <v>1206</v>
      </c>
      <c r="P23" s="265" t="s">
        <v>260</v>
      </c>
      <c r="Q23" s="265" t="s">
        <v>1391</v>
      </c>
      <c r="R23" s="266"/>
    </row>
    <row r="24" spans="1:18" s="261" customFormat="1" ht="29.25" customHeight="1">
      <c r="A24" s="253">
        <v>20</v>
      </c>
      <c r="B24" s="695" t="s">
        <v>386</v>
      </c>
      <c r="C24" s="254"/>
      <c r="D24" s="263" t="s">
        <v>706</v>
      </c>
      <c r="E24" s="263" t="s">
        <v>748</v>
      </c>
      <c r="F24" s="312">
        <v>1813</v>
      </c>
      <c r="G24" s="312">
        <v>907</v>
      </c>
      <c r="H24" s="312">
        <v>674</v>
      </c>
      <c r="I24" s="257" t="s">
        <v>1380</v>
      </c>
      <c r="J24" s="263" t="s">
        <v>57</v>
      </c>
      <c r="K24" s="257" t="s">
        <v>1401</v>
      </c>
      <c r="L24" s="557">
        <v>4300</v>
      </c>
      <c r="M24" s="557">
        <v>17856</v>
      </c>
      <c r="N24" s="257" t="s">
        <v>137</v>
      </c>
      <c r="O24" s="331" t="s">
        <v>259</v>
      </c>
      <c r="P24" s="265" t="s">
        <v>1207</v>
      </c>
      <c r="Q24" s="265" t="s">
        <v>1391</v>
      </c>
      <c r="R24" s="266"/>
    </row>
    <row r="25" spans="1:18" s="261" customFormat="1" ht="29.25" customHeight="1">
      <c r="A25" s="253">
        <v>21</v>
      </c>
      <c r="B25" s="696"/>
      <c r="C25" s="254"/>
      <c r="D25" s="263" t="s">
        <v>420</v>
      </c>
      <c r="E25" s="263" t="s">
        <v>1332</v>
      </c>
      <c r="F25" s="312">
        <v>0</v>
      </c>
      <c r="G25" s="312">
        <v>0</v>
      </c>
      <c r="H25" s="312">
        <v>9813</v>
      </c>
      <c r="I25" s="257" t="s">
        <v>1380</v>
      </c>
      <c r="J25" s="263" t="s">
        <v>57</v>
      </c>
      <c r="K25" s="257" t="s">
        <v>139</v>
      </c>
      <c r="L25" s="557">
        <v>15800</v>
      </c>
      <c r="M25" s="557">
        <v>80000</v>
      </c>
      <c r="N25" s="257" t="s">
        <v>140</v>
      </c>
      <c r="O25" s="331" t="s">
        <v>259</v>
      </c>
      <c r="P25" s="265" t="s">
        <v>1208</v>
      </c>
      <c r="Q25" s="265" t="s">
        <v>1391</v>
      </c>
      <c r="R25" s="266"/>
    </row>
    <row r="26" spans="1:18" s="261" customFormat="1" ht="29.25" customHeight="1">
      <c r="A26" s="253">
        <v>22</v>
      </c>
      <c r="B26" s="696"/>
      <c r="C26" s="254"/>
      <c r="D26" s="263" t="s">
        <v>419</v>
      </c>
      <c r="E26" s="260" t="s">
        <v>1333</v>
      </c>
      <c r="F26" s="312">
        <v>656</v>
      </c>
      <c r="G26" s="312">
        <v>132</v>
      </c>
      <c r="H26" s="312">
        <v>84473</v>
      </c>
      <c r="I26" s="257" t="s">
        <v>1380</v>
      </c>
      <c r="J26" s="263" t="s">
        <v>57</v>
      </c>
      <c r="K26" s="257" t="s">
        <v>1405</v>
      </c>
      <c r="L26" s="557">
        <v>19000</v>
      </c>
      <c r="M26" s="557">
        <v>105000</v>
      </c>
      <c r="N26" s="257" t="s">
        <v>141</v>
      </c>
      <c r="O26" s="331" t="s">
        <v>259</v>
      </c>
      <c r="P26" s="265" t="s">
        <v>1209</v>
      </c>
      <c r="Q26" s="265" t="s">
        <v>1391</v>
      </c>
      <c r="R26" s="266"/>
    </row>
    <row r="27" spans="1:18" s="261" customFormat="1" ht="29.25" customHeight="1">
      <c r="A27" s="253">
        <v>23</v>
      </c>
      <c r="B27" s="696"/>
      <c r="C27" s="254"/>
      <c r="D27" s="263" t="s">
        <v>1387</v>
      </c>
      <c r="E27" s="263" t="s">
        <v>1386</v>
      </c>
      <c r="F27" s="312">
        <v>0</v>
      </c>
      <c r="G27" s="312">
        <v>0</v>
      </c>
      <c r="H27" s="312">
        <v>7703</v>
      </c>
      <c r="I27" s="257" t="s">
        <v>1380</v>
      </c>
      <c r="J27" s="263" t="s">
        <v>57</v>
      </c>
      <c r="K27" s="257" t="s">
        <v>142</v>
      </c>
      <c r="L27" s="557">
        <v>2500</v>
      </c>
      <c r="M27" s="557">
        <v>9102</v>
      </c>
      <c r="N27" s="257" t="s">
        <v>153</v>
      </c>
      <c r="O27" s="331" t="s">
        <v>259</v>
      </c>
      <c r="P27" s="265" t="s">
        <v>1210</v>
      </c>
      <c r="Q27" s="265" t="s">
        <v>1391</v>
      </c>
      <c r="R27" s="266"/>
    </row>
    <row r="28" spans="1:18" s="261" customFormat="1" ht="29.25" customHeight="1">
      <c r="A28" s="253">
        <v>24</v>
      </c>
      <c r="B28" s="696"/>
      <c r="C28" s="692"/>
      <c r="D28" s="263" t="s">
        <v>151</v>
      </c>
      <c r="E28" s="263" t="s">
        <v>749</v>
      </c>
      <c r="F28" s="312">
        <v>0</v>
      </c>
      <c r="G28" s="312">
        <v>0</v>
      </c>
      <c r="H28" s="312">
        <v>0</v>
      </c>
      <c r="I28" s="257" t="s">
        <v>1379</v>
      </c>
      <c r="J28" s="263" t="s">
        <v>58</v>
      </c>
      <c r="K28" s="257" t="s">
        <v>1211</v>
      </c>
      <c r="L28" s="557">
        <v>7896</v>
      </c>
      <c r="M28" s="557">
        <v>24641</v>
      </c>
      <c r="N28" s="257" t="s">
        <v>1212</v>
      </c>
      <c r="O28" s="331" t="s">
        <v>259</v>
      </c>
      <c r="P28" s="265" t="s">
        <v>286</v>
      </c>
      <c r="Q28" s="265" t="s">
        <v>1392</v>
      </c>
      <c r="R28" s="266"/>
    </row>
    <row r="29" spans="1:18" s="261" customFormat="1" ht="37.5" customHeight="1">
      <c r="A29" s="253">
        <v>25</v>
      </c>
      <c r="B29" s="697"/>
      <c r="C29" s="693"/>
      <c r="D29" s="263" t="s">
        <v>152</v>
      </c>
      <c r="E29" s="263" t="s">
        <v>1385</v>
      </c>
      <c r="F29" s="312">
        <v>2392.99</v>
      </c>
      <c r="G29" s="312">
        <v>2095.82</v>
      </c>
      <c r="H29" s="312">
        <v>21746.2</v>
      </c>
      <c r="I29" s="257" t="s">
        <v>1380</v>
      </c>
      <c r="J29" s="263" t="s">
        <v>59</v>
      </c>
      <c r="K29" s="257" t="s">
        <v>1405</v>
      </c>
      <c r="L29" s="557">
        <v>12230</v>
      </c>
      <c r="M29" s="557">
        <v>84493</v>
      </c>
      <c r="N29" s="257" t="s">
        <v>195</v>
      </c>
      <c r="O29" s="331" t="s">
        <v>259</v>
      </c>
      <c r="P29" s="265" t="s">
        <v>1213</v>
      </c>
      <c r="Q29" s="265" t="s">
        <v>1391</v>
      </c>
      <c r="R29" s="266"/>
    </row>
    <row r="30" spans="1:18" s="261" customFormat="1" ht="29.25" customHeight="1">
      <c r="A30" s="253">
        <v>26</v>
      </c>
      <c r="B30" s="694" t="s">
        <v>376</v>
      </c>
      <c r="C30" s="267"/>
      <c r="D30" s="263" t="s">
        <v>421</v>
      </c>
      <c r="E30" s="263" t="s">
        <v>1378</v>
      </c>
      <c r="F30" s="312">
        <v>0</v>
      </c>
      <c r="G30" s="312">
        <v>0</v>
      </c>
      <c r="H30" s="312">
        <v>0</v>
      </c>
      <c r="I30" s="257" t="s">
        <v>1379</v>
      </c>
      <c r="J30" s="263" t="s">
        <v>60</v>
      </c>
      <c r="K30" s="257" t="s">
        <v>143</v>
      </c>
      <c r="L30" s="557">
        <v>11800</v>
      </c>
      <c r="M30" s="557">
        <v>50800</v>
      </c>
      <c r="N30" s="257" t="s">
        <v>144</v>
      </c>
      <c r="O30" s="331" t="s">
        <v>259</v>
      </c>
      <c r="P30" s="265" t="s">
        <v>272</v>
      </c>
      <c r="Q30" s="265" t="s">
        <v>1392</v>
      </c>
      <c r="R30" s="266"/>
    </row>
    <row r="31" spans="1:18" s="261" customFormat="1" ht="29.25" customHeight="1">
      <c r="A31" s="253">
        <v>27</v>
      </c>
      <c r="B31" s="693"/>
      <c r="C31" s="255"/>
      <c r="D31" s="263" t="s">
        <v>377</v>
      </c>
      <c r="E31" s="263" t="s">
        <v>1317</v>
      </c>
      <c r="F31" s="312">
        <v>17.82</v>
      </c>
      <c r="G31" s="312">
        <v>9.38</v>
      </c>
      <c r="H31" s="312">
        <v>40346.38</v>
      </c>
      <c r="I31" s="257" t="s">
        <v>1379</v>
      </c>
      <c r="J31" s="263" t="s">
        <v>43</v>
      </c>
      <c r="K31" s="257" t="s">
        <v>145</v>
      </c>
      <c r="L31" s="557">
        <v>25197</v>
      </c>
      <c r="M31" s="557">
        <v>138149</v>
      </c>
      <c r="N31" s="257" t="s">
        <v>146</v>
      </c>
      <c r="O31" s="331" t="s">
        <v>273</v>
      </c>
      <c r="P31" s="265" t="s">
        <v>261</v>
      </c>
      <c r="Q31" s="265" t="s">
        <v>1391</v>
      </c>
      <c r="R31" s="266"/>
    </row>
    <row r="32" spans="1:18" s="261" customFormat="1" ht="29.25" customHeight="1">
      <c r="A32" s="253">
        <v>28</v>
      </c>
      <c r="B32" s="263" t="s">
        <v>422</v>
      </c>
      <c r="C32" s="263"/>
      <c r="D32" s="263" t="s">
        <v>423</v>
      </c>
      <c r="E32" s="263" t="s">
        <v>1326</v>
      </c>
      <c r="F32" s="312">
        <v>196</v>
      </c>
      <c r="G32" s="312">
        <v>196</v>
      </c>
      <c r="H32" s="312">
        <v>20800</v>
      </c>
      <c r="I32" s="257" t="s">
        <v>1379</v>
      </c>
      <c r="J32" s="263" t="s">
        <v>61</v>
      </c>
      <c r="K32" s="257" t="s">
        <v>209</v>
      </c>
      <c r="L32" s="557">
        <v>10197</v>
      </c>
      <c r="M32" s="557">
        <v>41443</v>
      </c>
      <c r="N32" s="257" t="s">
        <v>153</v>
      </c>
      <c r="O32" s="331" t="s">
        <v>259</v>
      </c>
      <c r="P32" s="265" t="s">
        <v>1214</v>
      </c>
      <c r="Q32" s="265" t="s">
        <v>1391</v>
      </c>
      <c r="R32" s="266"/>
    </row>
    <row r="33" spans="1:18" s="261" customFormat="1" ht="29.25" customHeight="1">
      <c r="A33" s="253">
        <v>29</v>
      </c>
      <c r="B33" s="694" t="s">
        <v>388</v>
      </c>
      <c r="C33" s="267"/>
      <c r="D33" s="263" t="s">
        <v>425</v>
      </c>
      <c r="E33" s="263" t="s">
        <v>1215</v>
      </c>
      <c r="F33" s="312">
        <v>0</v>
      </c>
      <c r="G33" s="312">
        <v>0</v>
      </c>
      <c r="H33" s="312">
        <v>100</v>
      </c>
      <c r="I33" s="257" t="s">
        <v>1379</v>
      </c>
      <c r="J33" s="263" t="s">
        <v>62</v>
      </c>
      <c r="K33" s="257" t="s">
        <v>1398</v>
      </c>
      <c r="L33" s="557">
        <v>19500</v>
      </c>
      <c r="M33" s="557">
        <v>109600</v>
      </c>
      <c r="N33" s="257" t="s">
        <v>1216</v>
      </c>
      <c r="O33" s="331" t="s">
        <v>259</v>
      </c>
      <c r="P33" s="265" t="s">
        <v>274</v>
      </c>
      <c r="Q33" s="265" t="s">
        <v>1391</v>
      </c>
      <c r="R33" s="266"/>
    </row>
    <row r="34" spans="1:18" s="261" customFormat="1" ht="29.25" customHeight="1">
      <c r="A34" s="253">
        <v>30</v>
      </c>
      <c r="B34" s="693"/>
      <c r="C34" s="255"/>
      <c r="D34" s="263" t="s">
        <v>424</v>
      </c>
      <c r="E34" s="263" t="s">
        <v>1327</v>
      </c>
      <c r="F34" s="312">
        <v>812</v>
      </c>
      <c r="G34" s="312">
        <v>1015</v>
      </c>
      <c r="H34" s="312">
        <v>46069</v>
      </c>
      <c r="I34" s="257" t="s">
        <v>1379</v>
      </c>
      <c r="J34" s="263" t="s">
        <v>63</v>
      </c>
      <c r="K34" s="257" t="s">
        <v>145</v>
      </c>
      <c r="L34" s="557">
        <v>27000</v>
      </c>
      <c r="M34" s="557">
        <v>87000</v>
      </c>
      <c r="N34" s="257" t="s">
        <v>1217</v>
      </c>
      <c r="O34" s="331" t="s">
        <v>259</v>
      </c>
      <c r="P34" s="265" t="s">
        <v>274</v>
      </c>
      <c r="Q34" s="265" t="s">
        <v>1391</v>
      </c>
      <c r="R34" s="266"/>
    </row>
    <row r="35" spans="1:18" s="261" customFormat="1" ht="29.25" customHeight="1">
      <c r="A35" s="253">
        <v>31</v>
      </c>
      <c r="B35" s="695" t="s">
        <v>701</v>
      </c>
      <c r="C35" s="267"/>
      <c r="D35" s="263" t="s">
        <v>757</v>
      </c>
      <c r="E35" s="263" t="s">
        <v>302</v>
      </c>
      <c r="F35" s="312">
        <v>0</v>
      </c>
      <c r="G35" s="312">
        <v>0</v>
      </c>
      <c r="H35" s="312">
        <v>0</v>
      </c>
      <c r="I35" s="257" t="s">
        <v>1380</v>
      </c>
      <c r="J35" s="263" t="s">
        <v>61</v>
      </c>
      <c r="K35" s="257" t="s">
        <v>210</v>
      </c>
      <c r="L35" s="557">
        <v>6471</v>
      </c>
      <c r="M35" s="557">
        <v>29110</v>
      </c>
      <c r="N35" s="257" t="s">
        <v>147</v>
      </c>
      <c r="O35" s="331" t="s">
        <v>259</v>
      </c>
      <c r="P35" s="265" t="s">
        <v>267</v>
      </c>
      <c r="Q35" s="265" t="s">
        <v>1392</v>
      </c>
      <c r="R35" s="266"/>
    </row>
    <row r="36" spans="1:18" s="261" customFormat="1" ht="29.25" customHeight="1">
      <c r="A36" s="253">
        <v>32</v>
      </c>
      <c r="B36" s="696"/>
      <c r="C36" s="692"/>
      <c r="D36" s="263" t="s">
        <v>758</v>
      </c>
      <c r="E36" s="263" t="s">
        <v>148</v>
      </c>
      <c r="F36" s="312">
        <v>0</v>
      </c>
      <c r="G36" s="312">
        <v>0</v>
      </c>
      <c r="H36" s="312">
        <v>0</v>
      </c>
      <c r="I36" s="257" t="s">
        <v>1380</v>
      </c>
      <c r="J36" s="263" t="s">
        <v>64</v>
      </c>
      <c r="K36" s="257" t="s">
        <v>216</v>
      </c>
      <c r="L36" s="557">
        <v>56500</v>
      </c>
      <c r="M36" s="557">
        <v>586000</v>
      </c>
      <c r="N36" s="257" t="s">
        <v>154</v>
      </c>
      <c r="O36" s="331" t="s">
        <v>259</v>
      </c>
      <c r="P36" s="265" t="s">
        <v>1208</v>
      </c>
      <c r="Q36" s="265" t="s">
        <v>1392</v>
      </c>
      <c r="R36" s="266"/>
    </row>
    <row r="37" spans="1:18" s="261" customFormat="1" ht="44.25" customHeight="1">
      <c r="A37" s="253">
        <v>33</v>
      </c>
      <c r="B37" s="697"/>
      <c r="C37" s="693"/>
      <c r="D37" s="263" t="s">
        <v>759</v>
      </c>
      <c r="E37" s="263" t="s">
        <v>258</v>
      </c>
      <c r="F37" s="312">
        <v>5818</v>
      </c>
      <c r="G37" s="312">
        <v>5864</v>
      </c>
      <c r="H37" s="312">
        <v>87060</v>
      </c>
      <c r="I37" s="257" t="s">
        <v>1380</v>
      </c>
      <c r="J37" s="263" t="s">
        <v>65</v>
      </c>
      <c r="K37" s="257" t="s">
        <v>154</v>
      </c>
      <c r="L37" s="557">
        <v>24000</v>
      </c>
      <c r="M37" s="557">
        <v>125000</v>
      </c>
      <c r="N37" s="257" t="s">
        <v>155</v>
      </c>
      <c r="O37" s="331" t="s">
        <v>259</v>
      </c>
      <c r="P37" s="265" t="s">
        <v>1218</v>
      </c>
      <c r="Q37" s="265" t="s">
        <v>1391</v>
      </c>
      <c r="R37" s="266"/>
    </row>
    <row r="38" spans="1:18" s="261" customFormat="1" ht="29.25" customHeight="1">
      <c r="A38" s="253">
        <v>34</v>
      </c>
      <c r="B38" s="694" t="s">
        <v>349</v>
      </c>
      <c r="C38" s="267"/>
      <c r="D38" s="263" t="s">
        <v>760</v>
      </c>
      <c r="E38" s="263" t="s">
        <v>762</v>
      </c>
      <c r="F38" s="312">
        <v>0</v>
      </c>
      <c r="G38" s="312">
        <v>0</v>
      </c>
      <c r="H38" s="312">
        <v>0</v>
      </c>
      <c r="I38" s="257" t="s">
        <v>1379</v>
      </c>
      <c r="J38" s="263" t="s">
        <v>62</v>
      </c>
      <c r="K38" s="257" t="s">
        <v>209</v>
      </c>
      <c r="L38" s="557">
        <v>34600</v>
      </c>
      <c r="M38" s="557">
        <v>128500</v>
      </c>
      <c r="N38" s="257" t="s">
        <v>1219</v>
      </c>
      <c r="O38" s="331" t="s">
        <v>259</v>
      </c>
      <c r="P38" s="265" t="s">
        <v>275</v>
      </c>
      <c r="Q38" s="265" t="s">
        <v>1392</v>
      </c>
      <c r="R38" s="266"/>
    </row>
    <row r="39" spans="1:18" s="261" customFormat="1" ht="29.25" customHeight="1">
      <c r="A39" s="253">
        <v>35</v>
      </c>
      <c r="B39" s="693"/>
      <c r="C39" s="255"/>
      <c r="D39" s="263" t="s">
        <v>761</v>
      </c>
      <c r="E39" s="263" t="s">
        <v>1328</v>
      </c>
      <c r="F39" s="312">
        <v>1446</v>
      </c>
      <c r="G39" s="312">
        <v>650</v>
      </c>
      <c r="H39" s="312">
        <v>56554</v>
      </c>
      <c r="I39" s="257" t="s">
        <v>1379</v>
      </c>
      <c r="J39" s="263" t="s">
        <v>57</v>
      </c>
      <c r="K39" s="257" t="s">
        <v>142</v>
      </c>
      <c r="L39" s="557">
        <v>23400</v>
      </c>
      <c r="M39" s="557">
        <v>80200</v>
      </c>
      <c r="N39" s="257" t="s">
        <v>141</v>
      </c>
      <c r="O39" s="331" t="s">
        <v>1220</v>
      </c>
      <c r="P39" s="265" t="s">
        <v>275</v>
      </c>
      <c r="Q39" s="265" t="s">
        <v>1391</v>
      </c>
      <c r="R39" s="266" t="s">
        <v>1393</v>
      </c>
    </row>
    <row r="40" spans="1:18" s="261" customFormat="1" ht="29.25" customHeight="1">
      <c r="A40" s="253">
        <v>36</v>
      </c>
      <c r="B40" s="267" t="s">
        <v>405</v>
      </c>
      <c r="C40" s="255"/>
      <c r="D40" s="263" t="s">
        <v>426</v>
      </c>
      <c r="E40" s="263" t="s">
        <v>1329</v>
      </c>
      <c r="F40" s="312">
        <v>1884</v>
      </c>
      <c r="G40" s="312">
        <v>1595</v>
      </c>
      <c r="H40" s="312">
        <v>84808</v>
      </c>
      <c r="I40" s="257" t="s">
        <v>1380</v>
      </c>
      <c r="J40" s="263" t="s">
        <v>55</v>
      </c>
      <c r="K40" s="257" t="s">
        <v>1221</v>
      </c>
      <c r="L40" s="557">
        <v>16800</v>
      </c>
      <c r="M40" s="557">
        <v>146000</v>
      </c>
      <c r="N40" s="257" t="s">
        <v>1222</v>
      </c>
      <c r="O40" s="331" t="s">
        <v>259</v>
      </c>
      <c r="P40" s="265" t="s">
        <v>90</v>
      </c>
      <c r="Q40" s="265" t="s">
        <v>1391</v>
      </c>
      <c r="R40" s="266"/>
    </row>
    <row r="41" spans="1:18" s="261" customFormat="1" ht="29.25" customHeight="1">
      <c r="A41" s="253">
        <v>37</v>
      </c>
      <c r="B41" s="694" t="s">
        <v>351</v>
      </c>
      <c r="C41" s="267"/>
      <c r="D41" s="263" t="s">
        <v>428</v>
      </c>
      <c r="E41" s="263" t="s">
        <v>1334</v>
      </c>
      <c r="F41" s="312">
        <v>0</v>
      </c>
      <c r="G41" s="312">
        <v>0</v>
      </c>
      <c r="H41" s="312">
        <v>20781</v>
      </c>
      <c r="I41" s="257" t="s">
        <v>1380</v>
      </c>
      <c r="J41" s="263" t="s">
        <v>66</v>
      </c>
      <c r="K41" s="257" t="s">
        <v>1403</v>
      </c>
      <c r="L41" s="557">
        <v>25210</v>
      </c>
      <c r="M41" s="557">
        <v>205213</v>
      </c>
      <c r="N41" s="257" t="s">
        <v>1223</v>
      </c>
      <c r="O41" s="331" t="s">
        <v>1224</v>
      </c>
      <c r="P41" s="265" t="s">
        <v>277</v>
      </c>
      <c r="Q41" s="265" t="s">
        <v>1391</v>
      </c>
      <c r="R41" s="266" t="s">
        <v>686</v>
      </c>
    </row>
    <row r="42" spans="1:18" s="261" customFormat="1" ht="29.25" customHeight="1">
      <c r="A42" s="253">
        <v>38</v>
      </c>
      <c r="B42" s="693"/>
      <c r="C42" s="255"/>
      <c r="D42" s="263" t="s">
        <v>427</v>
      </c>
      <c r="E42" s="263" t="s">
        <v>1335</v>
      </c>
      <c r="F42" s="312">
        <v>4455</v>
      </c>
      <c r="G42" s="312">
        <v>4082</v>
      </c>
      <c r="H42" s="312">
        <v>70634</v>
      </c>
      <c r="I42" s="257" t="s">
        <v>1380</v>
      </c>
      <c r="J42" s="263" t="s">
        <v>67</v>
      </c>
      <c r="K42" s="257" t="s">
        <v>211</v>
      </c>
      <c r="L42" s="557">
        <v>12700</v>
      </c>
      <c r="M42" s="557">
        <v>113000</v>
      </c>
      <c r="N42" s="257" t="s">
        <v>156</v>
      </c>
      <c r="O42" s="331" t="s">
        <v>1182</v>
      </c>
      <c r="P42" s="265" t="s">
        <v>1225</v>
      </c>
      <c r="Q42" s="265" t="s">
        <v>1391</v>
      </c>
      <c r="R42" s="266"/>
    </row>
    <row r="43" spans="1:18" s="261" customFormat="1" ht="29.25" customHeight="1">
      <c r="A43" s="253">
        <v>39</v>
      </c>
      <c r="B43" s="263" t="s">
        <v>353</v>
      </c>
      <c r="C43" s="263"/>
      <c r="D43" s="263" t="s">
        <v>429</v>
      </c>
      <c r="E43" s="263" t="s">
        <v>1320</v>
      </c>
      <c r="F43" s="312">
        <v>726</v>
      </c>
      <c r="G43" s="312">
        <v>1016</v>
      </c>
      <c r="H43" s="312">
        <v>16185</v>
      </c>
      <c r="I43" s="257" t="s">
        <v>1380</v>
      </c>
      <c r="J43" s="263" t="s">
        <v>68</v>
      </c>
      <c r="K43" s="257" t="s">
        <v>1399</v>
      </c>
      <c r="L43" s="557">
        <v>8583</v>
      </c>
      <c r="M43" s="557">
        <v>72158</v>
      </c>
      <c r="N43" s="257" t="s">
        <v>80</v>
      </c>
      <c r="O43" s="331" t="s">
        <v>259</v>
      </c>
      <c r="P43" s="265" t="s">
        <v>1226</v>
      </c>
      <c r="Q43" s="265" t="s">
        <v>1391</v>
      </c>
      <c r="R43" s="266"/>
    </row>
    <row r="44" spans="1:18" s="261" customFormat="1" ht="29.25" customHeight="1">
      <c r="A44" s="253">
        <v>40</v>
      </c>
      <c r="B44" s="263" t="s">
        <v>430</v>
      </c>
      <c r="C44" s="263"/>
      <c r="D44" s="263" t="s">
        <v>431</v>
      </c>
      <c r="E44" s="263" t="s">
        <v>1324</v>
      </c>
      <c r="F44" s="312">
        <v>884</v>
      </c>
      <c r="G44" s="312">
        <v>457</v>
      </c>
      <c r="H44" s="312">
        <v>42975</v>
      </c>
      <c r="I44" s="257" t="s">
        <v>1380</v>
      </c>
      <c r="J44" s="263" t="s">
        <v>61</v>
      </c>
      <c r="K44" s="257" t="s">
        <v>157</v>
      </c>
      <c r="L44" s="557">
        <v>18000</v>
      </c>
      <c r="M44" s="557">
        <v>95500</v>
      </c>
      <c r="N44" s="257" t="s">
        <v>158</v>
      </c>
      <c r="O44" s="331" t="s">
        <v>259</v>
      </c>
      <c r="P44" s="265" t="s">
        <v>275</v>
      </c>
      <c r="Q44" s="265" t="s">
        <v>1391</v>
      </c>
      <c r="R44" s="266"/>
    </row>
    <row r="45" spans="1:18" s="261" customFormat="1" ht="29.25" customHeight="1">
      <c r="A45" s="253">
        <v>41</v>
      </c>
      <c r="B45" s="263" t="s">
        <v>394</v>
      </c>
      <c r="C45" s="263"/>
      <c r="D45" s="263" t="s">
        <v>432</v>
      </c>
      <c r="E45" s="263" t="s">
        <v>966</v>
      </c>
      <c r="F45" s="312">
        <v>798</v>
      </c>
      <c r="G45" s="312">
        <v>583</v>
      </c>
      <c r="H45" s="312">
        <v>15940</v>
      </c>
      <c r="I45" s="257" t="s">
        <v>1379</v>
      </c>
      <c r="J45" s="263" t="s">
        <v>61</v>
      </c>
      <c r="K45" s="257" t="s">
        <v>159</v>
      </c>
      <c r="L45" s="557">
        <v>13670</v>
      </c>
      <c r="M45" s="557">
        <v>59700</v>
      </c>
      <c r="N45" s="257" t="s">
        <v>160</v>
      </c>
      <c r="O45" s="331" t="s">
        <v>278</v>
      </c>
      <c r="P45" s="265" t="s">
        <v>91</v>
      </c>
      <c r="Q45" s="265" t="s">
        <v>1391</v>
      </c>
      <c r="R45" s="266"/>
    </row>
    <row r="46" spans="1:18" s="261" customFormat="1" ht="29.25" customHeight="1">
      <c r="A46" s="253">
        <v>42</v>
      </c>
      <c r="B46" s="694" t="s">
        <v>396</v>
      </c>
      <c r="C46" s="267"/>
      <c r="D46" s="263" t="s">
        <v>710</v>
      </c>
      <c r="E46" s="263" t="s">
        <v>1338</v>
      </c>
      <c r="F46" s="312">
        <v>1208</v>
      </c>
      <c r="G46" s="312">
        <v>1527</v>
      </c>
      <c r="H46" s="312">
        <v>6130</v>
      </c>
      <c r="I46" s="257" t="s">
        <v>1380</v>
      </c>
      <c r="J46" s="263" t="s">
        <v>58</v>
      </c>
      <c r="K46" s="257" t="s">
        <v>1227</v>
      </c>
      <c r="L46" s="557">
        <v>8600</v>
      </c>
      <c r="M46" s="557">
        <v>37000</v>
      </c>
      <c r="N46" s="257" t="s">
        <v>1228</v>
      </c>
      <c r="O46" s="331" t="s">
        <v>1229</v>
      </c>
      <c r="P46" s="265" t="s">
        <v>262</v>
      </c>
      <c r="Q46" s="265" t="s">
        <v>1391</v>
      </c>
      <c r="R46" s="266"/>
    </row>
    <row r="47" spans="1:18" s="261" customFormat="1" ht="29.25" customHeight="1">
      <c r="A47" s="253">
        <v>43</v>
      </c>
      <c r="B47" s="692"/>
      <c r="C47" s="254"/>
      <c r="D47" s="263" t="s">
        <v>707</v>
      </c>
      <c r="E47" s="263" t="s">
        <v>1230</v>
      </c>
      <c r="F47" s="312">
        <v>0</v>
      </c>
      <c r="G47" s="312">
        <v>0</v>
      </c>
      <c r="H47" s="312">
        <v>45477</v>
      </c>
      <c r="I47" s="257" t="s">
        <v>1380</v>
      </c>
      <c r="J47" s="263" t="s">
        <v>69</v>
      </c>
      <c r="K47" s="257" t="s">
        <v>1231</v>
      </c>
      <c r="L47" s="557">
        <v>7000</v>
      </c>
      <c r="M47" s="557">
        <v>68000</v>
      </c>
      <c r="N47" s="257" t="s">
        <v>81</v>
      </c>
      <c r="O47" s="331" t="s">
        <v>259</v>
      </c>
      <c r="P47" s="265" t="s">
        <v>92</v>
      </c>
      <c r="Q47" s="265" t="s">
        <v>1391</v>
      </c>
      <c r="R47" s="266"/>
    </row>
    <row r="48" spans="1:18" s="261" customFormat="1" ht="29.25" customHeight="1">
      <c r="A48" s="253">
        <v>44</v>
      </c>
      <c r="B48" s="692"/>
      <c r="C48" s="254"/>
      <c r="D48" s="263" t="s">
        <v>708</v>
      </c>
      <c r="E48" s="263" t="s">
        <v>303</v>
      </c>
      <c r="F48" s="312">
        <v>153</v>
      </c>
      <c r="G48" s="312">
        <v>49</v>
      </c>
      <c r="H48" s="312">
        <v>27111</v>
      </c>
      <c r="I48" s="257" t="s">
        <v>1380</v>
      </c>
      <c r="J48" s="263" t="s">
        <v>57</v>
      </c>
      <c r="K48" s="257" t="s">
        <v>162</v>
      </c>
      <c r="L48" s="557">
        <v>5600</v>
      </c>
      <c r="M48" s="557">
        <v>30000</v>
      </c>
      <c r="N48" s="257" t="s">
        <v>82</v>
      </c>
      <c r="O48" s="331" t="s">
        <v>259</v>
      </c>
      <c r="P48" s="265" t="s">
        <v>279</v>
      </c>
      <c r="Q48" s="265" t="s">
        <v>1391</v>
      </c>
      <c r="R48" s="266"/>
    </row>
    <row r="49" spans="1:18" s="261" customFormat="1" ht="29.25" customHeight="1" thickBot="1">
      <c r="A49" s="563">
        <v>45</v>
      </c>
      <c r="B49" s="698"/>
      <c r="C49" s="268"/>
      <c r="D49" s="269" t="s">
        <v>709</v>
      </c>
      <c r="E49" s="269" t="s">
        <v>764</v>
      </c>
      <c r="F49" s="313">
        <v>724</v>
      </c>
      <c r="G49" s="313">
        <v>456</v>
      </c>
      <c r="H49" s="313">
        <v>2863</v>
      </c>
      <c r="I49" s="270" t="s">
        <v>1380</v>
      </c>
      <c r="J49" s="269" t="s">
        <v>57</v>
      </c>
      <c r="K49" s="270" t="s">
        <v>212</v>
      </c>
      <c r="L49" s="558">
        <v>1800</v>
      </c>
      <c r="M49" s="558">
        <v>4600</v>
      </c>
      <c r="N49" s="270" t="s">
        <v>83</v>
      </c>
      <c r="O49" s="371" t="s">
        <v>259</v>
      </c>
      <c r="P49" s="272" t="s">
        <v>262</v>
      </c>
      <c r="Q49" s="271" t="s">
        <v>1391</v>
      </c>
      <c r="R49" s="273"/>
    </row>
    <row r="50" spans="1:32" s="170" customFormat="1" ht="23.25" customHeight="1">
      <c r="A50" s="216" t="s">
        <v>1355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552"/>
      <c r="M50" s="552"/>
      <c r="N50" s="169"/>
      <c r="O50" s="327"/>
      <c r="P50" s="169"/>
      <c r="Q50" s="169"/>
      <c r="X50" s="7"/>
      <c r="Z50" s="171"/>
      <c r="AA50" s="172"/>
      <c r="AB50" s="172"/>
      <c r="AE50" s="173"/>
      <c r="AF50" s="174"/>
    </row>
    <row r="51" spans="1:37" s="219" customFormat="1" ht="23.25" customHeight="1">
      <c r="A51" s="239" t="s">
        <v>567</v>
      </c>
      <c r="B51" s="217"/>
      <c r="C51" s="217"/>
      <c r="D51" s="217"/>
      <c r="E51" s="217"/>
      <c r="F51" s="217"/>
      <c r="G51" s="217"/>
      <c r="H51" s="217"/>
      <c r="I51" s="242"/>
      <c r="J51" s="242"/>
      <c r="K51" s="242"/>
      <c r="L51" s="553"/>
      <c r="M51" s="553"/>
      <c r="N51" s="242"/>
      <c r="O51" s="328"/>
      <c r="P51" s="242"/>
      <c r="Q51" s="242"/>
      <c r="R51" s="242"/>
      <c r="S51" s="243"/>
      <c r="T51" s="243"/>
      <c r="U51" s="242"/>
      <c r="V51" s="243"/>
      <c r="W51" s="243"/>
      <c r="X51" s="243"/>
      <c r="Y51" s="242"/>
      <c r="Z51" s="242"/>
      <c r="AA51" s="244"/>
      <c r="AB51" s="244"/>
      <c r="AC51" s="218"/>
      <c r="AD51" s="218"/>
      <c r="AE51" s="245"/>
      <c r="AF51" s="218"/>
      <c r="AH51" s="244"/>
      <c r="AK51" s="244"/>
    </row>
    <row r="52" ht="21" customHeight="1" thickBot="1">
      <c r="A52" s="239" t="s">
        <v>949</v>
      </c>
    </row>
    <row r="53" spans="1:19" s="252" customFormat="1" ht="51.75" thickBot="1">
      <c r="A53" s="246" t="s">
        <v>522</v>
      </c>
      <c r="B53" s="247" t="s">
        <v>955</v>
      </c>
      <c r="C53" s="247" t="s">
        <v>552</v>
      </c>
      <c r="D53" s="247" t="s">
        <v>309</v>
      </c>
      <c r="E53" s="247" t="s">
        <v>849</v>
      </c>
      <c r="F53" s="248" t="s">
        <v>720</v>
      </c>
      <c r="G53" s="248" t="s">
        <v>721</v>
      </c>
      <c r="H53" s="248" t="s">
        <v>722</v>
      </c>
      <c r="I53" s="247" t="s">
        <v>126</v>
      </c>
      <c r="J53" s="247" t="s">
        <v>305</v>
      </c>
      <c r="K53" s="247" t="s">
        <v>127</v>
      </c>
      <c r="L53" s="555" t="s">
        <v>723</v>
      </c>
      <c r="M53" s="555" t="s">
        <v>724</v>
      </c>
      <c r="N53" s="247" t="s">
        <v>1395</v>
      </c>
      <c r="O53" s="249" t="s">
        <v>1306</v>
      </c>
      <c r="P53" s="249" t="s">
        <v>1309</v>
      </c>
      <c r="Q53" s="249" t="s">
        <v>1394</v>
      </c>
      <c r="R53" s="250" t="s">
        <v>515</v>
      </c>
      <c r="S53" s="251"/>
    </row>
    <row r="54" spans="1:18" s="261" customFormat="1" ht="28.5" customHeight="1">
      <c r="A54" s="262">
        <v>46</v>
      </c>
      <c r="B54" s="692" t="s">
        <v>355</v>
      </c>
      <c r="C54" s="254"/>
      <c r="D54" s="255" t="s">
        <v>433</v>
      </c>
      <c r="E54" s="255" t="s">
        <v>765</v>
      </c>
      <c r="F54" s="311">
        <v>0</v>
      </c>
      <c r="G54" s="311">
        <v>0</v>
      </c>
      <c r="H54" s="311">
        <v>0</v>
      </c>
      <c r="I54" s="256" t="s">
        <v>1379</v>
      </c>
      <c r="J54" s="255" t="s">
        <v>47</v>
      </c>
      <c r="K54" s="256" t="s">
        <v>1232</v>
      </c>
      <c r="L54" s="556">
        <v>6730</v>
      </c>
      <c r="M54" s="556">
        <v>31400</v>
      </c>
      <c r="N54" s="256" t="s">
        <v>1191</v>
      </c>
      <c r="O54" s="330" t="s">
        <v>278</v>
      </c>
      <c r="P54" s="258" t="s">
        <v>1233</v>
      </c>
      <c r="Q54" s="258" t="s">
        <v>1392</v>
      </c>
      <c r="R54" s="266"/>
    </row>
    <row r="55" spans="1:18" s="261" customFormat="1" ht="28.5" customHeight="1">
      <c r="A55" s="262">
        <v>47</v>
      </c>
      <c r="B55" s="693"/>
      <c r="C55" s="255"/>
      <c r="D55" s="263" t="s">
        <v>434</v>
      </c>
      <c r="E55" s="263" t="s">
        <v>766</v>
      </c>
      <c r="F55" s="312">
        <v>1350</v>
      </c>
      <c r="G55" s="312">
        <v>1350</v>
      </c>
      <c r="H55" s="312">
        <v>11893</v>
      </c>
      <c r="I55" s="257" t="s">
        <v>1379</v>
      </c>
      <c r="J55" s="263" t="s">
        <v>70</v>
      </c>
      <c r="K55" s="257" t="s">
        <v>1191</v>
      </c>
      <c r="L55" s="557">
        <v>7860</v>
      </c>
      <c r="M55" s="557">
        <v>35730</v>
      </c>
      <c r="N55" s="257" t="s">
        <v>1234</v>
      </c>
      <c r="O55" s="331" t="s">
        <v>278</v>
      </c>
      <c r="P55" s="265" t="s">
        <v>1233</v>
      </c>
      <c r="Q55" s="265" t="s">
        <v>1391</v>
      </c>
      <c r="R55" s="266"/>
    </row>
    <row r="56" spans="1:18" s="261" customFormat="1" ht="28.5" customHeight="1">
      <c r="A56" s="262">
        <v>48</v>
      </c>
      <c r="B56" s="510" t="s">
        <v>831</v>
      </c>
      <c r="C56" s="510"/>
      <c r="D56" s="511" t="s">
        <v>767</v>
      </c>
      <c r="E56" s="511" t="s">
        <v>768</v>
      </c>
      <c r="F56" s="512">
        <v>2054</v>
      </c>
      <c r="G56" s="512">
        <v>1953</v>
      </c>
      <c r="H56" s="512">
        <v>55546</v>
      </c>
      <c r="I56" s="513" t="s">
        <v>769</v>
      </c>
      <c r="J56" s="511" t="s">
        <v>770</v>
      </c>
      <c r="K56" s="513" t="s">
        <v>1466</v>
      </c>
      <c r="L56" s="559">
        <v>12400</v>
      </c>
      <c r="M56" s="559">
        <v>57600</v>
      </c>
      <c r="N56" s="513" t="s">
        <v>771</v>
      </c>
      <c r="O56" s="514" t="s">
        <v>259</v>
      </c>
      <c r="P56" s="515" t="s">
        <v>772</v>
      </c>
      <c r="Q56" s="515" t="s">
        <v>773</v>
      </c>
      <c r="R56" s="516"/>
    </row>
    <row r="57" spans="1:18" s="261" customFormat="1" ht="28.5" customHeight="1">
      <c r="A57" s="262">
        <v>49</v>
      </c>
      <c r="B57" s="263" t="s">
        <v>406</v>
      </c>
      <c r="C57" s="263"/>
      <c r="D57" s="263" t="s">
        <v>435</v>
      </c>
      <c r="E57" s="263" t="s">
        <v>1235</v>
      </c>
      <c r="F57" s="312">
        <v>2752</v>
      </c>
      <c r="G57" s="312">
        <v>309</v>
      </c>
      <c r="H57" s="312">
        <v>19980</v>
      </c>
      <c r="I57" s="257" t="s">
        <v>1379</v>
      </c>
      <c r="J57" s="263" t="s">
        <v>71</v>
      </c>
      <c r="K57" s="257" t="s">
        <v>209</v>
      </c>
      <c r="L57" s="557">
        <v>13400</v>
      </c>
      <c r="M57" s="557">
        <v>46553</v>
      </c>
      <c r="N57" s="257" t="s">
        <v>84</v>
      </c>
      <c r="O57" s="331" t="s">
        <v>1236</v>
      </c>
      <c r="P57" s="265" t="s">
        <v>274</v>
      </c>
      <c r="Q57" s="265" t="s">
        <v>1391</v>
      </c>
      <c r="R57" s="266"/>
    </row>
    <row r="58" spans="1:18" s="261" customFormat="1" ht="28.5" customHeight="1">
      <c r="A58" s="262">
        <v>50</v>
      </c>
      <c r="B58" s="255" t="s">
        <v>436</v>
      </c>
      <c r="C58" s="255"/>
      <c r="D58" s="255" t="s">
        <v>437</v>
      </c>
      <c r="E58" s="255" t="s">
        <v>1237</v>
      </c>
      <c r="F58" s="311">
        <v>67</v>
      </c>
      <c r="G58" s="311">
        <v>67</v>
      </c>
      <c r="H58" s="311">
        <v>128</v>
      </c>
      <c r="I58" s="256" t="s">
        <v>1379</v>
      </c>
      <c r="J58" s="255" t="s">
        <v>61</v>
      </c>
      <c r="K58" s="256" t="s">
        <v>1238</v>
      </c>
      <c r="L58" s="556">
        <v>998</v>
      </c>
      <c r="M58" s="556">
        <v>1500</v>
      </c>
      <c r="N58" s="256" t="s">
        <v>1239</v>
      </c>
      <c r="O58" s="330" t="s">
        <v>264</v>
      </c>
      <c r="P58" s="258" t="s">
        <v>267</v>
      </c>
      <c r="Q58" s="258" t="s">
        <v>1391</v>
      </c>
      <c r="R58" s="259"/>
    </row>
    <row r="59" spans="1:18" s="261" customFormat="1" ht="28.5" customHeight="1">
      <c r="A59" s="262">
        <v>51</v>
      </c>
      <c r="B59" s="694" t="s">
        <v>359</v>
      </c>
      <c r="C59" s="254"/>
      <c r="D59" s="255" t="s">
        <v>438</v>
      </c>
      <c r="E59" s="255" t="s">
        <v>1336</v>
      </c>
      <c r="F59" s="311">
        <v>0</v>
      </c>
      <c r="G59" s="311">
        <v>0</v>
      </c>
      <c r="H59" s="311">
        <v>0</v>
      </c>
      <c r="I59" s="256" t="s">
        <v>1380</v>
      </c>
      <c r="J59" s="255" t="s">
        <v>72</v>
      </c>
      <c r="K59" s="256" t="s">
        <v>209</v>
      </c>
      <c r="L59" s="556">
        <v>11300</v>
      </c>
      <c r="M59" s="556">
        <v>51598</v>
      </c>
      <c r="N59" s="257" t="s">
        <v>164</v>
      </c>
      <c r="O59" s="330" t="s">
        <v>271</v>
      </c>
      <c r="P59" s="258" t="s">
        <v>1240</v>
      </c>
      <c r="Q59" s="258" t="s">
        <v>1391</v>
      </c>
      <c r="R59" s="259"/>
    </row>
    <row r="60" spans="1:18" s="261" customFormat="1" ht="28.5" customHeight="1">
      <c r="A60" s="262">
        <v>52</v>
      </c>
      <c r="B60" s="692"/>
      <c r="C60" s="254"/>
      <c r="D60" s="263" t="s">
        <v>774</v>
      </c>
      <c r="E60" s="263" t="s">
        <v>1337</v>
      </c>
      <c r="F60" s="312">
        <v>451</v>
      </c>
      <c r="G60" s="312">
        <v>245</v>
      </c>
      <c r="H60" s="312">
        <v>6916</v>
      </c>
      <c r="I60" s="257" t="s">
        <v>1380</v>
      </c>
      <c r="J60" s="263" t="s">
        <v>62</v>
      </c>
      <c r="K60" s="257" t="s">
        <v>165</v>
      </c>
      <c r="L60" s="557">
        <v>3900</v>
      </c>
      <c r="M60" s="557">
        <v>12200</v>
      </c>
      <c r="N60" s="257" t="s">
        <v>166</v>
      </c>
      <c r="O60" s="331" t="s">
        <v>259</v>
      </c>
      <c r="P60" s="265" t="s">
        <v>265</v>
      </c>
      <c r="Q60" s="265" t="s">
        <v>1391</v>
      </c>
      <c r="R60" s="266"/>
    </row>
    <row r="61" spans="1:18" s="261" customFormat="1" ht="28.5" customHeight="1">
      <c r="A61" s="262">
        <v>53</v>
      </c>
      <c r="B61" s="692"/>
      <c r="C61" s="254"/>
      <c r="D61" s="263" t="s">
        <v>40</v>
      </c>
      <c r="E61" s="263" t="s">
        <v>1153</v>
      </c>
      <c r="F61" s="312">
        <v>0</v>
      </c>
      <c r="G61" s="312">
        <v>0</v>
      </c>
      <c r="H61" s="312">
        <v>0</v>
      </c>
      <c r="I61" s="257" t="s">
        <v>1380</v>
      </c>
      <c r="J61" s="263" t="s">
        <v>73</v>
      </c>
      <c r="K61" s="257" t="s">
        <v>167</v>
      </c>
      <c r="L61" s="557">
        <v>9100</v>
      </c>
      <c r="M61" s="557">
        <v>78900</v>
      </c>
      <c r="N61" s="257" t="s">
        <v>168</v>
      </c>
      <c r="O61" s="331" t="s">
        <v>271</v>
      </c>
      <c r="P61" s="265" t="s">
        <v>1241</v>
      </c>
      <c r="Q61" s="265" t="s">
        <v>1392</v>
      </c>
      <c r="R61" s="266"/>
    </row>
    <row r="62" spans="1:18" s="261" customFormat="1" ht="28.5" customHeight="1">
      <c r="A62" s="262">
        <v>54</v>
      </c>
      <c r="B62" s="692"/>
      <c r="C62" s="254"/>
      <c r="D62" s="263" t="s">
        <v>775</v>
      </c>
      <c r="E62" s="263" t="s">
        <v>972</v>
      </c>
      <c r="F62" s="312">
        <v>536</v>
      </c>
      <c r="G62" s="312">
        <v>374</v>
      </c>
      <c r="H62" s="312">
        <v>104860</v>
      </c>
      <c r="I62" s="257" t="s">
        <v>1380</v>
      </c>
      <c r="J62" s="263" t="s">
        <v>61</v>
      </c>
      <c r="K62" s="257" t="s">
        <v>169</v>
      </c>
      <c r="L62" s="557">
        <v>44080</v>
      </c>
      <c r="M62" s="557">
        <v>150500</v>
      </c>
      <c r="N62" s="257" t="s">
        <v>170</v>
      </c>
      <c r="O62" s="331" t="s">
        <v>271</v>
      </c>
      <c r="P62" s="265" t="s">
        <v>171</v>
      </c>
      <c r="Q62" s="265" t="s">
        <v>1391</v>
      </c>
      <c r="R62" s="266"/>
    </row>
    <row r="63" spans="1:18" s="261" customFormat="1" ht="28.5" customHeight="1">
      <c r="A63" s="262">
        <v>55</v>
      </c>
      <c r="B63" s="693"/>
      <c r="C63" s="255"/>
      <c r="D63" s="263" t="s">
        <v>971</v>
      </c>
      <c r="E63" s="263" t="s">
        <v>1396</v>
      </c>
      <c r="F63" s="312">
        <v>1023</v>
      </c>
      <c r="G63" s="312">
        <v>1125</v>
      </c>
      <c r="H63" s="312">
        <v>37720</v>
      </c>
      <c r="I63" s="257" t="s">
        <v>1380</v>
      </c>
      <c r="J63" s="263" t="s">
        <v>62</v>
      </c>
      <c r="K63" s="257" t="s">
        <v>172</v>
      </c>
      <c r="L63" s="557">
        <v>6900</v>
      </c>
      <c r="M63" s="557">
        <v>40600</v>
      </c>
      <c r="N63" s="257" t="s">
        <v>1242</v>
      </c>
      <c r="O63" s="331" t="s">
        <v>271</v>
      </c>
      <c r="P63" s="265" t="s">
        <v>1243</v>
      </c>
      <c r="Q63" s="265" t="s">
        <v>1391</v>
      </c>
      <c r="R63" s="266"/>
    </row>
    <row r="64" spans="1:18" s="261" customFormat="1" ht="28.5" customHeight="1">
      <c r="A64" s="262">
        <v>56</v>
      </c>
      <c r="B64" s="263" t="s">
        <v>673</v>
      </c>
      <c r="C64" s="263"/>
      <c r="D64" s="263" t="s">
        <v>711</v>
      </c>
      <c r="E64" s="263" t="s">
        <v>696</v>
      </c>
      <c r="F64" s="312">
        <v>0</v>
      </c>
      <c r="G64" s="312">
        <v>0</v>
      </c>
      <c r="H64" s="312">
        <v>8559</v>
      </c>
      <c r="I64" s="257" t="s">
        <v>1379</v>
      </c>
      <c r="J64" s="263" t="s">
        <v>43</v>
      </c>
      <c r="K64" s="257" t="s">
        <v>173</v>
      </c>
      <c r="L64" s="557">
        <v>3403</v>
      </c>
      <c r="M64" s="557">
        <v>15840</v>
      </c>
      <c r="N64" s="257" t="s">
        <v>174</v>
      </c>
      <c r="O64" s="331" t="s">
        <v>278</v>
      </c>
      <c r="P64" s="265" t="s">
        <v>267</v>
      </c>
      <c r="Q64" s="265" t="s">
        <v>1391</v>
      </c>
      <c r="R64" s="266"/>
    </row>
    <row r="65" spans="1:18" s="261" customFormat="1" ht="28.5" customHeight="1">
      <c r="A65" s="262">
        <v>57</v>
      </c>
      <c r="B65" s="695" t="s">
        <v>897</v>
      </c>
      <c r="C65" s="254"/>
      <c r="D65" s="263" t="s">
        <v>697</v>
      </c>
      <c r="E65" s="263" t="s">
        <v>1183</v>
      </c>
      <c r="F65" s="312">
        <v>0</v>
      </c>
      <c r="G65" s="312">
        <v>0</v>
      </c>
      <c r="H65" s="312">
        <v>0</v>
      </c>
      <c r="I65" s="257" t="s">
        <v>1379</v>
      </c>
      <c r="J65" s="263" t="s">
        <v>43</v>
      </c>
      <c r="K65" s="257" t="s">
        <v>217</v>
      </c>
      <c r="L65" s="557">
        <v>4237</v>
      </c>
      <c r="M65" s="557">
        <v>2556</v>
      </c>
      <c r="N65" s="257" t="s">
        <v>175</v>
      </c>
      <c r="O65" s="331" t="s">
        <v>264</v>
      </c>
      <c r="P65" s="265" t="s">
        <v>267</v>
      </c>
      <c r="Q65" s="265" t="s">
        <v>1392</v>
      </c>
      <c r="R65" s="266"/>
    </row>
    <row r="66" spans="1:18" s="261" customFormat="1" ht="28.5" customHeight="1">
      <c r="A66" s="262">
        <v>58</v>
      </c>
      <c r="B66" s="697"/>
      <c r="C66" s="255"/>
      <c r="D66" s="263" t="s">
        <v>698</v>
      </c>
      <c r="E66" s="263" t="s">
        <v>699</v>
      </c>
      <c r="F66" s="312">
        <v>15</v>
      </c>
      <c r="G66" s="312">
        <v>5</v>
      </c>
      <c r="H66" s="312">
        <v>25861</v>
      </c>
      <c r="I66" s="257" t="s">
        <v>1379</v>
      </c>
      <c r="J66" s="263" t="s">
        <v>74</v>
      </c>
      <c r="K66" s="257" t="s">
        <v>212</v>
      </c>
      <c r="L66" s="557">
        <v>5900</v>
      </c>
      <c r="M66" s="557">
        <v>27000</v>
      </c>
      <c r="N66" s="257" t="s">
        <v>163</v>
      </c>
      <c r="O66" s="331" t="s">
        <v>280</v>
      </c>
      <c r="P66" s="265" t="s">
        <v>1244</v>
      </c>
      <c r="Q66" s="265" t="s">
        <v>1391</v>
      </c>
      <c r="R66" s="266"/>
    </row>
    <row r="67" spans="1:18" s="261" customFormat="1" ht="28.5" customHeight="1">
      <c r="A67" s="262">
        <v>59</v>
      </c>
      <c r="B67" s="263" t="s">
        <v>149</v>
      </c>
      <c r="C67" s="263"/>
      <c r="D67" s="263" t="s">
        <v>1184</v>
      </c>
      <c r="E67" s="263" t="s">
        <v>1185</v>
      </c>
      <c r="F67" s="312">
        <v>0</v>
      </c>
      <c r="G67" s="312">
        <v>0</v>
      </c>
      <c r="H67" s="312">
        <v>73987</v>
      </c>
      <c r="I67" s="257" t="s">
        <v>1380</v>
      </c>
      <c r="J67" s="263" t="s">
        <v>70</v>
      </c>
      <c r="K67" s="257" t="s">
        <v>1401</v>
      </c>
      <c r="L67" s="557">
        <v>10400</v>
      </c>
      <c r="M67" s="557">
        <v>85400</v>
      </c>
      <c r="N67" s="257" t="s">
        <v>163</v>
      </c>
      <c r="O67" s="331" t="s">
        <v>273</v>
      </c>
      <c r="P67" s="265" t="s">
        <v>267</v>
      </c>
      <c r="Q67" s="265" t="s">
        <v>1391</v>
      </c>
      <c r="R67" s="266"/>
    </row>
    <row r="68" spans="1:18" s="261" customFormat="1" ht="28.5" customHeight="1">
      <c r="A68" s="262">
        <v>60</v>
      </c>
      <c r="B68" s="695" t="s">
        <v>150</v>
      </c>
      <c r="C68" s="267"/>
      <c r="D68" s="263" t="s">
        <v>41</v>
      </c>
      <c r="E68" s="263" t="s">
        <v>876</v>
      </c>
      <c r="F68" s="312">
        <v>28</v>
      </c>
      <c r="G68" s="312">
        <v>0</v>
      </c>
      <c r="H68" s="312">
        <v>1172</v>
      </c>
      <c r="I68" s="257" t="s">
        <v>1379</v>
      </c>
      <c r="J68" s="263" t="s">
        <v>70</v>
      </c>
      <c r="K68" s="257" t="s">
        <v>176</v>
      </c>
      <c r="L68" s="557">
        <v>7964</v>
      </c>
      <c r="M68" s="557">
        <v>31657</v>
      </c>
      <c r="N68" s="257" t="s">
        <v>177</v>
      </c>
      <c r="O68" s="331" t="s">
        <v>280</v>
      </c>
      <c r="P68" s="265" t="s">
        <v>281</v>
      </c>
      <c r="Q68" s="265" t="s">
        <v>1391</v>
      </c>
      <c r="R68" s="266"/>
    </row>
    <row r="69" spans="1:18" s="261" customFormat="1" ht="28.5" customHeight="1">
      <c r="A69" s="262">
        <v>61</v>
      </c>
      <c r="B69" s="696"/>
      <c r="C69" s="254"/>
      <c r="D69" s="263" t="s">
        <v>42</v>
      </c>
      <c r="E69" s="263" t="s">
        <v>866</v>
      </c>
      <c r="F69" s="312">
        <v>100</v>
      </c>
      <c r="G69" s="312">
        <v>20</v>
      </c>
      <c r="H69" s="312">
        <v>55700</v>
      </c>
      <c r="I69" s="257" t="s">
        <v>1379</v>
      </c>
      <c r="J69" s="263" t="s">
        <v>70</v>
      </c>
      <c r="K69" s="257" t="s">
        <v>173</v>
      </c>
      <c r="L69" s="557">
        <v>22595</v>
      </c>
      <c r="M69" s="557">
        <v>85336</v>
      </c>
      <c r="N69" s="257" t="s">
        <v>178</v>
      </c>
      <c r="O69" s="331" t="s">
        <v>179</v>
      </c>
      <c r="P69" s="265" t="s">
        <v>282</v>
      </c>
      <c r="Q69" s="265" t="s">
        <v>1391</v>
      </c>
      <c r="R69" s="266"/>
    </row>
    <row r="70" spans="1:18" s="261" customFormat="1" ht="28.5" customHeight="1">
      <c r="A70" s="262">
        <v>62</v>
      </c>
      <c r="B70" s="697"/>
      <c r="C70" s="255"/>
      <c r="D70" s="263" t="s">
        <v>439</v>
      </c>
      <c r="E70" s="263" t="s">
        <v>867</v>
      </c>
      <c r="F70" s="312">
        <v>2880</v>
      </c>
      <c r="G70" s="312">
        <v>4608</v>
      </c>
      <c r="H70" s="312">
        <v>2200</v>
      </c>
      <c r="I70" s="257" t="s">
        <v>1379</v>
      </c>
      <c r="J70" s="263" t="s">
        <v>75</v>
      </c>
      <c r="K70" s="257" t="s">
        <v>213</v>
      </c>
      <c r="L70" s="557">
        <v>12297</v>
      </c>
      <c r="M70" s="557">
        <v>17670</v>
      </c>
      <c r="N70" s="257" t="s">
        <v>1186</v>
      </c>
      <c r="O70" s="331" t="s">
        <v>179</v>
      </c>
      <c r="P70" s="265" t="s">
        <v>277</v>
      </c>
      <c r="Q70" s="265" t="s">
        <v>1391</v>
      </c>
      <c r="R70" s="266"/>
    </row>
    <row r="71" spans="1:18" s="261" customFormat="1" ht="28.5" customHeight="1">
      <c r="A71" s="262">
        <v>63</v>
      </c>
      <c r="B71" s="694" t="s">
        <v>408</v>
      </c>
      <c r="C71" s="267"/>
      <c r="D71" s="263" t="s">
        <v>409</v>
      </c>
      <c r="E71" s="263" t="s">
        <v>868</v>
      </c>
      <c r="F71" s="312">
        <v>0</v>
      </c>
      <c r="G71" s="312">
        <v>0</v>
      </c>
      <c r="H71" s="312">
        <v>0</v>
      </c>
      <c r="I71" s="257" t="s">
        <v>1379</v>
      </c>
      <c r="J71" s="263" t="s">
        <v>76</v>
      </c>
      <c r="K71" s="257" t="s">
        <v>1402</v>
      </c>
      <c r="L71" s="557">
        <v>6516</v>
      </c>
      <c r="M71" s="557">
        <v>22621</v>
      </c>
      <c r="N71" s="257" t="s">
        <v>180</v>
      </c>
      <c r="O71" s="331" t="s">
        <v>179</v>
      </c>
      <c r="P71" s="265" t="s">
        <v>283</v>
      </c>
      <c r="Q71" s="265" t="s">
        <v>1392</v>
      </c>
      <c r="R71" s="266"/>
    </row>
    <row r="72" spans="1:18" s="261" customFormat="1" ht="28.5" customHeight="1">
      <c r="A72" s="262">
        <v>64</v>
      </c>
      <c r="B72" s="693"/>
      <c r="C72" s="255"/>
      <c r="D72" s="263" t="s">
        <v>440</v>
      </c>
      <c r="E72" s="263" t="s">
        <v>869</v>
      </c>
      <c r="F72" s="312">
        <v>155</v>
      </c>
      <c r="G72" s="312">
        <v>155</v>
      </c>
      <c r="H72" s="312">
        <v>1900</v>
      </c>
      <c r="I72" s="257" t="s">
        <v>1379</v>
      </c>
      <c r="J72" s="263" t="s">
        <v>77</v>
      </c>
      <c r="K72" s="257" t="s">
        <v>844</v>
      </c>
      <c r="L72" s="557">
        <v>5000</v>
      </c>
      <c r="M72" s="557">
        <v>2300</v>
      </c>
      <c r="N72" s="257" t="s">
        <v>138</v>
      </c>
      <c r="O72" s="331" t="s">
        <v>259</v>
      </c>
      <c r="P72" s="265" t="s">
        <v>1247</v>
      </c>
      <c r="Q72" s="265" t="s">
        <v>1391</v>
      </c>
      <c r="R72" s="266"/>
    </row>
    <row r="73" spans="1:18" s="261" customFormat="1" ht="28.5" customHeight="1">
      <c r="A73" s="262">
        <v>65</v>
      </c>
      <c r="B73" s="694" t="s">
        <v>441</v>
      </c>
      <c r="C73" s="267"/>
      <c r="D73" s="263" t="s">
        <v>443</v>
      </c>
      <c r="E73" s="263" t="s">
        <v>870</v>
      </c>
      <c r="F73" s="312">
        <v>0</v>
      </c>
      <c r="G73" s="312">
        <v>0</v>
      </c>
      <c r="H73" s="312">
        <v>6</v>
      </c>
      <c r="I73" s="257" t="s">
        <v>1388</v>
      </c>
      <c r="J73" s="263" t="s">
        <v>61</v>
      </c>
      <c r="K73" s="257" t="s">
        <v>1398</v>
      </c>
      <c r="L73" s="557">
        <v>2488</v>
      </c>
      <c r="M73" s="557">
        <v>8316</v>
      </c>
      <c r="N73" s="257" t="s">
        <v>181</v>
      </c>
      <c r="O73" s="331" t="s">
        <v>278</v>
      </c>
      <c r="P73" s="265" t="s">
        <v>284</v>
      </c>
      <c r="Q73" s="265" t="s">
        <v>1391</v>
      </c>
      <c r="R73" s="266" t="s">
        <v>938</v>
      </c>
    </row>
    <row r="74" spans="1:18" s="261" customFormat="1" ht="39" customHeight="1">
      <c r="A74" s="262">
        <v>66</v>
      </c>
      <c r="B74" s="693"/>
      <c r="C74" s="255"/>
      <c r="D74" s="263" t="s">
        <v>442</v>
      </c>
      <c r="E74" s="263" t="s">
        <v>871</v>
      </c>
      <c r="F74" s="312">
        <v>500</v>
      </c>
      <c r="G74" s="312">
        <v>100</v>
      </c>
      <c r="H74" s="312">
        <v>12971</v>
      </c>
      <c r="I74" s="257" t="s">
        <v>1379</v>
      </c>
      <c r="J74" s="263" t="s">
        <v>61</v>
      </c>
      <c r="K74" s="257" t="s">
        <v>182</v>
      </c>
      <c r="L74" s="557">
        <v>4168</v>
      </c>
      <c r="M74" s="557">
        <v>26625</v>
      </c>
      <c r="N74" s="257" t="s">
        <v>161</v>
      </c>
      <c r="O74" s="331" t="s">
        <v>183</v>
      </c>
      <c r="P74" s="265" t="s">
        <v>1248</v>
      </c>
      <c r="Q74" s="265" t="s">
        <v>1391</v>
      </c>
      <c r="R74" s="266"/>
    </row>
    <row r="75" spans="1:18" s="261" customFormat="1" ht="28.5" customHeight="1">
      <c r="A75" s="262">
        <v>67</v>
      </c>
      <c r="B75" s="263" t="s">
        <v>444</v>
      </c>
      <c r="C75" s="263"/>
      <c r="D75" s="263" t="s">
        <v>445</v>
      </c>
      <c r="E75" s="263" t="s">
        <v>872</v>
      </c>
      <c r="F75" s="312">
        <v>1269</v>
      </c>
      <c r="G75" s="312">
        <v>179</v>
      </c>
      <c r="H75" s="312">
        <v>11841</v>
      </c>
      <c r="I75" s="257" t="s">
        <v>1379</v>
      </c>
      <c r="J75" s="263" t="s">
        <v>61</v>
      </c>
      <c r="K75" s="257" t="s">
        <v>209</v>
      </c>
      <c r="L75" s="557">
        <v>9400</v>
      </c>
      <c r="M75" s="557">
        <v>65500</v>
      </c>
      <c r="N75" s="257" t="s">
        <v>184</v>
      </c>
      <c r="O75" s="331" t="s">
        <v>273</v>
      </c>
      <c r="P75" s="265" t="s">
        <v>1249</v>
      </c>
      <c r="Q75" s="265" t="s">
        <v>1391</v>
      </c>
      <c r="R75" s="266"/>
    </row>
    <row r="76" spans="1:18" s="261" customFormat="1" ht="28.5" customHeight="1">
      <c r="A76" s="262">
        <v>68</v>
      </c>
      <c r="B76" s="694" t="s">
        <v>401</v>
      </c>
      <c r="C76" s="267"/>
      <c r="D76" s="263" t="s">
        <v>446</v>
      </c>
      <c r="E76" s="263" t="s">
        <v>873</v>
      </c>
      <c r="F76" s="312">
        <v>9</v>
      </c>
      <c r="G76" s="312">
        <v>7</v>
      </c>
      <c r="H76" s="312">
        <v>374</v>
      </c>
      <c r="I76" s="257" t="s">
        <v>1380</v>
      </c>
      <c r="J76" s="263" t="s">
        <v>61</v>
      </c>
      <c r="K76" s="257" t="s">
        <v>185</v>
      </c>
      <c r="L76" s="557">
        <v>1610</v>
      </c>
      <c r="M76" s="557">
        <v>2660</v>
      </c>
      <c r="N76" s="257" t="s">
        <v>186</v>
      </c>
      <c r="O76" s="331" t="s">
        <v>271</v>
      </c>
      <c r="P76" s="265" t="s">
        <v>1250</v>
      </c>
      <c r="Q76" s="265" t="s">
        <v>1391</v>
      </c>
      <c r="R76" s="266"/>
    </row>
    <row r="77" spans="1:18" s="261" customFormat="1" ht="28.5" customHeight="1">
      <c r="A77" s="262">
        <v>69</v>
      </c>
      <c r="B77" s="693"/>
      <c r="C77" s="255"/>
      <c r="D77" s="263" t="s">
        <v>447</v>
      </c>
      <c r="E77" s="263" t="s">
        <v>874</v>
      </c>
      <c r="F77" s="312">
        <v>497</v>
      </c>
      <c r="G77" s="312">
        <v>414</v>
      </c>
      <c r="H77" s="312">
        <v>35918</v>
      </c>
      <c r="I77" s="257" t="s">
        <v>1379</v>
      </c>
      <c r="J77" s="263" t="s">
        <v>57</v>
      </c>
      <c r="K77" s="257" t="s">
        <v>187</v>
      </c>
      <c r="L77" s="557">
        <v>10000</v>
      </c>
      <c r="M77" s="557">
        <v>49000</v>
      </c>
      <c r="N77" s="257" t="s">
        <v>188</v>
      </c>
      <c r="O77" s="331" t="s">
        <v>271</v>
      </c>
      <c r="P77" s="265" t="s">
        <v>1251</v>
      </c>
      <c r="Q77" s="265" t="s">
        <v>1391</v>
      </c>
      <c r="R77" s="266"/>
    </row>
    <row r="78" spans="1:18" s="261" customFormat="1" ht="28.5" customHeight="1">
      <c r="A78" s="262">
        <v>70</v>
      </c>
      <c r="B78" s="263" t="s">
        <v>448</v>
      </c>
      <c r="C78" s="263"/>
      <c r="D78" s="263" t="s">
        <v>449</v>
      </c>
      <c r="E78" s="263" t="s">
        <v>875</v>
      </c>
      <c r="F78" s="312">
        <v>418</v>
      </c>
      <c r="G78" s="312">
        <v>108</v>
      </c>
      <c r="H78" s="312">
        <v>18572</v>
      </c>
      <c r="I78" s="257" t="s">
        <v>1380</v>
      </c>
      <c r="J78" s="263" t="s">
        <v>61</v>
      </c>
      <c r="K78" s="257" t="s">
        <v>136</v>
      </c>
      <c r="L78" s="557">
        <v>9400</v>
      </c>
      <c r="M78" s="557">
        <v>46500</v>
      </c>
      <c r="N78" s="257" t="s">
        <v>189</v>
      </c>
      <c r="O78" s="331" t="s">
        <v>190</v>
      </c>
      <c r="P78" s="265" t="s">
        <v>276</v>
      </c>
      <c r="Q78" s="265" t="s">
        <v>1391</v>
      </c>
      <c r="R78" s="266"/>
    </row>
    <row r="79" spans="1:18" s="261" customFormat="1" ht="28.5" customHeight="1">
      <c r="A79" s="262">
        <v>71</v>
      </c>
      <c r="B79" s="263" t="s">
        <v>450</v>
      </c>
      <c r="C79" s="263"/>
      <c r="D79" s="263" t="s">
        <v>451</v>
      </c>
      <c r="E79" s="263" t="s">
        <v>803</v>
      </c>
      <c r="F79" s="312">
        <v>657</v>
      </c>
      <c r="G79" s="312">
        <v>336</v>
      </c>
      <c r="H79" s="312">
        <v>28021</v>
      </c>
      <c r="I79" s="257" t="s">
        <v>1380</v>
      </c>
      <c r="J79" s="263" t="s">
        <v>78</v>
      </c>
      <c r="K79" s="257" t="s">
        <v>187</v>
      </c>
      <c r="L79" s="557">
        <v>7100</v>
      </c>
      <c r="M79" s="557">
        <v>38824</v>
      </c>
      <c r="N79" s="257" t="s">
        <v>1252</v>
      </c>
      <c r="O79" s="331" t="s">
        <v>259</v>
      </c>
      <c r="P79" s="265" t="s">
        <v>265</v>
      </c>
      <c r="Q79" s="265" t="s">
        <v>1391</v>
      </c>
      <c r="R79" s="266"/>
    </row>
    <row r="80" spans="1:18" s="261" customFormat="1" ht="28.5" customHeight="1">
      <c r="A80" s="262">
        <v>72</v>
      </c>
      <c r="B80" s="263" t="s">
        <v>793</v>
      </c>
      <c r="C80" s="263"/>
      <c r="D80" s="263" t="s">
        <v>804</v>
      </c>
      <c r="E80" s="263" t="s">
        <v>805</v>
      </c>
      <c r="F80" s="312">
        <v>139</v>
      </c>
      <c r="G80" s="312">
        <v>74</v>
      </c>
      <c r="H80" s="312">
        <v>3468</v>
      </c>
      <c r="I80" s="257" t="s">
        <v>1379</v>
      </c>
      <c r="J80" s="263" t="s">
        <v>52</v>
      </c>
      <c r="K80" s="257" t="s">
        <v>191</v>
      </c>
      <c r="L80" s="557">
        <v>2300</v>
      </c>
      <c r="M80" s="557">
        <v>4000</v>
      </c>
      <c r="N80" s="257" t="s">
        <v>192</v>
      </c>
      <c r="O80" s="331" t="s">
        <v>259</v>
      </c>
      <c r="P80" s="265" t="s">
        <v>1439</v>
      </c>
      <c r="Q80" s="265" t="s">
        <v>1391</v>
      </c>
      <c r="R80" s="266"/>
    </row>
    <row r="81" spans="1:18" s="261" customFormat="1" ht="58.5" customHeight="1">
      <c r="A81" s="262">
        <v>73</v>
      </c>
      <c r="B81" s="267" t="s">
        <v>360</v>
      </c>
      <c r="C81" s="267" t="s">
        <v>1253</v>
      </c>
      <c r="D81" s="263" t="s">
        <v>452</v>
      </c>
      <c r="E81" s="263" t="s">
        <v>864</v>
      </c>
      <c r="F81" s="312">
        <v>1</v>
      </c>
      <c r="G81" s="312">
        <v>1</v>
      </c>
      <c r="H81" s="312">
        <v>407</v>
      </c>
      <c r="I81" s="257" t="s">
        <v>1379</v>
      </c>
      <c r="J81" s="263" t="s">
        <v>79</v>
      </c>
      <c r="K81" s="257" t="s">
        <v>1403</v>
      </c>
      <c r="L81" s="557">
        <v>6857</v>
      </c>
      <c r="M81" s="557">
        <v>12127</v>
      </c>
      <c r="N81" s="257" t="s">
        <v>193</v>
      </c>
      <c r="O81" s="331" t="s">
        <v>194</v>
      </c>
      <c r="P81" s="265" t="s">
        <v>285</v>
      </c>
      <c r="Q81" s="265" t="s">
        <v>1391</v>
      </c>
      <c r="R81" s="266"/>
    </row>
    <row r="82" spans="1:18" s="261" customFormat="1" ht="47.25" customHeight="1">
      <c r="A82" s="262">
        <v>74</v>
      </c>
      <c r="B82" s="263" t="s">
        <v>364</v>
      </c>
      <c r="C82" s="263" t="s">
        <v>1254</v>
      </c>
      <c r="D82" s="263" t="s">
        <v>453</v>
      </c>
      <c r="E82" s="263" t="s">
        <v>1321</v>
      </c>
      <c r="F82" s="312">
        <v>4683</v>
      </c>
      <c r="G82" s="312">
        <v>5113</v>
      </c>
      <c r="H82" s="312">
        <v>163869</v>
      </c>
      <c r="I82" s="257" t="s">
        <v>1380</v>
      </c>
      <c r="J82" s="263" t="s">
        <v>47</v>
      </c>
      <c r="K82" s="257" t="s">
        <v>215</v>
      </c>
      <c r="L82" s="557">
        <v>21000</v>
      </c>
      <c r="M82" s="557">
        <v>200000</v>
      </c>
      <c r="N82" s="257" t="s">
        <v>196</v>
      </c>
      <c r="O82" s="331" t="s">
        <v>259</v>
      </c>
      <c r="P82" s="265" t="s">
        <v>276</v>
      </c>
      <c r="Q82" s="265" t="s">
        <v>1391</v>
      </c>
      <c r="R82" s="266"/>
    </row>
    <row r="83" spans="1:18" s="261" customFormat="1" ht="114" customHeight="1">
      <c r="A83" s="262">
        <v>75</v>
      </c>
      <c r="B83" s="263" t="s">
        <v>669</v>
      </c>
      <c r="C83" s="263" t="s">
        <v>1463</v>
      </c>
      <c r="D83" s="263" t="s">
        <v>703</v>
      </c>
      <c r="E83" s="263" t="s">
        <v>1369</v>
      </c>
      <c r="F83" s="312">
        <v>0</v>
      </c>
      <c r="G83" s="312">
        <v>0</v>
      </c>
      <c r="H83" s="312">
        <v>0</v>
      </c>
      <c r="I83" s="257" t="s">
        <v>1379</v>
      </c>
      <c r="J83" s="263" t="s">
        <v>58</v>
      </c>
      <c r="K83" s="257" t="s">
        <v>1399</v>
      </c>
      <c r="L83" s="557">
        <v>5671</v>
      </c>
      <c r="M83" s="557">
        <v>14500</v>
      </c>
      <c r="N83" s="257" t="s">
        <v>197</v>
      </c>
      <c r="O83" s="331" t="s">
        <v>271</v>
      </c>
      <c r="P83" s="265" t="s">
        <v>1255</v>
      </c>
      <c r="Q83" s="265" t="s">
        <v>1392</v>
      </c>
      <c r="R83" s="266"/>
    </row>
    <row r="84" spans="1:18" s="261" customFormat="1" ht="29.25" customHeight="1">
      <c r="A84" s="262">
        <v>76</v>
      </c>
      <c r="B84" s="263" t="s">
        <v>366</v>
      </c>
      <c r="C84" s="263" t="s">
        <v>198</v>
      </c>
      <c r="D84" s="263" t="s">
        <v>454</v>
      </c>
      <c r="E84" s="263" t="s">
        <v>199</v>
      </c>
      <c r="F84" s="312">
        <v>3097</v>
      </c>
      <c r="G84" s="312">
        <v>3463</v>
      </c>
      <c r="H84" s="312">
        <v>84216</v>
      </c>
      <c r="I84" s="257" t="s">
        <v>1380</v>
      </c>
      <c r="J84" s="263" t="s">
        <v>53</v>
      </c>
      <c r="K84" s="257" t="s">
        <v>213</v>
      </c>
      <c r="L84" s="557">
        <v>24500</v>
      </c>
      <c r="M84" s="557">
        <v>293900</v>
      </c>
      <c r="N84" s="257" t="s">
        <v>1256</v>
      </c>
      <c r="O84" s="331" t="s">
        <v>179</v>
      </c>
      <c r="P84" s="265" t="s">
        <v>287</v>
      </c>
      <c r="Q84" s="265" t="s">
        <v>1391</v>
      </c>
      <c r="R84" s="266"/>
    </row>
    <row r="85" spans="1:18" s="261" customFormat="1" ht="29.25" customHeight="1">
      <c r="A85" s="262">
        <v>77</v>
      </c>
      <c r="B85" s="263" t="s">
        <v>368</v>
      </c>
      <c r="C85" s="263" t="s">
        <v>200</v>
      </c>
      <c r="D85" s="263" t="s">
        <v>455</v>
      </c>
      <c r="E85" s="263" t="s">
        <v>865</v>
      </c>
      <c r="F85" s="312">
        <v>3600</v>
      </c>
      <c r="G85" s="312">
        <v>3623</v>
      </c>
      <c r="H85" s="312">
        <v>800</v>
      </c>
      <c r="I85" s="257" t="s">
        <v>1380</v>
      </c>
      <c r="J85" s="263" t="s">
        <v>55</v>
      </c>
      <c r="K85" s="257" t="s">
        <v>214</v>
      </c>
      <c r="L85" s="557">
        <v>19790</v>
      </c>
      <c r="M85" s="557">
        <v>157000</v>
      </c>
      <c r="N85" s="257" t="s">
        <v>1257</v>
      </c>
      <c r="O85" s="331" t="s">
        <v>201</v>
      </c>
      <c r="P85" s="265" t="s">
        <v>1440</v>
      </c>
      <c r="Q85" s="265" t="s">
        <v>1391</v>
      </c>
      <c r="R85" s="474"/>
    </row>
    <row r="86" spans="1:18" s="261" customFormat="1" ht="42.75" customHeight="1">
      <c r="A86" s="262">
        <v>78</v>
      </c>
      <c r="B86" s="263" t="s">
        <v>372</v>
      </c>
      <c r="C86" s="263" t="s">
        <v>1258</v>
      </c>
      <c r="D86" s="263" t="s">
        <v>456</v>
      </c>
      <c r="E86" s="263" t="s">
        <v>877</v>
      </c>
      <c r="F86" s="312">
        <v>1201</v>
      </c>
      <c r="G86" s="312">
        <v>1681</v>
      </c>
      <c r="H86" s="312">
        <v>10825</v>
      </c>
      <c r="I86" s="257" t="s">
        <v>1379</v>
      </c>
      <c r="J86" s="263" t="s">
        <v>58</v>
      </c>
      <c r="K86" s="257" t="s">
        <v>202</v>
      </c>
      <c r="L86" s="557">
        <v>9980</v>
      </c>
      <c r="M86" s="557">
        <v>32300</v>
      </c>
      <c r="N86" s="257" t="s">
        <v>1259</v>
      </c>
      <c r="O86" s="331" t="s">
        <v>203</v>
      </c>
      <c r="P86" s="265" t="s">
        <v>262</v>
      </c>
      <c r="Q86" s="265" t="s">
        <v>1391</v>
      </c>
      <c r="R86" s="266"/>
    </row>
    <row r="87" spans="1:18" s="261" customFormat="1" ht="68.25" customHeight="1">
      <c r="A87" s="262">
        <v>79</v>
      </c>
      <c r="B87" s="263" t="s">
        <v>457</v>
      </c>
      <c r="C87" s="263" t="s">
        <v>725</v>
      </c>
      <c r="D87" s="263" t="s">
        <v>458</v>
      </c>
      <c r="E87" s="263" t="s">
        <v>898</v>
      </c>
      <c r="F87" s="312">
        <v>0</v>
      </c>
      <c r="G87" s="312">
        <v>0</v>
      </c>
      <c r="H87" s="312">
        <v>1800</v>
      </c>
      <c r="I87" s="257" t="s">
        <v>1380</v>
      </c>
      <c r="J87" s="263" t="s">
        <v>62</v>
      </c>
      <c r="K87" s="257" t="s">
        <v>204</v>
      </c>
      <c r="L87" s="557">
        <v>1629</v>
      </c>
      <c r="M87" s="557">
        <v>3600</v>
      </c>
      <c r="N87" s="257" t="s">
        <v>1260</v>
      </c>
      <c r="O87" s="331" t="s">
        <v>205</v>
      </c>
      <c r="P87" s="265" t="s">
        <v>267</v>
      </c>
      <c r="Q87" s="265" t="s">
        <v>1391</v>
      </c>
      <c r="R87" s="266" t="s">
        <v>1393</v>
      </c>
    </row>
    <row r="88" spans="1:18" s="261" customFormat="1" ht="29.25" customHeight="1">
      <c r="A88" s="262">
        <v>80</v>
      </c>
      <c r="B88" s="263" t="s">
        <v>670</v>
      </c>
      <c r="C88" s="263" t="s">
        <v>30</v>
      </c>
      <c r="D88" s="263" t="s">
        <v>704</v>
      </c>
      <c r="E88" s="263" t="s">
        <v>1371</v>
      </c>
      <c r="F88" s="312">
        <v>1016</v>
      </c>
      <c r="G88" s="312">
        <v>1016</v>
      </c>
      <c r="H88" s="312">
        <v>68570</v>
      </c>
      <c r="I88" s="257" t="s">
        <v>1380</v>
      </c>
      <c r="J88" s="263" t="s">
        <v>47</v>
      </c>
      <c r="K88" s="257" t="s">
        <v>206</v>
      </c>
      <c r="L88" s="557">
        <v>9700</v>
      </c>
      <c r="M88" s="557">
        <v>91800</v>
      </c>
      <c r="N88" s="257" t="s">
        <v>207</v>
      </c>
      <c r="O88" s="331" t="s">
        <v>259</v>
      </c>
      <c r="P88" s="265" t="s">
        <v>262</v>
      </c>
      <c r="Q88" s="265" t="s">
        <v>1391</v>
      </c>
      <c r="R88" s="266"/>
    </row>
    <row r="89" spans="1:18" s="261" customFormat="1" ht="29.25" customHeight="1">
      <c r="A89" s="262">
        <v>81</v>
      </c>
      <c r="B89" s="694" t="s">
        <v>373</v>
      </c>
      <c r="C89" s="694" t="s">
        <v>1187</v>
      </c>
      <c r="D89" s="267" t="s">
        <v>460</v>
      </c>
      <c r="E89" s="267" t="s">
        <v>1322</v>
      </c>
      <c r="F89" s="314">
        <v>0</v>
      </c>
      <c r="G89" s="314">
        <v>0</v>
      </c>
      <c r="H89" s="314">
        <v>6042</v>
      </c>
      <c r="I89" s="274" t="s">
        <v>1380</v>
      </c>
      <c r="J89" s="267" t="s">
        <v>47</v>
      </c>
      <c r="K89" s="274" t="s">
        <v>1402</v>
      </c>
      <c r="L89" s="560">
        <v>7229</v>
      </c>
      <c r="M89" s="560">
        <v>19650</v>
      </c>
      <c r="N89" s="257" t="s">
        <v>216</v>
      </c>
      <c r="O89" s="332" t="s">
        <v>259</v>
      </c>
      <c r="P89" s="275" t="s">
        <v>288</v>
      </c>
      <c r="Q89" s="275" t="s">
        <v>1391</v>
      </c>
      <c r="R89" s="276"/>
    </row>
    <row r="90" spans="1:18" s="261" customFormat="1" ht="29.25" customHeight="1" thickBot="1">
      <c r="A90" s="262">
        <v>82</v>
      </c>
      <c r="B90" s="698"/>
      <c r="C90" s="698"/>
      <c r="D90" s="263" t="s">
        <v>459</v>
      </c>
      <c r="E90" s="263" t="s">
        <v>1323</v>
      </c>
      <c r="F90" s="312">
        <v>0</v>
      </c>
      <c r="G90" s="312">
        <v>0</v>
      </c>
      <c r="H90" s="312">
        <v>0</v>
      </c>
      <c r="I90" s="257" t="s">
        <v>1379</v>
      </c>
      <c r="J90" s="263" t="s">
        <v>47</v>
      </c>
      <c r="K90" s="257" t="s">
        <v>1404</v>
      </c>
      <c r="L90" s="557">
        <v>21674</v>
      </c>
      <c r="M90" s="557">
        <v>49700</v>
      </c>
      <c r="N90" s="257" t="s">
        <v>1261</v>
      </c>
      <c r="O90" s="331" t="s">
        <v>259</v>
      </c>
      <c r="P90" s="265" t="s">
        <v>1262</v>
      </c>
      <c r="Q90" s="265" t="s">
        <v>1392</v>
      </c>
      <c r="R90" s="266"/>
    </row>
    <row r="91" spans="1:18" s="261" customFormat="1" ht="39" customHeight="1" thickBot="1">
      <c r="A91" s="704" t="s">
        <v>574</v>
      </c>
      <c r="B91" s="705"/>
      <c r="C91" s="277" t="s">
        <v>486</v>
      </c>
      <c r="D91" s="702" t="s">
        <v>643</v>
      </c>
      <c r="E91" s="703"/>
      <c r="F91" s="315">
        <f>SUM(F5:F90)</f>
        <v>138679.08000000002</v>
      </c>
      <c r="G91" s="315">
        <f>SUM(G5:G90)</f>
        <v>160200.85</v>
      </c>
      <c r="H91" s="315">
        <f>SUM(H5:H90)</f>
        <v>2707869.7699999996</v>
      </c>
      <c r="I91" s="278"/>
      <c r="J91" s="706"/>
      <c r="K91" s="707"/>
      <c r="L91" s="562">
        <f>SUM(L5:L90)</f>
        <v>2089294</v>
      </c>
      <c r="M91" s="562">
        <f>SUM(M5:M90)</f>
        <v>18820072</v>
      </c>
      <c r="N91" s="699"/>
      <c r="O91" s="700"/>
      <c r="P91" s="700"/>
      <c r="Q91" s="700"/>
      <c r="R91" s="701"/>
    </row>
    <row r="93" spans="3:7" ht="12">
      <c r="C93" s="157" t="s">
        <v>487</v>
      </c>
      <c r="D93" s="158">
        <f>COUNTIF(Q5:Q90,"埋立前")</f>
        <v>0</v>
      </c>
      <c r="F93" s="28"/>
      <c r="G93" s="28"/>
    </row>
    <row r="94" spans="3:4" ht="12">
      <c r="C94" s="157" t="s">
        <v>488</v>
      </c>
      <c r="D94" s="158">
        <f>COUNTIF(Q5:Q90,"埋立中")</f>
        <v>59</v>
      </c>
    </row>
    <row r="95" spans="3:4" ht="12">
      <c r="C95" s="157" t="s">
        <v>208</v>
      </c>
      <c r="D95" s="158">
        <f>COUNTIF(Q5:Q90,"埋立終了")</f>
        <v>23</v>
      </c>
    </row>
  </sheetData>
  <mergeCells count="28">
    <mergeCell ref="B76:B77"/>
    <mergeCell ref="C89:C90"/>
    <mergeCell ref="C36:C37"/>
    <mergeCell ref="B71:B72"/>
    <mergeCell ref="B73:B74"/>
    <mergeCell ref="B68:B70"/>
    <mergeCell ref="B46:B49"/>
    <mergeCell ref="B65:B66"/>
    <mergeCell ref="C28:C29"/>
    <mergeCell ref="B89:B90"/>
    <mergeCell ref="B24:B29"/>
    <mergeCell ref="N91:R91"/>
    <mergeCell ref="D91:E91"/>
    <mergeCell ref="B59:B63"/>
    <mergeCell ref="B41:B42"/>
    <mergeCell ref="B54:B55"/>
    <mergeCell ref="A91:B91"/>
    <mergeCell ref="J91:K91"/>
    <mergeCell ref="B5:B9"/>
    <mergeCell ref="B10:B14"/>
    <mergeCell ref="B15:B17"/>
    <mergeCell ref="B38:B39"/>
    <mergeCell ref="B22:B23"/>
    <mergeCell ref="B30:B31"/>
    <mergeCell ref="B33:B34"/>
    <mergeCell ref="B20:B21"/>
    <mergeCell ref="B35:B37"/>
    <mergeCell ref="B18:B19"/>
  </mergeCells>
  <printOptions/>
  <pageMargins left="0.5905511811023623" right="0.5905511811023623" top="0.5905511811023623" bottom="0.5905511811023623" header="0.3937007874015748" footer="0.3937007874015748"/>
  <pageSetup firstPageNumber="81" useFirstPageNumber="1" fitToHeight="2" horizontalDpi="600" verticalDpi="600" orientation="portrait" pageOrder="overThenDown" paperSize="9" scale="55" r:id="rId1"/>
  <headerFooter alignWithMargins="0">
    <oddFooter xml:space="preserve">&amp;C&amp;P </oddFooter>
  </headerFooter>
  <rowBreaks count="1" manualBreakCount="1">
    <brk id="4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V84"/>
  <sheetViews>
    <sheetView view="pageBreakPreview" zoomScaleNormal="75" zoomScaleSheetLayoutView="100" workbookViewId="0" topLeftCell="A1">
      <selection activeCell="F89" sqref="F89"/>
    </sheetView>
  </sheetViews>
  <sheetFormatPr defaultColWidth="9.00390625" defaultRowHeight="13.5"/>
  <cols>
    <col min="1" max="1" width="11.625" style="35" bestFit="1" customWidth="1"/>
    <col min="2" max="3" width="14.625" style="34" customWidth="1"/>
    <col min="4" max="5" width="12.50390625" style="34" customWidth="1"/>
    <col min="6" max="7" width="14.625" style="34" customWidth="1"/>
    <col min="8" max="10" width="12.50390625" style="34" customWidth="1"/>
    <col min="11" max="16384" width="9.00390625" style="34" customWidth="1"/>
  </cols>
  <sheetData>
    <row r="1" spans="1:22" s="6" customFormat="1" ht="21" customHeight="1">
      <c r="A1" s="116" t="s">
        <v>1246</v>
      </c>
      <c r="B1" s="9"/>
      <c r="C1" s="9"/>
      <c r="D1" s="9"/>
      <c r="E1" s="10"/>
      <c r="F1" s="10"/>
      <c r="N1" s="7"/>
      <c r="P1" s="101"/>
      <c r="Q1" s="102"/>
      <c r="R1" s="102"/>
      <c r="U1" s="26"/>
      <c r="V1" s="14"/>
    </row>
    <row r="2" s="29" customFormat="1" ht="21.75" customHeight="1">
      <c r="A2" s="38" t="s">
        <v>578</v>
      </c>
    </row>
    <row r="3" s="30" customFormat="1" ht="18">
      <c r="A3" s="37" t="s">
        <v>1389</v>
      </c>
    </row>
    <row r="4" spans="1:10" ht="14.25" thickBot="1">
      <c r="A4" s="131"/>
      <c r="J4" s="132" t="s">
        <v>916</v>
      </c>
    </row>
    <row r="5" spans="1:10" ht="15" customHeight="1" thickBot="1" thickTop="1">
      <c r="A5" s="133" t="s">
        <v>326</v>
      </c>
      <c r="B5" s="134" t="s">
        <v>327</v>
      </c>
      <c r="C5" s="135"/>
      <c r="D5" s="135"/>
      <c r="E5" s="136"/>
      <c r="F5" s="134" t="s">
        <v>328</v>
      </c>
      <c r="G5" s="135"/>
      <c r="H5" s="135"/>
      <c r="I5" s="136"/>
      <c r="J5" s="714" t="s">
        <v>329</v>
      </c>
    </row>
    <row r="6" spans="1:10" s="160" customFormat="1" ht="27.75" thickBot="1">
      <c r="A6" s="137" t="s">
        <v>330</v>
      </c>
      <c r="B6" s="138" t="s">
        <v>331</v>
      </c>
      <c r="C6" s="162" t="s">
        <v>332</v>
      </c>
      <c r="D6" s="139" t="s">
        <v>333</v>
      </c>
      <c r="E6" s="140" t="s">
        <v>334</v>
      </c>
      <c r="F6" s="138" t="s">
        <v>335</v>
      </c>
      <c r="G6" s="139" t="s">
        <v>336</v>
      </c>
      <c r="H6" s="139" t="s">
        <v>333</v>
      </c>
      <c r="I6" s="140" t="s">
        <v>334</v>
      </c>
      <c r="J6" s="715"/>
    </row>
    <row r="7" spans="1:10" ht="13.5">
      <c r="A7" s="716" t="s">
        <v>589</v>
      </c>
      <c r="B7" s="372">
        <v>100559</v>
      </c>
      <c r="C7" s="373">
        <v>218990</v>
      </c>
      <c r="D7" s="373">
        <v>517</v>
      </c>
      <c r="E7" s="154">
        <f aca="true" t="shared" si="0" ref="E7:E28">SUM(B7:D7)</f>
        <v>320066</v>
      </c>
      <c r="F7" s="372">
        <v>1432</v>
      </c>
      <c r="G7" s="373">
        <v>645</v>
      </c>
      <c r="H7" s="373">
        <v>111442</v>
      </c>
      <c r="I7" s="154">
        <f aca="true" t="shared" si="1" ref="I7:I28">SUM(F7:H7)</f>
        <v>113519</v>
      </c>
      <c r="J7" s="144">
        <f aca="true" t="shared" si="2" ref="J7:J28">E7+I7</f>
        <v>433585</v>
      </c>
    </row>
    <row r="8" spans="1:10" ht="13.5">
      <c r="A8" s="713"/>
      <c r="B8" s="381">
        <v>62267</v>
      </c>
      <c r="C8" s="382">
        <v>164108</v>
      </c>
      <c r="D8" s="382">
        <v>419</v>
      </c>
      <c r="E8" s="383">
        <f t="shared" si="0"/>
        <v>226794</v>
      </c>
      <c r="F8" s="381">
        <v>1277</v>
      </c>
      <c r="G8" s="382">
        <v>520</v>
      </c>
      <c r="H8" s="382">
        <v>111412</v>
      </c>
      <c r="I8" s="383">
        <f t="shared" si="1"/>
        <v>113209</v>
      </c>
      <c r="J8" s="384">
        <f t="shared" si="2"/>
        <v>340003</v>
      </c>
    </row>
    <row r="9" spans="1:10" ht="13.5">
      <c r="A9" s="712" t="s">
        <v>590</v>
      </c>
      <c r="B9" s="374">
        <v>14711</v>
      </c>
      <c r="C9" s="375">
        <v>18297</v>
      </c>
      <c r="D9" s="375">
        <v>354</v>
      </c>
      <c r="E9" s="385">
        <f t="shared" si="0"/>
        <v>33362</v>
      </c>
      <c r="F9" s="374">
        <v>4547</v>
      </c>
      <c r="G9" s="375">
        <v>301</v>
      </c>
      <c r="H9" s="375">
        <v>8006</v>
      </c>
      <c r="I9" s="385">
        <f t="shared" si="1"/>
        <v>12854</v>
      </c>
      <c r="J9" s="145">
        <f t="shared" si="2"/>
        <v>46216</v>
      </c>
    </row>
    <row r="10" spans="1:10" ht="13.5">
      <c r="A10" s="713"/>
      <c r="B10" s="381">
        <v>4627</v>
      </c>
      <c r="C10" s="382">
        <v>14056</v>
      </c>
      <c r="D10" s="382">
        <v>177</v>
      </c>
      <c r="E10" s="383">
        <f t="shared" si="0"/>
        <v>18860</v>
      </c>
      <c r="F10" s="381">
        <v>4509</v>
      </c>
      <c r="G10" s="382">
        <v>230</v>
      </c>
      <c r="H10" s="382">
        <v>8002</v>
      </c>
      <c r="I10" s="383">
        <f t="shared" si="1"/>
        <v>12741</v>
      </c>
      <c r="J10" s="384">
        <f t="shared" si="2"/>
        <v>31601</v>
      </c>
    </row>
    <row r="11" spans="1:10" ht="13.5">
      <c r="A11" s="712" t="s">
        <v>591</v>
      </c>
      <c r="B11" s="374">
        <v>1351</v>
      </c>
      <c r="C11" s="376">
        <v>165</v>
      </c>
      <c r="D11" s="375">
        <v>95</v>
      </c>
      <c r="E11" s="385">
        <f t="shared" si="0"/>
        <v>1611</v>
      </c>
      <c r="F11" s="374">
        <v>2896</v>
      </c>
      <c r="G11" s="375">
        <v>307</v>
      </c>
      <c r="H11" s="375">
        <v>332</v>
      </c>
      <c r="I11" s="385">
        <f t="shared" si="1"/>
        <v>3535</v>
      </c>
      <c r="J11" s="145">
        <f t="shared" si="2"/>
        <v>5146</v>
      </c>
    </row>
    <row r="12" spans="1:10" ht="13.5">
      <c r="A12" s="713"/>
      <c r="B12" s="381">
        <v>51</v>
      </c>
      <c r="C12" s="382">
        <v>52</v>
      </c>
      <c r="D12" s="382">
        <v>37</v>
      </c>
      <c r="E12" s="383">
        <f t="shared" si="0"/>
        <v>140</v>
      </c>
      <c r="F12" s="381">
        <v>2886</v>
      </c>
      <c r="G12" s="382">
        <v>91</v>
      </c>
      <c r="H12" s="382">
        <v>316</v>
      </c>
      <c r="I12" s="383">
        <f t="shared" si="1"/>
        <v>3293</v>
      </c>
      <c r="J12" s="384">
        <f t="shared" si="2"/>
        <v>3433</v>
      </c>
    </row>
    <row r="13" spans="1:10" ht="13.5">
      <c r="A13" s="712" t="s">
        <v>592</v>
      </c>
      <c r="B13" s="374">
        <v>241</v>
      </c>
      <c r="C13" s="375">
        <v>82</v>
      </c>
      <c r="D13" s="375">
        <v>46</v>
      </c>
      <c r="E13" s="385">
        <f t="shared" si="0"/>
        <v>369</v>
      </c>
      <c r="F13" s="374">
        <v>859</v>
      </c>
      <c r="G13" s="375">
        <v>170</v>
      </c>
      <c r="H13" s="375">
        <v>90</v>
      </c>
      <c r="I13" s="385">
        <f t="shared" si="1"/>
        <v>1119</v>
      </c>
      <c r="J13" s="145">
        <f t="shared" si="2"/>
        <v>1488</v>
      </c>
    </row>
    <row r="14" spans="1:10" ht="13.5">
      <c r="A14" s="713"/>
      <c r="B14" s="381">
        <v>12</v>
      </c>
      <c r="C14" s="382">
        <v>19</v>
      </c>
      <c r="D14" s="382">
        <v>21</v>
      </c>
      <c r="E14" s="383">
        <f t="shared" si="0"/>
        <v>52</v>
      </c>
      <c r="F14" s="381">
        <v>846</v>
      </c>
      <c r="G14" s="382">
        <v>96</v>
      </c>
      <c r="H14" s="382">
        <v>86</v>
      </c>
      <c r="I14" s="383">
        <f t="shared" si="1"/>
        <v>1028</v>
      </c>
      <c r="J14" s="384">
        <f t="shared" si="2"/>
        <v>1080</v>
      </c>
    </row>
    <row r="15" spans="1:10" ht="13.5">
      <c r="A15" s="712" t="s">
        <v>593</v>
      </c>
      <c r="B15" s="374">
        <v>140</v>
      </c>
      <c r="C15" s="375">
        <v>54</v>
      </c>
      <c r="D15" s="375">
        <v>40</v>
      </c>
      <c r="E15" s="385">
        <f t="shared" si="0"/>
        <v>234</v>
      </c>
      <c r="F15" s="374">
        <v>465</v>
      </c>
      <c r="G15" s="375">
        <v>233</v>
      </c>
      <c r="H15" s="375">
        <v>100</v>
      </c>
      <c r="I15" s="385">
        <f t="shared" si="1"/>
        <v>798</v>
      </c>
      <c r="J15" s="145">
        <f t="shared" si="2"/>
        <v>1032</v>
      </c>
    </row>
    <row r="16" spans="1:10" ht="13.5">
      <c r="A16" s="713"/>
      <c r="B16" s="381">
        <v>14</v>
      </c>
      <c r="C16" s="382">
        <v>12</v>
      </c>
      <c r="D16" s="382">
        <v>14</v>
      </c>
      <c r="E16" s="383">
        <f t="shared" si="0"/>
        <v>40</v>
      </c>
      <c r="F16" s="381">
        <v>452</v>
      </c>
      <c r="G16" s="382">
        <v>129</v>
      </c>
      <c r="H16" s="382">
        <v>95</v>
      </c>
      <c r="I16" s="383">
        <f t="shared" si="1"/>
        <v>676</v>
      </c>
      <c r="J16" s="384">
        <f t="shared" si="2"/>
        <v>716</v>
      </c>
    </row>
    <row r="17" spans="1:10" ht="13.5">
      <c r="A17" s="712" t="s">
        <v>594</v>
      </c>
      <c r="B17" s="374">
        <v>62</v>
      </c>
      <c r="C17" s="375">
        <v>6</v>
      </c>
      <c r="D17" s="375">
        <v>21</v>
      </c>
      <c r="E17" s="385">
        <f t="shared" si="0"/>
        <v>89</v>
      </c>
      <c r="F17" s="374">
        <v>149</v>
      </c>
      <c r="G17" s="375">
        <v>110</v>
      </c>
      <c r="H17" s="375">
        <v>104</v>
      </c>
      <c r="I17" s="385">
        <f t="shared" si="1"/>
        <v>363</v>
      </c>
      <c r="J17" s="145">
        <f t="shared" si="2"/>
        <v>452</v>
      </c>
    </row>
    <row r="18" spans="1:10" ht="13.5">
      <c r="A18" s="713"/>
      <c r="B18" s="381">
        <v>2</v>
      </c>
      <c r="C18" s="382">
        <v>3</v>
      </c>
      <c r="D18" s="382">
        <v>8</v>
      </c>
      <c r="E18" s="383">
        <f t="shared" si="0"/>
        <v>13</v>
      </c>
      <c r="F18" s="381">
        <v>142</v>
      </c>
      <c r="G18" s="382">
        <v>81</v>
      </c>
      <c r="H18" s="382">
        <v>103</v>
      </c>
      <c r="I18" s="383">
        <f t="shared" si="1"/>
        <v>326</v>
      </c>
      <c r="J18" s="384">
        <f t="shared" si="2"/>
        <v>339</v>
      </c>
    </row>
    <row r="19" spans="1:10" ht="13.5">
      <c r="A19" s="712" t="s">
        <v>595</v>
      </c>
      <c r="B19" s="374">
        <v>12</v>
      </c>
      <c r="C19" s="375">
        <v>1</v>
      </c>
      <c r="D19" s="375">
        <v>10</v>
      </c>
      <c r="E19" s="385">
        <f t="shared" si="0"/>
        <v>23</v>
      </c>
      <c r="F19" s="374">
        <v>45</v>
      </c>
      <c r="G19" s="375">
        <v>75</v>
      </c>
      <c r="H19" s="375">
        <v>67</v>
      </c>
      <c r="I19" s="385">
        <f t="shared" si="1"/>
        <v>187</v>
      </c>
      <c r="J19" s="145">
        <f t="shared" si="2"/>
        <v>210</v>
      </c>
    </row>
    <row r="20" spans="1:10" ht="13.5">
      <c r="A20" s="713"/>
      <c r="B20" s="381">
        <v>3</v>
      </c>
      <c r="C20" s="382">
        <v>0</v>
      </c>
      <c r="D20" s="382">
        <v>1</v>
      </c>
      <c r="E20" s="383">
        <f t="shared" si="0"/>
        <v>4</v>
      </c>
      <c r="F20" s="381">
        <v>36</v>
      </c>
      <c r="G20" s="382">
        <v>59</v>
      </c>
      <c r="H20" s="382">
        <v>63</v>
      </c>
      <c r="I20" s="383">
        <f t="shared" si="1"/>
        <v>158</v>
      </c>
      <c r="J20" s="384">
        <f t="shared" si="2"/>
        <v>162</v>
      </c>
    </row>
    <row r="21" spans="1:10" ht="13.5">
      <c r="A21" s="712" t="s">
        <v>596</v>
      </c>
      <c r="B21" s="374">
        <v>4</v>
      </c>
      <c r="C21" s="375">
        <v>2</v>
      </c>
      <c r="D21" s="375">
        <v>0</v>
      </c>
      <c r="E21" s="385">
        <f t="shared" si="0"/>
        <v>6</v>
      </c>
      <c r="F21" s="374">
        <v>5</v>
      </c>
      <c r="G21" s="375">
        <v>28</v>
      </c>
      <c r="H21" s="375">
        <v>30</v>
      </c>
      <c r="I21" s="385">
        <f t="shared" si="1"/>
        <v>63</v>
      </c>
      <c r="J21" s="145">
        <f t="shared" si="2"/>
        <v>69</v>
      </c>
    </row>
    <row r="22" spans="1:10" ht="13.5">
      <c r="A22" s="713"/>
      <c r="B22" s="381">
        <v>0</v>
      </c>
      <c r="C22" s="382">
        <v>0</v>
      </c>
      <c r="D22" s="382">
        <v>0</v>
      </c>
      <c r="E22" s="383">
        <f t="shared" si="0"/>
        <v>0</v>
      </c>
      <c r="F22" s="381">
        <v>5</v>
      </c>
      <c r="G22" s="382">
        <v>21</v>
      </c>
      <c r="H22" s="382">
        <v>30</v>
      </c>
      <c r="I22" s="383">
        <f t="shared" si="1"/>
        <v>56</v>
      </c>
      <c r="J22" s="384">
        <f t="shared" si="2"/>
        <v>56</v>
      </c>
    </row>
    <row r="23" spans="1:10" ht="13.5">
      <c r="A23" s="712" t="s">
        <v>597</v>
      </c>
      <c r="B23" s="374">
        <v>2</v>
      </c>
      <c r="C23" s="375">
        <v>1</v>
      </c>
      <c r="D23" s="375">
        <v>2</v>
      </c>
      <c r="E23" s="385">
        <f t="shared" si="0"/>
        <v>5</v>
      </c>
      <c r="F23" s="374">
        <v>4</v>
      </c>
      <c r="G23" s="375">
        <v>6</v>
      </c>
      <c r="H23" s="375">
        <v>5</v>
      </c>
      <c r="I23" s="385">
        <f t="shared" si="1"/>
        <v>15</v>
      </c>
      <c r="J23" s="145">
        <f t="shared" si="2"/>
        <v>20</v>
      </c>
    </row>
    <row r="24" spans="1:10" ht="13.5">
      <c r="A24" s="713"/>
      <c r="B24" s="381">
        <v>0</v>
      </c>
      <c r="C24" s="382">
        <v>0</v>
      </c>
      <c r="D24" s="382">
        <v>0</v>
      </c>
      <c r="E24" s="383">
        <f t="shared" si="0"/>
        <v>0</v>
      </c>
      <c r="F24" s="381">
        <v>3</v>
      </c>
      <c r="G24" s="382">
        <v>5</v>
      </c>
      <c r="H24" s="382">
        <v>4</v>
      </c>
      <c r="I24" s="383">
        <f t="shared" si="1"/>
        <v>12</v>
      </c>
      <c r="J24" s="384">
        <f t="shared" si="2"/>
        <v>12</v>
      </c>
    </row>
    <row r="25" spans="1:10" ht="13.5">
      <c r="A25" s="712" t="s">
        <v>598</v>
      </c>
      <c r="B25" s="374">
        <v>0</v>
      </c>
      <c r="C25" s="375">
        <v>1</v>
      </c>
      <c r="D25" s="375">
        <v>0</v>
      </c>
      <c r="E25" s="385">
        <f t="shared" si="0"/>
        <v>1</v>
      </c>
      <c r="F25" s="374">
        <v>1</v>
      </c>
      <c r="G25" s="375">
        <v>3</v>
      </c>
      <c r="H25" s="375">
        <v>5</v>
      </c>
      <c r="I25" s="385">
        <f t="shared" si="1"/>
        <v>9</v>
      </c>
      <c r="J25" s="145">
        <f t="shared" si="2"/>
        <v>10</v>
      </c>
    </row>
    <row r="26" spans="1:10" ht="13.5">
      <c r="A26" s="713"/>
      <c r="B26" s="381">
        <v>0</v>
      </c>
      <c r="C26" s="382">
        <v>0</v>
      </c>
      <c r="D26" s="382">
        <v>0</v>
      </c>
      <c r="E26" s="383">
        <f t="shared" si="0"/>
        <v>0</v>
      </c>
      <c r="F26" s="381">
        <v>1</v>
      </c>
      <c r="G26" s="382">
        <v>3</v>
      </c>
      <c r="H26" s="382">
        <v>5</v>
      </c>
      <c r="I26" s="383">
        <f t="shared" si="1"/>
        <v>9</v>
      </c>
      <c r="J26" s="384">
        <f t="shared" si="2"/>
        <v>9</v>
      </c>
    </row>
    <row r="27" spans="1:10" ht="13.5">
      <c r="A27" s="712" t="s">
        <v>599</v>
      </c>
      <c r="B27" s="374">
        <v>0</v>
      </c>
      <c r="C27" s="375">
        <v>1</v>
      </c>
      <c r="D27" s="375">
        <v>0</v>
      </c>
      <c r="E27" s="385">
        <f t="shared" si="0"/>
        <v>1</v>
      </c>
      <c r="F27" s="374">
        <v>1</v>
      </c>
      <c r="G27" s="375">
        <v>3</v>
      </c>
      <c r="H27" s="375">
        <v>14</v>
      </c>
      <c r="I27" s="385">
        <f t="shared" si="1"/>
        <v>18</v>
      </c>
      <c r="J27" s="145">
        <f t="shared" si="2"/>
        <v>19</v>
      </c>
    </row>
    <row r="28" spans="1:10" ht="14.25" thickBot="1">
      <c r="A28" s="716"/>
      <c r="B28" s="386">
        <v>0</v>
      </c>
      <c r="C28" s="387">
        <v>0</v>
      </c>
      <c r="D28" s="387">
        <v>0</v>
      </c>
      <c r="E28" s="388">
        <f t="shared" si="0"/>
        <v>0</v>
      </c>
      <c r="F28" s="386">
        <v>0</v>
      </c>
      <c r="G28" s="387">
        <v>0</v>
      </c>
      <c r="H28" s="387">
        <v>11</v>
      </c>
      <c r="I28" s="388">
        <f t="shared" si="1"/>
        <v>11</v>
      </c>
      <c r="J28" s="389">
        <f t="shared" si="2"/>
        <v>11</v>
      </c>
    </row>
    <row r="29" spans="1:12" ht="13.5">
      <c r="A29" s="146">
        <v>22</v>
      </c>
      <c r="B29" s="372">
        <f aca="true" t="shared" si="3" ref="B29:D30">B7+B9+B11+B13+B15+B17+B19+B21+B23+B25+B27</f>
        <v>117082</v>
      </c>
      <c r="C29" s="377">
        <f t="shared" si="3"/>
        <v>237600</v>
      </c>
      <c r="D29" s="373">
        <f t="shared" si="3"/>
        <v>1085</v>
      </c>
      <c r="E29" s="154">
        <f>SUM(B29:D29)</f>
        <v>355767</v>
      </c>
      <c r="F29" s="390">
        <f aca="true" t="shared" si="4" ref="F29:H30">F7+F9+F11+F13+F15+F17+F19+F21+F23+F25+F27</f>
        <v>10404</v>
      </c>
      <c r="G29" s="373">
        <f t="shared" si="4"/>
        <v>1881</v>
      </c>
      <c r="H29" s="377">
        <f t="shared" si="4"/>
        <v>120195</v>
      </c>
      <c r="I29" s="154">
        <f>SUM(F29:H29)</f>
        <v>132480</v>
      </c>
      <c r="J29" s="147">
        <f>SUM(E29,I29)</f>
        <v>488247</v>
      </c>
      <c r="K29" s="161"/>
      <c r="L29" s="161"/>
    </row>
    <row r="30" spans="1:10" ht="14.25" thickBot="1">
      <c r="A30" s="148" t="s">
        <v>588</v>
      </c>
      <c r="B30" s="391">
        <f t="shared" si="3"/>
        <v>66976</v>
      </c>
      <c r="C30" s="392">
        <f t="shared" si="3"/>
        <v>178250</v>
      </c>
      <c r="D30" s="393">
        <f t="shared" si="3"/>
        <v>677</v>
      </c>
      <c r="E30" s="394">
        <f>SUM(B30:D30)</f>
        <v>245903</v>
      </c>
      <c r="F30" s="395">
        <f t="shared" si="4"/>
        <v>10157</v>
      </c>
      <c r="G30" s="393">
        <f t="shared" si="4"/>
        <v>1235</v>
      </c>
      <c r="H30" s="392">
        <f t="shared" si="4"/>
        <v>120127</v>
      </c>
      <c r="I30" s="394">
        <f>SUM(F30:H30)</f>
        <v>131519</v>
      </c>
      <c r="J30" s="396">
        <f>E30+I30</f>
        <v>377422</v>
      </c>
    </row>
    <row r="31" spans="1:10" ht="14.25" thickTop="1">
      <c r="A31" s="711">
        <v>21</v>
      </c>
      <c r="B31" s="378">
        <v>132650</v>
      </c>
      <c r="C31" s="379">
        <v>263307</v>
      </c>
      <c r="D31" s="379">
        <v>1205</v>
      </c>
      <c r="E31" s="397">
        <v>397162</v>
      </c>
      <c r="F31" s="378">
        <v>11143</v>
      </c>
      <c r="G31" s="379">
        <v>2046</v>
      </c>
      <c r="H31" s="379">
        <v>113461</v>
      </c>
      <c r="I31" s="398">
        <v>126650</v>
      </c>
      <c r="J31" s="399">
        <v>523812</v>
      </c>
    </row>
    <row r="32" spans="1:10" ht="14.25" thickBot="1">
      <c r="A32" s="710"/>
      <c r="B32" s="400">
        <v>76337</v>
      </c>
      <c r="C32" s="401">
        <v>196277</v>
      </c>
      <c r="D32" s="401">
        <v>589</v>
      </c>
      <c r="E32" s="402">
        <v>273203</v>
      </c>
      <c r="F32" s="400">
        <v>10854</v>
      </c>
      <c r="G32" s="401">
        <v>1110</v>
      </c>
      <c r="H32" s="401">
        <v>113361</v>
      </c>
      <c r="I32" s="402">
        <v>125325</v>
      </c>
      <c r="J32" s="403">
        <v>398528</v>
      </c>
    </row>
    <row r="33" spans="1:10" ht="13.5">
      <c r="A33" s="708">
        <v>20</v>
      </c>
      <c r="B33" s="141">
        <v>134057</v>
      </c>
      <c r="C33" s="142">
        <v>266182</v>
      </c>
      <c r="D33" s="142">
        <v>1211</v>
      </c>
      <c r="E33" s="143">
        <v>401450</v>
      </c>
      <c r="F33" s="141">
        <v>11300</v>
      </c>
      <c r="G33" s="142">
        <v>2073</v>
      </c>
      <c r="H33" s="142">
        <v>109182</v>
      </c>
      <c r="I33" s="154">
        <v>122555</v>
      </c>
      <c r="J33" s="155">
        <f>E33+I33</f>
        <v>524005</v>
      </c>
    </row>
    <row r="34" spans="1:10" ht="14.25" thickBot="1">
      <c r="A34" s="710"/>
      <c r="B34" s="400">
        <v>77320</v>
      </c>
      <c r="C34" s="401">
        <v>198521</v>
      </c>
      <c r="D34" s="401">
        <v>591</v>
      </c>
      <c r="E34" s="402">
        <v>276432</v>
      </c>
      <c r="F34" s="400">
        <v>11008</v>
      </c>
      <c r="G34" s="401">
        <v>1122</v>
      </c>
      <c r="H34" s="401">
        <v>109080</v>
      </c>
      <c r="I34" s="402">
        <v>121210</v>
      </c>
      <c r="J34" s="403">
        <f>E34+I34</f>
        <v>397642</v>
      </c>
    </row>
    <row r="35" spans="1:12" ht="13.5">
      <c r="A35" s="708">
        <v>19</v>
      </c>
      <c r="B35" s="149">
        <v>135696</v>
      </c>
      <c r="C35" s="380">
        <v>269423</v>
      </c>
      <c r="D35" s="150">
        <v>1222</v>
      </c>
      <c r="E35" s="151">
        <v>406341</v>
      </c>
      <c r="F35" s="404">
        <v>11363</v>
      </c>
      <c r="G35" s="150">
        <v>2120</v>
      </c>
      <c r="H35" s="380">
        <v>100074</v>
      </c>
      <c r="I35" s="152">
        <v>113557</v>
      </c>
      <c r="J35" s="405">
        <f aca="true" t="shared" si="5" ref="J35:J80">E35+I35</f>
        <v>519898</v>
      </c>
      <c r="K35" s="161"/>
      <c r="L35" s="161"/>
    </row>
    <row r="36" spans="1:10" ht="14.25" thickBot="1">
      <c r="A36" s="710"/>
      <c r="B36" s="400">
        <v>78391</v>
      </c>
      <c r="C36" s="406">
        <v>200917</v>
      </c>
      <c r="D36" s="401">
        <v>603</v>
      </c>
      <c r="E36" s="402">
        <v>279911</v>
      </c>
      <c r="F36" s="407">
        <v>11067</v>
      </c>
      <c r="G36" s="401">
        <v>1136</v>
      </c>
      <c r="H36" s="406">
        <v>99971</v>
      </c>
      <c r="I36" s="402">
        <v>112174</v>
      </c>
      <c r="J36" s="408">
        <f t="shared" si="5"/>
        <v>392085</v>
      </c>
    </row>
    <row r="37" spans="1:10" ht="13.5">
      <c r="A37" s="708">
        <v>18</v>
      </c>
      <c r="B37" s="149">
        <v>137958</v>
      </c>
      <c r="C37" s="150">
        <v>273260</v>
      </c>
      <c r="D37" s="150">
        <v>1244</v>
      </c>
      <c r="E37" s="151">
        <v>412462</v>
      </c>
      <c r="F37" s="149">
        <v>11380</v>
      </c>
      <c r="G37" s="150">
        <v>2148</v>
      </c>
      <c r="H37" s="150">
        <v>92611</v>
      </c>
      <c r="I37" s="151">
        <v>106139</v>
      </c>
      <c r="J37" s="153">
        <v>518110</v>
      </c>
    </row>
    <row r="38" spans="1:10" ht="14.25" thickBot="1">
      <c r="A38" s="710"/>
      <c r="B38" s="409">
        <v>79749</v>
      </c>
      <c r="C38" s="410">
        <v>203670</v>
      </c>
      <c r="D38" s="410">
        <v>610</v>
      </c>
      <c r="E38" s="411">
        <v>284029</v>
      </c>
      <c r="F38" s="409">
        <v>11078</v>
      </c>
      <c r="G38" s="410">
        <v>1146</v>
      </c>
      <c r="H38" s="410">
        <v>92509</v>
      </c>
      <c r="I38" s="411">
        <v>104733</v>
      </c>
      <c r="J38" s="389">
        <v>386011</v>
      </c>
    </row>
    <row r="39" spans="1:10" ht="13.5">
      <c r="A39" s="708">
        <v>17</v>
      </c>
      <c r="B39" s="141">
        <v>140586</v>
      </c>
      <c r="C39" s="142">
        <v>278045</v>
      </c>
      <c r="D39" s="142">
        <v>1261</v>
      </c>
      <c r="E39" s="143">
        <v>419892</v>
      </c>
      <c r="F39" s="141">
        <v>11234</v>
      </c>
      <c r="G39" s="142">
        <v>2140</v>
      </c>
      <c r="H39" s="142">
        <v>84844</v>
      </c>
      <c r="I39" s="154">
        <v>98218</v>
      </c>
      <c r="J39" s="155">
        <f>E39+I39</f>
        <v>518110</v>
      </c>
    </row>
    <row r="40" spans="1:10" ht="14.25" thickBot="1">
      <c r="A40" s="710"/>
      <c r="B40" s="400">
        <v>81402</v>
      </c>
      <c r="C40" s="401">
        <v>207224</v>
      </c>
      <c r="D40" s="401">
        <v>617</v>
      </c>
      <c r="E40" s="402">
        <v>289243</v>
      </c>
      <c r="F40" s="400">
        <v>10929</v>
      </c>
      <c r="G40" s="401">
        <v>1099</v>
      </c>
      <c r="H40" s="401">
        <v>84740</v>
      </c>
      <c r="I40" s="402">
        <v>96768</v>
      </c>
      <c r="J40" s="403">
        <f>E40+I40</f>
        <v>386011</v>
      </c>
    </row>
    <row r="41" spans="1:10" ht="13.5">
      <c r="A41" s="708">
        <v>16</v>
      </c>
      <c r="B41" s="141">
        <v>144759</v>
      </c>
      <c r="C41" s="142">
        <v>284793</v>
      </c>
      <c r="D41" s="142">
        <v>1114</v>
      </c>
      <c r="E41" s="143">
        <f>SUM(B41:D41)</f>
        <v>430666</v>
      </c>
      <c r="F41" s="141">
        <v>10636</v>
      </c>
      <c r="G41" s="142">
        <v>1567</v>
      </c>
      <c r="H41" s="142">
        <v>79583</v>
      </c>
      <c r="I41" s="154">
        <f>SUM(F41:H41)</f>
        <v>91786</v>
      </c>
      <c r="J41" s="144">
        <f t="shared" si="5"/>
        <v>522452</v>
      </c>
    </row>
    <row r="42" spans="1:10" ht="14.25" thickBot="1">
      <c r="A42" s="710"/>
      <c r="B42" s="400">
        <v>83889</v>
      </c>
      <c r="C42" s="401">
        <v>214886</v>
      </c>
      <c r="D42" s="401">
        <v>456</v>
      </c>
      <c r="E42" s="402">
        <f>SUM(B42:D42)</f>
        <v>299231</v>
      </c>
      <c r="F42" s="400">
        <v>10542</v>
      </c>
      <c r="G42" s="401">
        <v>437</v>
      </c>
      <c r="H42" s="401">
        <v>79289</v>
      </c>
      <c r="I42" s="402">
        <f>SUM(F42:H42)</f>
        <v>90268</v>
      </c>
      <c r="J42" s="403">
        <f t="shared" si="5"/>
        <v>389499</v>
      </c>
    </row>
    <row r="43" spans="1:10" ht="13.5">
      <c r="A43" s="708">
        <v>15</v>
      </c>
      <c r="B43" s="141">
        <v>147081</v>
      </c>
      <c r="C43" s="142">
        <v>289914</v>
      </c>
      <c r="D43" s="142">
        <v>1399</v>
      </c>
      <c r="E43" s="143">
        <f aca="true" t="shared" si="6" ref="E43:E80">SUM(B43:D43)</f>
        <v>438394</v>
      </c>
      <c r="F43" s="141">
        <v>11229</v>
      </c>
      <c r="G43" s="142">
        <v>2252</v>
      </c>
      <c r="H43" s="142">
        <v>67645</v>
      </c>
      <c r="I43" s="143">
        <f aca="true" t="shared" si="7" ref="I43:I80">SUM(F43:H43)</f>
        <v>81126</v>
      </c>
      <c r="J43" s="144">
        <f t="shared" si="5"/>
        <v>519520</v>
      </c>
    </row>
    <row r="44" spans="1:10" ht="14.25" thickBot="1">
      <c r="A44" s="710"/>
      <c r="B44" s="400">
        <v>85282</v>
      </c>
      <c r="C44" s="401">
        <v>216244</v>
      </c>
      <c r="D44" s="401">
        <v>683</v>
      </c>
      <c r="E44" s="402">
        <f t="shared" si="6"/>
        <v>302209</v>
      </c>
      <c r="F44" s="400">
        <v>10900</v>
      </c>
      <c r="G44" s="401">
        <v>1064</v>
      </c>
      <c r="H44" s="401">
        <v>67533</v>
      </c>
      <c r="I44" s="402">
        <f t="shared" si="7"/>
        <v>79497</v>
      </c>
      <c r="J44" s="403">
        <f t="shared" si="5"/>
        <v>381706</v>
      </c>
    </row>
    <row r="45" spans="1:10" ht="13.5">
      <c r="A45" s="708">
        <v>14</v>
      </c>
      <c r="B45" s="141">
        <v>199348</v>
      </c>
      <c r="C45" s="142">
        <v>352435</v>
      </c>
      <c r="D45" s="142">
        <v>3230</v>
      </c>
      <c r="E45" s="143">
        <f t="shared" si="6"/>
        <v>555013</v>
      </c>
      <c r="F45" s="141">
        <v>12052</v>
      </c>
      <c r="G45" s="142">
        <v>332</v>
      </c>
      <c r="H45" s="142">
        <v>57245</v>
      </c>
      <c r="I45" s="143">
        <f t="shared" si="7"/>
        <v>69629</v>
      </c>
      <c r="J45" s="144">
        <f t="shared" si="5"/>
        <v>624642</v>
      </c>
    </row>
    <row r="46" spans="1:10" ht="14.25" thickBot="1">
      <c r="A46" s="710"/>
      <c r="B46" s="400">
        <v>106421</v>
      </c>
      <c r="C46" s="401">
        <v>232667</v>
      </c>
      <c r="D46" s="401">
        <v>863</v>
      </c>
      <c r="E46" s="402">
        <f t="shared" si="6"/>
        <v>339951</v>
      </c>
      <c r="F46" s="400">
        <v>10746</v>
      </c>
      <c r="G46" s="401">
        <v>329</v>
      </c>
      <c r="H46" s="401">
        <v>57233</v>
      </c>
      <c r="I46" s="402">
        <f t="shared" si="7"/>
        <v>68308</v>
      </c>
      <c r="J46" s="403">
        <f t="shared" si="5"/>
        <v>408259</v>
      </c>
    </row>
    <row r="47" spans="1:10" ht="13.5">
      <c r="A47" s="708">
        <v>13</v>
      </c>
      <c r="B47" s="141">
        <v>213832</v>
      </c>
      <c r="C47" s="142">
        <v>383161</v>
      </c>
      <c r="D47" s="142">
        <v>3300</v>
      </c>
      <c r="E47" s="143">
        <f t="shared" si="6"/>
        <v>600293</v>
      </c>
      <c r="F47" s="141">
        <v>12738</v>
      </c>
      <c r="G47" s="142">
        <v>364</v>
      </c>
      <c r="H47" s="142">
        <v>49285</v>
      </c>
      <c r="I47" s="143">
        <f t="shared" si="7"/>
        <v>62387</v>
      </c>
      <c r="J47" s="144">
        <f t="shared" si="5"/>
        <v>662680</v>
      </c>
    </row>
    <row r="48" spans="1:10" ht="14.25" thickBot="1">
      <c r="A48" s="710"/>
      <c r="B48" s="400">
        <v>113991</v>
      </c>
      <c r="C48" s="401">
        <v>252969</v>
      </c>
      <c r="D48" s="401">
        <v>865</v>
      </c>
      <c r="E48" s="402">
        <f t="shared" si="6"/>
        <v>367825</v>
      </c>
      <c r="F48" s="400">
        <v>11292</v>
      </c>
      <c r="G48" s="401">
        <v>360</v>
      </c>
      <c r="H48" s="401">
        <v>49273</v>
      </c>
      <c r="I48" s="402">
        <f t="shared" si="7"/>
        <v>60925</v>
      </c>
      <c r="J48" s="403">
        <f t="shared" si="5"/>
        <v>428750</v>
      </c>
    </row>
    <row r="49" spans="1:10" ht="13.5">
      <c r="A49" s="708">
        <v>12</v>
      </c>
      <c r="B49" s="141">
        <v>216696</v>
      </c>
      <c r="C49" s="142">
        <v>388432</v>
      </c>
      <c r="D49" s="142">
        <v>3334</v>
      </c>
      <c r="E49" s="143">
        <f t="shared" si="6"/>
        <v>608462</v>
      </c>
      <c r="F49" s="141">
        <v>12537</v>
      </c>
      <c r="G49" s="142">
        <v>369</v>
      </c>
      <c r="H49" s="142">
        <v>36449</v>
      </c>
      <c r="I49" s="143">
        <f t="shared" si="7"/>
        <v>49355</v>
      </c>
      <c r="J49" s="144">
        <f t="shared" si="5"/>
        <v>657817</v>
      </c>
    </row>
    <row r="50" spans="1:10" ht="14.25" thickBot="1">
      <c r="A50" s="710"/>
      <c r="B50" s="400">
        <v>115724</v>
      </c>
      <c r="C50" s="401">
        <v>256030</v>
      </c>
      <c r="D50" s="401">
        <v>867</v>
      </c>
      <c r="E50" s="402">
        <f t="shared" si="6"/>
        <v>372621</v>
      </c>
      <c r="F50" s="400">
        <v>11063</v>
      </c>
      <c r="G50" s="401">
        <v>366</v>
      </c>
      <c r="H50" s="401">
        <v>36436</v>
      </c>
      <c r="I50" s="402">
        <f t="shared" si="7"/>
        <v>47865</v>
      </c>
      <c r="J50" s="403">
        <f t="shared" si="5"/>
        <v>420486</v>
      </c>
    </row>
    <row r="51" spans="1:10" ht="13.5">
      <c r="A51" s="708">
        <v>11</v>
      </c>
      <c r="B51" s="141">
        <v>219054</v>
      </c>
      <c r="C51" s="142">
        <v>388422</v>
      </c>
      <c r="D51" s="142">
        <v>3342</v>
      </c>
      <c r="E51" s="143">
        <f t="shared" si="6"/>
        <v>610818</v>
      </c>
      <c r="F51" s="141">
        <v>12257</v>
      </c>
      <c r="G51" s="142">
        <v>364</v>
      </c>
      <c r="H51" s="142">
        <v>24893</v>
      </c>
      <c r="I51" s="143">
        <f t="shared" si="7"/>
        <v>37514</v>
      </c>
      <c r="J51" s="144">
        <f t="shared" si="5"/>
        <v>648332</v>
      </c>
    </row>
    <row r="52" spans="1:10" ht="14.25" thickBot="1">
      <c r="A52" s="710"/>
      <c r="B52" s="400">
        <v>117152</v>
      </c>
      <c r="C52" s="401">
        <v>254275</v>
      </c>
      <c r="D52" s="401">
        <v>867</v>
      </c>
      <c r="E52" s="402">
        <f t="shared" si="6"/>
        <v>372294</v>
      </c>
      <c r="F52" s="400">
        <v>10766</v>
      </c>
      <c r="G52" s="401">
        <v>361</v>
      </c>
      <c r="H52" s="401">
        <v>24880</v>
      </c>
      <c r="I52" s="402">
        <f t="shared" si="7"/>
        <v>36007</v>
      </c>
      <c r="J52" s="403">
        <f t="shared" si="5"/>
        <v>408301</v>
      </c>
    </row>
    <row r="53" spans="1:10" ht="13.5">
      <c r="A53" s="708">
        <v>10</v>
      </c>
      <c r="B53" s="141">
        <v>230001</v>
      </c>
      <c r="C53" s="142">
        <v>400882</v>
      </c>
      <c r="D53" s="142">
        <v>3387</v>
      </c>
      <c r="E53" s="143">
        <f t="shared" si="6"/>
        <v>634270</v>
      </c>
      <c r="F53" s="141">
        <v>12466</v>
      </c>
      <c r="G53" s="142">
        <v>387</v>
      </c>
      <c r="H53" s="142">
        <v>20668</v>
      </c>
      <c r="I53" s="143">
        <f t="shared" si="7"/>
        <v>33521</v>
      </c>
      <c r="J53" s="144">
        <f t="shared" si="5"/>
        <v>667791</v>
      </c>
    </row>
    <row r="54" spans="1:10" ht="14.25" thickBot="1">
      <c r="A54" s="710"/>
      <c r="B54" s="400">
        <v>123152</v>
      </c>
      <c r="C54" s="401">
        <v>256113</v>
      </c>
      <c r="D54" s="401">
        <v>867</v>
      </c>
      <c r="E54" s="402">
        <f t="shared" si="6"/>
        <v>380132</v>
      </c>
      <c r="F54" s="400">
        <v>10882</v>
      </c>
      <c r="G54" s="401">
        <v>384</v>
      </c>
      <c r="H54" s="401">
        <v>20654</v>
      </c>
      <c r="I54" s="402">
        <f t="shared" si="7"/>
        <v>31920</v>
      </c>
      <c r="J54" s="403">
        <f t="shared" si="5"/>
        <v>412052</v>
      </c>
    </row>
    <row r="55" spans="1:10" ht="13.5">
      <c r="A55" s="708">
        <v>9</v>
      </c>
      <c r="B55" s="141">
        <v>254252</v>
      </c>
      <c r="C55" s="142">
        <v>417783</v>
      </c>
      <c r="D55" s="142">
        <v>3584</v>
      </c>
      <c r="E55" s="143">
        <f t="shared" si="6"/>
        <v>675619</v>
      </c>
      <c r="F55" s="141">
        <v>13300</v>
      </c>
      <c r="G55" s="142">
        <v>428</v>
      </c>
      <c r="H55" s="142">
        <v>21207</v>
      </c>
      <c r="I55" s="143">
        <f t="shared" si="7"/>
        <v>34935</v>
      </c>
      <c r="J55" s="144">
        <f t="shared" si="5"/>
        <v>710554</v>
      </c>
    </row>
    <row r="56" spans="1:10" ht="14.25" thickBot="1">
      <c r="A56" s="710"/>
      <c r="B56" s="400">
        <v>136459</v>
      </c>
      <c r="C56" s="401">
        <v>258323</v>
      </c>
      <c r="D56" s="401">
        <v>898</v>
      </c>
      <c r="E56" s="402">
        <f t="shared" si="6"/>
        <v>395680</v>
      </c>
      <c r="F56" s="400">
        <v>11523</v>
      </c>
      <c r="G56" s="401">
        <v>425</v>
      </c>
      <c r="H56" s="401">
        <v>21193</v>
      </c>
      <c r="I56" s="402">
        <f t="shared" si="7"/>
        <v>33141</v>
      </c>
      <c r="J56" s="403">
        <f t="shared" si="5"/>
        <v>428821</v>
      </c>
    </row>
    <row r="57" spans="1:10" ht="13.5">
      <c r="A57" s="708">
        <v>8</v>
      </c>
      <c r="B57" s="141">
        <v>257665</v>
      </c>
      <c r="C57" s="142">
        <v>404143</v>
      </c>
      <c r="D57" s="142">
        <v>3596</v>
      </c>
      <c r="E57" s="143">
        <f t="shared" si="6"/>
        <v>665404</v>
      </c>
      <c r="F57" s="141">
        <v>12793</v>
      </c>
      <c r="G57" s="142">
        <v>411</v>
      </c>
      <c r="H57" s="142">
        <v>18568</v>
      </c>
      <c r="I57" s="143">
        <f t="shared" si="7"/>
        <v>31772</v>
      </c>
      <c r="J57" s="144">
        <f t="shared" si="5"/>
        <v>697176</v>
      </c>
    </row>
    <row r="58" spans="1:10" ht="14.25" thickBot="1">
      <c r="A58" s="710"/>
      <c r="B58" s="400">
        <v>138387</v>
      </c>
      <c r="C58" s="401">
        <v>242558</v>
      </c>
      <c r="D58" s="401">
        <v>895</v>
      </c>
      <c r="E58" s="402">
        <f t="shared" si="6"/>
        <v>381840</v>
      </c>
      <c r="F58" s="400">
        <v>10998</v>
      </c>
      <c r="G58" s="401">
        <v>408</v>
      </c>
      <c r="H58" s="401">
        <v>18554</v>
      </c>
      <c r="I58" s="402">
        <f t="shared" si="7"/>
        <v>29960</v>
      </c>
      <c r="J58" s="403">
        <f t="shared" si="5"/>
        <v>411800</v>
      </c>
    </row>
    <row r="59" spans="1:10" ht="13.5">
      <c r="A59" s="708">
        <v>7</v>
      </c>
      <c r="B59" s="141">
        <v>260727</v>
      </c>
      <c r="C59" s="142">
        <v>382777</v>
      </c>
      <c r="D59" s="142">
        <v>3565</v>
      </c>
      <c r="E59" s="143">
        <f t="shared" si="6"/>
        <v>647069</v>
      </c>
      <c r="F59" s="141">
        <v>12148</v>
      </c>
      <c r="G59" s="142">
        <v>429</v>
      </c>
      <c r="H59" s="142">
        <v>15294</v>
      </c>
      <c r="I59" s="143">
        <f t="shared" si="7"/>
        <v>27871</v>
      </c>
      <c r="J59" s="144">
        <f t="shared" si="5"/>
        <v>674940</v>
      </c>
    </row>
    <row r="60" spans="1:10" ht="14.25" thickBot="1">
      <c r="A60" s="710"/>
      <c r="B60" s="400">
        <v>140345</v>
      </c>
      <c r="C60" s="401">
        <v>219017</v>
      </c>
      <c r="D60" s="401">
        <v>860</v>
      </c>
      <c r="E60" s="402">
        <f t="shared" si="6"/>
        <v>360222</v>
      </c>
      <c r="F60" s="400">
        <v>10330</v>
      </c>
      <c r="G60" s="401">
        <v>426</v>
      </c>
      <c r="H60" s="401">
        <v>15280</v>
      </c>
      <c r="I60" s="402">
        <f t="shared" si="7"/>
        <v>26036</v>
      </c>
      <c r="J60" s="403">
        <f t="shared" si="5"/>
        <v>386258</v>
      </c>
    </row>
    <row r="61" spans="1:10" ht="13.5">
      <c r="A61" s="708">
        <v>6</v>
      </c>
      <c r="B61" s="141">
        <v>263784</v>
      </c>
      <c r="C61" s="142">
        <v>365083</v>
      </c>
      <c r="D61" s="142">
        <v>3563</v>
      </c>
      <c r="E61" s="143">
        <f t="shared" si="6"/>
        <v>632430</v>
      </c>
      <c r="F61" s="141">
        <v>11523</v>
      </c>
      <c r="G61" s="142">
        <v>421</v>
      </c>
      <c r="H61" s="142">
        <v>12468</v>
      </c>
      <c r="I61" s="143">
        <f t="shared" si="7"/>
        <v>24412</v>
      </c>
      <c r="J61" s="144">
        <f t="shared" si="5"/>
        <v>656842</v>
      </c>
    </row>
    <row r="62" spans="1:10" ht="14.25" thickBot="1">
      <c r="A62" s="710"/>
      <c r="B62" s="400">
        <v>141568</v>
      </c>
      <c r="C62" s="401">
        <v>198296</v>
      </c>
      <c r="D62" s="401">
        <v>852</v>
      </c>
      <c r="E62" s="402">
        <f t="shared" si="6"/>
        <v>340716</v>
      </c>
      <c r="F62" s="400">
        <v>9682</v>
      </c>
      <c r="G62" s="401">
        <v>418</v>
      </c>
      <c r="H62" s="401">
        <v>12454</v>
      </c>
      <c r="I62" s="402">
        <f t="shared" si="7"/>
        <v>22554</v>
      </c>
      <c r="J62" s="403">
        <f t="shared" si="5"/>
        <v>363270</v>
      </c>
    </row>
    <row r="63" spans="1:10" ht="13.5">
      <c r="A63" s="708">
        <v>5</v>
      </c>
      <c r="B63" s="141">
        <v>263988</v>
      </c>
      <c r="C63" s="142">
        <v>346012</v>
      </c>
      <c r="D63" s="142">
        <v>3569</v>
      </c>
      <c r="E63" s="143">
        <f t="shared" si="6"/>
        <v>613569</v>
      </c>
      <c r="F63" s="141">
        <v>10841</v>
      </c>
      <c r="G63" s="142">
        <v>409</v>
      </c>
      <c r="H63" s="142">
        <v>10248</v>
      </c>
      <c r="I63" s="143">
        <f t="shared" si="7"/>
        <v>21498</v>
      </c>
      <c r="J63" s="144">
        <f t="shared" si="5"/>
        <v>635067</v>
      </c>
    </row>
    <row r="64" spans="1:10" ht="14.25" thickBot="1">
      <c r="A64" s="710"/>
      <c r="B64" s="400">
        <v>140818</v>
      </c>
      <c r="C64" s="401">
        <v>177024</v>
      </c>
      <c r="D64" s="401">
        <v>850</v>
      </c>
      <c r="E64" s="402">
        <f t="shared" si="6"/>
        <v>318692</v>
      </c>
      <c r="F64" s="400">
        <v>8976</v>
      </c>
      <c r="G64" s="401">
        <v>406</v>
      </c>
      <c r="H64" s="401">
        <v>10235</v>
      </c>
      <c r="I64" s="402">
        <f t="shared" si="7"/>
        <v>19617</v>
      </c>
      <c r="J64" s="403">
        <f t="shared" si="5"/>
        <v>338309</v>
      </c>
    </row>
    <row r="65" spans="1:10" ht="13.5">
      <c r="A65" s="708">
        <v>4</v>
      </c>
      <c r="B65" s="141">
        <v>265017</v>
      </c>
      <c r="C65" s="142">
        <v>325570</v>
      </c>
      <c r="D65" s="142">
        <v>3555</v>
      </c>
      <c r="E65" s="143">
        <f t="shared" si="6"/>
        <v>594142</v>
      </c>
      <c r="F65" s="141">
        <v>18040</v>
      </c>
      <c r="G65" s="142">
        <v>374</v>
      </c>
      <c r="H65" s="142">
        <v>73</v>
      </c>
      <c r="I65" s="143">
        <f t="shared" si="7"/>
        <v>18487</v>
      </c>
      <c r="J65" s="144">
        <f t="shared" si="5"/>
        <v>612629</v>
      </c>
    </row>
    <row r="66" spans="1:10" ht="14.25" thickBot="1">
      <c r="A66" s="710"/>
      <c r="B66" s="400">
        <v>140735</v>
      </c>
      <c r="C66" s="401">
        <v>155000</v>
      </c>
      <c r="D66" s="401">
        <v>817</v>
      </c>
      <c r="E66" s="402">
        <f t="shared" si="6"/>
        <v>296552</v>
      </c>
      <c r="F66" s="400">
        <v>16123</v>
      </c>
      <c r="G66" s="401">
        <v>370</v>
      </c>
      <c r="H66" s="401">
        <v>59</v>
      </c>
      <c r="I66" s="402">
        <f t="shared" si="7"/>
        <v>16552</v>
      </c>
      <c r="J66" s="412">
        <f t="shared" si="5"/>
        <v>313104</v>
      </c>
    </row>
    <row r="67" spans="1:10" ht="13.5">
      <c r="A67" s="708">
        <v>3</v>
      </c>
      <c r="B67" s="141">
        <v>265276</v>
      </c>
      <c r="C67" s="142">
        <v>305190</v>
      </c>
      <c r="D67" s="142">
        <v>3552</v>
      </c>
      <c r="E67" s="143">
        <f t="shared" si="6"/>
        <v>574018</v>
      </c>
      <c r="F67" s="141">
        <v>15148</v>
      </c>
      <c r="G67" s="142">
        <v>357</v>
      </c>
      <c r="H67" s="142">
        <v>68</v>
      </c>
      <c r="I67" s="154">
        <f t="shared" si="7"/>
        <v>15573</v>
      </c>
      <c r="J67" s="144">
        <f t="shared" si="5"/>
        <v>589591</v>
      </c>
    </row>
    <row r="68" spans="1:10" ht="14.25" thickBot="1">
      <c r="A68" s="710"/>
      <c r="B68" s="400">
        <v>139631</v>
      </c>
      <c r="C68" s="401">
        <v>133303</v>
      </c>
      <c r="D68" s="401">
        <v>789</v>
      </c>
      <c r="E68" s="413">
        <f t="shared" si="6"/>
        <v>273723</v>
      </c>
      <c r="F68" s="400">
        <v>13182</v>
      </c>
      <c r="G68" s="401">
        <v>353</v>
      </c>
      <c r="H68" s="401">
        <v>54</v>
      </c>
      <c r="I68" s="402">
        <f t="shared" si="7"/>
        <v>13589</v>
      </c>
      <c r="J68" s="403">
        <f t="shared" si="5"/>
        <v>287312</v>
      </c>
    </row>
    <row r="69" spans="1:10" ht="13.5">
      <c r="A69" s="708">
        <v>2</v>
      </c>
      <c r="B69" s="141">
        <v>264555</v>
      </c>
      <c r="C69" s="142">
        <v>284789</v>
      </c>
      <c r="D69" s="142">
        <v>3535</v>
      </c>
      <c r="E69" s="143">
        <f t="shared" si="6"/>
        <v>552879</v>
      </c>
      <c r="F69" s="141">
        <v>12585</v>
      </c>
      <c r="G69" s="142">
        <v>331</v>
      </c>
      <c r="H69" s="142">
        <v>54</v>
      </c>
      <c r="I69" s="143">
        <f t="shared" si="7"/>
        <v>12970</v>
      </c>
      <c r="J69" s="155">
        <f t="shared" si="5"/>
        <v>565849</v>
      </c>
    </row>
    <row r="70" spans="1:10" ht="14.25" thickBot="1">
      <c r="A70" s="710"/>
      <c r="B70" s="400">
        <v>137618</v>
      </c>
      <c r="C70" s="401">
        <v>112039</v>
      </c>
      <c r="D70" s="401">
        <v>786</v>
      </c>
      <c r="E70" s="402">
        <f t="shared" si="6"/>
        <v>250443</v>
      </c>
      <c r="F70" s="400">
        <v>10524</v>
      </c>
      <c r="G70" s="401">
        <v>328</v>
      </c>
      <c r="H70" s="401">
        <v>40</v>
      </c>
      <c r="I70" s="402">
        <f t="shared" si="7"/>
        <v>10892</v>
      </c>
      <c r="J70" s="403">
        <f t="shared" si="5"/>
        <v>261335</v>
      </c>
    </row>
    <row r="71" spans="1:10" ht="13.5">
      <c r="A71" s="708" t="s">
        <v>1245</v>
      </c>
      <c r="B71" s="141">
        <v>259531</v>
      </c>
      <c r="C71" s="142">
        <v>266547</v>
      </c>
      <c r="D71" s="142">
        <v>3528</v>
      </c>
      <c r="E71" s="154">
        <f t="shared" si="6"/>
        <v>529606</v>
      </c>
      <c r="F71" s="141">
        <v>10052</v>
      </c>
      <c r="G71" s="142">
        <v>286</v>
      </c>
      <c r="H71" s="142">
        <v>63</v>
      </c>
      <c r="I71" s="143">
        <f t="shared" si="7"/>
        <v>10401</v>
      </c>
      <c r="J71" s="144">
        <f t="shared" si="5"/>
        <v>540007</v>
      </c>
    </row>
    <row r="72" spans="1:10" ht="14.25" thickBot="1">
      <c r="A72" s="710"/>
      <c r="B72" s="400">
        <v>131758</v>
      </c>
      <c r="C72" s="401">
        <v>92903</v>
      </c>
      <c r="D72" s="401">
        <v>752</v>
      </c>
      <c r="E72" s="402">
        <f t="shared" si="6"/>
        <v>225413</v>
      </c>
      <c r="F72" s="400">
        <v>7931</v>
      </c>
      <c r="G72" s="401">
        <v>283</v>
      </c>
      <c r="H72" s="401">
        <v>48</v>
      </c>
      <c r="I72" s="402">
        <f t="shared" si="7"/>
        <v>8262</v>
      </c>
      <c r="J72" s="403">
        <f t="shared" si="5"/>
        <v>233675</v>
      </c>
    </row>
    <row r="73" spans="1:10" ht="13.5">
      <c r="A73" s="708">
        <v>63</v>
      </c>
      <c r="B73" s="141">
        <v>252536</v>
      </c>
      <c r="C73" s="142">
        <v>249476</v>
      </c>
      <c r="D73" s="142">
        <v>3487</v>
      </c>
      <c r="E73" s="143">
        <f t="shared" si="6"/>
        <v>505499</v>
      </c>
      <c r="F73" s="141">
        <v>7816</v>
      </c>
      <c r="G73" s="142">
        <v>280</v>
      </c>
      <c r="H73" s="142">
        <v>35</v>
      </c>
      <c r="I73" s="143">
        <f t="shared" si="7"/>
        <v>8131</v>
      </c>
      <c r="J73" s="144">
        <f t="shared" si="5"/>
        <v>513630</v>
      </c>
    </row>
    <row r="74" spans="1:10" ht="14.25" thickBot="1">
      <c r="A74" s="710"/>
      <c r="B74" s="400">
        <v>124235</v>
      </c>
      <c r="C74" s="401">
        <v>75252</v>
      </c>
      <c r="D74" s="401">
        <v>745</v>
      </c>
      <c r="E74" s="402">
        <f t="shared" si="6"/>
        <v>200232</v>
      </c>
      <c r="F74" s="400">
        <v>5671</v>
      </c>
      <c r="G74" s="401">
        <v>277</v>
      </c>
      <c r="H74" s="401">
        <v>20</v>
      </c>
      <c r="I74" s="402">
        <f t="shared" si="7"/>
        <v>5968</v>
      </c>
      <c r="J74" s="403">
        <f t="shared" si="5"/>
        <v>206200</v>
      </c>
    </row>
    <row r="75" spans="1:10" ht="13.5">
      <c r="A75" s="708">
        <v>62</v>
      </c>
      <c r="B75" s="141">
        <v>243347</v>
      </c>
      <c r="C75" s="142">
        <v>234576</v>
      </c>
      <c r="D75" s="142">
        <v>3431</v>
      </c>
      <c r="E75" s="143">
        <f t="shared" si="6"/>
        <v>481354</v>
      </c>
      <c r="F75" s="141">
        <v>6200</v>
      </c>
      <c r="G75" s="142">
        <v>294</v>
      </c>
      <c r="H75" s="142">
        <v>43</v>
      </c>
      <c r="I75" s="143">
        <f t="shared" si="7"/>
        <v>6537</v>
      </c>
      <c r="J75" s="144">
        <f t="shared" si="5"/>
        <v>487891</v>
      </c>
    </row>
    <row r="76" spans="1:10" ht="14.25" thickBot="1">
      <c r="A76" s="710"/>
      <c r="B76" s="400">
        <v>113602</v>
      </c>
      <c r="C76" s="401">
        <v>58735</v>
      </c>
      <c r="D76" s="401">
        <v>658</v>
      </c>
      <c r="E76" s="402">
        <f t="shared" si="6"/>
        <v>172995</v>
      </c>
      <c r="F76" s="400">
        <v>4039</v>
      </c>
      <c r="G76" s="401">
        <v>291</v>
      </c>
      <c r="H76" s="401">
        <v>28</v>
      </c>
      <c r="I76" s="402">
        <f t="shared" si="7"/>
        <v>4358</v>
      </c>
      <c r="J76" s="403">
        <f t="shared" si="5"/>
        <v>177353</v>
      </c>
    </row>
    <row r="77" spans="1:10" ht="13.5">
      <c r="A77" s="708">
        <v>61</v>
      </c>
      <c r="B77" s="141">
        <v>229896</v>
      </c>
      <c r="C77" s="142">
        <v>220342</v>
      </c>
      <c r="D77" s="142">
        <v>2943</v>
      </c>
      <c r="E77" s="143">
        <f t="shared" si="6"/>
        <v>453181</v>
      </c>
      <c r="F77" s="141">
        <v>5293</v>
      </c>
      <c r="G77" s="142">
        <v>272</v>
      </c>
      <c r="H77" s="142">
        <v>156</v>
      </c>
      <c r="I77" s="143">
        <f t="shared" si="7"/>
        <v>5721</v>
      </c>
      <c r="J77" s="144">
        <f t="shared" si="5"/>
        <v>458902</v>
      </c>
    </row>
    <row r="78" spans="1:10" ht="14.25" thickBot="1">
      <c r="A78" s="710"/>
      <c r="B78" s="400">
        <v>101128</v>
      </c>
      <c r="C78" s="401">
        <v>44359</v>
      </c>
      <c r="D78" s="401">
        <v>584</v>
      </c>
      <c r="E78" s="402">
        <f t="shared" si="6"/>
        <v>146071</v>
      </c>
      <c r="F78" s="400">
        <v>3122</v>
      </c>
      <c r="G78" s="401">
        <v>270</v>
      </c>
      <c r="H78" s="401">
        <v>140</v>
      </c>
      <c r="I78" s="402">
        <f t="shared" si="7"/>
        <v>3532</v>
      </c>
      <c r="J78" s="403">
        <f t="shared" si="5"/>
        <v>149603</v>
      </c>
    </row>
    <row r="79" spans="1:10" ht="13.5">
      <c r="A79" s="708">
        <v>60</v>
      </c>
      <c r="B79" s="141">
        <v>216149</v>
      </c>
      <c r="C79" s="142">
        <v>209232</v>
      </c>
      <c r="D79" s="142">
        <v>2947</v>
      </c>
      <c r="E79" s="143">
        <f t="shared" si="6"/>
        <v>428328</v>
      </c>
      <c r="F79" s="141">
        <v>4694</v>
      </c>
      <c r="G79" s="142">
        <v>206</v>
      </c>
      <c r="H79" s="142">
        <v>40</v>
      </c>
      <c r="I79" s="143">
        <f t="shared" si="7"/>
        <v>4940</v>
      </c>
      <c r="J79" s="144">
        <f t="shared" si="5"/>
        <v>433268</v>
      </c>
    </row>
    <row r="80" spans="1:10" ht="14.25" thickBot="1">
      <c r="A80" s="709"/>
      <c r="B80" s="414">
        <v>86237</v>
      </c>
      <c r="C80" s="415">
        <v>31784</v>
      </c>
      <c r="D80" s="415">
        <v>550</v>
      </c>
      <c r="E80" s="416">
        <f t="shared" si="6"/>
        <v>118571</v>
      </c>
      <c r="F80" s="414">
        <v>2493</v>
      </c>
      <c r="G80" s="415">
        <v>204</v>
      </c>
      <c r="H80" s="415">
        <v>24</v>
      </c>
      <c r="I80" s="416">
        <f t="shared" si="7"/>
        <v>2721</v>
      </c>
      <c r="J80" s="417">
        <f t="shared" si="5"/>
        <v>121292</v>
      </c>
    </row>
    <row r="81" spans="1:10" ht="15" thickTop="1">
      <c r="A81" s="323" t="s">
        <v>338</v>
      </c>
      <c r="I81" t="s">
        <v>337</v>
      </c>
      <c r="J81" s="34"/>
    </row>
    <row r="82" ht="13.5">
      <c r="A82" s="323" t="s">
        <v>339</v>
      </c>
    </row>
    <row r="83" ht="13.5">
      <c r="A83" s="324" t="s">
        <v>340</v>
      </c>
    </row>
    <row r="84" ht="14.25">
      <c r="A84" s="324" t="s">
        <v>341</v>
      </c>
    </row>
  </sheetData>
  <mergeCells count="37">
    <mergeCell ref="A69:A70"/>
    <mergeCell ref="A71:A72"/>
    <mergeCell ref="A55:A56"/>
    <mergeCell ref="A57:A58"/>
    <mergeCell ref="A59:A60"/>
    <mergeCell ref="A61:A62"/>
    <mergeCell ref="A63:A64"/>
    <mergeCell ref="A65:A66"/>
    <mergeCell ref="A67:A68"/>
    <mergeCell ref="A21:A22"/>
    <mergeCell ref="A23:A24"/>
    <mergeCell ref="A25:A26"/>
    <mergeCell ref="A27:A28"/>
    <mergeCell ref="J5:J6"/>
    <mergeCell ref="A7:A8"/>
    <mergeCell ref="A9:A10"/>
    <mergeCell ref="A11:A12"/>
    <mergeCell ref="A13:A14"/>
    <mergeCell ref="A15:A16"/>
    <mergeCell ref="A17:A18"/>
    <mergeCell ref="A19:A2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79:A80"/>
    <mergeCell ref="A73:A74"/>
    <mergeCell ref="A75:A76"/>
    <mergeCell ref="A77:A78"/>
  </mergeCells>
  <printOptions/>
  <pageMargins left="0.5905511811023623" right="0.5905511811023623" top="0.5905511811023623" bottom="0.5905511811023623" header="0.3937007874015748" footer="0.3937007874015748"/>
  <pageSetup firstPageNumber="85" useFirstPageNumber="1" horizontalDpi="600" verticalDpi="600" orientation="portrait" paperSize="9" scale="70" r:id="rId4"/>
  <headerFooter alignWithMargins="0">
    <oddFooter>&amp;C&amp;P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48"/>
  <sheetViews>
    <sheetView view="pageBreakPreview" zoomScale="75" zoomScaleSheetLayoutView="75" workbookViewId="0" topLeftCell="A10">
      <selection activeCell="O30" sqref="O30"/>
    </sheetView>
  </sheetViews>
  <sheetFormatPr defaultColWidth="9.00390625" defaultRowHeight="13.5"/>
  <cols>
    <col min="1" max="1" width="3.625" style="466" customWidth="1"/>
    <col min="2" max="2" width="2.875" style="466" customWidth="1"/>
    <col min="3" max="3" width="9.875" style="466" customWidth="1"/>
    <col min="4" max="5" width="9.125" style="466" customWidth="1"/>
    <col min="6" max="6" width="9.625" style="466" customWidth="1"/>
    <col min="7" max="7" width="2.875" style="466" customWidth="1"/>
    <col min="8" max="8" width="9.875" style="466" customWidth="1"/>
    <col min="9" max="10" width="9.125" style="466" customWidth="1"/>
    <col min="11" max="11" width="9.625" style="466" customWidth="1"/>
    <col min="12" max="16384" width="9.00390625" style="466" customWidth="1"/>
  </cols>
  <sheetData>
    <row r="1" spans="1:22" s="434" customFormat="1" ht="17.25" customHeight="1">
      <c r="A1" s="431" t="s">
        <v>1355</v>
      </c>
      <c r="B1" s="432"/>
      <c r="C1" s="432"/>
      <c r="D1" s="432"/>
      <c r="E1" s="433"/>
      <c r="F1" s="433"/>
      <c r="N1" s="435"/>
      <c r="U1" s="436"/>
      <c r="V1" s="437"/>
    </row>
    <row r="2" s="438" customFormat="1" ht="19.5" customHeight="1">
      <c r="A2" s="438" t="s">
        <v>578</v>
      </c>
    </row>
    <row r="3" s="440" customFormat="1" ht="15" customHeight="1">
      <c r="A3" s="439" t="s">
        <v>1390</v>
      </c>
    </row>
    <row r="4" spans="1:11" s="440" customFormat="1" ht="12" customHeight="1">
      <c r="A4" s="441"/>
      <c r="B4" s="441"/>
      <c r="C4" s="441"/>
      <c r="D4" s="441"/>
      <c r="E4" s="441"/>
      <c r="F4" s="441"/>
      <c r="G4" s="441"/>
      <c r="H4" s="441"/>
      <c r="I4" s="442"/>
      <c r="K4" s="443" t="s">
        <v>957</v>
      </c>
    </row>
    <row r="5" spans="2:11" s="441" customFormat="1" ht="17.25" customHeight="1">
      <c r="B5" s="732" t="s">
        <v>733</v>
      </c>
      <c r="C5" s="732"/>
      <c r="D5" s="444" t="s">
        <v>734</v>
      </c>
      <c r="E5" s="444" t="s">
        <v>735</v>
      </c>
      <c r="F5" s="444" t="s">
        <v>574</v>
      </c>
      <c r="G5" s="732" t="s">
        <v>733</v>
      </c>
      <c r="H5" s="732"/>
      <c r="I5" s="444" t="s">
        <v>734</v>
      </c>
      <c r="J5" s="444" t="s">
        <v>735</v>
      </c>
      <c r="K5" s="444" t="s">
        <v>574</v>
      </c>
    </row>
    <row r="6" spans="2:11" s="441" customFormat="1" ht="15.75" customHeight="1">
      <c r="B6" s="739" t="s">
        <v>736</v>
      </c>
      <c r="C6" s="739"/>
      <c r="D6" s="445">
        <v>7363</v>
      </c>
      <c r="E6" s="445">
        <v>1842</v>
      </c>
      <c r="F6" s="445">
        <f>D6+E6</f>
        <v>9205</v>
      </c>
      <c r="G6" s="729" t="s">
        <v>737</v>
      </c>
      <c r="H6" s="445" t="s">
        <v>738</v>
      </c>
      <c r="I6" s="445">
        <v>8094</v>
      </c>
      <c r="J6" s="445">
        <v>2224</v>
      </c>
      <c r="K6" s="445">
        <f aca="true" t="shared" si="0" ref="K6:K17">I6+J6</f>
        <v>10318</v>
      </c>
    </row>
    <row r="7" spans="2:11" s="441" customFormat="1" ht="15.75" customHeight="1">
      <c r="B7" s="739" t="s">
        <v>739</v>
      </c>
      <c r="C7" s="739"/>
      <c r="D7" s="445">
        <v>19087</v>
      </c>
      <c r="E7" s="445">
        <v>10094</v>
      </c>
      <c r="F7" s="445">
        <f aca="true" t="shared" si="1" ref="F7:F28">D7+E7</f>
        <v>29181</v>
      </c>
      <c r="G7" s="730"/>
      <c r="H7" s="445" t="s">
        <v>740</v>
      </c>
      <c r="I7" s="445">
        <v>12507</v>
      </c>
      <c r="J7" s="445">
        <v>3017</v>
      </c>
      <c r="K7" s="445">
        <f t="shared" si="0"/>
        <v>15524</v>
      </c>
    </row>
    <row r="8" spans="2:11" s="441" customFormat="1" ht="15.75" customHeight="1">
      <c r="B8" s="739" t="s">
        <v>741</v>
      </c>
      <c r="C8" s="739"/>
      <c r="D8" s="445">
        <v>22583</v>
      </c>
      <c r="E8" s="445">
        <v>7206</v>
      </c>
      <c r="F8" s="445">
        <f t="shared" si="1"/>
        <v>29789</v>
      </c>
      <c r="G8" s="730"/>
      <c r="H8" s="445" t="s">
        <v>742</v>
      </c>
      <c r="I8" s="445">
        <v>10433</v>
      </c>
      <c r="J8" s="445">
        <v>4705</v>
      </c>
      <c r="K8" s="445">
        <f t="shared" si="0"/>
        <v>15138</v>
      </c>
    </row>
    <row r="9" spans="2:11" s="441" customFormat="1" ht="15.75" customHeight="1">
      <c r="B9" s="739" t="s">
        <v>701</v>
      </c>
      <c r="C9" s="739"/>
      <c r="D9" s="445">
        <v>25880</v>
      </c>
      <c r="E9" s="445">
        <v>17064</v>
      </c>
      <c r="F9" s="445">
        <f t="shared" si="1"/>
        <v>42944</v>
      </c>
      <c r="G9" s="730"/>
      <c r="H9" s="445" t="s">
        <v>743</v>
      </c>
      <c r="I9" s="445">
        <v>11353</v>
      </c>
      <c r="J9" s="445">
        <v>3350</v>
      </c>
      <c r="K9" s="445">
        <f t="shared" si="0"/>
        <v>14703</v>
      </c>
    </row>
    <row r="10" spans="2:11" s="441" customFormat="1" ht="15.75" customHeight="1">
      <c r="B10" s="729" t="s">
        <v>744</v>
      </c>
      <c r="C10" s="445" t="s">
        <v>782</v>
      </c>
      <c r="D10" s="445">
        <v>33648</v>
      </c>
      <c r="E10" s="445">
        <v>14270</v>
      </c>
      <c r="F10" s="445">
        <f t="shared" si="1"/>
        <v>47918</v>
      </c>
      <c r="G10" s="730"/>
      <c r="H10" s="445" t="s">
        <v>783</v>
      </c>
      <c r="I10" s="445">
        <v>7268</v>
      </c>
      <c r="J10" s="445">
        <v>2621</v>
      </c>
      <c r="K10" s="445">
        <f t="shared" si="0"/>
        <v>9889</v>
      </c>
    </row>
    <row r="11" spans="2:11" s="441" customFormat="1" ht="15.75" customHeight="1">
      <c r="B11" s="730"/>
      <c r="C11" s="445" t="s">
        <v>784</v>
      </c>
      <c r="D11" s="445">
        <v>15460</v>
      </c>
      <c r="E11" s="445">
        <v>4173</v>
      </c>
      <c r="F11" s="445">
        <f t="shared" si="1"/>
        <v>19633</v>
      </c>
      <c r="G11" s="730"/>
      <c r="H11" s="445" t="s">
        <v>785</v>
      </c>
      <c r="I11" s="445">
        <v>5169</v>
      </c>
      <c r="J11" s="445">
        <v>1890</v>
      </c>
      <c r="K11" s="445">
        <f t="shared" si="0"/>
        <v>7059</v>
      </c>
    </row>
    <row r="12" spans="2:11" s="441" customFormat="1" ht="15.75" customHeight="1">
      <c r="B12" s="730"/>
      <c r="C12" s="445" t="s">
        <v>786</v>
      </c>
      <c r="D12" s="445">
        <v>21806</v>
      </c>
      <c r="E12" s="445">
        <v>8271</v>
      </c>
      <c r="F12" s="445">
        <f t="shared" si="1"/>
        <v>30077</v>
      </c>
      <c r="G12" s="730"/>
      <c r="H12" s="445" t="s">
        <v>787</v>
      </c>
      <c r="I12" s="445">
        <v>3131</v>
      </c>
      <c r="J12" s="445">
        <v>936</v>
      </c>
      <c r="K12" s="445">
        <f t="shared" si="0"/>
        <v>4067</v>
      </c>
    </row>
    <row r="13" spans="2:11" s="441" customFormat="1" ht="15.75" customHeight="1">
      <c r="B13" s="730"/>
      <c r="C13" s="445" t="s">
        <v>788</v>
      </c>
      <c r="D13" s="445">
        <v>5078</v>
      </c>
      <c r="E13" s="445">
        <v>1887</v>
      </c>
      <c r="F13" s="445">
        <f t="shared" si="1"/>
        <v>6965</v>
      </c>
      <c r="G13" s="730"/>
      <c r="H13" s="445" t="s">
        <v>789</v>
      </c>
      <c r="I13" s="445">
        <v>2136</v>
      </c>
      <c r="J13" s="445">
        <v>640</v>
      </c>
      <c r="K13" s="445">
        <f t="shared" si="0"/>
        <v>2776</v>
      </c>
    </row>
    <row r="14" spans="2:11" s="441" customFormat="1" ht="15.75" customHeight="1">
      <c r="B14" s="730"/>
      <c r="C14" s="445" t="s">
        <v>790</v>
      </c>
      <c r="D14" s="445">
        <v>11610</v>
      </c>
      <c r="E14" s="445">
        <v>5738</v>
      </c>
      <c r="F14" s="445">
        <f t="shared" si="1"/>
        <v>17348</v>
      </c>
      <c r="G14" s="730"/>
      <c r="H14" s="446" t="s">
        <v>791</v>
      </c>
      <c r="I14" s="445">
        <v>627</v>
      </c>
      <c r="J14" s="445">
        <v>192</v>
      </c>
      <c r="K14" s="445">
        <f t="shared" si="0"/>
        <v>819</v>
      </c>
    </row>
    <row r="15" spans="2:11" s="441" customFormat="1" ht="15.75" customHeight="1">
      <c r="B15" s="730"/>
      <c r="C15" s="445" t="s">
        <v>792</v>
      </c>
      <c r="D15" s="445">
        <v>11400</v>
      </c>
      <c r="E15" s="445">
        <v>3130</v>
      </c>
      <c r="F15" s="445">
        <f t="shared" si="1"/>
        <v>14530</v>
      </c>
      <c r="G15" s="730"/>
      <c r="H15" s="445" t="s">
        <v>793</v>
      </c>
      <c r="I15" s="445">
        <v>1190</v>
      </c>
      <c r="J15" s="445">
        <v>416</v>
      </c>
      <c r="K15" s="445">
        <f t="shared" si="0"/>
        <v>1606</v>
      </c>
    </row>
    <row r="16" spans="2:11" s="441" customFormat="1" ht="15.75" customHeight="1">
      <c r="B16" s="730"/>
      <c r="C16" s="445" t="s">
        <v>667</v>
      </c>
      <c r="D16" s="445">
        <v>15168</v>
      </c>
      <c r="E16" s="445">
        <v>5765</v>
      </c>
      <c r="F16" s="445">
        <f t="shared" si="1"/>
        <v>20933</v>
      </c>
      <c r="G16" s="731"/>
      <c r="H16" s="444" t="s">
        <v>574</v>
      </c>
      <c r="I16" s="445">
        <f>SUM(I6:I15)</f>
        <v>61908</v>
      </c>
      <c r="J16" s="445">
        <f>SUM(J6:J15)</f>
        <v>19991</v>
      </c>
      <c r="K16" s="445">
        <f t="shared" si="0"/>
        <v>81899</v>
      </c>
    </row>
    <row r="17" spans="2:11" s="441" customFormat="1" ht="15.75" customHeight="1">
      <c r="B17" s="730"/>
      <c r="C17" s="445" t="s">
        <v>794</v>
      </c>
      <c r="D17" s="445">
        <v>8971</v>
      </c>
      <c r="E17" s="445">
        <v>2193</v>
      </c>
      <c r="F17" s="445">
        <f t="shared" si="1"/>
        <v>11164</v>
      </c>
      <c r="G17" s="725" t="s">
        <v>795</v>
      </c>
      <c r="H17" s="447" t="s">
        <v>149</v>
      </c>
      <c r="I17" s="447">
        <v>1271</v>
      </c>
      <c r="J17" s="447">
        <v>282</v>
      </c>
      <c r="K17" s="447">
        <f t="shared" si="0"/>
        <v>1553</v>
      </c>
    </row>
    <row r="18" spans="2:11" s="441" customFormat="1" ht="15.75" customHeight="1">
      <c r="B18" s="730"/>
      <c r="C18" s="445" t="s">
        <v>796</v>
      </c>
      <c r="D18" s="445">
        <v>4452</v>
      </c>
      <c r="E18" s="445">
        <v>1324</v>
      </c>
      <c r="F18" s="445">
        <f t="shared" si="1"/>
        <v>5776</v>
      </c>
      <c r="G18" s="726"/>
      <c r="H18" s="448"/>
      <c r="I18" s="449"/>
      <c r="J18" s="449"/>
      <c r="K18" s="449"/>
    </row>
    <row r="19" spans="2:11" s="441" customFormat="1" ht="15.75" customHeight="1">
      <c r="B19" s="730"/>
      <c r="C19" s="445" t="s">
        <v>797</v>
      </c>
      <c r="D19" s="445">
        <v>1986</v>
      </c>
      <c r="E19" s="445">
        <v>863</v>
      </c>
      <c r="F19" s="445">
        <f t="shared" si="1"/>
        <v>2849</v>
      </c>
      <c r="G19" s="726"/>
      <c r="H19" s="450"/>
      <c r="I19" s="450"/>
      <c r="J19" s="450"/>
      <c r="K19" s="450"/>
    </row>
    <row r="20" spans="2:11" s="441" customFormat="1" ht="15.75" customHeight="1">
      <c r="B20" s="730"/>
      <c r="C20" s="445" t="s">
        <v>798</v>
      </c>
      <c r="D20" s="445">
        <v>3626</v>
      </c>
      <c r="E20" s="445">
        <v>2486</v>
      </c>
      <c r="F20" s="445">
        <f t="shared" si="1"/>
        <v>6112</v>
      </c>
      <c r="G20" s="727"/>
      <c r="H20" s="444" t="s">
        <v>574</v>
      </c>
      <c r="I20" s="451">
        <f>SUM(I17:I19)</f>
        <v>1271</v>
      </c>
      <c r="J20" s="451">
        <f>SUM(J17:J19)</f>
        <v>282</v>
      </c>
      <c r="K20" s="445">
        <f aca="true" t="shared" si="2" ref="K20:K28">I20+J20</f>
        <v>1553</v>
      </c>
    </row>
    <row r="21" spans="2:11" s="441" customFormat="1" ht="15.75" customHeight="1">
      <c r="B21" s="730"/>
      <c r="C21" s="445" t="s">
        <v>799</v>
      </c>
      <c r="D21" s="445">
        <v>9146</v>
      </c>
      <c r="E21" s="445">
        <v>4730</v>
      </c>
      <c r="F21" s="445">
        <f t="shared" si="1"/>
        <v>13876</v>
      </c>
      <c r="G21" s="728" t="s">
        <v>800</v>
      </c>
      <c r="H21" s="445" t="s">
        <v>668</v>
      </c>
      <c r="I21" s="445">
        <v>5401</v>
      </c>
      <c r="J21" s="445">
        <v>3197</v>
      </c>
      <c r="K21" s="445">
        <f t="shared" si="2"/>
        <v>8598</v>
      </c>
    </row>
    <row r="22" spans="2:11" s="441" customFormat="1" ht="15.75" customHeight="1">
      <c r="B22" s="730"/>
      <c r="C22" s="445" t="s">
        <v>806</v>
      </c>
      <c r="D22" s="445">
        <v>10469</v>
      </c>
      <c r="E22" s="445">
        <v>5350</v>
      </c>
      <c r="F22" s="445">
        <f t="shared" si="1"/>
        <v>15819</v>
      </c>
      <c r="G22" s="728"/>
      <c r="H22" s="445" t="s">
        <v>807</v>
      </c>
      <c r="I22" s="445">
        <v>761</v>
      </c>
      <c r="J22" s="445">
        <v>419</v>
      </c>
      <c r="K22" s="445">
        <f t="shared" si="2"/>
        <v>1180</v>
      </c>
    </row>
    <row r="23" spans="2:11" s="441" customFormat="1" ht="15.75" customHeight="1">
      <c r="B23" s="730"/>
      <c r="C23" s="445" t="s">
        <v>808</v>
      </c>
      <c r="D23" s="445">
        <v>3542</v>
      </c>
      <c r="E23" s="445">
        <v>938</v>
      </c>
      <c r="F23" s="445">
        <f t="shared" si="1"/>
        <v>4480</v>
      </c>
      <c r="G23" s="728"/>
      <c r="H23" s="445" t="s">
        <v>809</v>
      </c>
      <c r="I23" s="445">
        <v>270</v>
      </c>
      <c r="J23" s="445">
        <v>219</v>
      </c>
      <c r="K23" s="445">
        <f t="shared" si="2"/>
        <v>489</v>
      </c>
    </row>
    <row r="24" spans="2:11" s="441" customFormat="1" ht="15.75" customHeight="1">
      <c r="B24" s="730"/>
      <c r="C24" s="445" t="s">
        <v>810</v>
      </c>
      <c r="D24" s="445">
        <v>4057</v>
      </c>
      <c r="E24" s="445">
        <v>895</v>
      </c>
      <c r="F24" s="445">
        <f t="shared" si="1"/>
        <v>4952</v>
      </c>
      <c r="G24" s="728"/>
      <c r="H24" s="445" t="s">
        <v>811</v>
      </c>
      <c r="I24" s="445">
        <v>157</v>
      </c>
      <c r="J24" s="445">
        <v>296</v>
      </c>
      <c r="K24" s="445">
        <f t="shared" si="2"/>
        <v>453</v>
      </c>
    </row>
    <row r="25" spans="2:11" s="441" customFormat="1" ht="15.75" customHeight="1">
      <c r="B25" s="730"/>
      <c r="C25" s="445" t="s">
        <v>812</v>
      </c>
      <c r="D25" s="445">
        <v>1916</v>
      </c>
      <c r="E25" s="445">
        <v>914</v>
      </c>
      <c r="F25" s="445">
        <f t="shared" si="1"/>
        <v>2830</v>
      </c>
      <c r="G25" s="728"/>
      <c r="H25" s="444" t="s">
        <v>574</v>
      </c>
      <c r="I25" s="445">
        <f>SUM(I21:I24)</f>
        <v>6589</v>
      </c>
      <c r="J25" s="445">
        <f>SUM(J21:J24)</f>
        <v>4131</v>
      </c>
      <c r="K25" s="445">
        <f t="shared" si="2"/>
        <v>10720</v>
      </c>
    </row>
    <row r="26" spans="2:11" s="441" customFormat="1" ht="15.75" customHeight="1">
      <c r="B26" s="730"/>
      <c r="C26" s="445" t="s">
        <v>815</v>
      </c>
      <c r="D26" s="445">
        <v>1676</v>
      </c>
      <c r="E26" s="445">
        <v>604</v>
      </c>
      <c r="F26" s="445">
        <f t="shared" si="1"/>
        <v>2280</v>
      </c>
      <c r="G26" s="729" t="s">
        <v>813</v>
      </c>
      <c r="H26" s="450" t="s">
        <v>814</v>
      </c>
      <c r="I26" s="450">
        <v>10933</v>
      </c>
      <c r="J26" s="450">
        <v>5086</v>
      </c>
      <c r="K26" s="450">
        <f t="shared" si="2"/>
        <v>16019</v>
      </c>
    </row>
    <row r="27" spans="2:11" s="441" customFormat="1" ht="15.75" customHeight="1">
      <c r="B27" s="730"/>
      <c r="C27" s="445" t="s">
        <v>817</v>
      </c>
      <c r="D27" s="445">
        <v>3874</v>
      </c>
      <c r="E27" s="445">
        <v>2188</v>
      </c>
      <c r="F27" s="445">
        <f t="shared" si="1"/>
        <v>6062</v>
      </c>
      <c r="G27" s="730"/>
      <c r="H27" s="446" t="s">
        <v>816</v>
      </c>
      <c r="I27" s="445">
        <v>2137</v>
      </c>
      <c r="J27" s="445">
        <v>1433</v>
      </c>
      <c r="K27" s="445">
        <f t="shared" si="2"/>
        <v>3570</v>
      </c>
    </row>
    <row r="28" spans="2:11" s="441" customFormat="1" ht="15.75" customHeight="1">
      <c r="B28" s="731"/>
      <c r="C28" s="444" t="s">
        <v>574</v>
      </c>
      <c r="D28" s="445">
        <f>SUM(D10:D27)</f>
        <v>167885</v>
      </c>
      <c r="E28" s="445">
        <f>SUM(E10:E27)</f>
        <v>65719</v>
      </c>
      <c r="F28" s="445">
        <f t="shared" si="1"/>
        <v>233604</v>
      </c>
      <c r="G28" s="730"/>
      <c r="H28" s="445" t="s">
        <v>818</v>
      </c>
      <c r="I28" s="445">
        <v>3929</v>
      </c>
      <c r="J28" s="445">
        <v>881</v>
      </c>
      <c r="K28" s="445">
        <f t="shared" si="2"/>
        <v>4810</v>
      </c>
    </row>
    <row r="29" spans="2:11" s="441" customFormat="1" ht="15.75" customHeight="1">
      <c r="B29" s="729" t="s">
        <v>819</v>
      </c>
      <c r="C29" s="446" t="s">
        <v>695</v>
      </c>
      <c r="D29" s="445">
        <v>9352</v>
      </c>
      <c r="E29" s="445">
        <v>3723</v>
      </c>
      <c r="F29" s="445">
        <f>D29+E29</f>
        <v>13075</v>
      </c>
      <c r="G29" s="731"/>
      <c r="H29" s="444" t="s">
        <v>574</v>
      </c>
      <c r="I29" s="445">
        <f>SUM(I26:I28)</f>
        <v>16999</v>
      </c>
      <c r="J29" s="445">
        <f>SUM(J26:J28)</f>
        <v>7400</v>
      </c>
      <c r="K29" s="445">
        <f>I29+J29</f>
        <v>24399</v>
      </c>
    </row>
    <row r="30" spans="2:11" s="441" customFormat="1" ht="15.75" customHeight="1">
      <c r="B30" s="730"/>
      <c r="C30" s="446" t="s">
        <v>673</v>
      </c>
      <c r="D30" s="445">
        <v>7977</v>
      </c>
      <c r="E30" s="445">
        <v>3501</v>
      </c>
      <c r="F30" s="445">
        <f aca="true" t="shared" si="3" ref="F30:F47">D30+E30</f>
        <v>11478</v>
      </c>
      <c r="G30" s="733" t="s">
        <v>600</v>
      </c>
      <c r="H30" s="734"/>
      <c r="I30" s="717">
        <f>D28+D36+D47+I16+I20+I25+I29</f>
        <v>355767</v>
      </c>
      <c r="J30" s="717">
        <f>E28+E36+E47+J16+J20+J25+J29</f>
        <v>132480</v>
      </c>
      <c r="K30" s="717">
        <f>I30+J30</f>
        <v>488247</v>
      </c>
    </row>
    <row r="31" spans="2:11" s="441" customFormat="1" ht="15.75" customHeight="1">
      <c r="B31" s="730"/>
      <c r="C31" s="446" t="s">
        <v>820</v>
      </c>
      <c r="D31" s="445">
        <v>6676</v>
      </c>
      <c r="E31" s="445">
        <v>2623</v>
      </c>
      <c r="F31" s="445">
        <f t="shared" si="3"/>
        <v>9299</v>
      </c>
      <c r="G31" s="735"/>
      <c r="H31" s="736"/>
      <c r="I31" s="718"/>
      <c r="J31" s="718"/>
      <c r="K31" s="718"/>
    </row>
    <row r="32" spans="2:11" s="441" customFormat="1" ht="15.75" customHeight="1">
      <c r="B32" s="730"/>
      <c r="C32" s="446" t="s">
        <v>150</v>
      </c>
      <c r="D32" s="445">
        <v>14796</v>
      </c>
      <c r="E32" s="445">
        <v>5870</v>
      </c>
      <c r="F32" s="445">
        <f>D32+E32</f>
        <v>20666</v>
      </c>
      <c r="G32" s="719" t="s">
        <v>601</v>
      </c>
      <c r="H32" s="720"/>
      <c r="I32" s="723">
        <f>D6+D7+D8+D9+I30</f>
        <v>430680</v>
      </c>
      <c r="J32" s="723">
        <f>E6+E7+E8+E9+J30</f>
        <v>168686</v>
      </c>
      <c r="K32" s="723">
        <f>I32+J32</f>
        <v>599366</v>
      </c>
    </row>
    <row r="33" spans="2:11" s="441" customFormat="1" ht="15.75" customHeight="1">
      <c r="B33" s="730"/>
      <c r="C33" s="445" t="s">
        <v>821</v>
      </c>
      <c r="D33" s="445">
        <v>4316</v>
      </c>
      <c r="E33" s="445">
        <v>1883</v>
      </c>
      <c r="F33" s="445">
        <f>D33+E33</f>
        <v>6199</v>
      </c>
      <c r="G33" s="721"/>
      <c r="H33" s="722"/>
      <c r="I33" s="724"/>
      <c r="J33" s="724"/>
      <c r="K33" s="724"/>
    </row>
    <row r="34" spans="2:11" s="441" customFormat="1" ht="15.75" customHeight="1">
      <c r="B34" s="730"/>
      <c r="C34" s="445" t="s">
        <v>822</v>
      </c>
      <c r="D34" s="445">
        <v>3898</v>
      </c>
      <c r="E34" s="445">
        <v>1863</v>
      </c>
      <c r="F34" s="445">
        <f>D34+E34</f>
        <v>5761</v>
      </c>
      <c r="G34" s="452"/>
      <c r="H34" s="453"/>
      <c r="I34" s="453"/>
      <c r="J34" s="453"/>
      <c r="K34" s="454"/>
    </row>
    <row r="35" spans="2:11" s="441" customFormat="1" ht="15.75" customHeight="1">
      <c r="B35" s="730"/>
      <c r="C35" s="445" t="s">
        <v>823</v>
      </c>
      <c r="D35" s="445">
        <v>623</v>
      </c>
      <c r="E35" s="445">
        <v>317</v>
      </c>
      <c r="F35" s="445">
        <f>D35+E35</f>
        <v>940</v>
      </c>
      <c r="G35" s="455"/>
      <c r="H35" s="456"/>
      <c r="I35" s="456"/>
      <c r="J35" s="456"/>
      <c r="K35" s="457"/>
    </row>
    <row r="36" spans="2:11" s="441" customFormat="1" ht="15.75" customHeight="1">
      <c r="B36" s="731"/>
      <c r="C36" s="444" t="s">
        <v>574</v>
      </c>
      <c r="D36" s="445">
        <f>SUM(D29:D35)</f>
        <v>47638</v>
      </c>
      <c r="E36" s="445">
        <f>SUM(E29:E35)</f>
        <v>19780</v>
      </c>
      <c r="F36" s="445">
        <f t="shared" si="3"/>
        <v>67418</v>
      </c>
      <c r="G36" s="458"/>
      <c r="H36" s="459"/>
      <c r="I36" s="459"/>
      <c r="J36" s="459"/>
      <c r="K36" s="460"/>
    </row>
    <row r="37" spans="2:11" s="441" customFormat="1" ht="15.75" customHeight="1">
      <c r="B37" s="729" t="s">
        <v>826</v>
      </c>
      <c r="C37" s="445" t="s">
        <v>827</v>
      </c>
      <c r="D37" s="445">
        <v>14311</v>
      </c>
      <c r="E37" s="445">
        <v>1970</v>
      </c>
      <c r="F37" s="445">
        <f t="shared" si="3"/>
        <v>16281</v>
      </c>
      <c r="G37" s="458"/>
      <c r="H37" s="461" t="s">
        <v>824</v>
      </c>
      <c r="I37" s="459"/>
      <c r="J37" s="459"/>
      <c r="K37" s="460"/>
    </row>
    <row r="38" spans="2:11" s="441" customFormat="1" ht="15.75" customHeight="1">
      <c r="B38" s="737"/>
      <c r="C38" s="445" t="s">
        <v>828</v>
      </c>
      <c r="D38" s="445">
        <v>8345</v>
      </c>
      <c r="E38" s="445">
        <v>2378</v>
      </c>
      <c r="F38" s="445">
        <f t="shared" si="3"/>
        <v>10723</v>
      </c>
      <c r="G38" s="458"/>
      <c r="H38" s="461" t="s">
        <v>825</v>
      </c>
      <c r="I38" s="459"/>
      <c r="J38" s="459"/>
      <c r="K38" s="460"/>
    </row>
    <row r="39" spans="2:11" s="441" customFormat="1" ht="15.75" customHeight="1">
      <c r="B39" s="737"/>
      <c r="C39" s="445" t="s">
        <v>829</v>
      </c>
      <c r="D39" s="445">
        <v>6326</v>
      </c>
      <c r="E39" s="445">
        <v>2987</v>
      </c>
      <c r="F39" s="445">
        <f t="shared" si="3"/>
        <v>9313</v>
      </c>
      <c r="G39" s="458"/>
      <c r="H39" s="461"/>
      <c r="I39" s="462"/>
      <c r="J39" s="462"/>
      <c r="K39" s="463"/>
    </row>
    <row r="40" spans="1:11" s="441" customFormat="1" ht="15.75" customHeight="1">
      <c r="A40" s="464"/>
      <c r="B40" s="737"/>
      <c r="C40" s="445" t="s">
        <v>830</v>
      </c>
      <c r="D40" s="445">
        <v>3606</v>
      </c>
      <c r="E40" s="445">
        <v>1670</v>
      </c>
      <c r="F40" s="445">
        <f t="shared" si="3"/>
        <v>5276</v>
      </c>
      <c r="G40" s="458"/>
      <c r="H40" s="462"/>
      <c r="I40" s="462"/>
      <c r="J40" s="462"/>
      <c r="K40" s="463"/>
    </row>
    <row r="41" spans="1:11" s="441" customFormat="1" ht="15.75" customHeight="1">
      <c r="A41" s="465"/>
      <c r="B41" s="737"/>
      <c r="C41" s="445" t="s">
        <v>831</v>
      </c>
      <c r="D41" s="445">
        <v>2196</v>
      </c>
      <c r="E41" s="445">
        <v>351</v>
      </c>
      <c r="F41" s="445">
        <f t="shared" si="3"/>
        <v>2547</v>
      </c>
      <c r="G41" s="458"/>
      <c r="H41" s="462"/>
      <c r="I41" s="462"/>
      <c r="J41" s="462"/>
      <c r="K41" s="463"/>
    </row>
    <row r="42" spans="1:11" s="441" customFormat="1" ht="15.75" customHeight="1">
      <c r="A42" s="466"/>
      <c r="B42" s="737"/>
      <c r="C42" s="445" t="s">
        <v>832</v>
      </c>
      <c r="D42" s="445">
        <v>2709</v>
      </c>
      <c r="E42" s="445">
        <v>688</v>
      </c>
      <c r="F42" s="445">
        <f t="shared" si="3"/>
        <v>3397</v>
      </c>
      <c r="G42" s="458"/>
      <c r="H42" s="462"/>
      <c r="I42" s="462"/>
      <c r="J42" s="462"/>
      <c r="K42" s="463"/>
    </row>
    <row r="43" spans="1:11" s="441" customFormat="1" ht="15.75" customHeight="1">
      <c r="A43" s="466"/>
      <c r="B43" s="737"/>
      <c r="C43" s="445" t="s">
        <v>833</v>
      </c>
      <c r="D43" s="445">
        <v>4212</v>
      </c>
      <c r="E43" s="445">
        <v>1651</v>
      </c>
      <c r="F43" s="445">
        <f t="shared" si="3"/>
        <v>5863</v>
      </c>
      <c r="G43" s="458"/>
      <c r="H43" s="462"/>
      <c r="I43" s="462"/>
      <c r="J43" s="462"/>
      <c r="K43" s="463"/>
    </row>
    <row r="44" spans="1:11" s="441" customFormat="1" ht="15.75" customHeight="1">
      <c r="A44" s="466"/>
      <c r="B44" s="737"/>
      <c r="C44" s="445" t="s">
        <v>834</v>
      </c>
      <c r="D44" s="445">
        <v>3050</v>
      </c>
      <c r="E44" s="445">
        <v>866</v>
      </c>
      <c r="F44" s="445">
        <f t="shared" si="3"/>
        <v>3916</v>
      </c>
      <c r="G44" s="458"/>
      <c r="H44" s="462"/>
      <c r="I44" s="462"/>
      <c r="J44" s="462"/>
      <c r="K44" s="463"/>
    </row>
    <row r="45" spans="1:11" s="441" customFormat="1" ht="15.75" customHeight="1">
      <c r="A45" s="466"/>
      <c r="B45" s="737"/>
      <c r="C45" s="445" t="s">
        <v>835</v>
      </c>
      <c r="D45" s="445">
        <v>4794</v>
      </c>
      <c r="E45" s="445">
        <v>1467</v>
      </c>
      <c r="F45" s="445">
        <f t="shared" si="3"/>
        <v>6261</v>
      </c>
      <c r="G45" s="458"/>
      <c r="H45" s="462"/>
      <c r="I45" s="462"/>
      <c r="J45" s="462"/>
      <c r="K45" s="463"/>
    </row>
    <row r="46" spans="1:11" s="441" customFormat="1" ht="15.75" customHeight="1">
      <c r="A46" s="466"/>
      <c r="B46" s="737"/>
      <c r="C46" s="445" t="s">
        <v>836</v>
      </c>
      <c r="D46" s="445">
        <v>3928</v>
      </c>
      <c r="E46" s="445">
        <v>1149</v>
      </c>
      <c r="F46" s="445">
        <f t="shared" si="3"/>
        <v>5077</v>
      </c>
      <c r="G46" s="458"/>
      <c r="H46" s="462"/>
      <c r="I46" s="462"/>
      <c r="J46" s="462"/>
      <c r="K46" s="463"/>
    </row>
    <row r="47" spans="1:11" s="441" customFormat="1" ht="15.75" customHeight="1">
      <c r="A47" s="466"/>
      <c r="B47" s="738"/>
      <c r="C47" s="444" t="s">
        <v>574</v>
      </c>
      <c r="D47" s="445">
        <f>SUM(D37:D46)</f>
        <v>53477</v>
      </c>
      <c r="E47" s="445">
        <f>SUM(E37:E46)</f>
        <v>15177</v>
      </c>
      <c r="F47" s="445">
        <f t="shared" si="3"/>
        <v>68654</v>
      </c>
      <c r="G47" s="467"/>
      <c r="H47" s="468"/>
      <c r="I47" s="468"/>
      <c r="J47" s="468"/>
      <c r="K47" s="469"/>
    </row>
    <row r="48" spans="3:10" ht="15" customHeight="1">
      <c r="C48" s="470"/>
      <c r="D48" s="470"/>
      <c r="E48" s="470"/>
      <c r="F48" s="470"/>
      <c r="G48" s="471"/>
      <c r="H48" s="471"/>
      <c r="I48" s="472" t="s">
        <v>837</v>
      </c>
      <c r="J48" s="471"/>
    </row>
  </sheetData>
  <mergeCells count="21">
    <mergeCell ref="B5:C5"/>
    <mergeCell ref="G5:H5"/>
    <mergeCell ref="G30:H31"/>
    <mergeCell ref="B37:B47"/>
    <mergeCell ref="B6:C6"/>
    <mergeCell ref="G6:G16"/>
    <mergeCell ref="B7:C7"/>
    <mergeCell ref="B8:C8"/>
    <mergeCell ref="B9:C9"/>
    <mergeCell ref="B10:B28"/>
    <mergeCell ref="G17:G20"/>
    <mergeCell ref="G21:G25"/>
    <mergeCell ref="G26:G29"/>
    <mergeCell ref="B29:B36"/>
    <mergeCell ref="K30:K31"/>
    <mergeCell ref="G32:H33"/>
    <mergeCell ref="I32:I33"/>
    <mergeCell ref="J32:J33"/>
    <mergeCell ref="K32:K33"/>
    <mergeCell ref="I30:I31"/>
    <mergeCell ref="J30:J31"/>
  </mergeCells>
  <printOptions/>
  <pageMargins left="0.5905511811023623" right="0.5905511811023623" top="0.5905511811023623" bottom="0.5905511811023623" header="0.3937007874015748" footer="0.3937007874015748"/>
  <pageSetup firstPageNumber="86" useFirstPageNumber="1" horizontalDpi="600" verticalDpi="600" orientation="portrait" paperSize="9" scale="10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C73"/>
  <sheetViews>
    <sheetView tabSelected="1" view="pageBreakPreview" zoomScale="120" zoomScaleNormal="120" zoomScaleSheetLayoutView="120" workbookViewId="0" topLeftCell="A1">
      <pane xSplit="1" ySplit="6" topLeftCell="B6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45" sqref="A45"/>
    </sheetView>
  </sheetViews>
  <sheetFormatPr defaultColWidth="9.00390625" defaultRowHeight="13.5"/>
  <cols>
    <col min="1" max="1" width="7.125" style="44" bestFit="1" customWidth="1"/>
    <col min="2" max="27" width="5.50390625" style="44" customWidth="1"/>
    <col min="28" max="29" width="8.625" style="44" customWidth="1"/>
    <col min="30" max="16384" width="9.00390625" style="44" customWidth="1"/>
  </cols>
  <sheetData>
    <row r="1" spans="1:22" s="434" customFormat="1" ht="24" customHeight="1">
      <c r="A1" s="473" t="s">
        <v>1355</v>
      </c>
      <c r="B1" s="432"/>
      <c r="C1" s="432"/>
      <c r="D1" s="432"/>
      <c r="E1" s="433"/>
      <c r="F1" s="433"/>
      <c r="N1" s="435"/>
      <c r="U1" s="436"/>
      <c r="V1" s="437"/>
    </row>
    <row r="2" s="29" customFormat="1" ht="19.5" customHeight="1">
      <c r="A2" s="326" t="s">
        <v>578</v>
      </c>
    </row>
    <row r="3" s="39" customFormat="1" ht="15" customHeight="1">
      <c r="A3" s="156" t="s">
        <v>896</v>
      </c>
    </row>
    <row r="4" spans="15:29" s="39" customFormat="1" ht="10.5" customHeight="1" thickBot="1">
      <c r="O4" s="40"/>
      <c r="AC4" s="40" t="s">
        <v>894</v>
      </c>
    </row>
    <row r="5" spans="1:29" ht="15" customHeight="1">
      <c r="A5" s="41" t="s">
        <v>579</v>
      </c>
      <c r="B5" s="42" t="s">
        <v>582</v>
      </c>
      <c r="C5" s="42"/>
      <c r="D5" s="42" t="s">
        <v>583</v>
      </c>
      <c r="E5" s="42"/>
      <c r="F5" s="42" t="s">
        <v>584</v>
      </c>
      <c r="G5" s="42"/>
      <c r="H5" s="42" t="s">
        <v>585</v>
      </c>
      <c r="I5" s="42"/>
      <c r="J5" s="42" t="s">
        <v>586</v>
      </c>
      <c r="K5" s="42"/>
      <c r="L5" s="42" t="s">
        <v>639</v>
      </c>
      <c r="M5" s="42"/>
      <c r="N5" s="42" t="s">
        <v>640</v>
      </c>
      <c r="O5" s="42"/>
      <c r="P5" s="42" t="s">
        <v>641</v>
      </c>
      <c r="Q5" s="42"/>
      <c r="R5" s="42" t="s">
        <v>642</v>
      </c>
      <c r="S5" s="42"/>
      <c r="T5" s="42" t="s">
        <v>644</v>
      </c>
      <c r="U5" s="42"/>
      <c r="V5" s="42" t="s">
        <v>645</v>
      </c>
      <c r="W5" s="42"/>
      <c r="X5" s="42" t="s">
        <v>646</v>
      </c>
      <c r="Y5" s="42"/>
      <c r="Z5" s="42" t="s">
        <v>838</v>
      </c>
      <c r="AA5" s="42"/>
      <c r="AB5" s="42" t="s">
        <v>647</v>
      </c>
      <c r="AC5" s="43"/>
    </row>
    <row r="6" spans="1:29" ht="15" customHeight="1">
      <c r="A6" s="45" t="s">
        <v>648</v>
      </c>
      <c r="B6" s="46" t="s">
        <v>580</v>
      </c>
      <c r="C6" s="47" t="s">
        <v>581</v>
      </c>
      <c r="D6" s="46" t="s">
        <v>580</v>
      </c>
      <c r="E6" s="47" t="s">
        <v>581</v>
      </c>
      <c r="F6" s="46" t="s">
        <v>580</v>
      </c>
      <c r="G6" s="47" t="s">
        <v>581</v>
      </c>
      <c r="H6" s="46" t="s">
        <v>580</v>
      </c>
      <c r="I6" s="47" t="s">
        <v>581</v>
      </c>
      <c r="J6" s="46" t="s">
        <v>580</v>
      </c>
      <c r="K6" s="47" t="s">
        <v>581</v>
      </c>
      <c r="L6" s="46" t="s">
        <v>580</v>
      </c>
      <c r="M6" s="47" t="s">
        <v>581</v>
      </c>
      <c r="N6" s="46" t="s">
        <v>580</v>
      </c>
      <c r="O6" s="47" t="s">
        <v>581</v>
      </c>
      <c r="P6" s="46" t="s">
        <v>580</v>
      </c>
      <c r="Q6" s="47" t="s">
        <v>581</v>
      </c>
      <c r="R6" s="46" t="s">
        <v>580</v>
      </c>
      <c r="S6" s="47" t="s">
        <v>581</v>
      </c>
      <c r="T6" s="46" t="s">
        <v>580</v>
      </c>
      <c r="U6" s="47" t="s">
        <v>581</v>
      </c>
      <c r="V6" s="46" t="s">
        <v>580</v>
      </c>
      <c r="W6" s="47" t="s">
        <v>581</v>
      </c>
      <c r="X6" s="46" t="s">
        <v>580</v>
      </c>
      <c r="Y6" s="47" t="s">
        <v>581</v>
      </c>
      <c r="Z6" s="46" t="s">
        <v>580</v>
      </c>
      <c r="AA6" s="47" t="s">
        <v>581</v>
      </c>
      <c r="AB6" s="46" t="s">
        <v>580</v>
      </c>
      <c r="AC6" s="48" t="s">
        <v>581</v>
      </c>
    </row>
    <row r="7" spans="1:29" s="421" customFormat="1" ht="17.25" customHeight="1">
      <c r="A7" s="418" t="s">
        <v>649</v>
      </c>
      <c r="B7" s="495">
        <v>6390</v>
      </c>
      <c r="C7" s="496">
        <v>1522</v>
      </c>
      <c r="D7" s="495">
        <v>683</v>
      </c>
      <c r="E7" s="496">
        <v>127</v>
      </c>
      <c r="F7" s="495">
        <v>193</v>
      </c>
      <c r="G7" s="496">
        <v>66</v>
      </c>
      <c r="H7" s="495">
        <v>66</v>
      </c>
      <c r="I7" s="496">
        <v>62</v>
      </c>
      <c r="J7" s="495">
        <v>20</v>
      </c>
      <c r="K7" s="496">
        <v>21</v>
      </c>
      <c r="L7" s="495">
        <v>6</v>
      </c>
      <c r="M7" s="496">
        <v>26</v>
      </c>
      <c r="N7" s="495">
        <v>3</v>
      </c>
      <c r="O7" s="496">
        <v>10</v>
      </c>
      <c r="P7" s="495">
        <v>2</v>
      </c>
      <c r="Q7" s="496">
        <v>4</v>
      </c>
      <c r="R7" s="495">
        <v>0</v>
      </c>
      <c r="S7" s="496">
        <v>1</v>
      </c>
      <c r="T7" s="495">
        <v>0</v>
      </c>
      <c r="U7" s="496">
        <v>1</v>
      </c>
      <c r="V7" s="495">
        <v>0</v>
      </c>
      <c r="W7" s="496">
        <v>0</v>
      </c>
      <c r="X7" s="495">
        <v>0</v>
      </c>
      <c r="Y7" s="496">
        <v>2</v>
      </c>
      <c r="Z7" s="495">
        <v>0</v>
      </c>
      <c r="AA7" s="496">
        <v>0</v>
      </c>
      <c r="AB7" s="419">
        <f>B7+D7+F7+H7+J7+L7+N7+P7+R7+T7+V7+X7+Z7</f>
        <v>7363</v>
      </c>
      <c r="AC7" s="420">
        <f>C7+E7+G7+I7+K7+M7+O7+Q7+S7+U7+W7+Y7+AA7</f>
        <v>1842</v>
      </c>
    </row>
    <row r="8" spans="1:29" s="421" customFormat="1" ht="17.25" customHeight="1">
      <c r="A8" s="422" t="s">
        <v>650</v>
      </c>
      <c r="B8" s="497">
        <v>16857</v>
      </c>
      <c r="C8" s="498">
        <v>8849</v>
      </c>
      <c r="D8" s="497">
        <v>1755</v>
      </c>
      <c r="E8" s="498">
        <v>636</v>
      </c>
      <c r="F8" s="497">
        <v>303</v>
      </c>
      <c r="G8" s="498">
        <v>278</v>
      </c>
      <c r="H8" s="497">
        <v>145</v>
      </c>
      <c r="I8" s="498">
        <v>179</v>
      </c>
      <c r="J8" s="497">
        <v>6</v>
      </c>
      <c r="K8" s="498">
        <v>68</v>
      </c>
      <c r="L8" s="497">
        <v>16</v>
      </c>
      <c r="M8" s="498">
        <v>50</v>
      </c>
      <c r="N8" s="497">
        <v>5</v>
      </c>
      <c r="O8" s="498">
        <v>14</v>
      </c>
      <c r="P8" s="497">
        <v>0</v>
      </c>
      <c r="Q8" s="498">
        <v>14</v>
      </c>
      <c r="R8" s="497">
        <v>0</v>
      </c>
      <c r="S8" s="498">
        <v>4</v>
      </c>
      <c r="T8" s="497">
        <v>0</v>
      </c>
      <c r="U8" s="498">
        <v>1</v>
      </c>
      <c r="V8" s="497">
        <v>0</v>
      </c>
      <c r="W8" s="498">
        <v>0</v>
      </c>
      <c r="X8" s="497">
        <v>0</v>
      </c>
      <c r="Y8" s="498">
        <v>1</v>
      </c>
      <c r="Z8" s="497">
        <v>0</v>
      </c>
      <c r="AA8" s="498">
        <v>0</v>
      </c>
      <c r="AB8" s="423">
        <f aca="true" t="shared" si="0" ref="AB8:AC64">B8+D8+F8+H8+J8+L8+N8+P8+R8+T8+V8+X8+Z8</f>
        <v>19087</v>
      </c>
      <c r="AC8" s="424">
        <f t="shared" si="0"/>
        <v>10094</v>
      </c>
    </row>
    <row r="9" spans="1:29" s="421" customFormat="1" ht="17.25" customHeight="1">
      <c r="A9" s="422" t="s">
        <v>651</v>
      </c>
      <c r="B9" s="497">
        <v>19824</v>
      </c>
      <c r="C9" s="498">
        <v>6290</v>
      </c>
      <c r="D9" s="497">
        <v>1368</v>
      </c>
      <c r="E9" s="498">
        <v>365</v>
      </c>
      <c r="F9" s="497">
        <v>1241</v>
      </c>
      <c r="G9" s="498">
        <v>226</v>
      </c>
      <c r="H9" s="497">
        <v>116</v>
      </c>
      <c r="I9" s="498">
        <v>169</v>
      </c>
      <c r="J9" s="497">
        <v>24</v>
      </c>
      <c r="K9" s="498">
        <v>59</v>
      </c>
      <c r="L9" s="497">
        <v>9</v>
      </c>
      <c r="M9" s="498">
        <v>52</v>
      </c>
      <c r="N9" s="497">
        <v>0</v>
      </c>
      <c r="O9" s="498">
        <v>28</v>
      </c>
      <c r="P9" s="497">
        <v>0</v>
      </c>
      <c r="Q9" s="498">
        <v>13</v>
      </c>
      <c r="R9" s="497">
        <v>0</v>
      </c>
      <c r="S9" s="498">
        <v>4</v>
      </c>
      <c r="T9" s="497">
        <v>1</v>
      </c>
      <c r="U9" s="498">
        <v>0</v>
      </c>
      <c r="V9" s="497">
        <v>0</v>
      </c>
      <c r="W9" s="498">
        <v>0</v>
      </c>
      <c r="X9" s="497">
        <v>0</v>
      </c>
      <c r="Y9" s="498">
        <v>0</v>
      </c>
      <c r="Z9" s="497">
        <v>0</v>
      </c>
      <c r="AA9" s="498">
        <v>0</v>
      </c>
      <c r="AB9" s="423">
        <f t="shared" si="0"/>
        <v>22583</v>
      </c>
      <c r="AC9" s="424">
        <f t="shared" si="0"/>
        <v>7206</v>
      </c>
    </row>
    <row r="10" spans="1:29" s="421" customFormat="1" ht="17.25" customHeight="1">
      <c r="A10" s="422" t="s">
        <v>652</v>
      </c>
      <c r="B10" s="497">
        <v>30578</v>
      </c>
      <c r="C10" s="498">
        <v>12689</v>
      </c>
      <c r="D10" s="497">
        <v>2318</v>
      </c>
      <c r="E10" s="498">
        <v>673</v>
      </c>
      <c r="F10" s="497">
        <v>409</v>
      </c>
      <c r="G10" s="498">
        <v>437</v>
      </c>
      <c r="H10" s="497">
        <v>229</v>
      </c>
      <c r="I10" s="498">
        <v>282</v>
      </c>
      <c r="J10" s="497">
        <v>71</v>
      </c>
      <c r="K10" s="498">
        <v>93</v>
      </c>
      <c r="L10" s="497">
        <v>34</v>
      </c>
      <c r="M10" s="498">
        <v>60</v>
      </c>
      <c r="N10" s="497">
        <v>9</v>
      </c>
      <c r="O10" s="498">
        <v>22</v>
      </c>
      <c r="P10" s="497">
        <v>0</v>
      </c>
      <c r="Q10" s="498">
        <v>10</v>
      </c>
      <c r="R10" s="497">
        <v>0</v>
      </c>
      <c r="S10" s="498">
        <v>3</v>
      </c>
      <c r="T10" s="497">
        <v>0</v>
      </c>
      <c r="U10" s="498">
        <v>1</v>
      </c>
      <c r="V10" s="497">
        <v>0</v>
      </c>
      <c r="W10" s="498">
        <v>0</v>
      </c>
      <c r="X10" s="497">
        <v>0</v>
      </c>
      <c r="Y10" s="498">
        <v>0</v>
      </c>
      <c r="Z10" s="497">
        <v>0</v>
      </c>
      <c r="AA10" s="498">
        <v>0</v>
      </c>
      <c r="AB10" s="423">
        <f t="shared" si="0"/>
        <v>33648</v>
      </c>
      <c r="AC10" s="424">
        <f t="shared" si="0"/>
        <v>14270</v>
      </c>
    </row>
    <row r="11" spans="1:29" s="421" customFormat="1" ht="17.25" customHeight="1">
      <c r="A11" s="425" t="s">
        <v>653</v>
      </c>
      <c r="B11" s="499">
        <v>13844</v>
      </c>
      <c r="C11" s="500">
        <v>3649</v>
      </c>
      <c r="D11" s="499">
        <v>1262</v>
      </c>
      <c r="E11" s="500">
        <v>171</v>
      </c>
      <c r="F11" s="499">
        <v>207</v>
      </c>
      <c r="G11" s="500">
        <v>143</v>
      </c>
      <c r="H11" s="499">
        <v>90</v>
      </c>
      <c r="I11" s="500">
        <v>106</v>
      </c>
      <c r="J11" s="499">
        <v>29</v>
      </c>
      <c r="K11" s="500">
        <v>46</v>
      </c>
      <c r="L11" s="499">
        <v>19</v>
      </c>
      <c r="M11" s="500">
        <v>35</v>
      </c>
      <c r="N11" s="499">
        <v>9</v>
      </c>
      <c r="O11" s="500">
        <v>17</v>
      </c>
      <c r="P11" s="499">
        <v>0</v>
      </c>
      <c r="Q11" s="500">
        <v>6</v>
      </c>
      <c r="R11" s="499">
        <v>0</v>
      </c>
      <c r="S11" s="500">
        <v>0</v>
      </c>
      <c r="T11" s="499">
        <v>0</v>
      </c>
      <c r="U11" s="500">
        <v>0</v>
      </c>
      <c r="V11" s="499">
        <v>0</v>
      </c>
      <c r="W11" s="500">
        <v>0</v>
      </c>
      <c r="X11" s="499">
        <v>0</v>
      </c>
      <c r="Y11" s="500">
        <v>0</v>
      </c>
      <c r="Z11" s="499">
        <v>0</v>
      </c>
      <c r="AA11" s="500">
        <v>0</v>
      </c>
      <c r="AB11" s="426">
        <f t="shared" si="0"/>
        <v>15460</v>
      </c>
      <c r="AC11" s="427">
        <f t="shared" si="0"/>
        <v>4173</v>
      </c>
    </row>
    <row r="12" spans="1:29" s="421" customFormat="1" ht="17.25" customHeight="1">
      <c r="A12" s="418" t="s">
        <v>654</v>
      </c>
      <c r="B12" s="495">
        <v>12915</v>
      </c>
      <c r="C12" s="496">
        <v>1448</v>
      </c>
      <c r="D12" s="495">
        <v>1222</v>
      </c>
      <c r="E12" s="496">
        <v>154</v>
      </c>
      <c r="F12" s="495">
        <v>129</v>
      </c>
      <c r="G12" s="496">
        <v>184</v>
      </c>
      <c r="H12" s="495">
        <v>33</v>
      </c>
      <c r="I12" s="496">
        <v>120</v>
      </c>
      <c r="J12" s="495">
        <v>9</v>
      </c>
      <c r="K12" s="496">
        <v>31</v>
      </c>
      <c r="L12" s="495">
        <v>2</v>
      </c>
      <c r="M12" s="496">
        <v>19</v>
      </c>
      <c r="N12" s="495">
        <v>1</v>
      </c>
      <c r="O12" s="496">
        <v>7</v>
      </c>
      <c r="P12" s="495">
        <v>0</v>
      </c>
      <c r="Q12" s="496">
        <v>4</v>
      </c>
      <c r="R12" s="495">
        <v>0</v>
      </c>
      <c r="S12" s="496">
        <v>2</v>
      </c>
      <c r="T12" s="495">
        <v>0</v>
      </c>
      <c r="U12" s="496">
        <v>0</v>
      </c>
      <c r="V12" s="495">
        <v>0</v>
      </c>
      <c r="W12" s="496">
        <v>0</v>
      </c>
      <c r="X12" s="495">
        <v>0</v>
      </c>
      <c r="Y12" s="496">
        <v>1</v>
      </c>
      <c r="Z12" s="495">
        <v>0</v>
      </c>
      <c r="AA12" s="496">
        <v>0</v>
      </c>
      <c r="AB12" s="419">
        <f t="shared" si="0"/>
        <v>14311</v>
      </c>
      <c r="AC12" s="420">
        <f t="shared" si="0"/>
        <v>1970</v>
      </c>
    </row>
    <row r="13" spans="1:29" s="421" customFormat="1" ht="17.25" customHeight="1">
      <c r="A13" s="422" t="s">
        <v>655</v>
      </c>
      <c r="B13" s="497">
        <v>19513</v>
      </c>
      <c r="C13" s="498">
        <v>7103</v>
      </c>
      <c r="D13" s="497">
        <v>1810</v>
      </c>
      <c r="E13" s="498">
        <v>495</v>
      </c>
      <c r="F13" s="497">
        <v>298</v>
      </c>
      <c r="G13" s="498">
        <v>263</v>
      </c>
      <c r="H13" s="497">
        <v>124</v>
      </c>
      <c r="I13" s="498">
        <v>241</v>
      </c>
      <c r="J13" s="497">
        <v>38</v>
      </c>
      <c r="K13" s="498">
        <v>79</v>
      </c>
      <c r="L13" s="497">
        <v>13</v>
      </c>
      <c r="M13" s="498">
        <v>44</v>
      </c>
      <c r="N13" s="497">
        <v>8</v>
      </c>
      <c r="O13" s="498">
        <v>23</v>
      </c>
      <c r="P13" s="497">
        <v>2</v>
      </c>
      <c r="Q13" s="498">
        <v>15</v>
      </c>
      <c r="R13" s="497">
        <v>0</v>
      </c>
      <c r="S13" s="498">
        <v>3</v>
      </c>
      <c r="T13" s="497">
        <v>0</v>
      </c>
      <c r="U13" s="498">
        <v>2</v>
      </c>
      <c r="V13" s="497">
        <v>0</v>
      </c>
      <c r="W13" s="498">
        <v>0</v>
      </c>
      <c r="X13" s="497">
        <v>0</v>
      </c>
      <c r="Y13" s="498">
        <v>3</v>
      </c>
      <c r="Z13" s="497">
        <v>0</v>
      </c>
      <c r="AA13" s="498">
        <v>0</v>
      </c>
      <c r="AB13" s="423">
        <f t="shared" si="0"/>
        <v>21806</v>
      </c>
      <c r="AC13" s="424">
        <f t="shared" si="0"/>
        <v>8271</v>
      </c>
    </row>
    <row r="14" spans="1:29" s="421" customFormat="1" ht="17.25" customHeight="1">
      <c r="A14" s="422" t="s">
        <v>656</v>
      </c>
      <c r="B14" s="497">
        <v>9890</v>
      </c>
      <c r="C14" s="498">
        <v>4485</v>
      </c>
      <c r="D14" s="497">
        <v>853</v>
      </c>
      <c r="E14" s="498">
        <v>269</v>
      </c>
      <c r="F14" s="497">
        <v>132</v>
      </c>
      <c r="G14" s="498">
        <v>139</v>
      </c>
      <c r="H14" s="497">
        <v>49</v>
      </c>
      <c r="I14" s="498">
        <v>114</v>
      </c>
      <c r="J14" s="497">
        <v>4</v>
      </c>
      <c r="K14" s="498">
        <v>36</v>
      </c>
      <c r="L14" s="497">
        <v>4</v>
      </c>
      <c r="M14" s="498">
        <v>30</v>
      </c>
      <c r="N14" s="497">
        <v>1</v>
      </c>
      <c r="O14" s="498">
        <v>8</v>
      </c>
      <c r="P14" s="497">
        <v>0</v>
      </c>
      <c r="Q14" s="498">
        <v>4</v>
      </c>
      <c r="R14" s="497">
        <v>0</v>
      </c>
      <c r="S14" s="498">
        <v>1</v>
      </c>
      <c r="T14" s="497">
        <v>0</v>
      </c>
      <c r="U14" s="498">
        <v>0</v>
      </c>
      <c r="V14" s="497">
        <v>0</v>
      </c>
      <c r="W14" s="498">
        <v>0</v>
      </c>
      <c r="X14" s="497">
        <v>0</v>
      </c>
      <c r="Y14" s="498">
        <v>0</v>
      </c>
      <c r="Z14" s="497">
        <v>0</v>
      </c>
      <c r="AA14" s="498">
        <v>0</v>
      </c>
      <c r="AB14" s="423">
        <f t="shared" si="0"/>
        <v>10933</v>
      </c>
      <c r="AC14" s="424">
        <f t="shared" si="0"/>
        <v>5086</v>
      </c>
    </row>
    <row r="15" spans="1:29" s="421" customFormat="1" ht="17.25" customHeight="1">
      <c r="A15" s="422" t="s">
        <v>602</v>
      </c>
      <c r="B15" s="497">
        <v>8463</v>
      </c>
      <c r="C15" s="498">
        <v>3201</v>
      </c>
      <c r="D15" s="497">
        <v>757</v>
      </c>
      <c r="E15" s="498">
        <v>178</v>
      </c>
      <c r="F15" s="497">
        <v>91</v>
      </c>
      <c r="G15" s="498">
        <v>154</v>
      </c>
      <c r="H15" s="497">
        <v>32</v>
      </c>
      <c r="I15" s="498">
        <v>127</v>
      </c>
      <c r="J15" s="497">
        <v>2</v>
      </c>
      <c r="K15" s="498">
        <v>29</v>
      </c>
      <c r="L15" s="497">
        <v>3</v>
      </c>
      <c r="M15" s="498">
        <v>22</v>
      </c>
      <c r="N15" s="497">
        <v>3</v>
      </c>
      <c r="O15" s="498">
        <v>10</v>
      </c>
      <c r="P15" s="497">
        <v>1</v>
      </c>
      <c r="Q15" s="498">
        <v>2</v>
      </c>
      <c r="R15" s="497">
        <v>0</v>
      </c>
      <c r="S15" s="498">
        <v>0</v>
      </c>
      <c r="T15" s="497">
        <v>0</v>
      </c>
      <c r="U15" s="498">
        <v>0</v>
      </c>
      <c r="V15" s="497">
        <v>0</v>
      </c>
      <c r="W15" s="498">
        <v>0</v>
      </c>
      <c r="X15" s="497">
        <v>0</v>
      </c>
      <c r="Y15" s="498">
        <v>0</v>
      </c>
      <c r="Z15" s="497">
        <v>0</v>
      </c>
      <c r="AA15" s="498">
        <v>0</v>
      </c>
      <c r="AB15" s="423">
        <f t="shared" si="0"/>
        <v>9352</v>
      </c>
      <c r="AC15" s="424">
        <f t="shared" si="0"/>
        <v>3723</v>
      </c>
    </row>
    <row r="16" spans="1:29" s="421" customFormat="1" ht="17.25" customHeight="1">
      <c r="A16" s="425" t="s">
        <v>603</v>
      </c>
      <c r="B16" s="499">
        <v>7329</v>
      </c>
      <c r="C16" s="500">
        <v>1884</v>
      </c>
      <c r="D16" s="499">
        <v>673</v>
      </c>
      <c r="E16" s="500">
        <v>166</v>
      </c>
      <c r="F16" s="499">
        <v>77</v>
      </c>
      <c r="G16" s="500">
        <v>91</v>
      </c>
      <c r="H16" s="499">
        <v>11</v>
      </c>
      <c r="I16" s="500">
        <v>49</v>
      </c>
      <c r="J16" s="499">
        <v>2</v>
      </c>
      <c r="K16" s="500">
        <v>17</v>
      </c>
      <c r="L16" s="499">
        <v>1</v>
      </c>
      <c r="M16" s="500">
        <v>9</v>
      </c>
      <c r="N16" s="499">
        <v>1</v>
      </c>
      <c r="O16" s="500">
        <v>4</v>
      </c>
      <c r="P16" s="499">
        <v>0</v>
      </c>
      <c r="Q16" s="500">
        <v>3</v>
      </c>
      <c r="R16" s="499">
        <v>0</v>
      </c>
      <c r="S16" s="500">
        <v>1</v>
      </c>
      <c r="T16" s="499">
        <v>0</v>
      </c>
      <c r="U16" s="500">
        <v>0</v>
      </c>
      <c r="V16" s="499">
        <v>0</v>
      </c>
      <c r="W16" s="500">
        <v>0</v>
      </c>
      <c r="X16" s="499">
        <v>0</v>
      </c>
      <c r="Y16" s="500">
        <v>0</v>
      </c>
      <c r="Z16" s="499">
        <v>0</v>
      </c>
      <c r="AA16" s="500">
        <v>0</v>
      </c>
      <c r="AB16" s="426">
        <f t="shared" si="0"/>
        <v>8094</v>
      </c>
      <c r="AC16" s="427">
        <f t="shared" si="0"/>
        <v>2224</v>
      </c>
    </row>
    <row r="17" spans="1:29" s="421" customFormat="1" ht="17.25" customHeight="1">
      <c r="A17" s="418" t="s">
        <v>604</v>
      </c>
      <c r="B17" s="495">
        <v>10661</v>
      </c>
      <c r="C17" s="496">
        <v>2347</v>
      </c>
      <c r="D17" s="495">
        <v>1391</v>
      </c>
      <c r="E17" s="496">
        <v>240</v>
      </c>
      <c r="F17" s="495">
        <v>296</v>
      </c>
      <c r="G17" s="496">
        <v>211</v>
      </c>
      <c r="H17" s="495">
        <v>146</v>
      </c>
      <c r="I17" s="496">
        <v>141</v>
      </c>
      <c r="J17" s="495">
        <v>5</v>
      </c>
      <c r="K17" s="496">
        <v>24</v>
      </c>
      <c r="L17" s="495">
        <v>5</v>
      </c>
      <c r="M17" s="496">
        <v>28</v>
      </c>
      <c r="N17" s="495">
        <v>3</v>
      </c>
      <c r="O17" s="496">
        <v>17</v>
      </c>
      <c r="P17" s="495">
        <v>0</v>
      </c>
      <c r="Q17" s="496">
        <v>4</v>
      </c>
      <c r="R17" s="495">
        <v>0</v>
      </c>
      <c r="S17" s="496">
        <v>2</v>
      </c>
      <c r="T17" s="495">
        <v>0</v>
      </c>
      <c r="U17" s="496">
        <v>1</v>
      </c>
      <c r="V17" s="495">
        <v>0</v>
      </c>
      <c r="W17" s="496">
        <v>2</v>
      </c>
      <c r="X17" s="495">
        <v>0</v>
      </c>
      <c r="Y17" s="496">
        <v>0</v>
      </c>
      <c r="Z17" s="495">
        <v>0</v>
      </c>
      <c r="AA17" s="496">
        <v>0</v>
      </c>
      <c r="AB17" s="419">
        <f t="shared" si="0"/>
        <v>12507</v>
      </c>
      <c r="AC17" s="420">
        <f t="shared" si="0"/>
        <v>3017</v>
      </c>
    </row>
    <row r="18" spans="1:29" s="421" customFormat="1" ht="17.25" customHeight="1">
      <c r="A18" s="422" t="s">
        <v>657</v>
      </c>
      <c r="B18" s="497">
        <v>22752</v>
      </c>
      <c r="C18" s="498">
        <v>15064</v>
      </c>
      <c r="D18" s="497">
        <v>2301</v>
      </c>
      <c r="E18" s="498">
        <v>869</v>
      </c>
      <c r="F18" s="497">
        <v>474</v>
      </c>
      <c r="G18" s="498">
        <v>500</v>
      </c>
      <c r="H18" s="497">
        <v>273</v>
      </c>
      <c r="I18" s="498">
        <v>313</v>
      </c>
      <c r="J18" s="497">
        <v>34</v>
      </c>
      <c r="K18" s="498">
        <v>133</v>
      </c>
      <c r="L18" s="497">
        <v>40</v>
      </c>
      <c r="M18" s="498">
        <v>115</v>
      </c>
      <c r="N18" s="497">
        <v>5</v>
      </c>
      <c r="O18" s="498">
        <v>41</v>
      </c>
      <c r="P18" s="497">
        <v>1</v>
      </c>
      <c r="Q18" s="498">
        <v>15</v>
      </c>
      <c r="R18" s="497">
        <v>0</v>
      </c>
      <c r="S18" s="498">
        <v>6</v>
      </c>
      <c r="T18" s="497">
        <v>0</v>
      </c>
      <c r="U18" s="498">
        <v>3</v>
      </c>
      <c r="V18" s="497">
        <v>0</v>
      </c>
      <c r="W18" s="498">
        <v>2</v>
      </c>
      <c r="X18" s="497">
        <v>0</v>
      </c>
      <c r="Y18" s="498">
        <v>3</v>
      </c>
      <c r="Z18" s="497">
        <v>0</v>
      </c>
      <c r="AA18" s="498">
        <v>0</v>
      </c>
      <c r="AB18" s="423">
        <f t="shared" si="0"/>
        <v>25880</v>
      </c>
      <c r="AC18" s="424">
        <f t="shared" si="0"/>
        <v>17064</v>
      </c>
    </row>
    <row r="19" spans="1:29" s="421" customFormat="1" ht="17.25" customHeight="1">
      <c r="A19" s="422" t="s">
        <v>605</v>
      </c>
      <c r="B19" s="497">
        <v>9678</v>
      </c>
      <c r="C19" s="498">
        <v>4040</v>
      </c>
      <c r="D19" s="497">
        <v>658</v>
      </c>
      <c r="E19" s="498">
        <v>267</v>
      </c>
      <c r="F19" s="497">
        <v>68</v>
      </c>
      <c r="G19" s="498">
        <v>187</v>
      </c>
      <c r="H19" s="497">
        <v>22</v>
      </c>
      <c r="I19" s="498">
        <v>128</v>
      </c>
      <c r="J19" s="497">
        <v>3</v>
      </c>
      <c r="K19" s="498">
        <v>41</v>
      </c>
      <c r="L19" s="497">
        <v>4</v>
      </c>
      <c r="M19" s="498">
        <v>28</v>
      </c>
      <c r="N19" s="497">
        <v>0</v>
      </c>
      <c r="O19" s="498">
        <v>8</v>
      </c>
      <c r="P19" s="497">
        <v>0</v>
      </c>
      <c r="Q19" s="498">
        <v>2</v>
      </c>
      <c r="R19" s="497">
        <v>0</v>
      </c>
      <c r="S19" s="498">
        <v>2</v>
      </c>
      <c r="T19" s="497">
        <v>0</v>
      </c>
      <c r="U19" s="498">
        <v>0</v>
      </c>
      <c r="V19" s="497">
        <v>0</v>
      </c>
      <c r="W19" s="498">
        <v>0</v>
      </c>
      <c r="X19" s="497">
        <v>0</v>
      </c>
      <c r="Y19" s="498">
        <v>2</v>
      </c>
      <c r="Z19" s="497">
        <v>0</v>
      </c>
      <c r="AA19" s="498">
        <v>0</v>
      </c>
      <c r="AB19" s="423">
        <f t="shared" si="0"/>
        <v>10433</v>
      </c>
      <c r="AC19" s="424">
        <f t="shared" si="0"/>
        <v>4705</v>
      </c>
    </row>
    <row r="20" spans="1:29" s="421" customFormat="1" ht="17.25" customHeight="1">
      <c r="A20" s="422" t="s">
        <v>606</v>
      </c>
      <c r="B20" s="497">
        <v>10393</v>
      </c>
      <c r="C20" s="498">
        <v>2919</v>
      </c>
      <c r="D20" s="497">
        <v>834</v>
      </c>
      <c r="E20" s="498">
        <v>213</v>
      </c>
      <c r="F20" s="497">
        <v>96</v>
      </c>
      <c r="G20" s="498">
        <v>98</v>
      </c>
      <c r="H20" s="497">
        <v>25</v>
      </c>
      <c r="I20" s="498">
        <v>72</v>
      </c>
      <c r="J20" s="497">
        <v>4</v>
      </c>
      <c r="K20" s="498">
        <v>23</v>
      </c>
      <c r="L20" s="497">
        <v>1</v>
      </c>
      <c r="M20" s="498">
        <v>14</v>
      </c>
      <c r="N20" s="497">
        <v>0</v>
      </c>
      <c r="O20" s="498">
        <v>4</v>
      </c>
      <c r="P20" s="497">
        <v>0</v>
      </c>
      <c r="Q20" s="498">
        <v>6</v>
      </c>
      <c r="R20" s="497">
        <v>0</v>
      </c>
      <c r="S20" s="498">
        <v>1</v>
      </c>
      <c r="T20" s="497">
        <v>0</v>
      </c>
      <c r="U20" s="498">
        <v>0</v>
      </c>
      <c r="V20" s="497">
        <v>0</v>
      </c>
      <c r="W20" s="498">
        <v>0</v>
      </c>
      <c r="X20" s="497">
        <v>0</v>
      </c>
      <c r="Y20" s="498">
        <v>0</v>
      </c>
      <c r="Z20" s="497">
        <v>0</v>
      </c>
      <c r="AA20" s="498">
        <v>0</v>
      </c>
      <c r="AB20" s="423">
        <f t="shared" si="0"/>
        <v>11353</v>
      </c>
      <c r="AC20" s="424">
        <f t="shared" si="0"/>
        <v>3350</v>
      </c>
    </row>
    <row r="21" spans="1:29" s="421" customFormat="1" ht="17.25" customHeight="1">
      <c r="A21" s="425" t="s">
        <v>607</v>
      </c>
      <c r="B21" s="499">
        <v>1652</v>
      </c>
      <c r="C21" s="500">
        <v>1251</v>
      </c>
      <c r="D21" s="499">
        <v>379</v>
      </c>
      <c r="E21" s="500">
        <v>78</v>
      </c>
      <c r="F21" s="499">
        <v>80</v>
      </c>
      <c r="G21" s="500">
        <v>48</v>
      </c>
      <c r="H21" s="499">
        <v>20</v>
      </c>
      <c r="I21" s="500">
        <v>32</v>
      </c>
      <c r="J21" s="499">
        <v>4</v>
      </c>
      <c r="K21" s="500">
        <v>12</v>
      </c>
      <c r="L21" s="499">
        <v>2</v>
      </c>
      <c r="M21" s="500">
        <v>9</v>
      </c>
      <c r="N21" s="499">
        <v>0</v>
      </c>
      <c r="O21" s="500">
        <v>0</v>
      </c>
      <c r="P21" s="499">
        <v>0</v>
      </c>
      <c r="Q21" s="500">
        <v>3</v>
      </c>
      <c r="R21" s="499">
        <v>0</v>
      </c>
      <c r="S21" s="500">
        <v>0</v>
      </c>
      <c r="T21" s="499">
        <v>0</v>
      </c>
      <c r="U21" s="500">
        <v>0</v>
      </c>
      <c r="V21" s="499">
        <v>0</v>
      </c>
      <c r="W21" s="500">
        <v>0</v>
      </c>
      <c r="X21" s="499">
        <v>0</v>
      </c>
      <c r="Y21" s="500">
        <v>0</v>
      </c>
      <c r="Z21" s="499">
        <v>0</v>
      </c>
      <c r="AA21" s="500">
        <v>0</v>
      </c>
      <c r="AB21" s="426">
        <f t="shared" si="0"/>
        <v>2137</v>
      </c>
      <c r="AC21" s="427">
        <f t="shared" si="0"/>
        <v>1433</v>
      </c>
    </row>
    <row r="22" spans="1:29" s="421" customFormat="1" ht="17.25" customHeight="1">
      <c r="A22" s="418" t="s">
        <v>608</v>
      </c>
      <c r="B22" s="495">
        <v>4452</v>
      </c>
      <c r="C22" s="496">
        <v>1623</v>
      </c>
      <c r="D22" s="495">
        <v>448</v>
      </c>
      <c r="E22" s="496">
        <v>80</v>
      </c>
      <c r="F22" s="495">
        <v>104</v>
      </c>
      <c r="G22" s="496">
        <v>61</v>
      </c>
      <c r="H22" s="495">
        <v>43</v>
      </c>
      <c r="I22" s="496">
        <v>58</v>
      </c>
      <c r="J22" s="495">
        <v>14</v>
      </c>
      <c r="K22" s="496">
        <v>27</v>
      </c>
      <c r="L22" s="495">
        <v>7</v>
      </c>
      <c r="M22" s="496">
        <v>20</v>
      </c>
      <c r="N22" s="495">
        <v>8</v>
      </c>
      <c r="O22" s="496">
        <v>9</v>
      </c>
      <c r="P22" s="495">
        <v>1</v>
      </c>
      <c r="Q22" s="496">
        <v>4</v>
      </c>
      <c r="R22" s="495">
        <v>0</v>
      </c>
      <c r="S22" s="496">
        <v>2</v>
      </c>
      <c r="T22" s="495">
        <v>1</v>
      </c>
      <c r="U22" s="496">
        <v>1</v>
      </c>
      <c r="V22" s="495">
        <v>0</v>
      </c>
      <c r="W22" s="496">
        <v>1</v>
      </c>
      <c r="X22" s="495">
        <v>0</v>
      </c>
      <c r="Y22" s="496">
        <v>1</v>
      </c>
      <c r="Z22" s="495">
        <v>0</v>
      </c>
      <c r="AA22" s="496">
        <v>0</v>
      </c>
      <c r="AB22" s="419">
        <f t="shared" si="0"/>
        <v>5078</v>
      </c>
      <c r="AC22" s="420">
        <f t="shared" si="0"/>
        <v>1887</v>
      </c>
    </row>
    <row r="23" spans="1:29" s="421" customFormat="1" ht="17.25" customHeight="1">
      <c r="A23" s="422" t="s">
        <v>609</v>
      </c>
      <c r="B23" s="497">
        <v>7569</v>
      </c>
      <c r="C23" s="498">
        <v>2053</v>
      </c>
      <c r="D23" s="497">
        <v>638</v>
      </c>
      <c r="E23" s="498">
        <v>166</v>
      </c>
      <c r="F23" s="497">
        <v>99</v>
      </c>
      <c r="G23" s="498">
        <v>74</v>
      </c>
      <c r="H23" s="497">
        <v>29</v>
      </c>
      <c r="I23" s="498">
        <v>49</v>
      </c>
      <c r="J23" s="497">
        <v>4</v>
      </c>
      <c r="K23" s="498">
        <v>12</v>
      </c>
      <c r="L23" s="497">
        <v>3</v>
      </c>
      <c r="M23" s="498">
        <v>13</v>
      </c>
      <c r="N23" s="497">
        <v>3</v>
      </c>
      <c r="O23" s="498">
        <v>5</v>
      </c>
      <c r="P23" s="497">
        <v>0</v>
      </c>
      <c r="Q23" s="498">
        <v>4</v>
      </c>
      <c r="R23" s="497">
        <v>0</v>
      </c>
      <c r="S23" s="498">
        <v>2</v>
      </c>
      <c r="T23" s="497">
        <v>0</v>
      </c>
      <c r="U23" s="498">
        <v>0</v>
      </c>
      <c r="V23" s="497">
        <v>0</v>
      </c>
      <c r="W23" s="498">
        <v>0</v>
      </c>
      <c r="X23" s="497">
        <v>0</v>
      </c>
      <c r="Y23" s="498">
        <v>0</v>
      </c>
      <c r="Z23" s="497">
        <v>0</v>
      </c>
      <c r="AA23" s="498">
        <v>0</v>
      </c>
      <c r="AB23" s="423">
        <f t="shared" si="0"/>
        <v>8345</v>
      </c>
      <c r="AC23" s="424">
        <f t="shared" si="0"/>
        <v>2378</v>
      </c>
    </row>
    <row r="24" spans="1:29" s="421" customFormat="1" ht="17.25" customHeight="1">
      <c r="A24" s="422" t="s">
        <v>610</v>
      </c>
      <c r="B24" s="497">
        <v>10625</v>
      </c>
      <c r="C24" s="498">
        <v>5145</v>
      </c>
      <c r="D24" s="497">
        <v>791</v>
      </c>
      <c r="E24" s="498">
        <v>226</v>
      </c>
      <c r="F24" s="497">
        <v>124</v>
      </c>
      <c r="G24" s="498">
        <v>181</v>
      </c>
      <c r="H24" s="497">
        <v>58</v>
      </c>
      <c r="I24" s="498">
        <v>106</v>
      </c>
      <c r="J24" s="497">
        <v>7</v>
      </c>
      <c r="K24" s="498">
        <v>34</v>
      </c>
      <c r="L24" s="497">
        <v>3</v>
      </c>
      <c r="M24" s="498">
        <v>27</v>
      </c>
      <c r="N24" s="497">
        <v>2</v>
      </c>
      <c r="O24" s="498">
        <v>9</v>
      </c>
      <c r="P24" s="497">
        <v>0</v>
      </c>
      <c r="Q24" s="498">
        <v>7</v>
      </c>
      <c r="R24" s="497">
        <v>0</v>
      </c>
      <c r="S24" s="498">
        <v>1</v>
      </c>
      <c r="T24" s="497">
        <v>0</v>
      </c>
      <c r="U24" s="498">
        <v>0</v>
      </c>
      <c r="V24" s="497">
        <v>0</v>
      </c>
      <c r="W24" s="498">
        <v>0</v>
      </c>
      <c r="X24" s="497">
        <v>0</v>
      </c>
      <c r="Y24" s="498">
        <v>1</v>
      </c>
      <c r="Z24" s="497">
        <v>0</v>
      </c>
      <c r="AA24" s="498">
        <v>1</v>
      </c>
      <c r="AB24" s="423">
        <f t="shared" si="0"/>
        <v>11610</v>
      </c>
      <c r="AC24" s="424">
        <f t="shared" si="0"/>
        <v>5738</v>
      </c>
    </row>
    <row r="25" spans="1:29" s="421" customFormat="1" ht="17.25" customHeight="1">
      <c r="A25" s="422" t="s">
        <v>611</v>
      </c>
      <c r="B25" s="497">
        <v>9642</v>
      </c>
      <c r="C25" s="498">
        <v>2482</v>
      </c>
      <c r="D25" s="497">
        <v>1391</v>
      </c>
      <c r="E25" s="498">
        <v>272</v>
      </c>
      <c r="F25" s="497">
        <v>243</v>
      </c>
      <c r="G25" s="498">
        <v>154</v>
      </c>
      <c r="H25" s="497">
        <v>94</v>
      </c>
      <c r="I25" s="498">
        <v>132</v>
      </c>
      <c r="J25" s="497">
        <v>19</v>
      </c>
      <c r="K25" s="498">
        <v>39</v>
      </c>
      <c r="L25" s="497">
        <v>7</v>
      </c>
      <c r="M25" s="498">
        <v>29</v>
      </c>
      <c r="N25" s="497">
        <v>1</v>
      </c>
      <c r="O25" s="498">
        <v>13</v>
      </c>
      <c r="P25" s="497">
        <v>2</v>
      </c>
      <c r="Q25" s="498">
        <v>4</v>
      </c>
      <c r="R25" s="497">
        <v>1</v>
      </c>
      <c r="S25" s="498">
        <v>4</v>
      </c>
      <c r="T25" s="497">
        <v>0</v>
      </c>
      <c r="U25" s="498">
        <v>1</v>
      </c>
      <c r="V25" s="497">
        <v>0</v>
      </c>
      <c r="W25" s="498">
        <v>0</v>
      </c>
      <c r="X25" s="497">
        <v>0</v>
      </c>
      <c r="Y25" s="498">
        <v>0</v>
      </c>
      <c r="Z25" s="497">
        <v>0</v>
      </c>
      <c r="AA25" s="498">
        <v>0</v>
      </c>
      <c r="AB25" s="423">
        <f t="shared" si="0"/>
        <v>11400</v>
      </c>
      <c r="AC25" s="424">
        <f>C25+E25+G25+I25+K25+M25+O25+Q25+S25+U25+W25+Y25+AA25</f>
        <v>3130</v>
      </c>
    </row>
    <row r="26" spans="1:29" s="421" customFormat="1" ht="17.25" customHeight="1">
      <c r="A26" s="425" t="s">
        <v>612</v>
      </c>
      <c r="B26" s="499">
        <v>13701</v>
      </c>
      <c r="C26" s="500">
        <v>4985</v>
      </c>
      <c r="D26" s="499">
        <v>1180</v>
      </c>
      <c r="E26" s="500">
        <v>259</v>
      </c>
      <c r="F26" s="499">
        <v>194</v>
      </c>
      <c r="G26" s="500">
        <v>227</v>
      </c>
      <c r="H26" s="499">
        <v>57</v>
      </c>
      <c r="I26" s="500">
        <v>172</v>
      </c>
      <c r="J26" s="499">
        <v>19</v>
      </c>
      <c r="K26" s="500">
        <v>58</v>
      </c>
      <c r="L26" s="499">
        <v>13</v>
      </c>
      <c r="M26" s="500">
        <v>36</v>
      </c>
      <c r="N26" s="499">
        <v>2</v>
      </c>
      <c r="O26" s="500">
        <v>12</v>
      </c>
      <c r="P26" s="499">
        <v>1</v>
      </c>
      <c r="Q26" s="500">
        <v>14</v>
      </c>
      <c r="R26" s="499">
        <v>1</v>
      </c>
      <c r="S26" s="500">
        <v>2</v>
      </c>
      <c r="T26" s="499">
        <v>0</v>
      </c>
      <c r="U26" s="500">
        <v>0</v>
      </c>
      <c r="V26" s="499">
        <v>0</v>
      </c>
      <c r="W26" s="500">
        <v>0</v>
      </c>
      <c r="X26" s="499">
        <v>0</v>
      </c>
      <c r="Y26" s="500">
        <v>0</v>
      </c>
      <c r="Z26" s="499">
        <v>0</v>
      </c>
      <c r="AA26" s="500">
        <v>0</v>
      </c>
      <c r="AB26" s="426">
        <f t="shared" si="0"/>
        <v>15168</v>
      </c>
      <c r="AC26" s="427">
        <f t="shared" si="0"/>
        <v>5765</v>
      </c>
    </row>
    <row r="27" spans="1:29" s="421" customFormat="1" ht="17.25" customHeight="1">
      <c r="A27" s="422" t="s">
        <v>613</v>
      </c>
      <c r="B27" s="497">
        <v>4890</v>
      </c>
      <c r="C27" s="498">
        <v>2924</v>
      </c>
      <c r="D27" s="497">
        <v>428</v>
      </c>
      <c r="E27" s="498">
        <v>112</v>
      </c>
      <c r="F27" s="497">
        <v>45</v>
      </c>
      <c r="G27" s="498">
        <v>67</v>
      </c>
      <c r="H27" s="497">
        <v>32</v>
      </c>
      <c r="I27" s="498">
        <v>58</v>
      </c>
      <c r="J27" s="497">
        <v>4</v>
      </c>
      <c r="K27" s="498">
        <v>11</v>
      </c>
      <c r="L27" s="497">
        <v>2</v>
      </c>
      <c r="M27" s="498">
        <v>17</v>
      </c>
      <c r="N27" s="497">
        <v>0</v>
      </c>
      <c r="O27" s="498">
        <v>5</v>
      </c>
      <c r="P27" s="497">
        <v>0</v>
      </c>
      <c r="Q27" s="498">
        <v>2</v>
      </c>
      <c r="R27" s="497">
        <v>0</v>
      </c>
      <c r="S27" s="498">
        <v>1</v>
      </c>
      <c r="T27" s="497">
        <v>0</v>
      </c>
      <c r="U27" s="498">
        <v>0</v>
      </c>
      <c r="V27" s="497">
        <v>0</v>
      </c>
      <c r="W27" s="498">
        <v>0</v>
      </c>
      <c r="X27" s="497">
        <v>0</v>
      </c>
      <c r="Y27" s="498">
        <v>0</v>
      </c>
      <c r="Z27" s="497">
        <v>0</v>
      </c>
      <c r="AA27" s="498">
        <v>0</v>
      </c>
      <c r="AB27" s="423">
        <f t="shared" si="0"/>
        <v>5401</v>
      </c>
      <c r="AC27" s="424">
        <f t="shared" si="0"/>
        <v>3197</v>
      </c>
    </row>
    <row r="28" spans="1:29" s="421" customFormat="1" ht="17.25" customHeight="1">
      <c r="A28" s="422" t="s">
        <v>614</v>
      </c>
      <c r="B28" s="497">
        <v>5461</v>
      </c>
      <c r="C28" s="498">
        <v>2478</v>
      </c>
      <c r="D28" s="497">
        <v>673</v>
      </c>
      <c r="E28" s="498">
        <v>207</v>
      </c>
      <c r="F28" s="497">
        <v>114</v>
      </c>
      <c r="G28" s="498">
        <v>155</v>
      </c>
      <c r="H28" s="497">
        <v>36</v>
      </c>
      <c r="I28" s="498">
        <v>85</v>
      </c>
      <c r="J28" s="497">
        <v>20</v>
      </c>
      <c r="K28" s="498">
        <v>31</v>
      </c>
      <c r="L28" s="497">
        <v>16</v>
      </c>
      <c r="M28" s="498">
        <v>20</v>
      </c>
      <c r="N28" s="497">
        <v>3</v>
      </c>
      <c r="O28" s="498">
        <v>8</v>
      </c>
      <c r="P28" s="497">
        <v>3</v>
      </c>
      <c r="Q28" s="498">
        <v>3</v>
      </c>
      <c r="R28" s="497">
        <v>0</v>
      </c>
      <c r="S28" s="498">
        <v>0</v>
      </c>
      <c r="T28" s="497">
        <v>0</v>
      </c>
      <c r="U28" s="498">
        <v>0</v>
      </c>
      <c r="V28" s="497">
        <v>0</v>
      </c>
      <c r="W28" s="498">
        <v>0</v>
      </c>
      <c r="X28" s="497">
        <v>0</v>
      </c>
      <c r="Y28" s="498">
        <v>0</v>
      </c>
      <c r="Z28" s="497">
        <v>0</v>
      </c>
      <c r="AA28" s="498">
        <v>0</v>
      </c>
      <c r="AB28" s="423">
        <f t="shared" si="0"/>
        <v>6326</v>
      </c>
      <c r="AC28" s="424">
        <f t="shared" si="0"/>
        <v>2987</v>
      </c>
    </row>
    <row r="29" spans="1:29" s="421" customFormat="1" ht="17.25" customHeight="1">
      <c r="A29" s="422" t="s">
        <v>615</v>
      </c>
      <c r="B29" s="497">
        <v>3291</v>
      </c>
      <c r="C29" s="498">
        <v>1391</v>
      </c>
      <c r="D29" s="497">
        <v>297</v>
      </c>
      <c r="E29" s="498">
        <v>109</v>
      </c>
      <c r="F29" s="497">
        <v>11</v>
      </c>
      <c r="G29" s="498">
        <v>79</v>
      </c>
      <c r="H29" s="497">
        <v>1</v>
      </c>
      <c r="I29" s="498">
        <v>51</v>
      </c>
      <c r="J29" s="497">
        <v>4</v>
      </c>
      <c r="K29" s="498">
        <v>18</v>
      </c>
      <c r="L29" s="497">
        <v>0</v>
      </c>
      <c r="M29" s="498">
        <v>12</v>
      </c>
      <c r="N29" s="497">
        <v>2</v>
      </c>
      <c r="O29" s="498">
        <v>7</v>
      </c>
      <c r="P29" s="497">
        <v>0</v>
      </c>
      <c r="Q29" s="498">
        <v>2</v>
      </c>
      <c r="R29" s="497">
        <v>0</v>
      </c>
      <c r="S29" s="498">
        <v>1</v>
      </c>
      <c r="T29" s="497">
        <v>0</v>
      </c>
      <c r="U29" s="498">
        <v>0</v>
      </c>
      <c r="V29" s="497">
        <v>0</v>
      </c>
      <c r="W29" s="498">
        <v>0</v>
      </c>
      <c r="X29" s="497">
        <v>0</v>
      </c>
      <c r="Y29" s="498">
        <v>0</v>
      </c>
      <c r="Z29" s="497">
        <v>0</v>
      </c>
      <c r="AA29" s="498">
        <v>0</v>
      </c>
      <c r="AB29" s="423">
        <f t="shared" si="0"/>
        <v>3606</v>
      </c>
      <c r="AC29" s="424">
        <f t="shared" si="0"/>
        <v>1670</v>
      </c>
    </row>
    <row r="30" spans="1:29" s="421" customFormat="1" ht="17.25" customHeight="1">
      <c r="A30" s="422" t="s">
        <v>616</v>
      </c>
      <c r="B30" s="497">
        <v>1878</v>
      </c>
      <c r="C30" s="498">
        <v>242</v>
      </c>
      <c r="D30" s="497">
        <v>236</v>
      </c>
      <c r="E30" s="498">
        <v>35</v>
      </c>
      <c r="F30" s="497">
        <v>61</v>
      </c>
      <c r="G30" s="498">
        <v>26</v>
      </c>
      <c r="H30" s="497">
        <v>14</v>
      </c>
      <c r="I30" s="498">
        <v>25</v>
      </c>
      <c r="J30" s="497">
        <v>2</v>
      </c>
      <c r="K30" s="498">
        <v>11</v>
      </c>
      <c r="L30" s="497">
        <v>4</v>
      </c>
      <c r="M30" s="498">
        <v>4</v>
      </c>
      <c r="N30" s="497">
        <v>1</v>
      </c>
      <c r="O30" s="498">
        <v>4</v>
      </c>
      <c r="P30" s="497">
        <v>0</v>
      </c>
      <c r="Q30" s="498">
        <v>4</v>
      </c>
      <c r="R30" s="497">
        <v>0</v>
      </c>
      <c r="S30" s="498">
        <v>0</v>
      </c>
      <c r="T30" s="497">
        <v>0</v>
      </c>
      <c r="U30" s="498">
        <v>0</v>
      </c>
      <c r="V30" s="497">
        <v>0</v>
      </c>
      <c r="W30" s="498">
        <v>0</v>
      </c>
      <c r="X30" s="497">
        <v>0</v>
      </c>
      <c r="Y30" s="498">
        <v>0</v>
      </c>
      <c r="Z30" s="497">
        <v>0</v>
      </c>
      <c r="AA30" s="498">
        <v>0</v>
      </c>
      <c r="AB30" s="423">
        <f t="shared" si="0"/>
        <v>2196</v>
      </c>
      <c r="AC30" s="424">
        <f t="shared" si="0"/>
        <v>351</v>
      </c>
    </row>
    <row r="31" spans="1:29" s="421" customFormat="1" ht="17.25" customHeight="1">
      <c r="A31" s="425" t="s">
        <v>617</v>
      </c>
      <c r="B31" s="499">
        <v>6334</v>
      </c>
      <c r="C31" s="500">
        <v>2221</v>
      </c>
      <c r="D31" s="499">
        <v>786</v>
      </c>
      <c r="E31" s="500">
        <v>156</v>
      </c>
      <c r="F31" s="499">
        <v>112</v>
      </c>
      <c r="G31" s="500">
        <v>135</v>
      </c>
      <c r="H31" s="499">
        <v>35</v>
      </c>
      <c r="I31" s="500">
        <v>66</v>
      </c>
      <c r="J31" s="499">
        <v>0</v>
      </c>
      <c r="K31" s="500">
        <v>26</v>
      </c>
      <c r="L31" s="499">
        <v>1</v>
      </c>
      <c r="M31" s="500">
        <v>10</v>
      </c>
      <c r="N31" s="499">
        <v>0</v>
      </c>
      <c r="O31" s="500">
        <v>4</v>
      </c>
      <c r="P31" s="499">
        <v>0</v>
      </c>
      <c r="Q31" s="500">
        <v>2</v>
      </c>
      <c r="R31" s="499">
        <v>0</v>
      </c>
      <c r="S31" s="500">
        <v>0</v>
      </c>
      <c r="T31" s="499">
        <v>0</v>
      </c>
      <c r="U31" s="500">
        <v>0</v>
      </c>
      <c r="V31" s="499">
        <v>0</v>
      </c>
      <c r="W31" s="500">
        <v>0</v>
      </c>
      <c r="X31" s="499">
        <v>0</v>
      </c>
      <c r="Y31" s="500">
        <v>1</v>
      </c>
      <c r="Z31" s="499">
        <v>0</v>
      </c>
      <c r="AA31" s="500">
        <v>0</v>
      </c>
      <c r="AB31" s="426">
        <f t="shared" si="0"/>
        <v>7268</v>
      </c>
      <c r="AC31" s="427">
        <f t="shared" si="0"/>
        <v>2621</v>
      </c>
    </row>
    <row r="32" spans="1:29" s="421" customFormat="1" ht="17.25" customHeight="1">
      <c r="A32" s="422" t="s">
        <v>618</v>
      </c>
      <c r="B32" s="497">
        <v>7981</v>
      </c>
      <c r="C32" s="498">
        <v>1880</v>
      </c>
      <c r="D32" s="497">
        <v>798</v>
      </c>
      <c r="E32" s="498">
        <v>82</v>
      </c>
      <c r="F32" s="497">
        <v>114</v>
      </c>
      <c r="G32" s="498">
        <v>100</v>
      </c>
      <c r="H32" s="497">
        <v>46</v>
      </c>
      <c r="I32" s="498">
        <v>85</v>
      </c>
      <c r="J32" s="497">
        <v>10</v>
      </c>
      <c r="K32" s="498">
        <v>18</v>
      </c>
      <c r="L32" s="497">
        <v>10</v>
      </c>
      <c r="M32" s="498">
        <v>17</v>
      </c>
      <c r="N32" s="497">
        <v>4</v>
      </c>
      <c r="O32" s="498">
        <v>9</v>
      </c>
      <c r="P32" s="497">
        <v>6</v>
      </c>
      <c r="Q32" s="498">
        <v>0</v>
      </c>
      <c r="R32" s="497">
        <v>1</v>
      </c>
      <c r="S32" s="498">
        <v>1</v>
      </c>
      <c r="T32" s="497">
        <v>1</v>
      </c>
      <c r="U32" s="498">
        <v>1</v>
      </c>
      <c r="V32" s="497">
        <v>0</v>
      </c>
      <c r="W32" s="498">
        <v>0</v>
      </c>
      <c r="X32" s="497">
        <v>0</v>
      </c>
      <c r="Y32" s="498">
        <v>0</v>
      </c>
      <c r="Z32" s="497">
        <v>0</v>
      </c>
      <c r="AA32" s="498">
        <v>0</v>
      </c>
      <c r="AB32" s="423">
        <f t="shared" si="0"/>
        <v>8971</v>
      </c>
      <c r="AC32" s="424">
        <f t="shared" si="0"/>
        <v>2193</v>
      </c>
    </row>
    <row r="33" spans="1:29" s="421" customFormat="1" ht="17.25" customHeight="1">
      <c r="A33" s="422" t="s">
        <v>619</v>
      </c>
      <c r="B33" s="497">
        <v>4632</v>
      </c>
      <c r="C33" s="498">
        <v>1629</v>
      </c>
      <c r="D33" s="497">
        <v>451</v>
      </c>
      <c r="E33" s="498">
        <v>147</v>
      </c>
      <c r="F33" s="497">
        <v>68</v>
      </c>
      <c r="G33" s="498">
        <v>60</v>
      </c>
      <c r="H33" s="497">
        <v>15</v>
      </c>
      <c r="I33" s="498">
        <v>31</v>
      </c>
      <c r="J33" s="497">
        <v>2</v>
      </c>
      <c r="K33" s="498">
        <v>14</v>
      </c>
      <c r="L33" s="497">
        <v>0</v>
      </c>
      <c r="M33" s="498">
        <v>4</v>
      </c>
      <c r="N33" s="497">
        <v>1</v>
      </c>
      <c r="O33" s="498">
        <v>4</v>
      </c>
      <c r="P33" s="497">
        <v>0</v>
      </c>
      <c r="Q33" s="498">
        <v>0</v>
      </c>
      <c r="R33" s="497">
        <v>0</v>
      </c>
      <c r="S33" s="498">
        <v>1</v>
      </c>
      <c r="T33" s="497">
        <v>0</v>
      </c>
      <c r="U33" s="498">
        <v>0</v>
      </c>
      <c r="V33" s="497">
        <v>0</v>
      </c>
      <c r="W33" s="498">
        <v>0</v>
      </c>
      <c r="X33" s="497">
        <v>0</v>
      </c>
      <c r="Y33" s="498">
        <v>0</v>
      </c>
      <c r="Z33" s="497">
        <v>0</v>
      </c>
      <c r="AA33" s="498">
        <v>0</v>
      </c>
      <c r="AB33" s="423">
        <f t="shared" si="0"/>
        <v>5169</v>
      </c>
      <c r="AC33" s="424">
        <f t="shared" si="0"/>
        <v>1890</v>
      </c>
    </row>
    <row r="34" spans="1:29" s="421" customFormat="1" ht="17.25" customHeight="1">
      <c r="A34" s="422" t="s">
        <v>620</v>
      </c>
      <c r="B34" s="497">
        <v>3850</v>
      </c>
      <c r="C34" s="498">
        <v>1072</v>
      </c>
      <c r="D34" s="497">
        <v>501</v>
      </c>
      <c r="E34" s="498">
        <v>84</v>
      </c>
      <c r="F34" s="497">
        <v>66</v>
      </c>
      <c r="G34" s="498">
        <v>85</v>
      </c>
      <c r="H34" s="497">
        <v>24</v>
      </c>
      <c r="I34" s="498">
        <v>55</v>
      </c>
      <c r="J34" s="497">
        <v>7</v>
      </c>
      <c r="K34" s="498">
        <v>9</v>
      </c>
      <c r="L34" s="497">
        <v>3</v>
      </c>
      <c r="M34" s="498">
        <v>11</v>
      </c>
      <c r="N34" s="497">
        <v>1</v>
      </c>
      <c r="O34" s="498">
        <v>5</v>
      </c>
      <c r="P34" s="497">
        <v>0</v>
      </c>
      <c r="Q34" s="498">
        <v>1</v>
      </c>
      <c r="R34" s="497">
        <v>0</v>
      </c>
      <c r="S34" s="498">
        <v>2</v>
      </c>
      <c r="T34" s="497">
        <v>0</v>
      </c>
      <c r="U34" s="498">
        <v>0</v>
      </c>
      <c r="V34" s="497">
        <v>0</v>
      </c>
      <c r="W34" s="498">
        <v>0</v>
      </c>
      <c r="X34" s="497">
        <v>0</v>
      </c>
      <c r="Y34" s="498">
        <v>0</v>
      </c>
      <c r="Z34" s="497">
        <v>0</v>
      </c>
      <c r="AA34" s="498">
        <v>0</v>
      </c>
      <c r="AB34" s="423">
        <f t="shared" si="0"/>
        <v>4452</v>
      </c>
      <c r="AC34" s="424">
        <f t="shared" si="0"/>
        <v>1324</v>
      </c>
    </row>
    <row r="35" spans="1:29" s="421" customFormat="1" ht="17.25" customHeight="1">
      <c r="A35" s="422" t="s">
        <v>621</v>
      </c>
      <c r="B35" s="497">
        <v>1832</v>
      </c>
      <c r="C35" s="498">
        <v>748</v>
      </c>
      <c r="D35" s="497">
        <v>128</v>
      </c>
      <c r="E35" s="498">
        <v>46</v>
      </c>
      <c r="F35" s="497">
        <v>16</v>
      </c>
      <c r="G35" s="498">
        <v>31</v>
      </c>
      <c r="H35" s="497">
        <v>7</v>
      </c>
      <c r="I35" s="498">
        <v>20</v>
      </c>
      <c r="J35" s="497">
        <v>0</v>
      </c>
      <c r="K35" s="498">
        <v>6</v>
      </c>
      <c r="L35" s="497">
        <v>0</v>
      </c>
      <c r="M35" s="498">
        <v>4</v>
      </c>
      <c r="N35" s="497">
        <v>3</v>
      </c>
      <c r="O35" s="498">
        <v>6</v>
      </c>
      <c r="P35" s="497">
        <v>0</v>
      </c>
      <c r="Q35" s="498">
        <v>0</v>
      </c>
      <c r="R35" s="497">
        <v>0</v>
      </c>
      <c r="S35" s="498">
        <v>0</v>
      </c>
      <c r="T35" s="497">
        <v>0</v>
      </c>
      <c r="U35" s="498">
        <v>1</v>
      </c>
      <c r="V35" s="497">
        <v>0</v>
      </c>
      <c r="W35" s="498">
        <v>0</v>
      </c>
      <c r="X35" s="497">
        <v>0</v>
      </c>
      <c r="Y35" s="498">
        <v>0</v>
      </c>
      <c r="Z35" s="497">
        <v>0</v>
      </c>
      <c r="AA35" s="498">
        <v>1</v>
      </c>
      <c r="AB35" s="423">
        <f t="shared" si="0"/>
        <v>1986</v>
      </c>
      <c r="AC35" s="424">
        <f t="shared" si="0"/>
        <v>863</v>
      </c>
    </row>
    <row r="36" spans="1:29" s="421" customFormat="1" ht="17.25" customHeight="1">
      <c r="A36" s="425" t="s">
        <v>577</v>
      </c>
      <c r="B36" s="499">
        <v>3270</v>
      </c>
      <c r="C36" s="500">
        <v>2093</v>
      </c>
      <c r="D36" s="499">
        <v>293</v>
      </c>
      <c r="E36" s="500">
        <v>164</v>
      </c>
      <c r="F36" s="499">
        <v>29</v>
      </c>
      <c r="G36" s="500">
        <v>93</v>
      </c>
      <c r="H36" s="499">
        <v>15</v>
      </c>
      <c r="I36" s="500">
        <v>69</v>
      </c>
      <c r="J36" s="499">
        <v>5</v>
      </c>
      <c r="K36" s="500">
        <v>19</v>
      </c>
      <c r="L36" s="499">
        <v>4</v>
      </c>
      <c r="M36" s="500">
        <v>20</v>
      </c>
      <c r="N36" s="499">
        <v>6</v>
      </c>
      <c r="O36" s="500">
        <v>12</v>
      </c>
      <c r="P36" s="499">
        <v>2</v>
      </c>
      <c r="Q36" s="500">
        <v>10</v>
      </c>
      <c r="R36" s="499">
        <v>0</v>
      </c>
      <c r="S36" s="500">
        <v>3</v>
      </c>
      <c r="T36" s="499">
        <v>1</v>
      </c>
      <c r="U36" s="500">
        <v>0</v>
      </c>
      <c r="V36" s="499">
        <v>0</v>
      </c>
      <c r="W36" s="500">
        <v>1</v>
      </c>
      <c r="X36" s="499">
        <v>0</v>
      </c>
      <c r="Y36" s="500">
        <v>2</v>
      </c>
      <c r="Z36" s="499">
        <v>1</v>
      </c>
      <c r="AA36" s="500">
        <v>0</v>
      </c>
      <c r="AB36" s="426">
        <f t="shared" si="0"/>
        <v>3626</v>
      </c>
      <c r="AC36" s="427">
        <f t="shared" si="0"/>
        <v>2486</v>
      </c>
    </row>
    <row r="37" spans="1:29" s="421" customFormat="1" ht="17.25" customHeight="1">
      <c r="A37" s="422" t="s">
        <v>359</v>
      </c>
      <c r="B37" s="497">
        <v>3374</v>
      </c>
      <c r="C37" s="498">
        <v>650</v>
      </c>
      <c r="D37" s="497">
        <v>452</v>
      </c>
      <c r="E37" s="498">
        <v>63</v>
      </c>
      <c r="F37" s="497">
        <v>70</v>
      </c>
      <c r="G37" s="498">
        <v>63</v>
      </c>
      <c r="H37" s="497">
        <v>26</v>
      </c>
      <c r="I37" s="498">
        <v>56</v>
      </c>
      <c r="J37" s="497">
        <v>3</v>
      </c>
      <c r="K37" s="498">
        <v>10</v>
      </c>
      <c r="L37" s="497">
        <v>3</v>
      </c>
      <c r="M37" s="498">
        <v>13</v>
      </c>
      <c r="N37" s="497">
        <v>1</v>
      </c>
      <c r="O37" s="498">
        <v>12</v>
      </c>
      <c r="P37" s="497">
        <v>0</v>
      </c>
      <c r="Q37" s="498">
        <v>5</v>
      </c>
      <c r="R37" s="497">
        <v>0</v>
      </c>
      <c r="S37" s="498">
        <v>8</v>
      </c>
      <c r="T37" s="497">
        <v>0</v>
      </c>
      <c r="U37" s="498">
        <v>0</v>
      </c>
      <c r="V37" s="497">
        <v>0</v>
      </c>
      <c r="W37" s="498">
        <v>1</v>
      </c>
      <c r="X37" s="497">
        <v>0</v>
      </c>
      <c r="Y37" s="498">
        <v>0</v>
      </c>
      <c r="Z37" s="497">
        <v>0</v>
      </c>
      <c r="AA37" s="498">
        <v>0</v>
      </c>
      <c r="AB37" s="423">
        <f t="shared" si="0"/>
        <v>3929</v>
      </c>
      <c r="AC37" s="424">
        <f t="shared" si="0"/>
        <v>881</v>
      </c>
    </row>
    <row r="38" spans="1:29" s="421" customFormat="1" ht="17.25" customHeight="1">
      <c r="A38" s="422" t="s">
        <v>839</v>
      </c>
      <c r="B38" s="497">
        <v>7484</v>
      </c>
      <c r="C38" s="498">
        <v>3104</v>
      </c>
      <c r="D38" s="497">
        <v>403</v>
      </c>
      <c r="E38" s="498">
        <v>149</v>
      </c>
      <c r="F38" s="497">
        <v>61</v>
      </c>
      <c r="G38" s="498">
        <v>120</v>
      </c>
      <c r="H38" s="497">
        <v>23</v>
      </c>
      <c r="I38" s="498">
        <v>60</v>
      </c>
      <c r="J38" s="497">
        <v>3</v>
      </c>
      <c r="K38" s="498">
        <v>22</v>
      </c>
      <c r="L38" s="497">
        <v>2</v>
      </c>
      <c r="M38" s="498">
        <v>18</v>
      </c>
      <c r="N38" s="497">
        <v>1</v>
      </c>
      <c r="O38" s="498">
        <v>17</v>
      </c>
      <c r="P38" s="497">
        <v>0</v>
      </c>
      <c r="Q38" s="498">
        <v>8</v>
      </c>
      <c r="R38" s="497">
        <v>0</v>
      </c>
      <c r="S38" s="498">
        <v>2</v>
      </c>
      <c r="T38" s="497">
        <v>0</v>
      </c>
      <c r="U38" s="498">
        <v>0</v>
      </c>
      <c r="V38" s="497">
        <v>0</v>
      </c>
      <c r="W38" s="498">
        <v>1</v>
      </c>
      <c r="X38" s="497">
        <v>0</v>
      </c>
      <c r="Y38" s="498">
        <v>0</v>
      </c>
      <c r="Z38" s="497">
        <v>0</v>
      </c>
      <c r="AA38" s="498">
        <v>0</v>
      </c>
      <c r="AB38" s="423">
        <f t="shared" si="0"/>
        <v>7977</v>
      </c>
      <c r="AC38" s="424">
        <f t="shared" si="0"/>
        <v>3501</v>
      </c>
    </row>
    <row r="39" spans="1:29" s="421" customFormat="1" ht="17.25" customHeight="1">
      <c r="A39" s="422" t="s">
        <v>840</v>
      </c>
      <c r="B39" s="497">
        <v>8283</v>
      </c>
      <c r="C39" s="498">
        <v>4114</v>
      </c>
      <c r="D39" s="497">
        <v>711</v>
      </c>
      <c r="E39" s="498">
        <v>329</v>
      </c>
      <c r="F39" s="497">
        <v>88</v>
      </c>
      <c r="G39" s="498">
        <v>139</v>
      </c>
      <c r="H39" s="497">
        <v>43</v>
      </c>
      <c r="I39" s="498">
        <v>79</v>
      </c>
      <c r="J39" s="497">
        <v>13</v>
      </c>
      <c r="K39" s="498">
        <v>31</v>
      </c>
      <c r="L39" s="497">
        <v>6</v>
      </c>
      <c r="M39" s="498">
        <v>21</v>
      </c>
      <c r="N39" s="497">
        <v>1</v>
      </c>
      <c r="O39" s="498">
        <v>11</v>
      </c>
      <c r="P39" s="497">
        <v>1</v>
      </c>
      <c r="Q39" s="498">
        <v>5</v>
      </c>
      <c r="R39" s="497">
        <v>0</v>
      </c>
      <c r="S39" s="498">
        <v>0</v>
      </c>
      <c r="T39" s="497">
        <v>0</v>
      </c>
      <c r="U39" s="498">
        <v>1</v>
      </c>
      <c r="V39" s="497">
        <v>0</v>
      </c>
      <c r="W39" s="498">
        <v>0</v>
      </c>
      <c r="X39" s="497">
        <v>0</v>
      </c>
      <c r="Y39" s="498">
        <v>0</v>
      </c>
      <c r="Z39" s="497">
        <v>0</v>
      </c>
      <c r="AA39" s="498">
        <v>0</v>
      </c>
      <c r="AB39" s="423">
        <f t="shared" si="0"/>
        <v>9146</v>
      </c>
      <c r="AC39" s="424">
        <f t="shared" si="0"/>
        <v>4730</v>
      </c>
    </row>
    <row r="40" spans="1:29" s="421" customFormat="1" ht="17.25" customHeight="1">
      <c r="A40" s="422" t="s">
        <v>841</v>
      </c>
      <c r="B40" s="497">
        <v>9565</v>
      </c>
      <c r="C40" s="498">
        <v>4549</v>
      </c>
      <c r="D40" s="497">
        <v>804</v>
      </c>
      <c r="E40" s="498">
        <v>436</v>
      </c>
      <c r="F40" s="497">
        <v>56</v>
      </c>
      <c r="G40" s="498">
        <v>195</v>
      </c>
      <c r="H40" s="497">
        <v>10</v>
      </c>
      <c r="I40" s="498">
        <v>110</v>
      </c>
      <c r="J40" s="497">
        <v>16</v>
      </c>
      <c r="K40" s="498">
        <v>35</v>
      </c>
      <c r="L40" s="497">
        <v>11</v>
      </c>
      <c r="M40" s="498">
        <v>18</v>
      </c>
      <c r="N40" s="497">
        <v>4</v>
      </c>
      <c r="O40" s="498">
        <v>6</v>
      </c>
      <c r="P40" s="497">
        <v>2</v>
      </c>
      <c r="Q40" s="498">
        <v>1</v>
      </c>
      <c r="R40" s="497">
        <v>1</v>
      </c>
      <c r="S40" s="498">
        <v>0</v>
      </c>
      <c r="T40" s="497">
        <v>0</v>
      </c>
      <c r="U40" s="498">
        <v>0</v>
      </c>
      <c r="V40" s="497">
        <v>0</v>
      </c>
      <c r="W40" s="498">
        <v>0</v>
      </c>
      <c r="X40" s="497">
        <v>0</v>
      </c>
      <c r="Y40" s="498">
        <v>0</v>
      </c>
      <c r="Z40" s="497">
        <v>0</v>
      </c>
      <c r="AA40" s="498">
        <v>0</v>
      </c>
      <c r="AB40" s="423">
        <f t="shared" si="0"/>
        <v>10469</v>
      </c>
      <c r="AC40" s="424">
        <f t="shared" si="0"/>
        <v>5350</v>
      </c>
    </row>
    <row r="41" spans="1:29" s="421" customFormat="1" ht="17.25" customHeight="1">
      <c r="A41" s="425" t="s">
        <v>842</v>
      </c>
      <c r="B41" s="499">
        <v>6075</v>
      </c>
      <c r="C41" s="500">
        <v>2192</v>
      </c>
      <c r="D41" s="499">
        <v>511</v>
      </c>
      <c r="E41" s="500">
        <v>186</v>
      </c>
      <c r="F41" s="499">
        <v>68</v>
      </c>
      <c r="G41" s="500">
        <v>112</v>
      </c>
      <c r="H41" s="499">
        <v>18</v>
      </c>
      <c r="I41" s="500">
        <v>78</v>
      </c>
      <c r="J41" s="499">
        <v>2</v>
      </c>
      <c r="K41" s="500">
        <v>23</v>
      </c>
      <c r="L41" s="499">
        <v>1</v>
      </c>
      <c r="M41" s="500">
        <v>18</v>
      </c>
      <c r="N41" s="499">
        <v>1</v>
      </c>
      <c r="O41" s="500">
        <v>6</v>
      </c>
      <c r="P41" s="499">
        <v>0</v>
      </c>
      <c r="Q41" s="500">
        <v>2</v>
      </c>
      <c r="R41" s="499">
        <v>0</v>
      </c>
      <c r="S41" s="500">
        <v>4</v>
      </c>
      <c r="T41" s="499">
        <v>0</v>
      </c>
      <c r="U41" s="500">
        <v>0</v>
      </c>
      <c r="V41" s="499">
        <v>0</v>
      </c>
      <c r="W41" s="500">
        <v>1</v>
      </c>
      <c r="X41" s="499">
        <v>0</v>
      </c>
      <c r="Y41" s="500">
        <v>1</v>
      </c>
      <c r="Z41" s="499">
        <v>0</v>
      </c>
      <c r="AA41" s="500">
        <v>0</v>
      </c>
      <c r="AB41" s="426">
        <f>B41+D41+F41+H41+J41+L41+N41+P41+R41+T41+V41+X41+Z41</f>
        <v>6676</v>
      </c>
      <c r="AC41" s="427">
        <f>C41+E41+G41+I41+K41+M41+O41+Q41+S41+U41+W41+Y41+AA41</f>
        <v>2623</v>
      </c>
    </row>
    <row r="42" spans="1:29" s="421" customFormat="1" ht="17.25" customHeight="1">
      <c r="A42" s="422" t="s">
        <v>622</v>
      </c>
      <c r="B42" s="497">
        <v>997</v>
      </c>
      <c r="C42" s="498">
        <v>172</v>
      </c>
      <c r="D42" s="497">
        <v>210</v>
      </c>
      <c r="E42" s="498">
        <v>37</v>
      </c>
      <c r="F42" s="497">
        <v>44</v>
      </c>
      <c r="G42" s="498">
        <v>21</v>
      </c>
      <c r="H42" s="497">
        <v>17</v>
      </c>
      <c r="I42" s="498">
        <v>30</v>
      </c>
      <c r="J42" s="497">
        <v>2</v>
      </c>
      <c r="K42" s="498">
        <v>5</v>
      </c>
      <c r="L42" s="497">
        <v>0</v>
      </c>
      <c r="M42" s="498">
        <v>3</v>
      </c>
      <c r="N42" s="497">
        <v>0</v>
      </c>
      <c r="O42" s="498">
        <v>5</v>
      </c>
      <c r="P42" s="497">
        <v>0</v>
      </c>
      <c r="Q42" s="498">
        <v>5</v>
      </c>
      <c r="R42" s="497">
        <v>0</v>
      </c>
      <c r="S42" s="498">
        <v>3</v>
      </c>
      <c r="T42" s="497">
        <v>0</v>
      </c>
      <c r="U42" s="498">
        <v>1</v>
      </c>
      <c r="V42" s="497">
        <v>1</v>
      </c>
      <c r="W42" s="498">
        <v>0</v>
      </c>
      <c r="X42" s="497">
        <v>0</v>
      </c>
      <c r="Y42" s="498">
        <v>0</v>
      </c>
      <c r="Z42" s="497">
        <v>0</v>
      </c>
      <c r="AA42" s="498">
        <v>0</v>
      </c>
      <c r="AB42" s="423">
        <f>B42+D42+F42+H42+J42+L42+N42+P42+R42+T42+V42+X42+Z42</f>
        <v>1271</v>
      </c>
      <c r="AC42" s="424">
        <f>C42+E42+G42+I42+K42+M42+O42+Q42+S42+U42+W42+Y42+AA42</f>
        <v>282</v>
      </c>
    </row>
    <row r="43" spans="1:29" s="421" customFormat="1" ht="17.25" customHeight="1" thickBot="1">
      <c r="A43" s="422" t="s">
        <v>623</v>
      </c>
      <c r="B43" s="497">
        <v>13775</v>
      </c>
      <c r="C43" s="498">
        <v>5131</v>
      </c>
      <c r="D43" s="497">
        <v>877</v>
      </c>
      <c r="E43" s="498">
        <v>380</v>
      </c>
      <c r="F43" s="497">
        <v>94</v>
      </c>
      <c r="G43" s="498">
        <v>177</v>
      </c>
      <c r="H43" s="497">
        <v>22</v>
      </c>
      <c r="I43" s="498">
        <v>117</v>
      </c>
      <c r="J43" s="497">
        <v>12</v>
      </c>
      <c r="K43" s="498">
        <v>27</v>
      </c>
      <c r="L43" s="497">
        <v>14</v>
      </c>
      <c r="M43" s="498">
        <v>27</v>
      </c>
      <c r="N43" s="497">
        <v>2</v>
      </c>
      <c r="O43" s="498">
        <v>10</v>
      </c>
      <c r="P43" s="497">
        <v>0</v>
      </c>
      <c r="Q43" s="498">
        <v>1</v>
      </c>
      <c r="R43" s="497">
        <v>0</v>
      </c>
      <c r="S43" s="498">
        <v>0</v>
      </c>
      <c r="T43" s="497">
        <v>0</v>
      </c>
      <c r="U43" s="498">
        <v>0</v>
      </c>
      <c r="V43" s="497">
        <v>0</v>
      </c>
      <c r="W43" s="498">
        <v>0</v>
      </c>
      <c r="X43" s="497">
        <v>0</v>
      </c>
      <c r="Y43" s="498">
        <v>0</v>
      </c>
      <c r="Z43" s="497">
        <v>0</v>
      </c>
      <c r="AA43" s="498">
        <v>0</v>
      </c>
      <c r="AB43" s="423">
        <f t="shared" si="0"/>
        <v>14796</v>
      </c>
      <c r="AC43" s="424">
        <f t="shared" si="0"/>
        <v>5870</v>
      </c>
    </row>
    <row r="44" spans="1:29" s="421" customFormat="1" ht="19.5" customHeight="1" thickBot="1">
      <c r="A44" s="428" t="s">
        <v>658</v>
      </c>
      <c r="B44" s="501">
        <f aca="true" t="shared" si="1" ref="B44:AA44">SUM(B7:B43)</f>
        <v>339700</v>
      </c>
      <c r="C44" s="502">
        <f t="shared" si="1"/>
        <v>129619</v>
      </c>
      <c r="D44" s="501">
        <f t="shared" si="1"/>
        <v>31271</v>
      </c>
      <c r="E44" s="502">
        <f t="shared" si="1"/>
        <v>8626</v>
      </c>
      <c r="F44" s="501">
        <f t="shared" si="1"/>
        <v>5975</v>
      </c>
      <c r="G44" s="502">
        <f t="shared" si="1"/>
        <v>5380</v>
      </c>
      <c r="H44" s="501">
        <f t="shared" si="1"/>
        <v>2046</v>
      </c>
      <c r="I44" s="502">
        <f t="shared" si="1"/>
        <v>3727</v>
      </c>
      <c r="J44" s="501">
        <f t="shared" si="1"/>
        <v>423</v>
      </c>
      <c r="K44" s="502">
        <f t="shared" si="1"/>
        <v>1198</v>
      </c>
      <c r="L44" s="501">
        <f t="shared" si="1"/>
        <v>269</v>
      </c>
      <c r="M44" s="502">
        <f t="shared" si="1"/>
        <v>903</v>
      </c>
      <c r="N44" s="501">
        <f>SUM(N7:N43)</f>
        <v>95</v>
      </c>
      <c r="O44" s="502">
        <f t="shared" si="1"/>
        <v>392</v>
      </c>
      <c r="P44" s="501">
        <f t="shared" si="1"/>
        <v>24</v>
      </c>
      <c r="Q44" s="502">
        <f t="shared" si="1"/>
        <v>189</v>
      </c>
      <c r="R44" s="501">
        <f t="shared" si="1"/>
        <v>4</v>
      </c>
      <c r="S44" s="502">
        <f t="shared" si="1"/>
        <v>67</v>
      </c>
      <c r="T44" s="501">
        <f t="shared" si="1"/>
        <v>4</v>
      </c>
      <c r="U44" s="502">
        <f t="shared" si="1"/>
        <v>15</v>
      </c>
      <c r="V44" s="501">
        <f t="shared" si="1"/>
        <v>1</v>
      </c>
      <c r="W44" s="502">
        <f t="shared" si="1"/>
        <v>9</v>
      </c>
      <c r="X44" s="501">
        <f t="shared" si="1"/>
        <v>0</v>
      </c>
      <c r="Y44" s="502">
        <f t="shared" si="1"/>
        <v>18</v>
      </c>
      <c r="Z44" s="501">
        <f t="shared" si="1"/>
        <v>1</v>
      </c>
      <c r="AA44" s="502">
        <f t="shared" si="1"/>
        <v>2</v>
      </c>
      <c r="AB44" s="429">
        <f t="shared" si="0"/>
        <v>379813</v>
      </c>
      <c r="AC44" s="430">
        <f t="shared" si="0"/>
        <v>150145</v>
      </c>
    </row>
    <row r="45" spans="1:22" s="6" customFormat="1" ht="19.5" customHeight="1">
      <c r="A45" s="325" t="s">
        <v>1246</v>
      </c>
      <c r="B45" s="9"/>
      <c r="C45" s="9"/>
      <c r="D45" s="9"/>
      <c r="E45" s="10"/>
      <c r="F45" s="10"/>
      <c r="N45" s="7"/>
      <c r="P45" s="101"/>
      <c r="Q45" s="102"/>
      <c r="R45" s="102"/>
      <c r="U45" s="26"/>
      <c r="V45" s="14"/>
    </row>
    <row r="46" s="29" customFormat="1" ht="19.5" customHeight="1">
      <c r="A46" s="326" t="s">
        <v>578</v>
      </c>
    </row>
    <row r="47" s="39" customFormat="1" ht="15" customHeight="1">
      <c r="A47" s="156" t="s">
        <v>896</v>
      </c>
    </row>
    <row r="48" spans="15:29" s="39" customFormat="1" ht="10.5" customHeight="1" thickBot="1">
      <c r="O48" s="40"/>
      <c r="AC48" s="40" t="s">
        <v>894</v>
      </c>
    </row>
    <row r="49" spans="1:29" ht="15" customHeight="1">
      <c r="A49" s="41" t="s">
        <v>579</v>
      </c>
      <c r="B49" s="42" t="s">
        <v>582</v>
      </c>
      <c r="C49" s="42"/>
      <c r="D49" s="42" t="s">
        <v>583</v>
      </c>
      <c r="E49" s="42"/>
      <c r="F49" s="42" t="s">
        <v>584</v>
      </c>
      <c r="G49" s="42"/>
      <c r="H49" s="42" t="s">
        <v>585</v>
      </c>
      <c r="I49" s="42"/>
      <c r="J49" s="42" t="s">
        <v>586</v>
      </c>
      <c r="K49" s="42"/>
      <c r="L49" s="42" t="s">
        <v>639</v>
      </c>
      <c r="M49" s="42"/>
      <c r="N49" s="42" t="s">
        <v>640</v>
      </c>
      <c r="O49" s="42"/>
      <c r="P49" s="42" t="s">
        <v>641</v>
      </c>
      <c r="Q49" s="42"/>
      <c r="R49" s="42" t="s">
        <v>642</v>
      </c>
      <c r="S49" s="42"/>
      <c r="T49" s="42" t="s">
        <v>644</v>
      </c>
      <c r="U49" s="42"/>
      <c r="V49" s="42" t="s">
        <v>645</v>
      </c>
      <c r="W49" s="42"/>
      <c r="X49" s="42" t="s">
        <v>646</v>
      </c>
      <c r="Y49" s="42"/>
      <c r="Z49" s="42" t="s">
        <v>838</v>
      </c>
      <c r="AA49" s="42"/>
      <c r="AB49" s="42" t="s">
        <v>647</v>
      </c>
      <c r="AC49" s="43"/>
    </row>
    <row r="50" spans="1:29" ht="15" customHeight="1">
      <c r="A50" s="45" t="s">
        <v>648</v>
      </c>
      <c r="B50" s="46" t="s">
        <v>580</v>
      </c>
      <c r="C50" s="47" t="s">
        <v>581</v>
      </c>
      <c r="D50" s="46" t="s">
        <v>580</v>
      </c>
      <c r="E50" s="47" t="s">
        <v>581</v>
      </c>
      <c r="F50" s="46" t="s">
        <v>580</v>
      </c>
      <c r="G50" s="47" t="s">
        <v>581</v>
      </c>
      <c r="H50" s="46" t="s">
        <v>580</v>
      </c>
      <c r="I50" s="47" t="s">
        <v>581</v>
      </c>
      <c r="J50" s="46" t="s">
        <v>580</v>
      </c>
      <c r="K50" s="47" t="s">
        <v>581</v>
      </c>
      <c r="L50" s="46" t="s">
        <v>580</v>
      </c>
      <c r="M50" s="47" t="s">
        <v>581</v>
      </c>
      <c r="N50" s="46" t="s">
        <v>580</v>
      </c>
      <c r="O50" s="47" t="s">
        <v>581</v>
      </c>
      <c r="P50" s="46" t="s">
        <v>580</v>
      </c>
      <c r="Q50" s="47" t="s">
        <v>581</v>
      </c>
      <c r="R50" s="46" t="s">
        <v>580</v>
      </c>
      <c r="S50" s="47" t="s">
        <v>581</v>
      </c>
      <c r="T50" s="46" t="s">
        <v>580</v>
      </c>
      <c r="U50" s="47" t="s">
        <v>581</v>
      </c>
      <c r="V50" s="46" t="s">
        <v>580</v>
      </c>
      <c r="W50" s="47" t="s">
        <v>581</v>
      </c>
      <c r="X50" s="46" t="s">
        <v>580</v>
      </c>
      <c r="Y50" s="47" t="s">
        <v>581</v>
      </c>
      <c r="Z50" s="46" t="s">
        <v>580</v>
      </c>
      <c r="AA50" s="47" t="s">
        <v>581</v>
      </c>
      <c r="AB50" s="46" t="s">
        <v>580</v>
      </c>
      <c r="AC50" s="48" t="s">
        <v>581</v>
      </c>
    </row>
    <row r="51" spans="1:29" s="421" customFormat="1" ht="19.5" customHeight="1">
      <c r="A51" s="422" t="s">
        <v>624</v>
      </c>
      <c r="B51" s="423">
        <v>3175</v>
      </c>
      <c r="C51" s="503">
        <v>767</v>
      </c>
      <c r="D51" s="423">
        <v>288</v>
      </c>
      <c r="E51" s="503">
        <v>59</v>
      </c>
      <c r="F51" s="423">
        <v>57</v>
      </c>
      <c r="G51" s="503">
        <v>40</v>
      </c>
      <c r="H51" s="423">
        <v>17</v>
      </c>
      <c r="I51" s="503">
        <v>40</v>
      </c>
      <c r="J51" s="423">
        <v>1</v>
      </c>
      <c r="K51" s="503">
        <v>13</v>
      </c>
      <c r="L51" s="423">
        <v>3</v>
      </c>
      <c r="M51" s="503">
        <v>13</v>
      </c>
      <c r="N51" s="423">
        <v>0</v>
      </c>
      <c r="O51" s="503">
        <v>5</v>
      </c>
      <c r="P51" s="423">
        <v>0</v>
      </c>
      <c r="Q51" s="503">
        <v>1</v>
      </c>
      <c r="R51" s="423">
        <v>0</v>
      </c>
      <c r="S51" s="503">
        <v>0</v>
      </c>
      <c r="T51" s="423">
        <v>1</v>
      </c>
      <c r="U51" s="503">
        <v>0</v>
      </c>
      <c r="V51" s="423">
        <v>0</v>
      </c>
      <c r="W51" s="503">
        <v>0</v>
      </c>
      <c r="X51" s="423">
        <v>0</v>
      </c>
      <c r="Y51" s="503">
        <v>0</v>
      </c>
      <c r="Z51" s="423">
        <v>0</v>
      </c>
      <c r="AA51" s="503">
        <v>0</v>
      </c>
      <c r="AB51" s="423">
        <f t="shared" si="0"/>
        <v>3542</v>
      </c>
      <c r="AC51" s="424">
        <f t="shared" si="0"/>
        <v>938</v>
      </c>
    </row>
    <row r="52" spans="1:29" s="421" customFormat="1" ht="19.5" customHeight="1">
      <c r="A52" s="422" t="s">
        <v>625</v>
      </c>
      <c r="B52" s="423">
        <v>3562</v>
      </c>
      <c r="C52" s="503">
        <v>650</v>
      </c>
      <c r="D52" s="423">
        <v>419</v>
      </c>
      <c r="E52" s="503">
        <v>47</v>
      </c>
      <c r="F52" s="423">
        <v>45</v>
      </c>
      <c r="G52" s="503">
        <v>105</v>
      </c>
      <c r="H52" s="423">
        <v>20</v>
      </c>
      <c r="I52" s="503">
        <v>53</v>
      </c>
      <c r="J52" s="423">
        <v>4</v>
      </c>
      <c r="K52" s="503">
        <v>20</v>
      </c>
      <c r="L52" s="423">
        <v>3</v>
      </c>
      <c r="M52" s="503">
        <v>7</v>
      </c>
      <c r="N52" s="423">
        <v>2</v>
      </c>
      <c r="O52" s="503">
        <v>4</v>
      </c>
      <c r="P52" s="423">
        <v>0</v>
      </c>
      <c r="Q52" s="503">
        <v>6</v>
      </c>
      <c r="R52" s="423">
        <v>1</v>
      </c>
      <c r="S52" s="503">
        <v>1</v>
      </c>
      <c r="T52" s="423">
        <v>1</v>
      </c>
      <c r="U52" s="503">
        <v>1</v>
      </c>
      <c r="V52" s="423">
        <v>0</v>
      </c>
      <c r="W52" s="503">
        <v>0</v>
      </c>
      <c r="X52" s="423">
        <v>0</v>
      </c>
      <c r="Y52" s="503">
        <v>1</v>
      </c>
      <c r="Z52" s="423">
        <v>0</v>
      </c>
      <c r="AA52" s="503">
        <v>0</v>
      </c>
      <c r="AB52" s="423">
        <f t="shared" si="0"/>
        <v>4057</v>
      </c>
      <c r="AC52" s="424">
        <f t="shared" si="0"/>
        <v>895</v>
      </c>
    </row>
    <row r="53" spans="1:29" s="421" customFormat="1" ht="19.5" customHeight="1">
      <c r="A53" s="422" t="s">
        <v>626</v>
      </c>
      <c r="B53" s="423">
        <v>1715</v>
      </c>
      <c r="C53" s="503">
        <v>710</v>
      </c>
      <c r="D53" s="423">
        <v>172</v>
      </c>
      <c r="E53" s="503">
        <v>106</v>
      </c>
      <c r="F53" s="423">
        <v>16</v>
      </c>
      <c r="G53" s="503">
        <v>49</v>
      </c>
      <c r="H53" s="423">
        <v>8</v>
      </c>
      <c r="I53" s="503">
        <v>23</v>
      </c>
      <c r="J53" s="423">
        <v>4</v>
      </c>
      <c r="K53" s="503">
        <v>13</v>
      </c>
      <c r="L53" s="423">
        <v>0</v>
      </c>
      <c r="M53" s="503">
        <v>7</v>
      </c>
      <c r="N53" s="423">
        <v>1</v>
      </c>
      <c r="O53" s="503">
        <v>3</v>
      </c>
      <c r="P53" s="423">
        <v>0</v>
      </c>
      <c r="Q53" s="503">
        <v>1</v>
      </c>
      <c r="R53" s="423">
        <v>0</v>
      </c>
      <c r="S53" s="503">
        <v>1</v>
      </c>
      <c r="T53" s="423">
        <v>0</v>
      </c>
      <c r="U53" s="503">
        <v>0</v>
      </c>
      <c r="V53" s="423">
        <v>0</v>
      </c>
      <c r="W53" s="503">
        <v>0</v>
      </c>
      <c r="X53" s="423">
        <v>0</v>
      </c>
      <c r="Y53" s="503">
        <v>1</v>
      </c>
      <c r="Z53" s="423">
        <v>0</v>
      </c>
      <c r="AA53" s="503">
        <v>0</v>
      </c>
      <c r="AB53" s="423">
        <f t="shared" si="0"/>
        <v>1916</v>
      </c>
      <c r="AC53" s="424">
        <f t="shared" si="0"/>
        <v>914</v>
      </c>
    </row>
    <row r="54" spans="1:29" s="421" customFormat="1" ht="19.5" customHeight="1">
      <c r="A54" s="425" t="s">
        <v>627</v>
      </c>
      <c r="B54" s="426">
        <v>1470</v>
      </c>
      <c r="C54" s="504">
        <v>498</v>
      </c>
      <c r="D54" s="426">
        <v>155</v>
      </c>
      <c r="E54" s="504">
        <v>50</v>
      </c>
      <c r="F54" s="426">
        <v>28</v>
      </c>
      <c r="G54" s="504">
        <v>30</v>
      </c>
      <c r="H54" s="426">
        <v>21</v>
      </c>
      <c r="I54" s="504">
        <v>10</v>
      </c>
      <c r="J54" s="426">
        <v>2</v>
      </c>
      <c r="K54" s="504">
        <v>10</v>
      </c>
      <c r="L54" s="426">
        <v>0</v>
      </c>
      <c r="M54" s="504">
        <v>1</v>
      </c>
      <c r="N54" s="426">
        <v>0</v>
      </c>
      <c r="O54" s="504">
        <v>2</v>
      </c>
      <c r="P54" s="426">
        <v>0</v>
      </c>
      <c r="Q54" s="504">
        <v>3</v>
      </c>
      <c r="R54" s="426">
        <v>0</v>
      </c>
      <c r="S54" s="504">
        <v>0</v>
      </c>
      <c r="T54" s="426">
        <v>0</v>
      </c>
      <c r="U54" s="504">
        <v>0</v>
      </c>
      <c r="V54" s="426">
        <v>0</v>
      </c>
      <c r="W54" s="504">
        <v>0</v>
      </c>
      <c r="X54" s="426">
        <v>0</v>
      </c>
      <c r="Y54" s="504">
        <v>0</v>
      </c>
      <c r="Z54" s="426">
        <v>0</v>
      </c>
      <c r="AA54" s="504">
        <v>0</v>
      </c>
      <c r="AB54" s="426">
        <f t="shared" si="0"/>
        <v>1676</v>
      </c>
      <c r="AC54" s="427">
        <f t="shared" si="0"/>
        <v>604</v>
      </c>
    </row>
    <row r="55" spans="1:29" s="421" customFormat="1" ht="19.5" customHeight="1">
      <c r="A55" s="418" t="s">
        <v>628</v>
      </c>
      <c r="B55" s="419">
        <v>3646</v>
      </c>
      <c r="C55" s="505">
        <v>1923</v>
      </c>
      <c r="D55" s="419">
        <v>200</v>
      </c>
      <c r="E55" s="505">
        <v>136</v>
      </c>
      <c r="F55" s="419">
        <v>16</v>
      </c>
      <c r="G55" s="505">
        <v>56</v>
      </c>
      <c r="H55" s="419">
        <v>3</v>
      </c>
      <c r="I55" s="505">
        <v>43</v>
      </c>
      <c r="J55" s="419">
        <v>3</v>
      </c>
      <c r="K55" s="505">
        <v>11</v>
      </c>
      <c r="L55" s="419">
        <v>5</v>
      </c>
      <c r="M55" s="505">
        <v>13</v>
      </c>
      <c r="N55" s="419">
        <v>0</v>
      </c>
      <c r="O55" s="505">
        <v>5</v>
      </c>
      <c r="P55" s="419">
        <v>1</v>
      </c>
      <c r="Q55" s="505">
        <v>0</v>
      </c>
      <c r="R55" s="419">
        <v>0</v>
      </c>
      <c r="S55" s="505">
        <v>0</v>
      </c>
      <c r="T55" s="419">
        <v>0</v>
      </c>
      <c r="U55" s="505">
        <v>0</v>
      </c>
      <c r="V55" s="419">
        <v>0</v>
      </c>
      <c r="W55" s="505">
        <v>1</v>
      </c>
      <c r="X55" s="419">
        <v>0</v>
      </c>
      <c r="Y55" s="505">
        <v>0</v>
      </c>
      <c r="Z55" s="419">
        <v>0</v>
      </c>
      <c r="AA55" s="505">
        <v>0</v>
      </c>
      <c r="AB55" s="419">
        <f t="shared" si="0"/>
        <v>3874</v>
      </c>
      <c r="AC55" s="420">
        <f t="shared" si="0"/>
        <v>2188</v>
      </c>
    </row>
    <row r="56" spans="1:29" s="421" customFormat="1" ht="19.5" customHeight="1">
      <c r="A56" s="422" t="s">
        <v>629</v>
      </c>
      <c r="B56" s="423">
        <v>3978</v>
      </c>
      <c r="C56" s="503">
        <v>1629</v>
      </c>
      <c r="D56" s="423">
        <v>315</v>
      </c>
      <c r="E56" s="503">
        <v>139</v>
      </c>
      <c r="F56" s="423">
        <v>18</v>
      </c>
      <c r="G56" s="503">
        <v>71</v>
      </c>
      <c r="H56" s="423">
        <v>2</v>
      </c>
      <c r="I56" s="503">
        <v>23</v>
      </c>
      <c r="J56" s="423">
        <v>2</v>
      </c>
      <c r="K56" s="503">
        <v>12</v>
      </c>
      <c r="L56" s="423">
        <v>1</v>
      </c>
      <c r="M56" s="503">
        <v>5</v>
      </c>
      <c r="N56" s="423">
        <v>0</v>
      </c>
      <c r="O56" s="503">
        <v>3</v>
      </c>
      <c r="P56" s="423">
        <v>0</v>
      </c>
      <c r="Q56" s="503">
        <v>1</v>
      </c>
      <c r="R56" s="423">
        <v>0</v>
      </c>
      <c r="S56" s="503">
        <v>0</v>
      </c>
      <c r="T56" s="423">
        <v>0</v>
      </c>
      <c r="U56" s="503">
        <v>0</v>
      </c>
      <c r="V56" s="423">
        <v>0</v>
      </c>
      <c r="W56" s="503">
        <v>0</v>
      </c>
      <c r="X56" s="423">
        <v>0</v>
      </c>
      <c r="Y56" s="503">
        <v>0</v>
      </c>
      <c r="Z56" s="423">
        <v>0</v>
      </c>
      <c r="AA56" s="503">
        <v>0</v>
      </c>
      <c r="AB56" s="423">
        <f t="shared" si="0"/>
        <v>4316</v>
      </c>
      <c r="AC56" s="424">
        <f t="shared" si="0"/>
        <v>1883</v>
      </c>
    </row>
    <row r="57" spans="1:29" s="421" customFormat="1" ht="19.5" customHeight="1">
      <c r="A57" s="418" t="s">
        <v>630</v>
      </c>
      <c r="B57" s="419">
        <v>3512</v>
      </c>
      <c r="C57" s="505">
        <v>1480</v>
      </c>
      <c r="D57" s="419">
        <v>333</v>
      </c>
      <c r="E57" s="505">
        <v>172</v>
      </c>
      <c r="F57" s="419">
        <v>35</v>
      </c>
      <c r="G57" s="505">
        <v>83</v>
      </c>
      <c r="H57" s="419">
        <v>11</v>
      </c>
      <c r="I57" s="505">
        <v>78</v>
      </c>
      <c r="J57" s="419">
        <v>0</v>
      </c>
      <c r="K57" s="505">
        <v>23</v>
      </c>
      <c r="L57" s="419">
        <v>3</v>
      </c>
      <c r="M57" s="505">
        <v>21</v>
      </c>
      <c r="N57" s="419">
        <v>3</v>
      </c>
      <c r="O57" s="505">
        <v>3</v>
      </c>
      <c r="P57" s="419">
        <v>0</v>
      </c>
      <c r="Q57" s="505">
        <v>2</v>
      </c>
      <c r="R57" s="419">
        <v>1</v>
      </c>
      <c r="S57" s="505">
        <v>1</v>
      </c>
      <c r="T57" s="419">
        <v>0</v>
      </c>
      <c r="U57" s="505">
        <v>0</v>
      </c>
      <c r="V57" s="419">
        <v>0</v>
      </c>
      <c r="W57" s="505">
        <v>0</v>
      </c>
      <c r="X57" s="419">
        <v>0</v>
      </c>
      <c r="Y57" s="505">
        <v>0</v>
      </c>
      <c r="Z57" s="419">
        <v>0</v>
      </c>
      <c r="AA57" s="505">
        <v>0</v>
      </c>
      <c r="AB57" s="419">
        <f t="shared" si="0"/>
        <v>3898</v>
      </c>
      <c r="AC57" s="420">
        <f t="shared" si="0"/>
        <v>1863</v>
      </c>
    </row>
    <row r="58" spans="1:29" s="421" customFormat="1" ht="19.5" customHeight="1">
      <c r="A58" s="422" t="s">
        <v>631</v>
      </c>
      <c r="B58" s="423">
        <v>429</v>
      </c>
      <c r="C58" s="503">
        <v>179</v>
      </c>
      <c r="D58" s="423">
        <v>156</v>
      </c>
      <c r="E58" s="503">
        <v>62</v>
      </c>
      <c r="F58" s="423">
        <v>32</v>
      </c>
      <c r="G58" s="503">
        <v>32</v>
      </c>
      <c r="H58" s="423">
        <v>5</v>
      </c>
      <c r="I58" s="503">
        <v>25</v>
      </c>
      <c r="J58" s="423">
        <v>1</v>
      </c>
      <c r="K58" s="503">
        <v>4</v>
      </c>
      <c r="L58" s="423">
        <v>0</v>
      </c>
      <c r="M58" s="503">
        <v>4</v>
      </c>
      <c r="N58" s="423">
        <v>0</v>
      </c>
      <c r="O58" s="503">
        <v>3</v>
      </c>
      <c r="P58" s="423">
        <v>0</v>
      </c>
      <c r="Q58" s="503">
        <v>8</v>
      </c>
      <c r="R58" s="423">
        <v>0</v>
      </c>
      <c r="S58" s="503">
        <v>0</v>
      </c>
      <c r="T58" s="423">
        <v>0</v>
      </c>
      <c r="U58" s="503">
        <v>0</v>
      </c>
      <c r="V58" s="423">
        <v>0</v>
      </c>
      <c r="W58" s="503">
        <v>0</v>
      </c>
      <c r="X58" s="423">
        <v>0</v>
      </c>
      <c r="Y58" s="503">
        <v>0</v>
      </c>
      <c r="Z58" s="423">
        <v>0</v>
      </c>
      <c r="AA58" s="503">
        <v>0</v>
      </c>
      <c r="AB58" s="423">
        <f t="shared" si="0"/>
        <v>623</v>
      </c>
      <c r="AC58" s="424">
        <f t="shared" si="0"/>
        <v>317</v>
      </c>
    </row>
    <row r="59" spans="1:29" s="421" customFormat="1" ht="19.5" customHeight="1">
      <c r="A59" s="422" t="s">
        <v>632</v>
      </c>
      <c r="B59" s="423">
        <v>2554</v>
      </c>
      <c r="C59" s="503">
        <v>579</v>
      </c>
      <c r="D59" s="423">
        <v>133</v>
      </c>
      <c r="E59" s="503">
        <v>37</v>
      </c>
      <c r="F59" s="423">
        <v>15</v>
      </c>
      <c r="G59" s="503">
        <v>22</v>
      </c>
      <c r="H59" s="423">
        <v>3</v>
      </c>
      <c r="I59" s="503">
        <v>32</v>
      </c>
      <c r="J59" s="423">
        <v>0</v>
      </c>
      <c r="K59" s="503">
        <v>6</v>
      </c>
      <c r="L59" s="423">
        <v>4</v>
      </c>
      <c r="M59" s="503">
        <v>9</v>
      </c>
      <c r="N59" s="423">
        <v>0</v>
      </c>
      <c r="O59" s="503">
        <v>1</v>
      </c>
      <c r="P59" s="423">
        <v>0</v>
      </c>
      <c r="Q59" s="503">
        <v>1</v>
      </c>
      <c r="R59" s="423">
        <v>0</v>
      </c>
      <c r="S59" s="503">
        <v>0</v>
      </c>
      <c r="T59" s="423">
        <v>0</v>
      </c>
      <c r="U59" s="503">
        <v>1</v>
      </c>
      <c r="V59" s="423">
        <v>0</v>
      </c>
      <c r="W59" s="503">
        <v>0</v>
      </c>
      <c r="X59" s="423">
        <v>0</v>
      </c>
      <c r="Y59" s="503">
        <v>0</v>
      </c>
      <c r="Z59" s="423">
        <v>0</v>
      </c>
      <c r="AA59" s="503">
        <v>0</v>
      </c>
      <c r="AB59" s="423">
        <f t="shared" si="0"/>
        <v>2709</v>
      </c>
      <c r="AC59" s="424">
        <f t="shared" si="0"/>
        <v>688</v>
      </c>
    </row>
    <row r="60" spans="1:29" s="421" customFormat="1" ht="19.5" customHeight="1">
      <c r="A60" s="422" t="s">
        <v>633</v>
      </c>
      <c r="B60" s="423">
        <v>3948</v>
      </c>
      <c r="C60" s="503">
        <v>1433</v>
      </c>
      <c r="D60" s="423">
        <v>221</v>
      </c>
      <c r="E60" s="503">
        <v>99</v>
      </c>
      <c r="F60" s="423">
        <v>25</v>
      </c>
      <c r="G60" s="503">
        <v>54</v>
      </c>
      <c r="H60" s="423">
        <v>6</v>
      </c>
      <c r="I60" s="503">
        <v>39</v>
      </c>
      <c r="J60" s="423">
        <v>5</v>
      </c>
      <c r="K60" s="503">
        <v>11</v>
      </c>
      <c r="L60" s="423">
        <v>7</v>
      </c>
      <c r="M60" s="503">
        <v>11</v>
      </c>
      <c r="N60" s="423">
        <v>0</v>
      </c>
      <c r="O60" s="503">
        <v>2</v>
      </c>
      <c r="P60" s="423">
        <v>0</v>
      </c>
      <c r="Q60" s="503">
        <v>1</v>
      </c>
      <c r="R60" s="423">
        <v>0</v>
      </c>
      <c r="S60" s="503">
        <v>1</v>
      </c>
      <c r="T60" s="423">
        <v>0</v>
      </c>
      <c r="U60" s="503">
        <v>0</v>
      </c>
      <c r="V60" s="423">
        <v>0</v>
      </c>
      <c r="W60" s="503">
        <v>0</v>
      </c>
      <c r="X60" s="423">
        <v>0</v>
      </c>
      <c r="Y60" s="503">
        <v>0</v>
      </c>
      <c r="Z60" s="423">
        <v>0</v>
      </c>
      <c r="AA60" s="503">
        <v>0</v>
      </c>
      <c r="AB60" s="423">
        <f t="shared" si="0"/>
        <v>4212</v>
      </c>
      <c r="AC60" s="424">
        <f t="shared" si="0"/>
        <v>1651</v>
      </c>
    </row>
    <row r="61" spans="1:29" s="421" customFormat="1" ht="19.5" customHeight="1">
      <c r="A61" s="422" t="s">
        <v>634</v>
      </c>
      <c r="B61" s="423">
        <v>2714</v>
      </c>
      <c r="C61" s="503">
        <v>722</v>
      </c>
      <c r="D61" s="423">
        <v>291</v>
      </c>
      <c r="E61" s="503">
        <v>29</v>
      </c>
      <c r="F61" s="423">
        <v>30</v>
      </c>
      <c r="G61" s="503">
        <v>35</v>
      </c>
      <c r="H61" s="423">
        <v>10</v>
      </c>
      <c r="I61" s="503">
        <v>36</v>
      </c>
      <c r="J61" s="423">
        <v>3</v>
      </c>
      <c r="K61" s="503">
        <v>20</v>
      </c>
      <c r="L61" s="423">
        <v>2</v>
      </c>
      <c r="M61" s="503">
        <v>14</v>
      </c>
      <c r="N61" s="423">
        <v>0</v>
      </c>
      <c r="O61" s="503">
        <v>4</v>
      </c>
      <c r="P61" s="423">
        <v>0</v>
      </c>
      <c r="Q61" s="503">
        <v>4</v>
      </c>
      <c r="R61" s="423">
        <v>0</v>
      </c>
      <c r="S61" s="503">
        <v>0</v>
      </c>
      <c r="T61" s="423">
        <v>0</v>
      </c>
      <c r="U61" s="503">
        <v>0</v>
      </c>
      <c r="V61" s="423">
        <v>0</v>
      </c>
      <c r="W61" s="503">
        <v>1</v>
      </c>
      <c r="X61" s="423">
        <v>0</v>
      </c>
      <c r="Y61" s="503">
        <v>1</v>
      </c>
      <c r="Z61" s="423">
        <v>0</v>
      </c>
      <c r="AA61" s="503">
        <v>0</v>
      </c>
      <c r="AB61" s="423">
        <f t="shared" si="0"/>
        <v>3050</v>
      </c>
      <c r="AC61" s="424">
        <f t="shared" si="0"/>
        <v>866</v>
      </c>
    </row>
    <row r="62" spans="1:29" s="421" customFormat="1" ht="19.5" customHeight="1">
      <c r="A62" s="418" t="s">
        <v>635</v>
      </c>
      <c r="B62" s="419">
        <v>4353</v>
      </c>
      <c r="C62" s="505">
        <v>1274</v>
      </c>
      <c r="D62" s="419">
        <v>399</v>
      </c>
      <c r="E62" s="505">
        <v>74</v>
      </c>
      <c r="F62" s="419">
        <v>30</v>
      </c>
      <c r="G62" s="505">
        <v>47</v>
      </c>
      <c r="H62" s="419">
        <v>10</v>
      </c>
      <c r="I62" s="505">
        <v>34</v>
      </c>
      <c r="J62" s="419">
        <v>0</v>
      </c>
      <c r="K62" s="505">
        <v>19</v>
      </c>
      <c r="L62" s="419">
        <v>2</v>
      </c>
      <c r="M62" s="505">
        <v>11</v>
      </c>
      <c r="N62" s="419">
        <v>0</v>
      </c>
      <c r="O62" s="505">
        <v>4</v>
      </c>
      <c r="P62" s="419">
        <v>0</v>
      </c>
      <c r="Q62" s="505">
        <v>1</v>
      </c>
      <c r="R62" s="419">
        <v>0</v>
      </c>
      <c r="S62" s="505">
        <v>2</v>
      </c>
      <c r="T62" s="419">
        <v>0</v>
      </c>
      <c r="U62" s="505">
        <v>1</v>
      </c>
      <c r="V62" s="419">
        <v>0</v>
      </c>
      <c r="W62" s="505">
        <v>0</v>
      </c>
      <c r="X62" s="419">
        <v>0</v>
      </c>
      <c r="Y62" s="505">
        <v>0</v>
      </c>
      <c r="Z62" s="419">
        <v>0</v>
      </c>
      <c r="AA62" s="505">
        <v>0</v>
      </c>
      <c r="AB62" s="419">
        <f t="shared" si="0"/>
        <v>4794</v>
      </c>
      <c r="AC62" s="420">
        <f t="shared" si="0"/>
        <v>1467</v>
      </c>
    </row>
    <row r="63" spans="1:29" s="421" customFormat="1" ht="19.5" customHeight="1">
      <c r="A63" s="422" t="s">
        <v>636</v>
      </c>
      <c r="B63" s="423">
        <v>3581</v>
      </c>
      <c r="C63" s="503">
        <v>1038</v>
      </c>
      <c r="D63" s="423">
        <v>275</v>
      </c>
      <c r="E63" s="503">
        <v>51</v>
      </c>
      <c r="F63" s="423">
        <v>50</v>
      </c>
      <c r="G63" s="503">
        <v>27</v>
      </c>
      <c r="H63" s="423">
        <v>18</v>
      </c>
      <c r="I63" s="503">
        <v>16</v>
      </c>
      <c r="J63" s="423">
        <v>2</v>
      </c>
      <c r="K63" s="503">
        <v>7</v>
      </c>
      <c r="L63" s="423">
        <v>2</v>
      </c>
      <c r="M63" s="503">
        <v>7</v>
      </c>
      <c r="N63" s="423">
        <v>0</v>
      </c>
      <c r="O63" s="503">
        <v>2</v>
      </c>
      <c r="P63" s="423">
        <v>0</v>
      </c>
      <c r="Q63" s="503">
        <v>1</v>
      </c>
      <c r="R63" s="423">
        <v>0</v>
      </c>
      <c r="S63" s="503">
        <v>0</v>
      </c>
      <c r="T63" s="423">
        <v>0</v>
      </c>
      <c r="U63" s="503">
        <v>0</v>
      </c>
      <c r="V63" s="423">
        <v>0</v>
      </c>
      <c r="W63" s="503">
        <v>0</v>
      </c>
      <c r="X63" s="423">
        <v>0</v>
      </c>
      <c r="Y63" s="503">
        <v>0</v>
      </c>
      <c r="Z63" s="423">
        <v>0</v>
      </c>
      <c r="AA63" s="503">
        <v>0</v>
      </c>
      <c r="AB63" s="423">
        <f t="shared" si="0"/>
        <v>3928</v>
      </c>
      <c r="AC63" s="424">
        <f t="shared" si="0"/>
        <v>1149</v>
      </c>
    </row>
    <row r="64" spans="1:29" s="421" customFormat="1" ht="19.5" customHeight="1">
      <c r="A64" s="422" t="s">
        <v>637</v>
      </c>
      <c r="B64" s="423">
        <v>3000</v>
      </c>
      <c r="C64" s="503">
        <v>872</v>
      </c>
      <c r="D64" s="423">
        <v>113</v>
      </c>
      <c r="E64" s="503">
        <v>34</v>
      </c>
      <c r="F64" s="423">
        <v>12</v>
      </c>
      <c r="G64" s="503">
        <v>8</v>
      </c>
      <c r="H64" s="423">
        <v>4</v>
      </c>
      <c r="I64" s="503">
        <v>11</v>
      </c>
      <c r="J64" s="423">
        <v>1</v>
      </c>
      <c r="K64" s="503">
        <v>5</v>
      </c>
      <c r="L64" s="423">
        <v>1</v>
      </c>
      <c r="M64" s="503">
        <v>2</v>
      </c>
      <c r="N64" s="423">
        <v>0</v>
      </c>
      <c r="O64" s="503">
        <v>2</v>
      </c>
      <c r="P64" s="423">
        <v>0</v>
      </c>
      <c r="Q64" s="503">
        <v>2</v>
      </c>
      <c r="R64" s="423">
        <v>0</v>
      </c>
      <c r="S64" s="503">
        <v>0</v>
      </c>
      <c r="T64" s="423">
        <v>0</v>
      </c>
      <c r="U64" s="503">
        <v>0</v>
      </c>
      <c r="V64" s="423">
        <v>0</v>
      </c>
      <c r="W64" s="503">
        <v>0</v>
      </c>
      <c r="X64" s="423">
        <v>0</v>
      </c>
      <c r="Y64" s="503">
        <v>0</v>
      </c>
      <c r="Z64" s="423">
        <v>0</v>
      </c>
      <c r="AA64" s="503">
        <v>0</v>
      </c>
      <c r="AB64" s="423">
        <f t="shared" si="0"/>
        <v>3131</v>
      </c>
      <c r="AC64" s="424">
        <f t="shared" si="0"/>
        <v>936</v>
      </c>
    </row>
    <row r="65" spans="1:29" s="421" customFormat="1" ht="19.5" customHeight="1">
      <c r="A65" s="422" t="s">
        <v>638</v>
      </c>
      <c r="B65" s="423">
        <v>1998</v>
      </c>
      <c r="C65" s="503">
        <v>553</v>
      </c>
      <c r="D65" s="423">
        <v>117</v>
      </c>
      <c r="E65" s="503">
        <v>33</v>
      </c>
      <c r="F65" s="423">
        <v>12</v>
      </c>
      <c r="G65" s="503">
        <v>21</v>
      </c>
      <c r="H65" s="423">
        <v>6</v>
      </c>
      <c r="I65" s="503">
        <v>14</v>
      </c>
      <c r="J65" s="423">
        <v>1</v>
      </c>
      <c r="K65" s="503">
        <v>7</v>
      </c>
      <c r="L65" s="423">
        <v>1</v>
      </c>
      <c r="M65" s="503">
        <v>4</v>
      </c>
      <c r="N65" s="423">
        <v>0</v>
      </c>
      <c r="O65" s="503">
        <v>4</v>
      </c>
      <c r="P65" s="423">
        <v>1</v>
      </c>
      <c r="Q65" s="503">
        <v>4</v>
      </c>
      <c r="R65" s="423">
        <v>0</v>
      </c>
      <c r="S65" s="503">
        <v>0</v>
      </c>
      <c r="T65" s="423">
        <v>0</v>
      </c>
      <c r="U65" s="503">
        <v>0</v>
      </c>
      <c r="V65" s="423">
        <v>0</v>
      </c>
      <c r="W65" s="503">
        <v>0</v>
      </c>
      <c r="X65" s="423">
        <v>0</v>
      </c>
      <c r="Y65" s="503">
        <v>0</v>
      </c>
      <c r="Z65" s="423">
        <v>0</v>
      </c>
      <c r="AA65" s="503">
        <v>0</v>
      </c>
      <c r="AB65" s="423">
        <f aca="true" t="shared" si="2" ref="AB65:AC72">B65+D65+F65+H65+J65+L65+N65+P65+R65+T65+V65+X65+Z65</f>
        <v>2136</v>
      </c>
      <c r="AC65" s="424">
        <f t="shared" si="2"/>
        <v>640</v>
      </c>
    </row>
    <row r="66" spans="1:29" s="421" customFormat="1" ht="19.5" customHeight="1">
      <c r="A66" s="422" t="s">
        <v>659</v>
      </c>
      <c r="B66" s="423">
        <v>563</v>
      </c>
      <c r="C66" s="503">
        <v>152</v>
      </c>
      <c r="D66" s="423">
        <v>53</v>
      </c>
      <c r="E66" s="503">
        <v>7</v>
      </c>
      <c r="F66" s="423">
        <v>8</v>
      </c>
      <c r="G66" s="503">
        <v>13</v>
      </c>
      <c r="H66" s="423">
        <v>2</v>
      </c>
      <c r="I66" s="503">
        <v>7</v>
      </c>
      <c r="J66" s="423">
        <v>0</v>
      </c>
      <c r="K66" s="503">
        <v>3</v>
      </c>
      <c r="L66" s="423">
        <v>0</v>
      </c>
      <c r="M66" s="503">
        <v>3</v>
      </c>
      <c r="N66" s="423">
        <v>1</v>
      </c>
      <c r="O66" s="503">
        <v>3</v>
      </c>
      <c r="P66" s="423">
        <v>0</v>
      </c>
      <c r="Q66" s="503">
        <v>4</v>
      </c>
      <c r="R66" s="423">
        <v>0</v>
      </c>
      <c r="S66" s="503">
        <v>0</v>
      </c>
      <c r="T66" s="423">
        <v>0</v>
      </c>
      <c r="U66" s="503">
        <v>0</v>
      </c>
      <c r="V66" s="423">
        <v>0</v>
      </c>
      <c r="W66" s="503">
        <v>0</v>
      </c>
      <c r="X66" s="423">
        <v>0</v>
      </c>
      <c r="Y66" s="503">
        <v>0</v>
      </c>
      <c r="Z66" s="423">
        <v>0</v>
      </c>
      <c r="AA66" s="503">
        <v>0</v>
      </c>
      <c r="AB66" s="423">
        <f t="shared" si="2"/>
        <v>627</v>
      </c>
      <c r="AC66" s="424">
        <f t="shared" si="2"/>
        <v>192</v>
      </c>
    </row>
    <row r="67" spans="1:29" s="421" customFormat="1" ht="19.5" customHeight="1">
      <c r="A67" s="418" t="s">
        <v>660</v>
      </c>
      <c r="B67" s="419">
        <v>976</v>
      </c>
      <c r="C67" s="505">
        <v>318</v>
      </c>
      <c r="D67" s="419">
        <v>178</v>
      </c>
      <c r="E67" s="505">
        <v>23</v>
      </c>
      <c r="F67" s="419">
        <v>21</v>
      </c>
      <c r="G67" s="505">
        <v>17</v>
      </c>
      <c r="H67" s="419">
        <v>13</v>
      </c>
      <c r="I67" s="505">
        <v>25</v>
      </c>
      <c r="J67" s="419">
        <v>1</v>
      </c>
      <c r="K67" s="505">
        <v>8</v>
      </c>
      <c r="L67" s="419">
        <v>1</v>
      </c>
      <c r="M67" s="505">
        <v>5</v>
      </c>
      <c r="N67" s="419">
        <v>0</v>
      </c>
      <c r="O67" s="505">
        <v>10</v>
      </c>
      <c r="P67" s="419">
        <v>0</v>
      </c>
      <c r="Q67" s="505">
        <v>4</v>
      </c>
      <c r="R67" s="419">
        <v>0</v>
      </c>
      <c r="S67" s="505">
        <v>3</v>
      </c>
      <c r="T67" s="419">
        <v>0</v>
      </c>
      <c r="U67" s="505">
        <v>2</v>
      </c>
      <c r="V67" s="419">
        <v>0</v>
      </c>
      <c r="W67" s="505">
        <v>0</v>
      </c>
      <c r="X67" s="419">
        <v>0</v>
      </c>
      <c r="Y67" s="505">
        <v>1</v>
      </c>
      <c r="Z67" s="419">
        <v>0</v>
      </c>
      <c r="AA67" s="505">
        <v>0</v>
      </c>
      <c r="AB67" s="419">
        <f t="shared" si="2"/>
        <v>1190</v>
      </c>
      <c r="AC67" s="420">
        <f t="shared" si="2"/>
        <v>416</v>
      </c>
    </row>
    <row r="68" spans="1:29" s="421" customFormat="1" ht="19.5" customHeight="1">
      <c r="A68" s="422" t="s">
        <v>661</v>
      </c>
      <c r="B68" s="423">
        <v>641</v>
      </c>
      <c r="C68" s="503">
        <v>378</v>
      </c>
      <c r="D68" s="423">
        <v>95</v>
      </c>
      <c r="E68" s="503">
        <v>8</v>
      </c>
      <c r="F68" s="423">
        <v>19</v>
      </c>
      <c r="G68" s="503">
        <v>13</v>
      </c>
      <c r="H68" s="423">
        <v>5</v>
      </c>
      <c r="I68" s="503">
        <v>12</v>
      </c>
      <c r="J68" s="423">
        <v>0</v>
      </c>
      <c r="K68" s="503">
        <v>5</v>
      </c>
      <c r="L68" s="423">
        <v>1</v>
      </c>
      <c r="M68" s="503">
        <v>1</v>
      </c>
      <c r="N68" s="423">
        <v>0</v>
      </c>
      <c r="O68" s="503">
        <v>0</v>
      </c>
      <c r="P68" s="423">
        <v>0</v>
      </c>
      <c r="Q68" s="503">
        <v>0</v>
      </c>
      <c r="R68" s="423">
        <v>0</v>
      </c>
      <c r="S68" s="503">
        <v>2</v>
      </c>
      <c r="T68" s="423">
        <v>0</v>
      </c>
      <c r="U68" s="503">
        <v>0</v>
      </c>
      <c r="V68" s="423">
        <v>0</v>
      </c>
      <c r="W68" s="503">
        <v>0</v>
      </c>
      <c r="X68" s="423">
        <v>0</v>
      </c>
      <c r="Y68" s="503">
        <v>0</v>
      </c>
      <c r="Z68" s="423">
        <v>0</v>
      </c>
      <c r="AA68" s="503">
        <v>0</v>
      </c>
      <c r="AB68" s="423">
        <f t="shared" si="2"/>
        <v>761</v>
      </c>
      <c r="AC68" s="424">
        <f t="shared" si="2"/>
        <v>419</v>
      </c>
    </row>
    <row r="69" spans="1:29" s="421" customFormat="1" ht="19.5" customHeight="1">
      <c r="A69" s="422" t="s">
        <v>662</v>
      </c>
      <c r="B69" s="423">
        <v>246</v>
      </c>
      <c r="C69" s="503">
        <v>209</v>
      </c>
      <c r="D69" s="423">
        <v>20</v>
      </c>
      <c r="E69" s="503">
        <v>4</v>
      </c>
      <c r="F69" s="423">
        <v>3</v>
      </c>
      <c r="G69" s="503">
        <v>1</v>
      </c>
      <c r="H69" s="423">
        <v>1</v>
      </c>
      <c r="I69" s="503">
        <v>2</v>
      </c>
      <c r="J69" s="423">
        <v>0</v>
      </c>
      <c r="K69" s="503">
        <v>2</v>
      </c>
      <c r="L69" s="423">
        <v>0</v>
      </c>
      <c r="M69" s="503">
        <v>0</v>
      </c>
      <c r="N69" s="423">
        <v>0</v>
      </c>
      <c r="O69" s="503">
        <v>1</v>
      </c>
      <c r="P69" s="423">
        <v>0</v>
      </c>
      <c r="Q69" s="503">
        <v>0</v>
      </c>
      <c r="R69" s="423">
        <v>0</v>
      </c>
      <c r="S69" s="503">
        <v>0</v>
      </c>
      <c r="T69" s="423">
        <v>0</v>
      </c>
      <c r="U69" s="503">
        <v>0</v>
      </c>
      <c r="V69" s="423">
        <v>0</v>
      </c>
      <c r="W69" s="503">
        <v>0</v>
      </c>
      <c r="X69" s="423">
        <v>0</v>
      </c>
      <c r="Y69" s="503">
        <v>0</v>
      </c>
      <c r="Z69" s="423">
        <v>0</v>
      </c>
      <c r="AA69" s="503">
        <v>0</v>
      </c>
      <c r="AB69" s="423">
        <f t="shared" si="2"/>
        <v>270</v>
      </c>
      <c r="AC69" s="424">
        <f t="shared" si="2"/>
        <v>219</v>
      </c>
    </row>
    <row r="70" spans="1:29" s="421" customFormat="1" ht="19.5" customHeight="1" thickBot="1">
      <c r="A70" s="422" t="s">
        <v>663</v>
      </c>
      <c r="B70" s="423">
        <v>128</v>
      </c>
      <c r="C70" s="503">
        <v>261</v>
      </c>
      <c r="D70" s="423">
        <v>26</v>
      </c>
      <c r="E70" s="503">
        <v>16</v>
      </c>
      <c r="F70" s="423">
        <v>3</v>
      </c>
      <c r="G70" s="503">
        <v>5</v>
      </c>
      <c r="H70" s="423">
        <v>0</v>
      </c>
      <c r="I70" s="503">
        <v>8</v>
      </c>
      <c r="J70" s="423">
        <v>0</v>
      </c>
      <c r="K70" s="503">
        <v>3</v>
      </c>
      <c r="L70" s="423">
        <v>0</v>
      </c>
      <c r="M70" s="503">
        <v>0</v>
      </c>
      <c r="N70" s="423">
        <v>0</v>
      </c>
      <c r="O70" s="503">
        <v>3</v>
      </c>
      <c r="P70" s="423">
        <v>0</v>
      </c>
      <c r="Q70" s="503">
        <v>0</v>
      </c>
      <c r="R70" s="423">
        <v>0</v>
      </c>
      <c r="S70" s="503">
        <v>0</v>
      </c>
      <c r="T70" s="423">
        <v>0</v>
      </c>
      <c r="U70" s="503">
        <v>0</v>
      </c>
      <c r="V70" s="423">
        <v>0</v>
      </c>
      <c r="W70" s="503">
        <v>0</v>
      </c>
      <c r="X70" s="423">
        <v>0</v>
      </c>
      <c r="Y70" s="503">
        <v>0</v>
      </c>
      <c r="Z70" s="423">
        <v>0</v>
      </c>
      <c r="AA70" s="503">
        <v>0</v>
      </c>
      <c r="AB70" s="423">
        <f t="shared" si="2"/>
        <v>157</v>
      </c>
      <c r="AC70" s="424">
        <f t="shared" si="2"/>
        <v>296</v>
      </c>
    </row>
    <row r="71" spans="1:29" s="421" customFormat="1" ht="19.5" customHeight="1" thickBot="1">
      <c r="A71" s="428" t="s">
        <v>664</v>
      </c>
      <c r="B71" s="429">
        <f aca="true" t="shared" si="3" ref="B71:AA71">SUM(B51:B70)</f>
        <v>46189</v>
      </c>
      <c r="C71" s="506">
        <f t="shared" si="3"/>
        <v>15625</v>
      </c>
      <c r="D71" s="429">
        <f t="shared" si="3"/>
        <v>3959</v>
      </c>
      <c r="E71" s="506">
        <f t="shared" si="3"/>
        <v>1186</v>
      </c>
      <c r="F71" s="429">
        <f t="shared" si="3"/>
        <v>475</v>
      </c>
      <c r="G71" s="506">
        <f t="shared" si="3"/>
        <v>729</v>
      </c>
      <c r="H71" s="429">
        <f t="shared" si="3"/>
        <v>165</v>
      </c>
      <c r="I71" s="506">
        <f t="shared" si="3"/>
        <v>531</v>
      </c>
      <c r="J71" s="429">
        <f t="shared" si="3"/>
        <v>30</v>
      </c>
      <c r="K71" s="506">
        <f t="shared" si="3"/>
        <v>202</v>
      </c>
      <c r="L71" s="429">
        <f t="shared" si="3"/>
        <v>36</v>
      </c>
      <c r="M71" s="506">
        <f t="shared" si="3"/>
        <v>138</v>
      </c>
      <c r="N71" s="429">
        <f t="shared" si="3"/>
        <v>7</v>
      </c>
      <c r="O71" s="506">
        <f t="shared" si="3"/>
        <v>64</v>
      </c>
      <c r="P71" s="429">
        <f t="shared" si="3"/>
        <v>2</v>
      </c>
      <c r="Q71" s="506">
        <f t="shared" si="3"/>
        <v>44</v>
      </c>
      <c r="R71" s="429">
        <f t="shared" si="3"/>
        <v>2</v>
      </c>
      <c r="S71" s="506">
        <f t="shared" si="3"/>
        <v>11</v>
      </c>
      <c r="T71" s="429">
        <f t="shared" si="3"/>
        <v>2</v>
      </c>
      <c r="U71" s="506">
        <f t="shared" si="3"/>
        <v>5</v>
      </c>
      <c r="V71" s="429">
        <f t="shared" si="3"/>
        <v>0</v>
      </c>
      <c r="W71" s="506">
        <f t="shared" si="3"/>
        <v>2</v>
      </c>
      <c r="X71" s="429">
        <f t="shared" si="3"/>
        <v>0</v>
      </c>
      <c r="Y71" s="506">
        <f t="shared" si="3"/>
        <v>4</v>
      </c>
      <c r="Z71" s="429">
        <f t="shared" si="3"/>
        <v>0</v>
      </c>
      <c r="AA71" s="506">
        <f t="shared" si="3"/>
        <v>0</v>
      </c>
      <c r="AB71" s="429">
        <f t="shared" si="2"/>
        <v>50867</v>
      </c>
      <c r="AC71" s="430">
        <f t="shared" si="2"/>
        <v>18541</v>
      </c>
    </row>
    <row r="72" spans="1:29" s="421" customFormat="1" ht="19.5" customHeight="1" thickBot="1">
      <c r="A72" s="428" t="s">
        <v>665</v>
      </c>
      <c r="B72" s="429">
        <f>B44+B71</f>
        <v>385889</v>
      </c>
      <c r="C72" s="506">
        <f aca="true" t="shared" si="4" ref="C72:AA72">C44+C71</f>
        <v>145244</v>
      </c>
      <c r="D72" s="429">
        <f t="shared" si="4"/>
        <v>35230</v>
      </c>
      <c r="E72" s="506">
        <f t="shared" si="4"/>
        <v>9812</v>
      </c>
      <c r="F72" s="429">
        <f t="shared" si="4"/>
        <v>6450</v>
      </c>
      <c r="G72" s="506">
        <f t="shared" si="4"/>
        <v>6109</v>
      </c>
      <c r="H72" s="429">
        <f t="shared" si="4"/>
        <v>2211</v>
      </c>
      <c r="I72" s="506">
        <f t="shared" si="4"/>
        <v>4258</v>
      </c>
      <c r="J72" s="429">
        <f t="shared" si="4"/>
        <v>453</v>
      </c>
      <c r="K72" s="506">
        <f t="shared" si="4"/>
        <v>1400</v>
      </c>
      <c r="L72" s="429">
        <f t="shared" si="4"/>
        <v>305</v>
      </c>
      <c r="M72" s="506">
        <f t="shared" si="4"/>
        <v>1041</v>
      </c>
      <c r="N72" s="429">
        <f t="shared" si="4"/>
        <v>102</v>
      </c>
      <c r="O72" s="506">
        <f t="shared" si="4"/>
        <v>456</v>
      </c>
      <c r="P72" s="429">
        <f t="shared" si="4"/>
        <v>26</v>
      </c>
      <c r="Q72" s="506">
        <f t="shared" si="4"/>
        <v>233</v>
      </c>
      <c r="R72" s="429">
        <f t="shared" si="4"/>
        <v>6</v>
      </c>
      <c r="S72" s="506">
        <f t="shared" si="4"/>
        <v>78</v>
      </c>
      <c r="T72" s="429">
        <f t="shared" si="4"/>
        <v>6</v>
      </c>
      <c r="U72" s="506">
        <f t="shared" si="4"/>
        <v>20</v>
      </c>
      <c r="V72" s="429">
        <f t="shared" si="4"/>
        <v>1</v>
      </c>
      <c r="W72" s="506">
        <f t="shared" si="4"/>
        <v>11</v>
      </c>
      <c r="X72" s="429">
        <f t="shared" si="4"/>
        <v>0</v>
      </c>
      <c r="Y72" s="506">
        <f t="shared" si="4"/>
        <v>22</v>
      </c>
      <c r="Z72" s="429">
        <f t="shared" si="4"/>
        <v>1</v>
      </c>
      <c r="AA72" s="506">
        <f t="shared" si="4"/>
        <v>2</v>
      </c>
      <c r="AB72" s="429">
        <f t="shared" si="2"/>
        <v>430680</v>
      </c>
      <c r="AC72" s="430">
        <f t="shared" si="2"/>
        <v>168686</v>
      </c>
    </row>
    <row r="73" ht="9.75">
      <c r="AB73" s="44" t="s">
        <v>895</v>
      </c>
    </row>
  </sheetData>
  <printOptions/>
  <pageMargins left="0.5905511811023623" right="0.5905511811023623" top="0.5905511811023623" bottom="0.5905511811023623" header="0.3937007874015748" footer="0.3937007874015748"/>
  <pageSetup firstPageNumber="87" useFirstPageNumber="1" fitToHeight="2" fitToWidth="2" horizontalDpi="600" verticalDpi="600" orientation="portrait" pageOrder="overThenDown" paperSize="9" scale="105" r:id="rId2"/>
  <headerFooter alignWithMargins="0">
    <oddFooter>&amp;C&amp;P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2012-03-13T10:15:25Z</cp:lastPrinted>
  <dcterms:created xsi:type="dcterms:W3CDTF">2002-05-16T10:09:36Z</dcterms:created>
  <dcterms:modified xsi:type="dcterms:W3CDTF">2012-04-11T08:51:16Z</dcterms:modified>
  <cp:category/>
  <cp:version/>
  <cp:contentType/>
  <cp:contentStatus/>
</cp:coreProperties>
</file>