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25" yWindow="65446" windowWidth="13935" windowHeight="5880" tabRatio="680" activeTab="5"/>
  </bookViews>
  <sheets>
    <sheet name="し尿概況１" sheetId="1" r:id="rId1"/>
    <sheet name="し尿概況２" sheetId="2" r:id="rId2"/>
    <sheet name="し尿人口内訳" sheetId="3" r:id="rId3"/>
    <sheet name="し尿収集状況" sheetId="4" r:id="rId4"/>
    <sheet name="し尿処理内訳" sheetId="5" r:id="rId5"/>
    <sheet name="残渣処分内訳" sheetId="6" r:id="rId6"/>
    <sheet name="し尿業者" sheetId="7" r:id="rId7"/>
  </sheets>
  <definedNames>
    <definedName name="_xlnm.Print_Area" localSheetId="0">'し尿概況１'!$A$1:$I$33</definedName>
    <definedName name="_xlnm.Print_Area" localSheetId="2">'し尿人口内訳'!$A$1:$N$79</definedName>
    <definedName name="_xlnm.Print_Area" localSheetId="5">'残渣処分内訳'!$A$1:$M$79</definedName>
  </definedNames>
  <calcPr fullCalcOnLoad="1"/>
</workbook>
</file>

<file path=xl/sharedStrings.xml><?xml version="1.0" encoding="utf-8"?>
<sst xmlns="http://schemas.openxmlformats.org/spreadsheetml/2006/main" count="3014" uniqueCount="414">
  <si>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</si>
  <si>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</si>
  <si>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</si>
  <si>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</si>
  <si>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</si>
  <si>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</si>
  <si>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</si>
  <si>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</si>
  <si>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</si>
  <si>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</si>
  <si>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</si>
  <si>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</si>
  <si>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</si>
  <si>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備考１　水洗化率（％）＝水洗化人口÷計画処理区域内人口×１００</t>
  </si>
  <si>
    <t>市町村名</t>
  </si>
  <si>
    <t>市　計</t>
  </si>
  <si>
    <t>町村計</t>
  </si>
  <si>
    <t>県合計</t>
  </si>
  <si>
    <t>設楽町</t>
  </si>
  <si>
    <t>東栄町</t>
  </si>
  <si>
    <t>豊根村</t>
  </si>
  <si>
    <t>音羽町</t>
  </si>
  <si>
    <t>小坂井町</t>
  </si>
  <si>
    <t>御津町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</si>
  <si>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</si>
  <si>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</si>
  <si>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</si>
  <si>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</si>
  <si>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</si>
  <si>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</si>
  <si>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</si>
  <si>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</si>
  <si>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</si>
  <si>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</si>
  <si>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</si>
  <si>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</si>
  <si>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</si>
  <si>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</si>
  <si>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</si>
  <si>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</si>
  <si>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</si>
  <si>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</si>
  <si>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</si>
  <si>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</si>
  <si>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</si>
  <si>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</si>
  <si>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</si>
  <si>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</si>
  <si>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</si>
  <si>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</si>
  <si>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</si>
  <si>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</si>
  <si>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</si>
  <si>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</si>
  <si>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</si>
  <si>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</si>
  <si>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</si>
  <si>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</si>
  <si>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</si>
  <si>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</si>
  <si>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</si>
  <si>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</si>
  <si>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日進市</t>
  </si>
  <si>
    <t>東郷町</t>
  </si>
  <si>
    <t>長久手町</t>
  </si>
  <si>
    <t>-</t>
  </si>
  <si>
    <t>ウ　し尿収集の状況</t>
  </si>
  <si>
    <t>計</t>
  </si>
  <si>
    <t>総合計</t>
  </si>
  <si>
    <t>合　計</t>
  </si>
  <si>
    <t>直　営</t>
  </si>
  <si>
    <t>委　託</t>
  </si>
  <si>
    <t>許　可</t>
  </si>
  <si>
    <t>エ　し尿処理の状況</t>
  </si>
  <si>
    <t>（ア）し尿処理の内訳</t>
  </si>
  <si>
    <t>し尿処理施設</t>
  </si>
  <si>
    <t>下水道投入</t>
  </si>
  <si>
    <t>海洋投入</t>
  </si>
  <si>
    <t>農村還元</t>
  </si>
  <si>
    <t>その他</t>
  </si>
  <si>
    <t>し尿</t>
  </si>
  <si>
    <t>浄化槽汚泥</t>
  </si>
  <si>
    <t>埋　立</t>
  </si>
  <si>
    <t>肥料等</t>
  </si>
  <si>
    <t>処　分</t>
  </si>
  <si>
    <t>に利用</t>
  </si>
  <si>
    <t>（イ）残渣処分の内訳</t>
  </si>
  <si>
    <t>水洗化人口</t>
  </si>
  <si>
    <t>との差</t>
  </si>
  <si>
    <t>し　　　尿</t>
  </si>
  <si>
    <t>　　　　　浄　化　槽　汚　泥</t>
  </si>
  <si>
    <t>　　　　し　　　尿</t>
  </si>
  <si>
    <t>　　　　　計</t>
  </si>
  <si>
    <t>自家処理量</t>
  </si>
  <si>
    <t>収集</t>
  </si>
  <si>
    <t>処理＋</t>
  </si>
  <si>
    <t>自家処理</t>
  </si>
  <si>
    <t>　　　計</t>
  </si>
  <si>
    <t>イ　し尿処理人口の内訳</t>
  </si>
  <si>
    <t>計画処理
区域内人口</t>
  </si>
  <si>
    <t>非水洗化
人　口</t>
  </si>
  <si>
    <t>計画収集
人　口</t>
  </si>
  <si>
    <t>自家処理
人　口</t>
  </si>
  <si>
    <t>水洗化
人　口</t>
  </si>
  <si>
    <t>下水道
人　口</t>
  </si>
  <si>
    <t>コミプラ
人　口</t>
  </si>
  <si>
    <t>浄化槽
人　口</t>
  </si>
  <si>
    <t>合併処理
浄化槽人口</t>
  </si>
  <si>
    <t>単独処理
浄化槽人口</t>
  </si>
  <si>
    <t>汚水衛生
処理率
（％）</t>
  </si>
  <si>
    <t>水洗化率
（％）</t>
  </si>
  <si>
    <t>自 家
処 理</t>
  </si>
  <si>
    <t>１　廃棄物処理の状況</t>
  </si>
  <si>
    <t>区　　　　　分</t>
  </si>
  <si>
    <t>構成比（％）</t>
  </si>
  <si>
    <t>総　処　理　量</t>
  </si>
  <si>
    <t>し尿処理量</t>
  </si>
  <si>
    <t>面積</t>
  </si>
  <si>
    <t>処</t>
  </si>
  <si>
    <t>人口</t>
  </si>
  <si>
    <t>人</t>
  </si>
  <si>
    <t>理</t>
  </si>
  <si>
    <t>計画処理区域内面積</t>
  </si>
  <si>
    <t>内</t>
  </si>
  <si>
    <t>計画処理区域内人口</t>
  </si>
  <si>
    <t>浄化槽汚泥の処理量</t>
  </si>
  <si>
    <t>訳</t>
  </si>
  <si>
    <t>公共下水道</t>
  </si>
  <si>
    <t>浄化槽</t>
  </si>
  <si>
    <t>合併処理</t>
  </si>
  <si>
    <t>単独処理</t>
  </si>
  <si>
    <t>自家処理人口</t>
  </si>
  <si>
    <t>し尿及び浄化槽汚泥の自家処理量</t>
  </si>
  <si>
    <t>計画収集人口（くみ取り等）</t>
  </si>
  <si>
    <t>収　集　総　量</t>
  </si>
  <si>
    <t>kl/年</t>
  </si>
  <si>
    <t>収</t>
  </si>
  <si>
    <t>市町村・組合によるもの</t>
  </si>
  <si>
    <t>集</t>
  </si>
  <si>
    <t>直営</t>
  </si>
  <si>
    <t>[総処理量</t>
  </si>
  <si>
    <t>（単位：kl/年）</t>
  </si>
  <si>
    <t>形</t>
  </si>
  <si>
    <t>委託</t>
  </si>
  <si>
    <t>態</t>
  </si>
  <si>
    <t>許可業者によるもの</t>
  </si>
  <si>
    <t>し尿処理施設</t>
  </si>
  <si>
    <t>浄化槽汚泥</t>
  </si>
  <si>
    <t>下水道投入</t>
  </si>
  <si>
    <t>海洋投入</t>
  </si>
  <si>
    <t>農村還元・その他</t>
  </si>
  <si>
    <t>し尿及び浄化槽汚泥の自家処理量</t>
  </si>
  <si>
    <t>k㎡</t>
  </si>
  <si>
    <t>k㎡</t>
  </si>
  <si>
    <t>コミュニティ・プラント</t>
  </si>
  <si>
    <t>下水道
投　入</t>
  </si>
  <si>
    <t>し　尿
処理施設</t>
  </si>
  <si>
    <t>浄化槽
汚　泥</t>
  </si>
  <si>
    <t>（単位：ｔ／年）</t>
  </si>
  <si>
    <t>（単位：ｋｌ／年）</t>
  </si>
  <si>
    <t>（単位：人）</t>
  </si>
  <si>
    <t>し　尿</t>
  </si>
  <si>
    <t>[</t>
  </si>
  <si>
    <t>総収集量</t>
  </si>
  <si>
    <t>］</t>
  </si>
  <si>
    <t xml:space="preserve"> 　（ア）愛知県の行政区域人口・面積</t>
  </si>
  <si>
    <t>　 （イ）し尿収集状況</t>
  </si>
  <si>
    <t>田原市</t>
  </si>
  <si>
    <t>し 尿 処 理 施 設</t>
  </si>
  <si>
    <t>コミュニティ・プラント</t>
  </si>
  <si>
    <t>-</t>
  </si>
  <si>
    <t>-</t>
  </si>
  <si>
    <t xml:space="preserve"> 　ア　概況</t>
  </si>
  <si>
    <t>処理量(kl/年)</t>
  </si>
  <si>
    <t>備考２　汚水衛生処理率（％）＝（下水道人口＋コミプラ人口＋合併処理浄化槽人口）÷計画処理 区域内人口×１００</t>
  </si>
  <si>
    <t>直 営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</si>
  <si>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</si>
  <si>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</si>
  <si>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</si>
  <si>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</si>
  <si>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</si>
  <si>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</si>
  <si>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</si>
  <si>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</si>
  <si>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</si>
  <si>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</si>
  <si>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</si>
  <si>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</si>
  <si>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</si>
  <si>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名古屋市</t>
  </si>
  <si>
    <t>収集運搬</t>
  </si>
  <si>
    <t>豊橋市</t>
  </si>
  <si>
    <t>－</t>
  </si>
  <si>
    <t>岡崎市</t>
  </si>
  <si>
    <t>一宮市</t>
  </si>
  <si>
    <t>瀬戸市</t>
  </si>
  <si>
    <t>(株)愛知衛生保繕社、(株)尾東、(有)品野衛生社</t>
  </si>
  <si>
    <t>最終処分</t>
  </si>
  <si>
    <t>オオブユニティ(株)</t>
  </si>
  <si>
    <t>半田市</t>
  </si>
  <si>
    <t>(有)酒井衛生社、東海衛生(有)</t>
  </si>
  <si>
    <t>(有)酒井衛生社、東海衛生(有)、オオブユニティ（株）、大昭工業（株）、中衛工業（株）</t>
  </si>
  <si>
    <t>春日井市</t>
  </si>
  <si>
    <t>(株)環境衛生、尾張衛生保繕(株)、(資)春日井衛生保繕社</t>
  </si>
  <si>
    <t>豊川市</t>
  </si>
  <si>
    <t>(株)コヤマ、(有)豊川東部衛生社、(有)豊川清掃舎、(有)日本興業、(有)セイブ衛生、(有)小坂井衛生社（運搬のみ）、(株)宝環器センター（運搬のみ）</t>
  </si>
  <si>
    <t>津島市</t>
  </si>
  <si>
    <t>碧南市</t>
  </si>
  <si>
    <t>東海保全(株)、碧南環境衛生(株)</t>
  </si>
  <si>
    <t>刈谷市</t>
  </si>
  <si>
    <t>(株)豊衛生舎、東洋衛生(株)</t>
  </si>
  <si>
    <t>(財)衣浦港ポートアイランド環境事業センター</t>
  </si>
  <si>
    <t>豊田市</t>
  </si>
  <si>
    <t>トヨタ衛生保繕（株）、(有)猿投衛生社、（株）豊環、東邦清掃（株）</t>
  </si>
  <si>
    <t>安城市</t>
  </si>
  <si>
    <t>西尾市</t>
  </si>
  <si>
    <t>西尾衛生社、(株)エヌジェイエス</t>
  </si>
  <si>
    <t>蒲郡市</t>
  </si>
  <si>
    <t>犬山市</t>
  </si>
  <si>
    <t>(有)犬山衛生管理組合</t>
  </si>
  <si>
    <t>(有)犬山衛生管理組合、（資）犬山衛生社、（株）新栄工業、サニター（株）、輪栄工業（株）</t>
  </si>
  <si>
    <t>常滑市</t>
  </si>
  <si>
    <t>(株)テクア、(有)マルハチ</t>
  </si>
  <si>
    <t>江南市</t>
  </si>
  <si>
    <t>(株)大栄工業、(株)倉衛工業、(有)ホテイクリーン</t>
  </si>
  <si>
    <t>小牧市</t>
  </si>
  <si>
    <t>稲沢市</t>
  </si>
  <si>
    <t>新城市</t>
  </si>
  <si>
    <t>新城浄化槽清掃管理センター、(株)宝環器センター、(株)東海環境衛生社、(有)アイサン、柿野クリーンサービス、守屋クリーンサービス</t>
  </si>
  <si>
    <t>東海市</t>
  </si>
  <si>
    <t>(株)上野清掃社、(有)横須賀衛生</t>
  </si>
  <si>
    <t>大府市</t>
  </si>
  <si>
    <t>知多市</t>
  </si>
  <si>
    <t>中衛工業(株)</t>
  </si>
  <si>
    <t>知立市</t>
  </si>
  <si>
    <t>知立衛生(株)</t>
  </si>
  <si>
    <t>尾張旭市</t>
  </si>
  <si>
    <t>（株）旭衛生社、（株）尾東、尾張衛生保繕（株）、（株）愛知衛生保繕社</t>
  </si>
  <si>
    <t>高浜市</t>
  </si>
  <si>
    <t>高浜衛生(株)</t>
  </si>
  <si>
    <t>岩倉市</t>
  </si>
  <si>
    <t>(株)アイホク</t>
  </si>
  <si>
    <t>豊明市</t>
  </si>
  <si>
    <t>日進市</t>
  </si>
  <si>
    <t>日の出衛生保繕(株)、トヨタ衛生保繕(株)</t>
  </si>
  <si>
    <t>日の出衛生保繕(株)、トヨタ衛生保繕(株)、日進衛生(株)</t>
  </si>
  <si>
    <t>田原市</t>
  </si>
  <si>
    <t>（株）東邦清掃、（株）鳳、（株）宝環器センター</t>
  </si>
  <si>
    <t>東郷町</t>
  </si>
  <si>
    <t>東海清掃(株)、日の出衛生保繕(株)</t>
  </si>
  <si>
    <t>長久手町</t>
  </si>
  <si>
    <t>豊衛工業(株)</t>
  </si>
  <si>
    <t>（株）サンキョークリエイト</t>
  </si>
  <si>
    <t>本美海運（株）</t>
  </si>
  <si>
    <t>倉衛工業</t>
  </si>
  <si>
    <t>(有)扶桑クリーン社</t>
  </si>
  <si>
    <t>(有)吉川清掃社、丸新商事(株)</t>
  </si>
  <si>
    <t>丸新商事（株）</t>
  </si>
  <si>
    <t>丸新商事（株）、（株）サンキョークリエイト</t>
  </si>
  <si>
    <t>西田衛生社、辻清掃(有)、(有)大政、三協商事（株）、サニター（株）</t>
  </si>
  <si>
    <t>丸二衛生(有)、（株）クリンテック、野崎工業(有)</t>
  </si>
  <si>
    <t>アメニティライフ、(株)クリンテック</t>
  </si>
  <si>
    <t>丸ニ衛生(有)、海部衛生社、(株)クリンテック</t>
  </si>
  <si>
    <t>(株)アグメント</t>
  </si>
  <si>
    <t>トーエイ(株)</t>
  </si>
  <si>
    <t>トーエイ(株)、(株)アグメント、東邦清掃(株)</t>
  </si>
  <si>
    <t>(有)大井毎日</t>
  </si>
  <si>
    <t>(株)知多環境保全センター、(有)大井毎日</t>
  </si>
  <si>
    <t>(株)知多環境保全センター</t>
  </si>
  <si>
    <t>(株)エイゼン、(有)タケイチ</t>
  </si>
  <si>
    <t>(株)エイゼン</t>
  </si>
  <si>
    <t>(株)一色厚生社、(有)一色町浄化槽管理センター</t>
  </si>
  <si>
    <t>(有)コスモエコサービス、(有)清和サービス</t>
  </si>
  <si>
    <t>(有)幡豆環境</t>
  </si>
  <si>
    <t>(資)蒲郡清浄センター、幸田衛生社</t>
  </si>
  <si>
    <t>(有)三好衛生社</t>
  </si>
  <si>
    <t>(有)三好衛生社、トヨタ衛生保繕(株)、浄化槽管理センター(株)</t>
  </si>
  <si>
    <t>（株）東海環境衛生社</t>
  </si>
  <si>
    <t>(株)ハマエイ</t>
  </si>
  <si>
    <t>(有)セイブ衛生</t>
  </si>
  <si>
    <t>(有)小坂井衛生社</t>
  </si>
  <si>
    <t>(有)セイブ衛生、(株)宝環器センター</t>
  </si>
  <si>
    <t>市町村名</t>
  </si>
  <si>
    <t>し尿関係の委託(廃棄物処理法第６条の２）</t>
  </si>
  <si>
    <t>し尿関係の許可(廃棄物処理法第７条）</t>
  </si>
  <si>
    <t>種別</t>
  </si>
  <si>
    <t>業者数</t>
  </si>
  <si>
    <t>業者名</t>
  </si>
  <si>
    <t>－</t>
  </si>
  <si>
    <t>（１）し尿処理の現況（平成１７年度実績）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</si>
  <si>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</si>
  <si>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</si>
  <si>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</si>
  <si>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</si>
  <si>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</si>
  <si>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</si>
  <si>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</si>
  <si>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</si>
  <si>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</si>
  <si>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</si>
  <si>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</si>
  <si>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</si>
  <si>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</si>
  <si>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</si>
  <si>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</si>
  <si>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</si>
  <si>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</si>
  <si>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</si>
  <si>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</si>
  <si>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</si>
  <si>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</si>
  <si>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</si>
  <si>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</si>
  <si>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</si>
  <si>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</si>
  <si>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</si>
  <si>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</si>
  <si>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</si>
  <si>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</si>
  <si>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</si>
  <si>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</si>
  <si>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東郷町</t>
  </si>
  <si>
    <t>長久手町</t>
  </si>
  <si>
    <t>豊山町</t>
  </si>
  <si>
    <t>北名古屋市</t>
  </si>
  <si>
    <t>春日町</t>
  </si>
  <si>
    <t>清須市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</si>
  <si>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</si>
  <si>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</si>
  <si>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</si>
  <si>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</si>
  <si>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</si>
  <si>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</si>
  <si>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</si>
  <si>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</si>
  <si>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</si>
  <si>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</si>
  <si>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愛西市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</si>
  <si>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</si>
  <si>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</si>
  <si>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</si>
  <si>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</si>
  <si>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</si>
  <si>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</si>
  <si>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</si>
  <si>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</si>
  <si>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</si>
  <si>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</si>
  <si>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</si>
  <si>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</si>
  <si>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</si>
  <si>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</si>
  <si>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</si>
  <si>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</si>
  <si>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農地還元</t>
  </si>
  <si>
    <t>愛西市</t>
  </si>
  <si>
    <t>清須市</t>
  </si>
  <si>
    <t>北名古屋市</t>
  </si>
  <si>
    <t>ノザキ（株）、中衛工業(株)、大昭工業(株)、サニター(株)</t>
  </si>
  <si>
    <t>(株)トヨエイ、(有)東海化学工業所、(株)東三保全社、(有)東部衛生社、(有)協和衛生社、(有)山本衛生社、(有)東三衛生社、(有)三協衛生社、(有)市民クリアー</t>
  </si>
  <si>
    <t>中部保全（株）、(有)額田衛生社</t>
  </si>
  <si>
    <t>中部保全（株）、（資）三河公益社、(有)三共舎、(有)本多商事、高橋商舎、清掃社、（資）岡崎衛生社、（有）額田衛生社</t>
  </si>
  <si>
    <t>一宮中部衛生(株)、奥町衛生、木曽川環境クリーン(株)、中衛工業(株)、尾張衛生管理(株)、（株）起町衛生社、（株）カナックス</t>
  </si>
  <si>
    <t>(株)大政、西田衛生社、(有)吉川清掃社、辻清掃(有)、尾西清掃(株)、野崎工業(有)、尾張衛生管理(株)、三協商事(株)、丸新商事(株)、海部衛生社、丸二衛生(有)、(株)クリンテック</t>
  </si>
  <si>
    <t>トヨタ衛生保繕（株）、(有)猿投衛生社、（株）豊環、東邦清掃（株）、（有）ヤハギエコノス、（株）光商事、（株）東海環境衛生社</t>
  </si>
  <si>
    <t>アンジョウユニティ(株)、東邦清掃(株)、三協商事(株)</t>
  </si>
  <si>
    <t>(株)山兼、(有)蒲郡衛生社、(有)白星社、(有)鈴米、蒲郡清浄センター</t>
  </si>
  <si>
    <t>(有)小牧衛生部、愛牧衛生社、(株)小牧浄化槽センター、輪栄工業(株)、(株)環境衛生、中衛工業（株）、サニター(株)、野崎工業(有)</t>
  </si>
  <si>
    <t>(株)サンキョークリエイト、尾西清掃(株)、（有）杉本清掃、（有）大政、（有）吉川清掃</t>
  </si>
  <si>
    <t>(株)上野清掃社、(有)横須賀衛生、(株)東海興業、東海衛生（有）、中衛工業(株)　</t>
  </si>
  <si>
    <t>オオブユニティ(株)</t>
  </si>
  <si>
    <t>オオブユニティ(株)、サニター(株)、野崎工業(有)</t>
  </si>
  <si>
    <t>尾西清掃（株）、吉川清掃社、辻清掃（有）、西田衛生社、（有）大政、野崎工業（有）</t>
  </si>
  <si>
    <t>愛西市</t>
  </si>
  <si>
    <t>三協商事（株）、丸新商事（株）、（株）サンキョークリエイト、（有）神農商事</t>
  </si>
  <si>
    <t>本美海運</t>
  </si>
  <si>
    <t>三協商事（株）、丸新商事（株）、（株）サンキョークリエイト</t>
  </si>
  <si>
    <t>（株）アイホク、（株）輪栄工業</t>
  </si>
  <si>
    <t>日の出衛生保繕(株)、輪栄工業（株）</t>
  </si>
  <si>
    <t>（有）扶桑クリーン社、（株）東海SUNKEY、（株）倉衛工業、（株）大栄</t>
  </si>
  <si>
    <t>本美海運（株）</t>
  </si>
  <si>
    <t>海部衛生社、（有）海南浄化せんたー、(株)クリンテック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</si>
  <si>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</si>
  <si>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</si>
  <si>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</si>
  <si>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</si>
  <si>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</si>
  <si>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</si>
  <si>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</si>
  <si>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</si>
  <si>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</si>
  <si>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</si>
  <si>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</si>
  <si>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</si>
  <si>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</si>
  <si>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</si>
  <si>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</si>
  <si>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</si>
  <si>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</si>
  <si>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</si>
  <si>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</si>
  <si>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</si>
  <si>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</si>
  <si>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</si>
  <si>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</si>
  <si>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</si>
  <si>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</si>
  <si>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</si>
  <si>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オ　一般廃棄物処理業者(し尿関係)　１／３</t>
  </si>
  <si>
    <t>オ　一般廃棄物処理業者(し尿関係)　２／３</t>
  </si>
  <si>
    <t>オ　一般廃棄物処理業者(し尿関係)　３／３</t>
  </si>
  <si>
    <t>（ウ）計画収集し尿処理内訳</t>
  </si>
  <si>
    <t>（注）その他処理とは、直接焼却等をいう。</t>
  </si>
  <si>
    <t>（注）その他とは、ごみ処理施設での焼却処理等をいう。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</si>
</sst>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\]"/>
    <numFmt numFmtId="179" formatCode="0.000"/>
    <numFmt numFmtId="180" formatCode="0.0%"/>
    <numFmt numFmtId="181" formatCode="0.000%"/>
    <numFmt numFmtId="182" formatCode="0.0000%"/>
    <numFmt numFmtId="183" formatCode="#,##0.000;[Red]\-#,##0.000"/>
    <numFmt numFmtId="184" formatCode="#,##0.0000;[Red]\-#,##0.0000"/>
    <numFmt numFmtId="185" formatCode="0.0_ ;[Red]\-0.0\ "/>
    <numFmt numFmtId="186" formatCode="&quot;\&quot;#,##0.0;[Red]&quot;\&quot;\-#,##0.0"/>
    <numFmt numFmtId="187" formatCode="0.00_ "/>
    <numFmt numFmtId="188" formatCode="0.000_ "/>
    <numFmt numFmtId="189" formatCode="0.000_);[Red]\(0.000\)"/>
    <numFmt numFmtId="190" formatCode="0.0_);[Red]\(0.0\)"/>
    <numFmt numFmtId="191" formatCode="#,##0_ ;[Red]\-#,##0\ "/>
    <numFmt numFmtId="192" formatCode="#,##0.0_ ;[Red]\-#,##0.0\ "/>
    <numFmt numFmtId="193" formatCode="0_);[Red]\(0\)"/>
    <numFmt numFmtId="194" formatCode="#,##0_);[Red]\(#,##0\)"/>
    <numFmt numFmtId="195" formatCode="0.0_ "/>
    <numFmt numFmtId="196" formatCode="0_ "/>
    <numFmt numFmtId="197" formatCode="&quot;R&quot;\ #,##0;&quot;R&quot;\ \-#,##0"/>
    <numFmt numFmtId="198" formatCode="&quot;R&quot;\ #,##0;[Red]&quot;R&quot;\ \-#,##0"/>
    <numFmt numFmtId="199" formatCode="&quot;R&quot;\ #,##0.00;&quot;R&quot;\ \-#,##0.00"/>
    <numFmt numFmtId="200" formatCode="&quot;R&quot;\ #,##0.00;[Red]&quot;R&quot;\ \-#,##0.00"/>
    <numFmt numFmtId="201" formatCode="_ &quot;R&quot;\ * #,##0_ ;_ &quot;R&quot;\ * \-#,##0_ ;_ &quot;R&quot;\ * &quot;-&quot;_ ;_ @_ "/>
    <numFmt numFmtId="202" formatCode="_ &quot;R&quot;\ * #,##0.00_ ;_ &quot;R&quot;\ * \-#,##0.00_ ;_ &quot;R&quot;\ * &quot;-&quot;??_ ;_ @_ "/>
    <numFmt numFmtId="203" formatCode="&quot;\&quot;#,##0;&quot;\&quot;\!\-#,##0"/>
    <numFmt numFmtId="204" formatCode="&quot;\&quot;#,##0;[Red]&quot;\&quot;\!\-#,##0"/>
    <numFmt numFmtId="205" formatCode="&quot;\&quot;#,##0.00;&quot;\&quot;\!\-#,##0.00"/>
    <numFmt numFmtId="206" formatCode="&quot;\&quot;#,##0.00;[Red]&quot;\&quot;\!\-#,##0.00"/>
    <numFmt numFmtId="207" formatCode="_ &quot;\&quot;* #,##0_ ;_ &quot;\&quot;* \!\-#,##0_ ;_ &quot;\&quot;* &quot;-&quot;_ ;_ @_ "/>
    <numFmt numFmtId="208" formatCode="_ * #,##0_ ;_ * \!\-#,##0_ ;_ * &quot;-&quot;_ ;_ @_ "/>
    <numFmt numFmtId="209" formatCode="_ &quot;\&quot;* #,##0.00_ ;_ &quot;\&quot;* \!\-#,##0.00_ ;_ &quot;\&quot;* &quot;-&quot;??_ ;_ @_ "/>
    <numFmt numFmtId="210" formatCode="_ * #,##0.00_ ;_ * \!\-#,##0.00_ ;_ * &quot;-&quot;??_ ;_ @_ "/>
    <numFmt numFmtId="211" formatCode="\!\$#,##0_);\!\(\!\$#,##0\!\)"/>
    <numFmt numFmtId="212" formatCode="\!\$#,##0_);[Red]\!\(\!\$#,##0\!\)"/>
    <numFmt numFmtId="213" formatCode="\!\$#,##0.00_);\!\(\!\$#,##0.00\!\)"/>
    <numFmt numFmtId="214" formatCode="\!\$#,##0.00_);[Red]\!\(\!\$#,##0.00\!\)"/>
    <numFmt numFmtId="215" formatCode="&quot;\&quot;#,##0;&quot;\&quot;&quot;\&quot;\!\-#,##0"/>
    <numFmt numFmtId="216" formatCode="&quot;\&quot;#,##0;[Red]&quot;\&quot;&quot;\&quot;\!\-#,##0"/>
    <numFmt numFmtId="217" formatCode="&quot;\&quot;#,##0.00;&quot;\&quot;&quot;\&quot;\!\-#,##0.00"/>
    <numFmt numFmtId="218" formatCode="&quot;\&quot;#,##0.00;[Red]&quot;\&quot;&quot;\&quot;\!\-#,##0.00"/>
    <numFmt numFmtId="219" formatCode="_ &quot;\&quot;* #,##0_ ;_ &quot;\&quot;* &quot;\&quot;\!\-#,##0_ ;_ &quot;\&quot;* &quot;-&quot;_ ;_ @_ "/>
    <numFmt numFmtId="220" formatCode="_ * #,##0_ ;_ * &quot;\&quot;\!\-#,##0_ ;_ * &quot;-&quot;_ ;_ @_ "/>
    <numFmt numFmtId="221" formatCode="_ &quot;\&quot;* #,##0.00_ ;_ &quot;\&quot;* &quot;\&quot;\!\-#,##0.00_ ;_ &quot;\&quot;* &quot;-&quot;??_ ;_ @_ "/>
    <numFmt numFmtId="222" formatCode="_ * #,##0.00_ ;_ * &quot;\&quot;\!\-#,##0.00_ ;_ * &quot;-&quot;??_ ;_ @_ "/>
    <numFmt numFmtId="223" formatCode="&quot;\&quot;\!\$#,##0_);&quot;\&quot;\!\(&quot;\&quot;\!\$#,##0&quot;\&quot;\!\)"/>
    <numFmt numFmtId="224" formatCode="&quot;\&quot;\!\$#,##0_);[Red]&quot;\&quot;\!\(&quot;\&quot;\!\$#,##0&quot;\&quot;\!\)"/>
    <numFmt numFmtId="225" formatCode="&quot;\&quot;\!\$#,##0.00_);&quot;\&quot;\!\(&quot;\&quot;\!\$#,##0.00&quot;\&quot;\!\)"/>
    <numFmt numFmtId="226" formatCode="&quot;\&quot;\!\$#,##0.00_);[Red]&quot;\&quot;\!\(&quot;\&quot;\!\$#,##0.00&quot;\&quot;\!\)"/>
  </numFmts>
  <fonts count="25">
    <font>
      <sz val="12"/>
      <name val="平成明朝"/>
      <family val="3"/>
    </font>
    <font>
      <b/>
      <sz val="12"/>
      <name val="平成明朝"/>
      <family val="3"/>
    </font>
    <font>
      <i/>
      <sz val="12"/>
      <name val="平成明朝"/>
      <family val="3"/>
    </font>
    <font>
      <b/>
      <i/>
      <sz val="12"/>
      <name val="平成明朝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平成明朝"/>
      <family val="3"/>
    </font>
    <font>
      <u val="single"/>
      <sz val="12"/>
      <color indexed="36"/>
      <name val="平成明朝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color indexed="2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平成明朝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5"/>
      <name val="ＭＳ ゴシック"/>
      <family val="3"/>
    </font>
    <font>
      <sz val="17"/>
      <name val="ＭＳ 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 vertical="center"/>
      <protection/>
    </xf>
    <xf numFmtId="0" fontId="7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3" fontId="13" fillId="0" borderId="0" xfId="17" applyNumberFormat="1" applyFont="1" applyFill="1" applyBorder="1" applyAlignment="1">
      <alignment/>
    </xf>
    <xf numFmtId="3" fontId="13" fillId="0" borderId="2" xfId="17" applyNumberFormat="1" applyFont="1" applyFill="1" applyBorder="1" applyAlignment="1">
      <alignment/>
    </xf>
    <xf numFmtId="3" fontId="13" fillId="0" borderId="3" xfId="17" applyNumberFormat="1" applyFont="1" applyFill="1" applyBorder="1" applyAlignment="1">
      <alignment/>
    </xf>
    <xf numFmtId="3" fontId="13" fillId="0" borderId="4" xfId="17" applyNumberFormat="1" applyFont="1" applyFill="1" applyBorder="1" applyAlignment="1">
      <alignment/>
    </xf>
    <xf numFmtId="3" fontId="13" fillId="0" borderId="5" xfId="17" applyNumberFormat="1" applyFont="1" applyFill="1" applyBorder="1" applyAlignment="1">
      <alignment/>
    </xf>
    <xf numFmtId="3" fontId="13" fillId="0" borderId="6" xfId="17" applyNumberFormat="1" applyFont="1" applyFill="1" applyBorder="1" applyAlignment="1">
      <alignment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right" vertical="center" wrapText="1"/>
    </xf>
    <xf numFmtId="38" fontId="8" fillId="0" borderId="9" xfId="17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 wrapText="1"/>
    </xf>
    <xf numFmtId="38" fontId="8" fillId="0" borderId="15" xfId="17" applyFont="1" applyFill="1" applyBorder="1" applyAlignment="1">
      <alignment vertical="center"/>
    </xf>
    <xf numFmtId="38" fontId="8" fillId="0" borderId="16" xfId="17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3" fontId="13" fillId="0" borderId="7" xfId="17" applyNumberFormat="1" applyFont="1" applyFill="1" applyBorder="1" applyAlignment="1">
      <alignment vertical="center"/>
    </xf>
    <xf numFmtId="3" fontId="13" fillId="0" borderId="18" xfId="17" applyNumberFormat="1" applyFont="1" applyFill="1" applyBorder="1" applyAlignment="1">
      <alignment vertical="center"/>
    </xf>
    <xf numFmtId="3" fontId="13" fillId="0" borderId="17" xfId="17" applyNumberFormat="1" applyFont="1" applyFill="1" applyBorder="1" applyAlignment="1">
      <alignment vertical="center"/>
    </xf>
    <xf numFmtId="3" fontId="13" fillId="0" borderId="8" xfId="17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right" vertical="center" wrapText="1"/>
    </xf>
    <xf numFmtId="3" fontId="13" fillId="0" borderId="11" xfId="17" applyNumberFormat="1" applyFont="1" applyFill="1" applyBorder="1" applyAlignment="1">
      <alignment/>
    </xf>
    <xf numFmtId="3" fontId="13" fillId="0" borderId="19" xfId="17" applyNumberFormat="1" applyFont="1" applyFill="1" applyBorder="1" applyAlignment="1">
      <alignment/>
    </xf>
    <xf numFmtId="3" fontId="13" fillId="0" borderId="20" xfId="17" applyNumberFormat="1" applyFont="1" applyFill="1" applyBorder="1" applyAlignment="1">
      <alignment/>
    </xf>
    <xf numFmtId="3" fontId="13" fillId="0" borderId="14" xfId="17" applyNumberFormat="1" applyFont="1" applyFill="1" applyBorder="1" applyAlignment="1">
      <alignment/>
    </xf>
    <xf numFmtId="3" fontId="13" fillId="0" borderId="21" xfId="17" applyNumberFormat="1" applyFont="1" applyFill="1" applyBorder="1" applyAlignment="1">
      <alignment/>
    </xf>
    <xf numFmtId="3" fontId="13" fillId="0" borderId="22" xfId="17" applyNumberFormat="1" applyFont="1" applyFill="1" applyBorder="1" applyAlignment="1">
      <alignment/>
    </xf>
    <xf numFmtId="0" fontId="13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38" fontId="8" fillId="0" borderId="23" xfId="0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8" fontId="8" fillId="0" borderId="26" xfId="17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38" fontId="8" fillId="0" borderId="0" xfId="17" applyFont="1" applyFill="1" applyBorder="1" applyAlignment="1" applyProtection="1">
      <alignment vertical="center"/>
      <protection locked="0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8" fillId="0" borderId="37" xfId="17" applyFont="1" applyFill="1" applyBorder="1" applyAlignment="1" applyProtection="1">
      <alignment vertical="center"/>
      <protection locked="0"/>
    </xf>
    <xf numFmtId="38" fontId="8" fillId="0" borderId="38" xfId="17" applyFont="1" applyFill="1" applyBorder="1" applyAlignment="1" applyProtection="1">
      <alignment vertical="center"/>
      <protection locked="0"/>
    </xf>
    <xf numFmtId="0" fontId="8" fillId="0" borderId="28" xfId="0" applyFont="1" applyBorder="1" applyAlignment="1">
      <alignment horizontal="center" vertical="center"/>
    </xf>
    <xf numFmtId="38" fontId="8" fillId="0" borderId="0" xfId="17" applyFont="1" applyFill="1" applyBorder="1" applyAlignment="1" applyProtection="1">
      <alignment horizontal="right" vertical="center"/>
      <protection locked="0"/>
    </xf>
    <xf numFmtId="178" fontId="8" fillId="0" borderId="0" xfId="17" applyNumberFormat="1" applyFont="1" applyFill="1" applyBorder="1" applyAlignment="1" applyProtection="1">
      <alignment vertical="center"/>
      <protection locked="0"/>
    </xf>
    <xf numFmtId="38" fontId="8" fillId="0" borderId="39" xfId="17" applyFont="1" applyFill="1" applyBorder="1" applyAlignment="1" applyProtection="1">
      <alignment vertical="center"/>
      <protection locked="0"/>
    </xf>
    <xf numFmtId="0" fontId="8" fillId="0" borderId="39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38" fontId="8" fillId="0" borderId="40" xfId="17" applyFont="1" applyFill="1" applyBorder="1" applyAlignment="1" applyProtection="1">
      <alignment vertical="center"/>
      <protection locked="0"/>
    </xf>
    <xf numFmtId="38" fontId="8" fillId="0" borderId="41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vertical="top"/>
      <protection locked="0"/>
    </xf>
    <xf numFmtId="38" fontId="8" fillId="0" borderId="42" xfId="17" applyFont="1" applyFill="1" applyBorder="1" applyAlignment="1" applyProtection="1">
      <alignment vertical="center"/>
      <protection locked="0"/>
    </xf>
    <xf numFmtId="38" fontId="8" fillId="0" borderId="23" xfId="17" applyFont="1" applyFill="1" applyBorder="1" applyAlignment="1" applyProtection="1">
      <alignment horizontal="center" vertical="center"/>
      <protection locked="0"/>
    </xf>
    <xf numFmtId="38" fontId="8" fillId="0" borderId="43" xfId="17" applyFont="1" applyFill="1" applyBorder="1" applyAlignment="1" applyProtection="1">
      <alignment vertical="center"/>
      <protection locked="0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0" xfId="0" applyFont="1" applyBorder="1" applyAlignment="1">
      <alignment/>
    </xf>
    <xf numFmtId="38" fontId="15" fillId="0" borderId="23" xfId="17" applyFont="1" applyFill="1" applyBorder="1" applyAlignment="1" applyProtection="1">
      <alignment horizontal="center" vertical="center"/>
      <protection locked="0"/>
    </xf>
    <xf numFmtId="38" fontId="8" fillId="0" borderId="26" xfId="17" applyFont="1" applyFill="1" applyBorder="1" applyAlignment="1" applyProtection="1">
      <alignment vertical="center"/>
      <protection locked="0"/>
    </xf>
    <xf numFmtId="38" fontId="8" fillId="0" borderId="33" xfId="17" applyFont="1" applyFill="1" applyBorder="1" applyAlignment="1" applyProtection="1">
      <alignment vertical="center"/>
      <protection locked="0"/>
    </xf>
    <xf numFmtId="38" fontId="8" fillId="0" borderId="27" xfId="17" applyFont="1" applyFill="1" applyBorder="1" applyAlignment="1" applyProtection="1">
      <alignment vertical="center"/>
      <protection locked="0"/>
    </xf>
    <xf numFmtId="38" fontId="8" fillId="0" borderId="2" xfId="17" applyFon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38" fontId="8" fillId="0" borderId="36" xfId="17" applyFont="1" applyFill="1" applyBorder="1" applyAlignment="1" applyProtection="1">
      <alignment vertical="center"/>
      <protection locked="0"/>
    </xf>
    <xf numFmtId="38" fontId="8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7" xfId="0" applyFont="1" applyFill="1" applyBorder="1" applyAlignment="1">
      <alignment vertical="center"/>
    </xf>
    <xf numFmtId="38" fontId="8" fillId="0" borderId="7" xfId="17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191" fontId="8" fillId="0" borderId="29" xfId="0" applyNumberFormat="1" applyFont="1" applyBorder="1" applyAlignment="1">
      <alignment vertical="center"/>
    </xf>
    <xf numFmtId="191" fontId="8" fillId="0" borderId="26" xfId="0" applyNumberFormat="1" applyFont="1" applyBorder="1" applyAlignment="1">
      <alignment vertical="center"/>
    </xf>
    <xf numFmtId="191" fontId="8" fillId="0" borderId="52" xfId="0" applyNumberFormat="1" applyFont="1" applyBorder="1" applyAlignment="1">
      <alignment vertical="center"/>
    </xf>
    <xf numFmtId="191" fontId="8" fillId="0" borderId="34" xfId="0" applyNumberFormat="1" applyFont="1" applyBorder="1" applyAlignment="1">
      <alignment vertical="center"/>
    </xf>
    <xf numFmtId="190" fontId="8" fillId="0" borderId="53" xfId="0" applyNumberFormat="1" applyFont="1" applyBorder="1" applyAlignment="1">
      <alignment horizontal="right" vertical="center" indent="1"/>
    </xf>
    <xf numFmtId="190" fontId="8" fillId="0" borderId="23" xfId="0" applyNumberFormat="1" applyFont="1" applyBorder="1" applyAlignment="1">
      <alignment horizontal="right" vertical="center" indent="1"/>
    </xf>
    <xf numFmtId="190" fontId="8" fillId="0" borderId="30" xfId="0" applyNumberFormat="1" applyFont="1" applyBorder="1" applyAlignment="1">
      <alignment horizontal="right" vertical="center" indent="1"/>
    </xf>
    <xf numFmtId="190" fontId="8" fillId="0" borderId="31" xfId="0" applyNumberFormat="1" applyFont="1" applyBorder="1" applyAlignment="1">
      <alignment horizontal="right" vertical="center" indent="1"/>
    </xf>
    <xf numFmtId="0" fontId="21" fillId="0" borderId="0" xfId="0" applyFont="1" applyFill="1" applyBorder="1" applyAlignment="1">
      <alignment/>
    </xf>
    <xf numFmtId="38" fontId="8" fillId="0" borderId="0" xfId="17" applyFont="1" applyFill="1" applyBorder="1" applyAlignment="1">
      <alignment vertical="center"/>
    </xf>
    <xf numFmtId="194" fontId="8" fillId="0" borderId="0" xfId="0" applyNumberFormat="1" applyFont="1" applyFill="1" applyAlignment="1">
      <alignment horizontal="right"/>
    </xf>
    <xf numFmtId="194" fontId="8" fillId="0" borderId="49" xfId="0" applyNumberFormat="1" applyFont="1" applyFill="1" applyBorder="1" applyAlignment="1">
      <alignment vertical="center"/>
    </xf>
    <xf numFmtId="194" fontId="8" fillId="0" borderId="54" xfId="0" applyNumberFormat="1" applyFont="1" applyFill="1" applyBorder="1" applyAlignment="1">
      <alignment vertical="center"/>
    </xf>
    <xf numFmtId="194" fontId="8" fillId="0" borderId="17" xfId="17" applyNumberFormat="1" applyFont="1" applyFill="1" applyBorder="1" applyAlignment="1">
      <alignment vertical="center"/>
    </xf>
    <xf numFmtId="194" fontId="8" fillId="0" borderId="7" xfId="17" applyNumberFormat="1" applyFont="1" applyFill="1" applyBorder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8" fillId="0" borderId="15" xfId="17" applyNumberFormat="1" applyFont="1" applyFill="1" applyBorder="1" applyAlignment="1">
      <alignment vertical="center"/>
    </xf>
    <xf numFmtId="194" fontId="8" fillId="0" borderId="15" xfId="17" applyNumberFormat="1" applyFont="1" applyFill="1" applyBorder="1" applyAlignment="1">
      <alignment horizontal="center" vertical="center"/>
    </xf>
    <xf numFmtId="194" fontId="8" fillId="0" borderId="9" xfId="17" applyNumberFormat="1" applyFont="1" applyFill="1" applyBorder="1" applyAlignment="1">
      <alignment vertical="center"/>
    </xf>
    <xf numFmtId="194" fontId="8" fillId="0" borderId="9" xfId="17" applyNumberFormat="1" applyFont="1" applyFill="1" applyBorder="1" applyAlignment="1">
      <alignment horizontal="right" vertical="center"/>
    </xf>
    <xf numFmtId="194" fontId="8" fillId="0" borderId="9" xfId="17" applyNumberFormat="1" applyFont="1" applyFill="1" applyBorder="1" applyAlignment="1">
      <alignment horizontal="center" vertical="center"/>
    </xf>
    <xf numFmtId="194" fontId="8" fillId="0" borderId="31" xfId="17" applyNumberFormat="1" applyFont="1" applyFill="1" applyBorder="1" applyAlignment="1">
      <alignment vertical="center"/>
    </xf>
    <xf numFmtId="194" fontId="8" fillId="0" borderId="24" xfId="17" applyNumberFormat="1" applyFont="1" applyFill="1" applyBorder="1" applyAlignment="1">
      <alignment vertical="center"/>
    </xf>
    <xf numFmtId="194" fontId="8" fillId="0" borderId="16" xfId="17" applyNumberFormat="1" applyFont="1" applyFill="1" applyBorder="1" applyAlignment="1">
      <alignment vertical="center"/>
    </xf>
    <xf numFmtId="194" fontId="8" fillId="0" borderId="0" xfId="17" applyNumberFormat="1" applyFont="1" applyFill="1" applyBorder="1" applyAlignment="1">
      <alignment vertical="center"/>
    </xf>
    <xf numFmtId="38" fontId="8" fillId="0" borderId="55" xfId="17" applyFont="1" applyFill="1" applyBorder="1" applyAlignment="1">
      <alignment vertical="center"/>
    </xf>
    <xf numFmtId="190" fontId="14" fillId="0" borderId="0" xfId="0" applyNumberFormat="1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0" fontId="8" fillId="0" borderId="12" xfId="0" applyNumberFormat="1" applyFont="1" applyFill="1" applyBorder="1" applyAlignment="1">
      <alignment vertical="center"/>
    </xf>
    <xf numFmtId="190" fontId="8" fillId="0" borderId="13" xfId="0" applyNumberFormat="1" applyFont="1" applyFill="1" applyBorder="1" applyAlignment="1">
      <alignment vertical="center"/>
    </xf>
    <xf numFmtId="190" fontId="8" fillId="0" borderId="56" xfId="0" applyNumberFormat="1" applyFont="1" applyFill="1" applyBorder="1" applyAlignment="1">
      <alignment vertical="center"/>
    </xf>
    <xf numFmtId="190" fontId="8" fillId="0" borderId="17" xfId="0" applyNumberFormat="1" applyFont="1" applyFill="1" applyBorder="1" applyAlignment="1">
      <alignment vertical="center"/>
    </xf>
    <xf numFmtId="190" fontId="8" fillId="0" borderId="7" xfId="0" applyNumberFormat="1" applyFont="1" applyFill="1" applyBorder="1" applyAlignment="1">
      <alignment vertical="center"/>
    </xf>
    <xf numFmtId="190" fontId="8" fillId="0" borderId="8" xfId="0" applyNumberFormat="1" applyFont="1" applyFill="1" applyBorder="1" applyAlignment="1">
      <alignment vertical="center"/>
    </xf>
    <xf numFmtId="0" fontId="17" fillId="0" borderId="0" xfId="21" applyFont="1" applyAlignment="1">
      <alignment vertical="center"/>
      <protection/>
    </xf>
    <xf numFmtId="0" fontId="24" fillId="0" borderId="0" xfId="21" applyFont="1" applyAlignment="1">
      <alignment vertical="center" wrapText="1"/>
      <protection/>
    </xf>
    <xf numFmtId="0" fontId="24" fillId="0" borderId="57" xfId="21" applyFont="1" applyBorder="1" applyAlignment="1">
      <alignment horizontal="center" vertical="center" wrapText="1"/>
      <protection/>
    </xf>
    <xf numFmtId="0" fontId="24" fillId="0" borderId="58" xfId="21" applyFont="1" applyBorder="1" applyAlignment="1">
      <alignment horizontal="center" vertical="center" wrapText="1"/>
      <protection/>
    </xf>
    <xf numFmtId="0" fontId="24" fillId="0" borderId="59" xfId="21" applyFont="1" applyBorder="1" applyAlignment="1">
      <alignment horizontal="center" vertical="center" wrapText="1"/>
      <protection/>
    </xf>
    <xf numFmtId="0" fontId="24" fillId="0" borderId="60" xfId="21" applyFont="1" applyBorder="1" applyAlignment="1">
      <alignment horizontal="center" vertical="center" wrapText="1"/>
      <protection/>
    </xf>
    <xf numFmtId="0" fontId="24" fillId="0" borderId="61" xfId="21" applyFont="1" applyBorder="1" applyAlignment="1">
      <alignment horizontal="center" vertical="center" wrapText="1"/>
      <protection/>
    </xf>
    <xf numFmtId="0" fontId="24" fillId="0" borderId="18" xfId="21" applyFont="1" applyBorder="1" applyAlignment="1">
      <alignment vertical="center" wrapText="1"/>
      <protection/>
    </xf>
    <xf numFmtId="0" fontId="24" fillId="0" borderId="31" xfId="21" applyFont="1" applyBorder="1" applyAlignment="1">
      <alignment horizontal="center" vertical="center" wrapText="1"/>
      <protection/>
    </xf>
    <xf numFmtId="0" fontId="24" fillId="0" borderId="62" xfId="21" applyFont="1" applyBorder="1" applyAlignment="1">
      <alignment vertical="center" wrapText="1"/>
      <protection/>
    </xf>
    <xf numFmtId="0" fontId="24" fillId="0" borderId="31" xfId="21" applyFont="1" applyBorder="1" applyAlignment="1">
      <alignment vertical="center" wrapText="1"/>
      <protection/>
    </xf>
    <xf numFmtId="0" fontId="24" fillId="0" borderId="63" xfId="21" applyFont="1" applyBorder="1" applyAlignment="1">
      <alignment vertical="center" wrapText="1"/>
      <protection/>
    </xf>
    <xf numFmtId="0" fontId="24" fillId="0" borderId="64" xfId="21" applyFont="1" applyBorder="1" applyAlignment="1">
      <alignment vertical="center" wrapText="1"/>
      <protection/>
    </xf>
    <xf numFmtId="0" fontId="24" fillId="0" borderId="27" xfId="21" applyFont="1" applyBorder="1" applyAlignment="1">
      <alignment horizontal="center" vertical="center" wrapText="1"/>
      <protection/>
    </xf>
    <xf numFmtId="0" fontId="24" fillId="0" borderId="23" xfId="21" applyFont="1" applyBorder="1" applyAlignment="1">
      <alignment horizontal="center" vertical="center" wrapText="1"/>
      <protection/>
    </xf>
    <xf numFmtId="0" fontId="24" fillId="0" borderId="26" xfId="21" applyFont="1" applyBorder="1" applyAlignment="1">
      <alignment horizontal="center" vertical="center" wrapText="1"/>
      <protection/>
    </xf>
    <xf numFmtId="0" fontId="24" fillId="0" borderId="65" xfId="21" applyFont="1" applyBorder="1" applyAlignment="1">
      <alignment vertical="center" wrapText="1"/>
      <protection/>
    </xf>
    <xf numFmtId="0" fontId="24" fillId="0" borderId="23" xfId="21" applyFont="1" applyBorder="1" applyAlignment="1">
      <alignment vertical="center" wrapText="1"/>
      <protection/>
    </xf>
    <xf numFmtId="0" fontId="24" fillId="0" borderId="66" xfId="21" applyFont="1" applyBorder="1" applyAlignment="1">
      <alignment vertical="center" wrapText="1"/>
      <protection/>
    </xf>
    <xf numFmtId="0" fontId="24" fillId="0" borderId="27" xfId="21" applyFont="1" applyBorder="1" applyAlignment="1">
      <alignment vertical="center" wrapText="1"/>
      <protection/>
    </xf>
    <xf numFmtId="0" fontId="24" fillId="0" borderId="26" xfId="21" applyFont="1" applyBorder="1" applyAlignment="1">
      <alignment vertical="center" wrapText="1"/>
      <protection/>
    </xf>
    <xf numFmtId="0" fontId="24" fillId="0" borderId="65" xfId="21" applyFont="1" applyBorder="1" applyAlignment="1">
      <alignment horizontal="center" vertical="center" wrapText="1"/>
      <protection/>
    </xf>
    <xf numFmtId="0" fontId="24" fillId="0" borderId="66" xfId="21" applyFont="1" applyBorder="1" applyAlignment="1">
      <alignment horizontal="center" vertical="center" wrapText="1"/>
      <protection/>
    </xf>
    <xf numFmtId="0" fontId="24" fillId="0" borderId="67" xfId="21" applyFont="1" applyBorder="1" applyAlignment="1">
      <alignment vertical="center" wrapText="1"/>
      <protection/>
    </xf>
    <xf numFmtId="0" fontId="24" fillId="0" borderId="60" xfId="21" applyFont="1" applyBorder="1" applyAlignment="1">
      <alignment vertical="center" wrapText="1"/>
      <protection/>
    </xf>
    <xf numFmtId="0" fontId="24" fillId="0" borderId="58" xfId="21" applyFont="1" applyBorder="1" applyAlignment="1">
      <alignment vertical="center" wrapText="1"/>
      <protection/>
    </xf>
    <xf numFmtId="0" fontId="24" fillId="0" borderId="61" xfId="21" applyFont="1" applyBorder="1" applyAlignment="1">
      <alignment vertical="center" wrapText="1"/>
      <protection/>
    </xf>
    <xf numFmtId="38" fontId="8" fillId="0" borderId="26" xfId="0" applyNumberFormat="1" applyFont="1" applyBorder="1" applyAlignment="1">
      <alignment vertical="center"/>
    </xf>
    <xf numFmtId="0" fontId="8" fillId="0" borderId="51" xfId="0" applyFont="1" applyFill="1" applyBorder="1" applyAlignment="1">
      <alignment horizontal="right" vertical="center"/>
    </xf>
    <xf numFmtId="0" fontId="8" fillId="0" borderId="68" xfId="0" applyFont="1" applyBorder="1" applyAlignment="1">
      <alignment vertical="center"/>
    </xf>
    <xf numFmtId="194" fontId="8" fillId="0" borderId="11" xfId="17" applyNumberFormat="1" applyFont="1" applyFill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194" fontId="8" fillId="0" borderId="18" xfId="17" applyNumberFormat="1" applyFont="1" applyFill="1" applyBorder="1" applyAlignment="1">
      <alignment vertical="center"/>
    </xf>
    <xf numFmtId="194" fontId="8" fillId="0" borderId="2" xfId="17" applyNumberFormat="1" applyFont="1" applyFill="1" applyBorder="1" applyAlignment="1">
      <alignment vertical="center"/>
    </xf>
    <xf numFmtId="194" fontId="8" fillId="0" borderId="31" xfId="17" applyNumberFormat="1" applyFont="1" applyFill="1" applyBorder="1" applyAlignment="1">
      <alignment horizontal="center" vertical="center"/>
    </xf>
    <xf numFmtId="190" fontId="8" fillId="0" borderId="18" xfId="0" applyNumberFormat="1" applyFont="1" applyFill="1" applyBorder="1" applyAlignment="1">
      <alignment vertical="center"/>
    </xf>
    <xf numFmtId="190" fontId="8" fillId="0" borderId="69" xfId="0" applyNumberFormat="1" applyFont="1" applyFill="1" applyBorder="1" applyAlignment="1">
      <alignment vertical="center"/>
    </xf>
    <xf numFmtId="0" fontId="8" fillId="0" borderId="70" xfId="0" applyFont="1" applyBorder="1" applyAlignment="1">
      <alignment vertical="center"/>
    </xf>
    <xf numFmtId="194" fontId="8" fillId="0" borderId="71" xfId="17" applyNumberFormat="1" applyFont="1" applyFill="1" applyBorder="1" applyAlignment="1">
      <alignment vertical="center"/>
    </xf>
    <xf numFmtId="194" fontId="8" fillId="0" borderId="37" xfId="17" applyNumberFormat="1" applyFont="1" applyFill="1" applyBorder="1" applyAlignment="1">
      <alignment vertical="center"/>
    </xf>
    <xf numFmtId="194" fontId="8" fillId="0" borderId="24" xfId="17" applyNumberFormat="1" applyFont="1" applyFill="1" applyBorder="1" applyAlignment="1">
      <alignment horizontal="center" vertical="center"/>
    </xf>
    <xf numFmtId="190" fontId="8" fillId="0" borderId="71" xfId="0" applyNumberFormat="1" applyFont="1" applyFill="1" applyBorder="1" applyAlignment="1">
      <alignment vertical="center"/>
    </xf>
    <xf numFmtId="190" fontId="8" fillId="0" borderId="72" xfId="0" applyNumberFormat="1" applyFont="1" applyFill="1" applyBorder="1" applyAlignment="1">
      <alignment vertical="center"/>
    </xf>
    <xf numFmtId="0" fontId="8" fillId="0" borderId="73" xfId="0" applyFont="1" applyBorder="1" applyAlignment="1">
      <alignment vertical="center"/>
    </xf>
    <xf numFmtId="194" fontId="8" fillId="0" borderId="8" xfId="17" applyNumberFormat="1" applyFont="1" applyFill="1" applyBorder="1" applyAlignment="1">
      <alignment vertical="center"/>
    </xf>
    <xf numFmtId="194" fontId="8" fillId="0" borderId="14" xfId="17" applyNumberFormat="1" applyFont="1" applyFill="1" applyBorder="1" applyAlignment="1">
      <alignment vertical="center"/>
    </xf>
    <xf numFmtId="194" fontId="8" fillId="0" borderId="16" xfId="17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8" fillId="0" borderId="17" xfId="17" applyFont="1" applyFill="1" applyBorder="1" applyAlignment="1">
      <alignment vertical="center"/>
    </xf>
    <xf numFmtId="38" fontId="8" fillId="0" borderId="11" xfId="17" applyFont="1" applyFill="1" applyBorder="1" applyAlignment="1">
      <alignment vertical="center"/>
    </xf>
    <xf numFmtId="38" fontId="8" fillId="0" borderId="13" xfId="17" applyFont="1" applyFill="1" applyBorder="1" applyAlignment="1">
      <alignment vertical="center"/>
    </xf>
    <xf numFmtId="38" fontId="8" fillId="0" borderId="8" xfId="17" applyFont="1" applyFill="1" applyBorder="1" applyAlignment="1">
      <alignment vertical="center"/>
    </xf>
    <xf numFmtId="38" fontId="8" fillId="0" borderId="14" xfId="17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94" fontId="8" fillId="0" borderId="74" xfId="17" applyNumberFormat="1" applyFont="1" applyFill="1" applyBorder="1" applyAlignment="1">
      <alignment vertical="center"/>
    </xf>
    <xf numFmtId="194" fontId="8" fillId="0" borderId="20" xfId="17" applyNumberFormat="1" applyFont="1" applyFill="1" applyBorder="1" applyAlignment="1">
      <alignment horizontal="center" vertical="center"/>
    </xf>
    <xf numFmtId="194" fontId="8" fillId="0" borderId="75" xfId="17" applyNumberFormat="1" applyFont="1" applyFill="1" applyBorder="1" applyAlignment="1">
      <alignment vertical="center"/>
    </xf>
    <xf numFmtId="194" fontId="8" fillId="0" borderId="4" xfId="17" applyNumberFormat="1" applyFont="1" applyFill="1" applyBorder="1" applyAlignment="1">
      <alignment horizontal="center" vertical="center"/>
    </xf>
    <xf numFmtId="194" fontId="8" fillId="0" borderId="4" xfId="17" applyNumberFormat="1" applyFont="1" applyFill="1" applyBorder="1" applyAlignment="1">
      <alignment vertical="center"/>
    </xf>
    <xf numFmtId="194" fontId="8" fillId="0" borderId="76" xfId="17" applyNumberFormat="1" applyFont="1" applyFill="1" applyBorder="1" applyAlignment="1">
      <alignment vertical="center"/>
    </xf>
    <xf numFmtId="194" fontId="8" fillId="0" borderId="6" xfId="17" applyNumberFormat="1" applyFont="1" applyFill="1" applyBorder="1" applyAlignment="1">
      <alignment vertical="center"/>
    </xf>
    <xf numFmtId="194" fontId="8" fillId="0" borderId="77" xfId="17" applyNumberFormat="1" applyFont="1" applyFill="1" applyBorder="1" applyAlignment="1">
      <alignment vertical="center"/>
    </xf>
    <xf numFmtId="194" fontId="8" fillId="0" borderId="78" xfId="17" applyNumberFormat="1" applyFont="1" applyFill="1" applyBorder="1" applyAlignment="1">
      <alignment horizontal="center" vertical="center"/>
    </xf>
    <xf numFmtId="194" fontId="8" fillId="0" borderId="6" xfId="17" applyNumberFormat="1" applyFont="1" applyFill="1" applyBorder="1" applyAlignment="1">
      <alignment horizontal="center" vertical="center"/>
    </xf>
    <xf numFmtId="194" fontId="8" fillId="0" borderId="79" xfId="17" applyNumberFormat="1" applyFont="1" applyFill="1" applyBorder="1" applyAlignment="1">
      <alignment vertical="center"/>
    </xf>
    <xf numFmtId="194" fontId="8" fillId="0" borderId="22" xfId="17" applyNumberFormat="1" applyFont="1" applyFill="1" applyBorder="1" applyAlignment="1">
      <alignment horizontal="center" vertical="center"/>
    </xf>
    <xf numFmtId="194" fontId="8" fillId="0" borderId="78" xfId="17" applyNumberFormat="1" applyFont="1" applyFill="1" applyBorder="1" applyAlignment="1">
      <alignment vertical="center"/>
    </xf>
    <xf numFmtId="194" fontId="8" fillId="0" borderId="75" xfId="17" applyNumberFormat="1" applyFont="1" applyFill="1" applyBorder="1" applyAlignment="1">
      <alignment/>
    </xf>
    <xf numFmtId="38" fontId="8" fillId="0" borderId="74" xfId="17" applyFont="1" applyFill="1" applyBorder="1" applyAlignment="1">
      <alignment vertical="center"/>
    </xf>
    <xf numFmtId="38" fontId="8" fillId="0" borderId="20" xfId="17" applyFont="1" applyFill="1" applyBorder="1" applyAlignment="1">
      <alignment vertical="center"/>
    </xf>
    <xf numFmtId="38" fontId="8" fillId="0" borderId="75" xfId="17" applyFont="1" applyFill="1" applyBorder="1" applyAlignment="1">
      <alignment vertical="center"/>
    </xf>
    <xf numFmtId="38" fontId="8" fillId="0" borderId="4" xfId="17" applyFont="1" applyFill="1" applyBorder="1" applyAlignment="1">
      <alignment vertical="center"/>
    </xf>
    <xf numFmtId="38" fontId="8" fillId="0" borderId="79" xfId="17" applyFont="1" applyFill="1" applyBorder="1" applyAlignment="1">
      <alignment vertical="center"/>
    </xf>
    <xf numFmtId="38" fontId="8" fillId="0" borderId="22" xfId="17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194" fontId="8" fillId="0" borderId="20" xfId="17" applyNumberFormat="1" applyFont="1" applyFill="1" applyBorder="1" applyAlignment="1">
      <alignment vertical="center"/>
    </xf>
    <xf numFmtId="194" fontId="8" fillId="0" borderId="22" xfId="17" applyNumberFormat="1" applyFont="1" applyFill="1" applyBorder="1" applyAlignment="1">
      <alignment vertical="center"/>
    </xf>
    <xf numFmtId="38" fontId="8" fillId="0" borderId="10" xfId="17" applyFont="1" applyFill="1" applyBorder="1" applyAlignment="1">
      <alignment vertical="center"/>
    </xf>
    <xf numFmtId="38" fontId="8" fillId="0" borderId="51" xfId="17" applyFont="1" applyFill="1" applyBorder="1" applyAlignment="1">
      <alignment vertical="center"/>
    </xf>
    <xf numFmtId="38" fontId="8" fillId="0" borderId="80" xfId="17" applyFont="1" applyFill="1" applyBorder="1" applyAlignment="1">
      <alignment vertical="center"/>
    </xf>
    <xf numFmtId="38" fontId="8" fillId="0" borderId="50" xfId="17" applyFont="1" applyFill="1" applyBorder="1" applyAlignment="1">
      <alignment vertical="center"/>
    </xf>
    <xf numFmtId="38" fontId="8" fillId="0" borderId="1" xfId="17" applyFont="1" applyFill="1" applyBorder="1" applyAlignment="1">
      <alignment vertical="center"/>
    </xf>
    <xf numFmtId="38" fontId="8" fillId="0" borderId="18" xfId="17" applyFont="1" applyFill="1" applyBorder="1" applyAlignment="1">
      <alignment vertical="center"/>
    </xf>
    <xf numFmtId="38" fontId="8" fillId="0" borderId="71" xfId="17" applyFont="1" applyFill="1" applyBorder="1" applyAlignment="1">
      <alignment vertical="center"/>
    </xf>
    <xf numFmtId="38" fontId="8" fillId="0" borderId="81" xfId="17" applyFont="1" applyFill="1" applyBorder="1" applyAlignment="1">
      <alignment horizontal="center" vertical="center"/>
    </xf>
    <xf numFmtId="38" fontId="8" fillId="0" borderId="39" xfId="17" applyFont="1" applyFill="1" applyBorder="1" applyAlignment="1">
      <alignment horizontal="center" vertical="center"/>
    </xf>
    <xf numFmtId="38" fontId="8" fillId="0" borderId="69" xfId="17" applyFont="1" applyFill="1" applyBorder="1" applyAlignment="1">
      <alignment vertical="center"/>
    </xf>
    <xf numFmtId="38" fontId="8" fillId="0" borderId="38" xfId="17" applyFont="1" applyFill="1" applyBorder="1" applyAlignment="1">
      <alignment horizontal="center" vertical="center"/>
    </xf>
    <xf numFmtId="38" fontId="8" fillId="0" borderId="36" xfId="17" applyFont="1" applyFill="1" applyBorder="1" applyAlignment="1">
      <alignment horizontal="center" vertical="center"/>
    </xf>
    <xf numFmtId="38" fontId="8" fillId="0" borderId="82" xfId="17" applyFont="1" applyFill="1" applyBorder="1" applyAlignment="1">
      <alignment horizontal="center" vertical="center"/>
    </xf>
    <xf numFmtId="38" fontId="8" fillId="0" borderId="72" xfId="17" applyFont="1" applyFill="1" applyBorder="1" applyAlignment="1">
      <alignment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38" fontId="8" fillId="0" borderId="85" xfId="17" applyFont="1" applyFill="1" applyBorder="1" applyAlignment="1">
      <alignment horizontal="center" vertical="center"/>
    </xf>
    <xf numFmtId="38" fontId="8" fillId="0" borderId="86" xfId="17" applyFont="1" applyFill="1" applyBorder="1" applyAlignment="1">
      <alignment horizontal="center" vertical="center"/>
    </xf>
    <xf numFmtId="38" fontId="8" fillId="0" borderId="87" xfId="17" applyFont="1" applyFill="1" applyBorder="1" applyAlignment="1">
      <alignment horizontal="center" vertical="center"/>
    </xf>
    <xf numFmtId="38" fontId="8" fillId="0" borderId="88" xfId="17" applyFont="1" applyFill="1" applyBorder="1" applyAlignment="1">
      <alignment vertical="center"/>
    </xf>
    <xf numFmtId="38" fontId="8" fillId="0" borderId="87" xfId="17" applyFont="1" applyFill="1" applyBorder="1" applyAlignment="1">
      <alignment vertical="center"/>
    </xf>
    <xf numFmtId="38" fontId="8" fillId="0" borderId="75" xfId="17" applyFont="1" applyFill="1" applyBorder="1" applyAlignment="1">
      <alignment horizontal="center" vertical="center"/>
    </xf>
    <xf numFmtId="38" fontId="8" fillId="0" borderId="76" xfId="17" applyFont="1" applyFill="1" applyBorder="1" applyAlignment="1">
      <alignment horizontal="center" vertical="center"/>
    </xf>
    <xf numFmtId="38" fontId="8" fillId="0" borderId="89" xfId="17" applyFont="1" applyFill="1" applyBorder="1" applyAlignment="1">
      <alignment vertical="center"/>
    </xf>
    <xf numFmtId="38" fontId="8" fillId="0" borderId="90" xfId="17" applyFont="1" applyFill="1" applyBorder="1" applyAlignment="1">
      <alignment horizontal="center" vertical="center"/>
    </xf>
    <xf numFmtId="38" fontId="8" fillId="0" borderId="77" xfId="17" applyFont="1" applyFill="1" applyBorder="1" applyAlignment="1">
      <alignment horizontal="center" vertical="center"/>
    </xf>
    <xf numFmtId="38" fontId="8" fillId="0" borderId="83" xfId="17" applyFont="1" applyFill="1" applyBorder="1" applyAlignment="1">
      <alignment vertical="center"/>
    </xf>
    <xf numFmtId="38" fontId="8" fillId="0" borderId="91" xfId="17" applyFont="1" applyFill="1" applyBorder="1" applyAlignment="1">
      <alignment horizontal="center" vertical="center"/>
    </xf>
    <xf numFmtId="38" fontId="8" fillId="0" borderId="88" xfId="17" applyFont="1" applyFill="1" applyBorder="1" applyAlignment="1">
      <alignment horizontal="center" vertical="center"/>
    </xf>
    <xf numFmtId="38" fontId="8" fillId="0" borderId="89" xfId="17" applyFont="1" applyFill="1" applyBorder="1" applyAlignment="1">
      <alignment horizontal="center" vertical="center"/>
    </xf>
    <xf numFmtId="38" fontId="8" fillId="0" borderId="90" xfId="17" applyFont="1" applyFill="1" applyBorder="1" applyAlignment="1">
      <alignment vertical="center"/>
    </xf>
    <xf numFmtId="38" fontId="8" fillId="0" borderId="77" xfId="17" applyFont="1" applyFill="1" applyBorder="1" applyAlignment="1">
      <alignment vertical="center"/>
    </xf>
    <xf numFmtId="38" fontId="8" fillId="0" borderId="91" xfId="17" applyFont="1" applyFill="1" applyBorder="1" applyAlignment="1">
      <alignment vertical="center"/>
    </xf>
    <xf numFmtId="38" fontId="8" fillId="0" borderId="83" xfId="17" applyFont="1" applyFill="1" applyBorder="1" applyAlignment="1">
      <alignment horizontal="center" vertical="center"/>
    </xf>
    <xf numFmtId="38" fontId="8" fillId="0" borderId="79" xfId="17" applyFont="1" applyFill="1" applyBorder="1" applyAlignment="1">
      <alignment horizontal="center" vertical="center"/>
    </xf>
    <xf numFmtId="38" fontId="8" fillId="0" borderId="84" xfId="17" applyFont="1" applyFill="1" applyBorder="1" applyAlignment="1">
      <alignment vertical="center"/>
    </xf>
    <xf numFmtId="38" fontId="8" fillId="0" borderId="92" xfId="17" applyFont="1" applyFill="1" applyBorder="1" applyAlignment="1">
      <alignment horizontal="center" vertical="center"/>
    </xf>
    <xf numFmtId="38" fontId="8" fillId="0" borderId="74" xfId="17" applyFont="1" applyFill="1" applyBorder="1" applyAlignment="1">
      <alignment horizontal="center" vertical="center"/>
    </xf>
    <xf numFmtId="38" fontId="8" fillId="0" borderId="85" xfId="17" applyFont="1" applyFill="1" applyBorder="1" applyAlignment="1">
      <alignment vertical="center"/>
    </xf>
    <xf numFmtId="38" fontId="8" fillId="0" borderId="84" xfId="17" applyFont="1" applyFill="1" applyBorder="1" applyAlignment="1">
      <alignment horizontal="center" vertical="center"/>
    </xf>
    <xf numFmtId="38" fontId="8" fillId="0" borderId="92" xfId="17" applyFont="1" applyFill="1" applyBorder="1" applyAlignment="1">
      <alignment vertical="center"/>
    </xf>
    <xf numFmtId="38" fontId="8" fillId="0" borderId="86" xfId="17" applyFont="1" applyFill="1" applyBorder="1" applyAlignment="1">
      <alignment vertical="center"/>
    </xf>
    <xf numFmtId="38" fontId="8" fillId="0" borderId="12" xfId="17" applyFont="1" applyFill="1" applyBorder="1" applyAlignment="1">
      <alignment horizontal="center" vertical="center"/>
    </xf>
    <xf numFmtId="38" fontId="8" fillId="0" borderId="13" xfId="17" applyFont="1" applyFill="1" applyBorder="1" applyAlignment="1">
      <alignment horizontal="center" vertical="center"/>
    </xf>
    <xf numFmtId="38" fontId="8" fillId="0" borderId="69" xfId="17" applyFont="1" applyFill="1" applyBorder="1" applyAlignment="1">
      <alignment horizontal="center" vertical="center"/>
    </xf>
    <xf numFmtId="38" fontId="8" fillId="0" borderId="72" xfId="17" applyFont="1" applyFill="1" applyBorder="1" applyAlignment="1">
      <alignment horizontal="center" vertical="center"/>
    </xf>
    <xf numFmtId="38" fontId="8" fillId="0" borderId="56" xfId="17" applyFont="1" applyFill="1" applyBorder="1" applyAlignment="1">
      <alignment horizontal="center" vertical="center"/>
    </xf>
    <xf numFmtId="38" fontId="8" fillId="0" borderId="39" xfId="17" applyFont="1" applyFill="1" applyBorder="1" applyAlignment="1">
      <alignment vertical="center"/>
    </xf>
    <xf numFmtId="38" fontId="8" fillId="0" borderId="36" xfId="17" applyFont="1" applyFill="1" applyBorder="1" applyAlignment="1">
      <alignment vertical="center"/>
    </xf>
    <xf numFmtId="38" fontId="8" fillId="0" borderId="38" xfId="17" applyFont="1" applyFill="1" applyBorder="1" applyAlignment="1">
      <alignment vertical="center"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right" vertical="center"/>
    </xf>
    <xf numFmtId="0" fontId="24" fillId="0" borderId="57" xfId="21" applyFont="1" applyBorder="1" applyAlignment="1">
      <alignment vertical="center" wrapText="1"/>
      <protection/>
    </xf>
    <xf numFmtId="0" fontId="24" fillId="0" borderId="59" xfId="21" applyFont="1" applyBorder="1" applyAlignment="1">
      <alignment vertical="center" wrapText="1"/>
      <protection/>
    </xf>
    <xf numFmtId="0" fontId="24" fillId="0" borderId="62" xfId="21" applyFont="1" applyBorder="1" applyAlignment="1">
      <alignment horizontal="center" vertical="center" wrapText="1"/>
      <protection/>
    </xf>
    <xf numFmtId="0" fontId="24" fillId="0" borderId="63" xfId="21" applyFont="1" applyBorder="1" applyAlignment="1">
      <alignment horizontal="center" vertical="center" wrapText="1"/>
      <protection/>
    </xf>
    <xf numFmtId="0" fontId="24" fillId="0" borderId="93" xfId="21" applyFont="1" applyBorder="1" applyAlignment="1">
      <alignment vertical="center" wrapText="1"/>
      <protection/>
    </xf>
    <xf numFmtId="0" fontId="24" fillId="0" borderId="94" xfId="21" applyFont="1" applyBorder="1" applyAlignment="1">
      <alignment vertical="center" wrapText="1"/>
      <protection/>
    </xf>
    <xf numFmtId="0" fontId="24" fillId="0" borderId="95" xfId="21" applyFont="1" applyBorder="1" applyAlignment="1">
      <alignment vertical="center" wrapText="1"/>
      <protection/>
    </xf>
    <xf numFmtId="38" fontId="8" fillId="0" borderId="70" xfId="17" applyFont="1" applyFill="1" applyBorder="1" applyAlignment="1">
      <alignment vertical="center"/>
    </xf>
    <xf numFmtId="38" fontId="8" fillId="0" borderId="62" xfId="17" applyFont="1" applyFill="1" applyBorder="1" applyAlignment="1">
      <alignment vertical="center"/>
    </xf>
    <xf numFmtId="38" fontId="8" fillId="0" borderId="96" xfId="17" applyFont="1" applyFill="1" applyBorder="1" applyAlignment="1" applyProtection="1">
      <alignment horizontal="right" vertical="center"/>
      <protection locked="0"/>
    </xf>
    <xf numFmtId="0" fontId="8" fillId="0" borderId="40" xfId="0" applyFon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vertical="center"/>
    </xf>
    <xf numFmtId="190" fontId="8" fillId="0" borderId="17" xfId="0" applyNumberFormat="1" applyFont="1" applyFill="1" applyBorder="1" applyAlignment="1">
      <alignment horizontal="center" vertical="center" wrapText="1"/>
    </xf>
    <xf numFmtId="190" fontId="0" fillId="0" borderId="7" xfId="0" applyNumberForma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1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97" xfId="0" applyFont="1" applyBorder="1" applyAlignment="1">
      <alignment vertical="center"/>
    </xf>
    <xf numFmtId="0" fontId="8" fillId="0" borderId="9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11" fillId="0" borderId="77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vertical="center"/>
    </xf>
    <xf numFmtId="0" fontId="11" fillId="0" borderId="7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/>
    </xf>
    <xf numFmtId="0" fontId="16" fillId="0" borderId="75" xfId="0" applyFont="1" applyFill="1" applyBorder="1" applyAlignment="1">
      <alignment horizontal="center" vertical="center"/>
    </xf>
    <xf numFmtId="194" fontId="11" fillId="0" borderId="78" xfId="0" applyNumberFormat="1" applyFont="1" applyFill="1" applyBorder="1" applyAlignment="1">
      <alignment horizontal="center" vertical="center" wrapText="1"/>
    </xf>
    <xf numFmtId="194" fontId="16" fillId="0" borderId="4" xfId="0" applyNumberFormat="1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8" fillId="0" borderId="7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4" fillId="0" borderId="64" xfId="21" applyFont="1" applyBorder="1" applyAlignment="1">
      <alignment vertical="center" wrapText="1"/>
      <protection/>
    </xf>
    <xf numFmtId="0" fontId="24" fillId="0" borderId="101" xfId="21" applyFont="1" applyBorder="1" applyAlignment="1">
      <alignment horizontal="center" vertical="center" wrapText="1"/>
      <protection/>
    </xf>
    <xf numFmtId="0" fontId="24" fillId="0" borderId="67" xfId="21" applyFont="1" applyBorder="1" applyAlignment="1">
      <alignment horizontal="center" vertical="center" wrapText="1"/>
      <protection/>
    </xf>
    <xf numFmtId="0" fontId="24" fillId="0" borderId="102" xfId="21" applyFont="1" applyBorder="1" applyAlignment="1">
      <alignment horizontal="center" vertical="center" wrapText="1"/>
      <protection/>
    </xf>
    <xf numFmtId="0" fontId="24" fillId="0" borderId="94" xfId="21" applyFont="1" applyBorder="1" applyAlignment="1">
      <alignment horizontal="center" vertical="center" wrapText="1"/>
      <protection/>
    </xf>
    <xf numFmtId="0" fontId="24" fillId="0" borderId="103" xfId="21" applyFont="1" applyBorder="1" applyAlignment="1">
      <alignment horizontal="center" vertical="center" wrapText="1"/>
      <protection/>
    </xf>
    <xf numFmtId="0" fontId="24" fillId="0" borderId="93" xfId="21" applyFont="1" applyBorder="1" applyAlignment="1">
      <alignment horizontal="center" vertical="center" wrapText="1"/>
      <protection/>
    </xf>
    <xf numFmtId="0" fontId="24" fillId="0" borderId="95" xfId="21" applyFont="1" applyBorder="1" applyAlignment="1">
      <alignment horizontal="center" vertical="center" wrapText="1"/>
      <protection/>
    </xf>
    <xf numFmtId="0" fontId="24" fillId="0" borderId="65" xfId="21" applyFont="1" applyBorder="1" applyAlignment="1">
      <alignment vertical="center" wrapText="1"/>
      <protection/>
    </xf>
    <xf numFmtId="0" fontId="24" fillId="0" borderId="23" xfId="21" applyFont="1" applyBorder="1" applyAlignment="1">
      <alignment vertical="center" wrapText="1"/>
      <protection/>
    </xf>
    <xf numFmtId="0" fontId="24" fillId="0" borderId="66" xfId="21" applyFont="1" applyBorder="1" applyAlignment="1">
      <alignment vertical="center" wrapText="1"/>
      <protection/>
    </xf>
    <xf numFmtId="0" fontId="24" fillId="0" borderId="27" xfId="21" applyFont="1" applyBorder="1" applyAlignment="1">
      <alignment vertical="center" wrapText="1"/>
      <protection/>
    </xf>
    <xf numFmtId="38" fontId="8" fillId="0" borderId="20" xfId="17" applyFont="1" applyFill="1" applyBorder="1" applyAlignment="1">
      <alignment horizontal="center" vertical="center"/>
    </xf>
    <xf numFmtId="38" fontId="8" fillId="0" borderId="11" xfId="17" applyFont="1" applyFill="1" applyBorder="1" applyAlignment="1">
      <alignment horizontal="center" vertical="center"/>
    </xf>
    <xf numFmtId="38" fontId="8" fillId="0" borderId="12" xfId="17" applyFont="1" applyFill="1" applyBorder="1" applyAlignment="1">
      <alignment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horizontal="center" vertical="center"/>
    </xf>
    <xf numFmtId="38" fontId="8" fillId="0" borderId="76" xfId="17" applyFont="1" applyFill="1" applyBorder="1" applyAlignment="1">
      <alignment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2" xfId="17" applyFont="1" applyFill="1" applyBorder="1" applyAlignment="1">
      <alignment vertical="center"/>
    </xf>
    <xf numFmtId="38" fontId="8" fillId="0" borderId="78" xfId="17" applyFont="1" applyFill="1" applyBorder="1" applyAlignment="1">
      <alignment horizontal="center" vertical="center"/>
    </xf>
    <xf numFmtId="38" fontId="8" fillId="0" borderId="37" xfId="17" applyFont="1" applyFill="1" applyBorder="1" applyAlignment="1">
      <alignment vertical="center"/>
    </xf>
    <xf numFmtId="38" fontId="8" fillId="0" borderId="37" xfId="17" applyFont="1" applyFill="1" applyBorder="1" applyAlignment="1">
      <alignment horizontal="center" vertical="center"/>
    </xf>
    <xf numFmtId="38" fontId="8" fillId="0" borderId="2" xfId="17" applyFont="1" applyFill="1" applyBorder="1" applyAlignment="1">
      <alignment horizontal="center" vertical="center"/>
    </xf>
    <xf numFmtId="38" fontId="8" fillId="0" borderId="22" xfId="17" applyFont="1" applyFill="1" applyBorder="1" applyAlignment="1">
      <alignment horizontal="center" vertical="center"/>
    </xf>
    <xf numFmtId="38" fontId="8" fillId="0" borderId="14" xfId="17" applyFont="1" applyFill="1" applyBorder="1" applyAlignment="1">
      <alignment horizontal="center" vertical="center"/>
    </xf>
    <xf numFmtId="38" fontId="8" fillId="0" borderId="56" xfId="17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8" fillId="0" borderId="104" xfId="17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8" fontId="8" fillId="0" borderId="10" xfId="17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vertical="center"/>
    </xf>
    <xf numFmtId="38" fontId="8" fillId="0" borderId="51" xfId="17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vertical="center"/>
    </xf>
    <xf numFmtId="38" fontId="8" fillId="0" borderId="80" xfId="17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/>
    </xf>
    <xf numFmtId="38" fontId="8" fillId="0" borderId="50" xfId="17" applyFont="1" applyFill="1" applyBorder="1" applyAlignment="1">
      <alignment horizontal="center" vertical="center"/>
    </xf>
    <xf numFmtId="38" fontId="8" fillId="0" borderId="25" xfId="17" applyFont="1" applyFill="1" applyBorder="1" applyAlignment="1">
      <alignment horizontal="center" vertical="center"/>
    </xf>
    <xf numFmtId="38" fontId="8" fillId="0" borderId="78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176" fontId="8" fillId="0" borderId="50" xfId="17" applyNumberFormat="1" applyFont="1" applyFill="1" applyBorder="1" applyAlignment="1">
      <alignment vertical="center"/>
    </xf>
    <xf numFmtId="176" fontId="8" fillId="0" borderId="78" xfId="17" applyNumberFormat="1" applyFont="1" applyFill="1" applyBorder="1" applyAlignment="1">
      <alignment horizontal="center" vertical="center"/>
    </xf>
    <xf numFmtId="38" fontId="8" fillId="0" borderId="51" xfId="1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8" fontId="8" fillId="0" borderId="1" xfId="17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38" fontId="8" fillId="0" borderId="10" xfId="17" applyNumberFormat="1" applyFont="1" applyFill="1" applyBorder="1" applyAlignment="1">
      <alignment horizontal="center" vertical="center"/>
    </xf>
    <xf numFmtId="38" fontId="8" fillId="0" borderId="28" xfId="17" applyFont="1" applyFill="1" applyBorder="1" applyAlignment="1">
      <alignment horizontal="center" vertical="center"/>
    </xf>
    <xf numFmtId="38" fontId="8" fillId="0" borderId="80" xfId="17" applyNumberFormat="1" applyFont="1" applyFill="1" applyBorder="1" applyAlignment="1">
      <alignment horizontal="center" vertical="center"/>
    </xf>
    <xf numFmtId="38" fontId="8" fillId="0" borderId="50" xfId="17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71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8" fillId="0" borderId="34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．２し尿ごみ委託許可業者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71628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71628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57150</xdr:rowOff>
    </xdr:from>
    <xdr:to>
      <xdr:col>9</xdr:col>
      <xdr:colOff>0</xdr:colOff>
      <xdr:row>23</xdr:row>
      <xdr:rowOff>57150</xdr:rowOff>
    </xdr:to>
    <xdr:sp>
      <xdr:nvSpPr>
        <xdr:cNvPr id="3" name="Line 3"/>
        <xdr:cNvSpPr>
          <a:spLocks/>
        </xdr:cNvSpPr>
      </xdr:nvSpPr>
      <xdr:spPr>
        <a:xfrm>
          <a:off x="7162800" y="667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57150</xdr:rowOff>
    </xdr:from>
    <xdr:to>
      <xdr:col>9</xdr:col>
      <xdr:colOff>0</xdr:colOff>
      <xdr:row>31</xdr:row>
      <xdr:rowOff>57150</xdr:rowOff>
    </xdr:to>
    <xdr:sp>
      <xdr:nvSpPr>
        <xdr:cNvPr id="4" name="Line 5"/>
        <xdr:cNvSpPr>
          <a:spLocks/>
        </xdr:cNvSpPr>
      </xdr:nvSpPr>
      <xdr:spPr>
        <a:xfrm>
          <a:off x="71628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47625</xdr:rowOff>
    </xdr:from>
    <xdr:to>
      <xdr:col>9</xdr:col>
      <xdr:colOff>0</xdr:colOff>
      <xdr:row>27</xdr:row>
      <xdr:rowOff>47625</xdr:rowOff>
    </xdr:to>
    <xdr:sp>
      <xdr:nvSpPr>
        <xdr:cNvPr id="5" name="Line 6"/>
        <xdr:cNvSpPr>
          <a:spLocks/>
        </xdr:cNvSpPr>
      </xdr:nvSpPr>
      <xdr:spPr>
        <a:xfrm>
          <a:off x="7162800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142875</xdr:rowOff>
    </xdr:from>
    <xdr:to>
      <xdr:col>9</xdr:col>
      <xdr:colOff>0</xdr:colOff>
      <xdr:row>27</xdr:row>
      <xdr:rowOff>142875</xdr:rowOff>
    </xdr:to>
    <xdr:sp>
      <xdr:nvSpPr>
        <xdr:cNvPr id="6" name="Line 7"/>
        <xdr:cNvSpPr>
          <a:spLocks/>
        </xdr:cNvSpPr>
      </xdr:nvSpPr>
      <xdr:spPr>
        <a:xfrm>
          <a:off x="716280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152400</xdr:rowOff>
    </xdr:from>
    <xdr:to>
      <xdr:col>9</xdr:col>
      <xdr:colOff>0</xdr:colOff>
      <xdr:row>31</xdr:row>
      <xdr:rowOff>152400</xdr:rowOff>
    </xdr:to>
    <xdr:sp>
      <xdr:nvSpPr>
        <xdr:cNvPr id="7" name="Line 8"/>
        <xdr:cNvSpPr>
          <a:spLocks/>
        </xdr:cNvSpPr>
      </xdr:nvSpPr>
      <xdr:spPr>
        <a:xfrm>
          <a:off x="71628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142875</xdr:rowOff>
    </xdr:from>
    <xdr:to>
      <xdr:col>9</xdr:col>
      <xdr:colOff>0</xdr:colOff>
      <xdr:row>23</xdr:row>
      <xdr:rowOff>142875</xdr:rowOff>
    </xdr:to>
    <xdr:sp>
      <xdr:nvSpPr>
        <xdr:cNvPr id="8" name="Line 9"/>
        <xdr:cNvSpPr>
          <a:spLocks/>
        </xdr:cNvSpPr>
      </xdr:nvSpPr>
      <xdr:spPr>
        <a:xfrm>
          <a:off x="716280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85725</xdr:rowOff>
    </xdr:from>
    <xdr:to>
      <xdr:col>9</xdr:col>
      <xdr:colOff>0</xdr:colOff>
      <xdr:row>27</xdr:row>
      <xdr:rowOff>85725</xdr:rowOff>
    </xdr:to>
    <xdr:sp>
      <xdr:nvSpPr>
        <xdr:cNvPr id="9" name="Line 11"/>
        <xdr:cNvSpPr>
          <a:spLocks/>
        </xdr:cNvSpPr>
      </xdr:nvSpPr>
      <xdr:spPr>
        <a:xfrm>
          <a:off x="716280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152400</xdr:rowOff>
    </xdr:from>
    <xdr:to>
      <xdr:col>9</xdr:col>
      <xdr:colOff>0</xdr:colOff>
      <xdr:row>31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7162800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66675</xdr:rowOff>
    </xdr:from>
    <xdr:to>
      <xdr:col>9</xdr:col>
      <xdr:colOff>0</xdr:colOff>
      <xdr:row>35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7162800" y="965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161925</xdr:rowOff>
    </xdr:from>
    <xdr:to>
      <xdr:col>9</xdr:col>
      <xdr:colOff>0</xdr:colOff>
      <xdr:row>35</xdr:row>
      <xdr:rowOff>161925</xdr:rowOff>
    </xdr:to>
    <xdr:sp>
      <xdr:nvSpPr>
        <xdr:cNvPr id="12" name="Line 14"/>
        <xdr:cNvSpPr>
          <a:spLocks/>
        </xdr:cNvSpPr>
      </xdr:nvSpPr>
      <xdr:spPr>
        <a:xfrm flipV="1">
          <a:off x="716280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15</xdr:row>
      <xdr:rowOff>0</xdr:rowOff>
    </xdr:from>
    <xdr:to>
      <xdr:col>5</xdr:col>
      <xdr:colOff>942975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45529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638175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42481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57150</xdr:rowOff>
    </xdr:from>
    <xdr:to>
      <xdr:col>6</xdr:col>
      <xdr:colOff>1362075</xdr:colOff>
      <xdr:row>23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62150" y="6629400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942975</xdr:colOff>
      <xdr:row>23</xdr:row>
      <xdr:rowOff>57150</xdr:rowOff>
    </xdr:from>
    <xdr:to>
      <xdr:col>5</xdr:col>
      <xdr:colOff>942975</xdr:colOff>
      <xdr:row>35</xdr:row>
      <xdr:rowOff>66675</xdr:rowOff>
    </xdr:to>
    <xdr:sp>
      <xdr:nvSpPr>
        <xdr:cNvPr id="4" name="Line 4"/>
        <xdr:cNvSpPr>
          <a:spLocks/>
        </xdr:cNvSpPr>
      </xdr:nvSpPr>
      <xdr:spPr>
        <a:xfrm>
          <a:off x="4552950" y="6629400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57150</xdr:rowOff>
    </xdr:from>
    <xdr:to>
      <xdr:col>7</xdr:col>
      <xdr:colOff>0</xdr:colOff>
      <xdr:row>31</xdr:row>
      <xdr:rowOff>57150</xdr:rowOff>
    </xdr:to>
    <xdr:sp>
      <xdr:nvSpPr>
        <xdr:cNvPr id="5" name="Line 5"/>
        <xdr:cNvSpPr>
          <a:spLocks/>
        </xdr:cNvSpPr>
      </xdr:nvSpPr>
      <xdr:spPr>
        <a:xfrm>
          <a:off x="4552950" y="86106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942975</xdr:colOff>
      <xdr:row>27</xdr:row>
      <xdr:rowOff>47625</xdr:rowOff>
    </xdr:from>
    <xdr:to>
      <xdr:col>7</xdr:col>
      <xdr:colOff>0</xdr:colOff>
      <xdr:row>27</xdr:row>
      <xdr:rowOff>47625</xdr:rowOff>
    </xdr:to>
    <xdr:sp>
      <xdr:nvSpPr>
        <xdr:cNvPr id="6" name="Line 6"/>
        <xdr:cNvSpPr>
          <a:spLocks/>
        </xdr:cNvSpPr>
      </xdr:nvSpPr>
      <xdr:spPr>
        <a:xfrm>
          <a:off x="4552950" y="76104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657225</xdr:colOff>
      <xdr:row>27</xdr:row>
      <xdr:rowOff>142875</xdr:rowOff>
    </xdr:from>
    <xdr:to>
      <xdr:col>7</xdr:col>
      <xdr:colOff>0</xdr:colOff>
      <xdr:row>27</xdr:row>
      <xdr:rowOff>142875</xdr:rowOff>
    </xdr:to>
    <xdr:sp>
      <xdr:nvSpPr>
        <xdr:cNvPr id="7" name="Line 7"/>
        <xdr:cNvSpPr>
          <a:spLocks/>
        </xdr:cNvSpPr>
      </xdr:nvSpPr>
      <xdr:spPr>
        <a:xfrm>
          <a:off x="4267200" y="77057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657225</xdr:colOff>
      <xdr:row>31</xdr:row>
      <xdr:rowOff>152400</xdr:rowOff>
    </xdr:from>
    <xdr:to>
      <xdr:col>7</xdr:col>
      <xdr:colOff>0</xdr:colOff>
      <xdr:row>31</xdr:row>
      <xdr:rowOff>152400</xdr:rowOff>
    </xdr:to>
    <xdr:sp>
      <xdr:nvSpPr>
        <xdr:cNvPr id="8" name="Line 8"/>
        <xdr:cNvSpPr>
          <a:spLocks/>
        </xdr:cNvSpPr>
      </xdr:nvSpPr>
      <xdr:spPr>
        <a:xfrm>
          <a:off x="4267200" y="87058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638175</xdr:colOff>
      <xdr:row>23</xdr:row>
      <xdr:rowOff>142875</xdr:rowOff>
    </xdr:from>
    <xdr:to>
      <xdr:col>6</xdr:col>
      <xdr:colOff>1362075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>
          <a:off x="4248150" y="67151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638175</xdr:colOff>
      <xdr:row>23</xdr:row>
      <xdr:rowOff>152400</xdr:rowOff>
    </xdr:from>
    <xdr:to>
      <xdr:col>5</xdr:col>
      <xdr:colOff>638175</xdr:colOff>
      <xdr:row>35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4248150" y="6724650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85725</xdr:rowOff>
    </xdr:from>
    <xdr:to>
      <xdr:col>5</xdr:col>
      <xdr:colOff>638175</xdr:colOff>
      <xdr:row>27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1962150" y="76485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657225</xdr:colOff>
      <xdr:row>31</xdr:row>
      <xdr:rowOff>152400</xdr:rowOff>
    </xdr:from>
    <xdr:to>
      <xdr:col>7</xdr:col>
      <xdr:colOff>0</xdr:colOff>
      <xdr:row>31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4267200" y="87058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942975</xdr:colOff>
      <xdr:row>35</xdr:row>
      <xdr:rowOff>66675</xdr:rowOff>
    </xdr:from>
    <xdr:to>
      <xdr:col>7</xdr:col>
      <xdr:colOff>0</xdr:colOff>
      <xdr:row>35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4552950" y="96107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638175</xdr:colOff>
      <xdr:row>35</xdr:row>
      <xdr:rowOff>161925</xdr:rowOff>
    </xdr:from>
    <xdr:to>
      <xdr:col>6</xdr:col>
      <xdr:colOff>1381125</xdr:colOff>
      <xdr:row>35</xdr:row>
      <xdr:rowOff>161925</xdr:rowOff>
    </xdr:to>
    <xdr:sp>
      <xdr:nvSpPr>
        <xdr:cNvPr id="14" name="Line 14"/>
        <xdr:cNvSpPr>
          <a:spLocks/>
        </xdr:cNvSpPr>
      </xdr:nvSpPr>
      <xdr:spPr>
        <a:xfrm flipV="1">
          <a:off x="4248150" y="97059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1"/>
  <sheetViews>
    <sheetView view="pageBreakPreview" zoomScale="90" zoomScaleNormal="75" zoomScaleSheetLayoutView="90" workbookViewId="0" topLeftCell="A1">
      <selection activeCell="F4" sqref="F4"/>
    </sheetView>
  </sheetViews>
  <sheetFormatPr defaultColWidth="8.796875" defaultRowHeight="15"/>
  <cols>
    <col min="1" max="1" width="6.8984375" style="49" customWidth="1"/>
    <col min="2" max="3" width="2.69921875" style="49" customWidth="1"/>
    <col min="4" max="4" width="11.59765625" style="49" customWidth="1"/>
    <col min="5" max="5" width="5.09765625" style="49" customWidth="1"/>
    <col min="6" max="6" width="11.5" style="49" customWidth="1"/>
    <col min="7" max="7" width="13.59765625" style="49" customWidth="1"/>
    <col min="8" max="8" width="7.5" style="49" customWidth="1"/>
    <col min="9" max="9" width="13.59765625" style="49" customWidth="1"/>
    <col min="10" max="16384" width="10.69921875" style="49" customWidth="1"/>
  </cols>
  <sheetData>
    <row r="1" ht="27.75" customHeight="1">
      <c r="A1" s="103" t="s">
        <v>112</v>
      </c>
    </row>
    <row r="2" ht="7.5" customHeight="1">
      <c r="A2" s="103"/>
    </row>
    <row r="3" ht="26.25" customHeight="1">
      <c r="A3" s="101" t="s">
        <v>289</v>
      </c>
    </row>
    <row r="4" ht="27" customHeight="1">
      <c r="A4" s="101" t="s">
        <v>172</v>
      </c>
    </row>
    <row r="5" ht="27.75" customHeight="1">
      <c r="A5" s="102" t="s">
        <v>165</v>
      </c>
    </row>
    <row r="6" spans="2:6" ht="22.5" customHeight="1">
      <c r="B6" s="324" t="s">
        <v>117</v>
      </c>
      <c r="C6" s="325"/>
      <c r="D6" s="55">
        <v>5162</v>
      </c>
      <c r="E6" s="56" t="s">
        <v>152</v>
      </c>
      <c r="F6" s="57"/>
    </row>
    <row r="7" spans="2:6" ht="22.5" customHeight="1">
      <c r="B7" s="324" t="s">
        <v>119</v>
      </c>
      <c r="C7" s="325"/>
      <c r="D7" s="183">
        <v>7181498</v>
      </c>
      <c r="E7" s="56" t="s">
        <v>120</v>
      </c>
      <c r="F7" s="57"/>
    </row>
    <row r="8" ht="18" customHeight="1"/>
    <row r="9" ht="27" customHeight="1">
      <c r="A9" s="102" t="s">
        <v>166</v>
      </c>
    </row>
    <row r="10" spans="2:9" ht="22.5" customHeight="1" thickBot="1">
      <c r="B10" s="327" t="s">
        <v>122</v>
      </c>
      <c r="C10" s="328"/>
      <c r="D10" s="328"/>
      <c r="E10" s="328"/>
      <c r="F10" s="329"/>
      <c r="G10" s="122">
        <v>5162</v>
      </c>
      <c r="H10" s="61" t="s">
        <v>153</v>
      </c>
      <c r="I10" s="62" t="s">
        <v>114</v>
      </c>
    </row>
    <row r="11" spans="2:9" ht="22.5" customHeight="1" thickTop="1">
      <c r="B11" s="318" t="s">
        <v>124</v>
      </c>
      <c r="C11" s="319"/>
      <c r="D11" s="319"/>
      <c r="E11" s="319"/>
      <c r="F11" s="320"/>
      <c r="G11" s="123">
        <f>'し尿人口内訳'!B77</f>
        <v>7181498</v>
      </c>
      <c r="H11" s="64" t="s">
        <v>120</v>
      </c>
      <c r="I11" s="126">
        <v>100</v>
      </c>
    </row>
    <row r="12" spans="2:9" ht="22.5" customHeight="1">
      <c r="B12" s="54"/>
      <c r="C12" s="321" t="s">
        <v>87</v>
      </c>
      <c r="D12" s="322"/>
      <c r="E12" s="322"/>
      <c r="F12" s="323"/>
      <c r="G12" s="123">
        <f>'し尿人口内訳'!F77</f>
        <v>6872281</v>
      </c>
      <c r="H12" s="65" t="s">
        <v>120</v>
      </c>
      <c r="I12" s="127">
        <f>G12/$G$11*100</f>
        <v>95.69425487551483</v>
      </c>
    </row>
    <row r="13" spans="2:9" ht="22.5" customHeight="1">
      <c r="B13" s="59"/>
      <c r="C13" s="59"/>
      <c r="D13" s="312" t="s">
        <v>127</v>
      </c>
      <c r="E13" s="313"/>
      <c r="F13" s="314"/>
      <c r="G13" s="123">
        <f>'し尿人口内訳'!G77</f>
        <v>4379152</v>
      </c>
      <c r="H13" s="65" t="s">
        <v>120</v>
      </c>
      <c r="I13" s="127">
        <f aca="true" t="shared" si="0" ref="I13:I18">G13/$G$11*100</f>
        <v>60.978252726659534</v>
      </c>
    </row>
    <row r="14" spans="2:9" ht="22.5" customHeight="1">
      <c r="B14" s="59"/>
      <c r="C14" s="59"/>
      <c r="D14" s="312" t="s">
        <v>154</v>
      </c>
      <c r="E14" s="313"/>
      <c r="F14" s="314"/>
      <c r="G14" s="123">
        <f>'し尿人口内訳'!H77</f>
        <v>13120</v>
      </c>
      <c r="H14" s="65" t="s">
        <v>120</v>
      </c>
      <c r="I14" s="127">
        <f t="shared" si="0"/>
        <v>0.18269168911555778</v>
      </c>
    </row>
    <row r="15" spans="2:9" ht="22.5" customHeight="1">
      <c r="B15" s="59"/>
      <c r="C15" s="59"/>
      <c r="D15" s="321" t="s">
        <v>128</v>
      </c>
      <c r="E15" s="312" t="s">
        <v>129</v>
      </c>
      <c r="F15" s="314"/>
      <c r="G15" s="123">
        <f>'し尿人口内訳'!J77</f>
        <v>920220</v>
      </c>
      <c r="H15" s="65" t="s">
        <v>120</v>
      </c>
      <c r="I15" s="127">
        <f t="shared" si="0"/>
        <v>12.813761140085258</v>
      </c>
    </row>
    <row r="16" spans="2:9" ht="22.5" customHeight="1">
      <c r="B16" s="59"/>
      <c r="C16" s="59"/>
      <c r="D16" s="326"/>
      <c r="E16" s="312" t="s">
        <v>130</v>
      </c>
      <c r="F16" s="314"/>
      <c r="G16" s="123">
        <f>'し尿人口内訳'!K77</f>
        <v>1559789</v>
      </c>
      <c r="H16" s="65" t="s">
        <v>120</v>
      </c>
      <c r="I16" s="127">
        <f t="shared" si="0"/>
        <v>21.71954931965448</v>
      </c>
    </row>
    <row r="17" spans="2:9" ht="22.5" customHeight="1">
      <c r="B17" s="59"/>
      <c r="C17" s="312" t="s">
        <v>131</v>
      </c>
      <c r="D17" s="313"/>
      <c r="E17" s="313"/>
      <c r="F17" s="314"/>
      <c r="G17" s="123">
        <f>'し尿人口内訳'!E77</f>
        <v>1510</v>
      </c>
      <c r="H17" s="65" t="s">
        <v>120</v>
      </c>
      <c r="I17" s="127">
        <f t="shared" si="0"/>
        <v>0.021026253854000934</v>
      </c>
    </row>
    <row r="18" spans="2:9" ht="22.5" customHeight="1" thickBot="1">
      <c r="B18" s="69"/>
      <c r="C18" s="315" t="s">
        <v>133</v>
      </c>
      <c r="D18" s="316"/>
      <c r="E18" s="316"/>
      <c r="F18" s="317"/>
      <c r="G18" s="124">
        <f>'し尿人口内訳'!D77</f>
        <v>307707</v>
      </c>
      <c r="H18" s="61" t="s">
        <v>120</v>
      </c>
      <c r="I18" s="128">
        <f t="shared" si="0"/>
        <v>4.284718870631169</v>
      </c>
    </row>
    <row r="19" spans="2:9" ht="22.5" customHeight="1" thickTop="1">
      <c r="B19" s="318" t="s">
        <v>134</v>
      </c>
      <c r="C19" s="319"/>
      <c r="D19" s="319"/>
      <c r="E19" s="319"/>
      <c r="F19" s="320"/>
      <c r="G19" s="125">
        <f>G20+G23</f>
        <v>1417303</v>
      </c>
      <c r="H19" s="70" t="s">
        <v>135</v>
      </c>
      <c r="I19" s="129">
        <v>100</v>
      </c>
    </row>
    <row r="20" spans="2:9" ht="22.5" customHeight="1">
      <c r="B20" s="71" t="s">
        <v>136</v>
      </c>
      <c r="C20" s="321" t="s">
        <v>137</v>
      </c>
      <c r="D20" s="322"/>
      <c r="E20" s="322"/>
      <c r="F20" s="323"/>
      <c r="G20" s="123">
        <f>G21+G22</f>
        <v>134008</v>
      </c>
      <c r="H20" s="56" t="s">
        <v>135</v>
      </c>
      <c r="I20" s="127">
        <f>G20/$G$19*100</f>
        <v>9.455141208337244</v>
      </c>
    </row>
    <row r="21" spans="2:9" ht="22.5" customHeight="1">
      <c r="B21" s="74" t="s">
        <v>138</v>
      </c>
      <c r="C21" s="59"/>
      <c r="D21" s="312" t="s">
        <v>139</v>
      </c>
      <c r="E21" s="313"/>
      <c r="F21" s="314"/>
      <c r="G21" s="123">
        <f>'し尿収集状況'!M77</f>
        <v>23702</v>
      </c>
      <c r="H21" s="56" t="s">
        <v>135</v>
      </c>
      <c r="I21" s="127">
        <f>G21/$G$19*100</f>
        <v>1.6723311811235848</v>
      </c>
    </row>
    <row r="22" spans="2:9" ht="22.5" customHeight="1">
      <c r="B22" s="74" t="s">
        <v>142</v>
      </c>
      <c r="C22" s="66"/>
      <c r="D22" s="312" t="s">
        <v>143</v>
      </c>
      <c r="E22" s="313"/>
      <c r="F22" s="314"/>
      <c r="G22" s="123">
        <f>'し尿収集状況'!N77</f>
        <v>110306</v>
      </c>
      <c r="H22" s="56" t="s">
        <v>135</v>
      </c>
      <c r="I22" s="127">
        <f>G22/$G$19*100</f>
        <v>7.782810027213658</v>
      </c>
    </row>
    <row r="23" spans="2:9" ht="22.5" customHeight="1">
      <c r="B23" s="79" t="s">
        <v>144</v>
      </c>
      <c r="C23" s="312" t="s">
        <v>145</v>
      </c>
      <c r="D23" s="313"/>
      <c r="E23" s="313"/>
      <c r="F23" s="314"/>
      <c r="G23" s="123">
        <f>'し尿収集状況'!O77</f>
        <v>1283295</v>
      </c>
      <c r="H23" s="56" t="s">
        <v>135</v>
      </c>
      <c r="I23" s="127">
        <f>G23/$G$19*100</f>
        <v>90.54485879166275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>
      <c r="I31" s="97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17">
    <mergeCell ref="B6:C6"/>
    <mergeCell ref="B7:C7"/>
    <mergeCell ref="D15:D16"/>
    <mergeCell ref="D14:F14"/>
    <mergeCell ref="E15:F15"/>
    <mergeCell ref="E16:F16"/>
    <mergeCell ref="B10:F10"/>
    <mergeCell ref="B11:F11"/>
    <mergeCell ref="C12:F12"/>
    <mergeCell ref="D13:F13"/>
    <mergeCell ref="C17:F17"/>
    <mergeCell ref="D21:F21"/>
    <mergeCell ref="D22:F22"/>
    <mergeCell ref="C23:F23"/>
    <mergeCell ref="C18:F18"/>
    <mergeCell ref="B19:F19"/>
    <mergeCell ref="C20:F20"/>
  </mergeCells>
  <printOptions horizontalCentered="1"/>
  <pageMargins left="0.63" right="0.7" top="0.96" bottom="0.7874015748031497" header="0.5118110236220472" footer="0.5118110236220472"/>
  <pageSetup firstPageNumber="1" useFirstPageNumber="1" fitToWidth="2"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I39"/>
  <sheetViews>
    <sheetView zoomScale="75" zoomScaleNormal="75" zoomScaleSheetLayoutView="75" workbookViewId="0" topLeftCell="A4">
      <selection activeCell="B18" sqref="B18"/>
    </sheetView>
  </sheetViews>
  <sheetFormatPr defaultColWidth="8.796875" defaultRowHeight="15"/>
  <cols>
    <col min="1" max="2" width="3.59765625" style="49" customWidth="1"/>
    <col min="3" max="3" width="13.3984375" style="49" customWidth="1"/>
    <col min="4" max="4" width="14.59765625" style="49" customWidth="1"/>
    <col min="5" max="5" width="2.69921875" style="49" customWidth="1"/>
    <col min="6" max="7" width="14.59765625" style="49" customWidth="1"/>
    <col min="8" max="8" width="14" style="49" bestFit="1" customWidth="1"/>
    <col min="9" max="9" width="3.69921875" style="49" customWidth="1"/>
    <col min="10" max="16384" width="10.69921875" style="49" customWidth="1"/>
  </cols>
  <sheetData>
    <row r="1" ht="29.25" customHeight="1">
      <c r="A1" s="102" t="s">
        <v>411</v>
      </c>
    </row>
    <row r="2" spans="1:7" ht="24" customHeight="1">
      <c r="A2" s="324" t="s">
        <v>113</v>
      </c>
      <c r="B2" s="334"/>
      <c r="C2" s="334"/>
      <c r="D2" s="334"/>
      <c r="E2" s="325"/>
      <c r="F2" s="50" t="s">
        <v>173</v>
      </c>
      <c r="G2" s="50" t="s">
        <v>114</v>
      </c>
    </row>
    <row r="3" spans="1:7" ht="24" customHeight="1">
      <c r="A3" s="324" t="s">
        <v>115</v>
      </c>
      <c r="B3" s="334"/>
      <c r="C3" s="334"/>
      <c r="D3" s="334"/>
      <c r="E3" s="325"/>
      <c r="F3" s="51">
        <f>'し尿処理内訳'!W77</f>
        <v>1418218</v>
      </c>
      <c r="G3" s="52">
        <v>100</v>
      </c>
    </row>
    <row r="4" spans="1:7" ht="24" customHeight="1">
      <c r="A4" s="53"/>
      <c r="B4" s="321" t="s">
        <v>116</v>
      </c>
      <c r="C4" s="322"/>
      <c r="D4" s="322"/>
      <c r="E4" s="323"/>
      <c r="F4" s="51">
        <f>'し尿処理内訳'!B77</f>
        <v>228671</v>
      </c>
      <c r="G4" s="52">
        <f>F4/$F$3*100</f>
        <v>16.123825815213173</v>
      </c>
    </row>
    <row r="5" spans="1:7" ht="24" customHeight="1">
      <c r="A5" s="58" t="s">
        <v>118</v>
      </c>
      <c r="B5" s="59"/>
      <c r="C5" s="330" t="s">
        <v>75</v>
      </c>
      <c r="D5" s="330"/>
      <c r="E5" s="330"/>
      <c r="F5" s="51">
        <f>'し尿処理内訳'!C77</f>
        <v>203755</v>
      </c>
      <c r="G5" s="52">
        <f aca="true" t="shared" si="0" ref="G5:G16">F5/$F$3*100</f>
        <v>14.36697320158114</v>
      </c>
    </row>
    <row r="6" spans="1:7" ht="24" customHeight="1">
      <c r="A6" s="58"/>
      <c r="B6" s="59"/>
      <c r="C6" s="330" t="s">
        <v>76</v>
      </c>
      <c r="D6" s="330"/>
      <c r="E6" s="330"/>
      <c r="F6" s="51">
        <f>'し尿処理内訳'!D77</f>
        <v>20437</v>
      </c>
      <c r="G6" s="52">
        <f t="shared" si="0"/>
        <v>1.4410337479851476</v>
      </c>
    </row>
    <row r="7" spans="1:7" ht="24" customHeight="1">
      <c r="A7" s="58" t="s">
        <v>121</v>
      </c>
      <c r="B7" s="59"/>
      <c r="C7" s="330" t="s">
        <v>77</v>
      </c>
      <c r="D7" s="330"/>
      <c r="E7" s="330"/>
      <c r="F7" s="51">
        <f>'し尿処理内訳'!E77</f>
        <v>4479</v>
      </c>
      <c r="G7" s="52">
        <f t="shared" si="0"/>
        <v>0.31581886564688927</v>
      </c>
    </row>
    <row r="8" spans="1:7" ht="24" customHeight="1">
      <c r="A8" s="58"/>
      <c r="B8" s="60"/>
      <c r="C8" s="331" t="s">
        <v>78</v>
      </c>
      <c r="D8" s="332"/>
      <c r="E8" s="333"/>
      <c r="F8" s="51">
        <f>'し尿処理内訳'!F77</f>
        <v>0</v>
      </c>
      <c r="G8" s="52">
        <f t="shared" si="0"/>
        <v>0</v>
      </c>
    </row>
    <row r="9" spans="1:7" ht="24" customHeight="1">
      <c r="A9" s="58" t="s">
        <v>123</v>
      </c>
      <c r="B9" s="63"/>
      <c r="C9" s="331" t="s">
        <v>79</v>
      </c>
      <c r="D9" s="332"/>
      <c r="E9" s="333"/>
      <c r="F9" s="51">
        <f>'し尿処理内訳'!G77</f>
        <v>0</v>
      </c>
      <c r="G9" s="52">
        <f t="shared" si="0"/>
        <v>0</v>
      </c>
    </row>
    <row r="10" spans="1:7" ht="24" customHeight="1">
      <c r="A10" s="58"/>
      <c r="B10" s="321" t="s">
        <v>125</v>
      </c>
      <c r="C10" s="322"/>
      <c r="D10" s="322"/>
      <c r="E10" s="323"/>
      <c r="F10" s="51">
        <f>'し尿処理内訳'!H77</f>
        <v>1188632</v>
      </c>
      <c r="G10" s="52">
        <f t="shared" si="0"/>
        <v>83.81165660004315</v>
      </c>
    </row>
    <row r="11" spans="1:7" ht="24" customHeight="1">
      <c r="A11" s="58" t="s">
        <v>126</v>
      </c>
      <c r="B11" s="59"/>
      <c r="C11" s="330" t="s">
        <v>75</v>
      </c>
      <c r="D11" s="330"/>
      <c r="E11" s="330"/>
      <c r="F11" s="51">
        <f>'し尿処理内訳'!I77</f>
        <v>1109763</v>
      </c>
      <c r="G11" s="52">
        <f t="shared" si="0"/>
        <v>78.250522839225</v>
      </c>
    </row>
    <row r="12" spans="1:7" ht="24" customHeight="1">
      <c r="A12" s="58"/>
      <c r="B12" s="59"/>
      <c r="C12" s="331" t="s">
        <v>76</v>
      </c>
      <c r="D12" s="332"/>
      <c r="E12" s="333"/>
      <c r="F12" s="51">
        <f>'し尿処理内訳'!J77</f>
        <v>44891</v>
      </c>
      <c r="G12" s="52">
        <f t="shared" si="0"/>
        <v>3.1653102696482485</v>
      </c>
    </row>
    <row r="13" spans="1:7" ht="24" customHeight="1">
      <c r="A13" s="60"/>
      <c r="B13" s="59"/>
      <c r="C13" s="331" t="s">
        <v>77</v>
      </c>
      <c r="D13" s="332"/>
      <c r="E13" s="333"/>
      <c r="F13" s="51">
        <f>'し尿処理内訳'!K77</f>
        <v>32379</v>
      </c>
      <c r="G13" s="52">
        <f t="shared" si="0"/>
        <v>2.28307636766703</v>
      </c>
    </row>
    <row r="14" spans="1:7" ht="24" customHeight="1">
      <c r="A14" s="60"/>
      <c r="B14" s="60"/>
      <c r="C14" s="331" t="s">
        <v>78</v>
      </c>
      <c r="D14" s="332"/>
      <c r="E14" s="333"/>
      <c r="F14" s="51">
        <f>'し尿処理内訳'!L77</f>
        <v>0</v>
      </c>
      <c r="G14" s="52">
        <f t="shared" si="0"/>
        <v>0</v>
      </c>
    </row>
    <row r="15" spans="1:7" ht="24" customHeight="1">
      <c r="A15" s="60"/>
      <c r="B15" s="63"/>
      <c r="C15" s="331" t="s">
        <v>79</v>
      </c>
      <c r="D15" s="332"/>
      <c r="E15" s="333"/>
      <c r="F15" s="51">
        <f>'し尿処理内訳'!M77</f>
        <v>1599</v>
      </c>
      <c r="G15" s="52">
        <f t="shared" si="0"/>
        <v>0.11274712350287475</v>
      </c>
    </row>
    <row r="16" spans="1:9" ht="24" customHeight="1">
      <c r="A16" s="67"/>
      <c r="B16" s="312" t="s">
        <v>132</v>
      </c>
      <c r="C16" s="313"/>
      <c r="D16" s="313"/>
      <c r="E16" s="314"/>
      <c r="F16" s="51">
        <f>'し尿収集状況'!P77</f>
        <v>915</v>
      </c>
      <c r="G16" s="52">
        <f t="shared" si="0"/>
        <v>0.06451758474367128</v>
      </c>
      <c r="H16" s="68"/>
      <c r="I16" s="68"/>
    </row>
    <row r="17" ht="18" customHeight="1">
      <c r="B17" s="49" t="s">
        <v>412</v>
      </c>
    </row>
    <row r="18" ht="18" customHeight="1"/>
    <row r="19" spans="1:9" ht="18" customHeight="1">
      <c r="A19" s="54"/>
      <c r="B19" s="72"/>
      <c r="C19" s="72"/>
      <c r="D19" s="72"/>
      <c r="E19" s="72"/>
      <c r="F19" s="72"/>
      <c r="G19" s="72"/>
      <c r="H19" s="72"/>
      <c r="I19" s="73"/>
    </row>
    <row r="20" spans="1:9" ht="19.5" customHeight="1">
      <c r="A20" s="59"/>
      <c r="B20" s="68"/>
      <c r="C20" s="68"/>
      <c r="D20" s="75" t="s">
        <v>140</v>
      </c>
      <c r="E20" s="75"/>
      <c r="F20" s="76">
        <f>F3</f>
        <v>1418218</v>
      </c>
      <c r="G20" s="68"/>
      <c r="H20" s="68" t="s">
        <v>141</v>
      </c>
      <c r="I20" s="77"/>
    </row>
    <row r="21" spans="1:9" ht="19.5" customHeight="1">
      <c r="A21" s="59"/>
      <c r="B21" s="57"/>
      <c r="C21" s="57"/>
      <c r="D21" s="57"/>
      <c r="E21" s="57"/>
      <c r="F21" s="57"/>
      <c r="G21" s="57"/>
      <c r="H21" s="57"/>
      <c r="I21" s="78"/>
    </row>
    <row r="22" spans="1:9" ht="19.5" customHeight="1">
      <c r="A22" s="59"/>
      <c r="B22" s="300" t="s">
        <v>162</v>
      </c>
      <c r="C22" s="80" t="s">
        <v>163</v>
      </c>
      <c r="D22" s="80">
        <f>D25+D29</f>
        <v>1417303</v>
      </c>
      <c r="E22" s="81" t="s">
        <v>164</v>
      </c>
      <c r="F22" s="57"/>
      <c r="G22" s="57"/>
      <c r="H22" s="57"/>
      <c r="I22" s="78"/>
    </row>
    <row r="23" spans="1:9" ht="15.75" customHeight="1">
      <c r="A23" s="59"/>
      <c r="B23" s="83"/>
      <c r="C23" s="68"/>
      <c r="D23" s="68"/>
      <c r="E23" s="85"/>
      <c r="F23" s="68"/>
      <c r="G23" s="82">
        <f>F5</f>
        <v>203755</v>
      </c>
      <c r="H23" s="68"/>
      <c r="I23" s="77"/>
    </row>
    <row r="24" spans="1:9" ht="19.5" customHeight="1">
      <c r="A24" s="59"/>
      <c r="B24" s="83"/>
      <c r="C24" s="84" t="s">
        <v>161</v>
      </c>
      <c r="D24" s="68"/>
      <c r="E24" s="85"/>
      <c r="F24" s="68"/>
      <c r="G24" s="20"/>
      <c r="H24" s="84" t="s">
        <v>146</v>
      </c>
      <c r="I24" s="77"/>
    </row>
    <row r="25" spans="1:9" ht="19.5" customHeight="1">
      <c r="A25" s="59"/>
      <c r="B25" s="83"/>
      <c r="C25" s="57"/>
      <c r="D25" s="68">
        <f>F4</f>
        <v>228671</v>
      </c>
      <c r="E25" s="85"/>
      <c r="F25" s="68"/>
      <c r="G25" s="68">
        <f>F11</f>
        <v>1109763</v>
      </c>
      <c r="H25" s="68">
        <f>G23+G25</f>
        <v>1313518</v>
      </c>
      <c r="I25" s="77"/>
    </row>
    <row r="26" spans="1:9" ht="19.5" customHeight="1">
      <c r="A26" s="59"/>
      <c r="B26" s="83"/>
      <c r="C26" s="68"/>
      <c r="D26" s="68"/>
      <c r="E26" s="85"/>
      <c r="F26" s="68"/>
      <c r="G26" s="82"/>
      <c r="H26" s="68"/>
      <c r="I26" s="77"/>
    </row>
    <row r="27" spans="1:9" ht="19.5" customHeight="1">
      <c r="A27" s="59"/>
      <c r="B27" s="83"/>
      <c r="C27" s="68"/>
      <c r="D27" s="68"/>
      <c r="E27" s="85"/>
      <c r="F27" s="68"/>
      <c r="G27" s="68">
        <f>F6</f>
        <v>20437</v>
      </c>
      <c r="H27" s="57"/>
      <c r="I27" s="77"/>
    </row>
    <row r="28" spans="1:9" ht="19.5" customHeight="1">
      <c r="A28" s="59"/>
      <c r="B28" s="83"/>
      <c r="C28" s="84" t="s">
        <v>147</v>
      </c>
      <c r="D28" s="68"/>
      <c r="E28" s="85"/>
      <c r="F28" s="68"/>
      <c r="G28" s="57"/>
      <c r="H28" s="84" t="s">
        <v>148</v>
      </c>
      <c r="I28" s="77"/>
    </row>
    <row r="29" spans="1:9" ht="19.5" customHeight="1">
      <c r="A29" s="59"/>
      <c r="B29" s="83"/>
      <c r="C29" s="57"/>
      <c r="D29" s="68">
        <f>F10</f>
        <v>1188632</v>
      </c>
      <c r="E29" s="85"/>
      <c r="F29" s="68"/>
      <c r="G29" s="68">
        <f>F12</f>
        <v>44891</v>
      </c>
      <c r="H29" s="68">
        <f>G27+G29</f>
        <v>65328</v>
      </c>
      <c r="I29" s="77"/>
    </row>
    <row r="30" spans="1:9" ht="19.5" customHeight="1">
      <c r="A30" s="59"/>
      <c r="B30" s="86"/>
      <c r="C30" s="87"/>
      <c r="D30" s="87"/>
      <c r="E30" s="88"/>
      <c r="F30" s="68"/>
      <c r="G30" s="82"/>
      <c r="H30" s="68"/>
      <c r="I30" s="77"/>
    </row>
    <row r="31" spans="1:9" ht="19.5" customHeight="1">
      <c r="A31" s="59"/>
      <c r="B31" s="301"/>
      <c r="C31" s="301"/>
      <c r="D31" s="301"/>
      <c r="E31" s="301"/>
      <c r="F31" s="57"/>
      <c r="G31" s="68">
        <f>F7</f>
        <v>4479</v>
      </c>
      <c r="H31" s="57"/>
      <c r="I31" s="77"/>
    </row>
    <row r="32" spans="1:9" ht="19.5" customHeight="1">
      <c r="A32" s="59"/>
      <c r="B32" s="68"/>
      <c r="C32" s="57"/>
      <c r="D32" s="68"/>
      <c r="E32" s="68"/>
      <c r="F32" s="68"/>
      <c r="G32" s="57"/>
      <c r="H32" s="84" t="s">
        <v>149</v>
      </c>
      <c r="I32" s="77"/>
    </row>
    <row r="33" spans="1:9" ht="19.5" customHeight="1">
      <c r="A33" s="59"/>
      <c r="B33" s="68"/>
      <c r="C33" s="68"/>
      <c r="D33" s="68"/>
      <c r="E33" s="68"/>
      <c r="F33" s="68"/>
      <c r="G33" s="68">
        <f>F13</f>
        <v>32379</v>
      </c>
      <c r="H33" s="68">
        <f>G31+G33</f>
        <v>36858</v>
      </c>
      <c r="I33" s="77"/>
    </row>
    <row r="34" spans="1:9" ht="19.5" customHeight="1">
      <c r="A34" s="59"/>
      <c r="B34" s="68"/>
      <c r="C34" s="68"/>
      <c r="D34" s="68"/>
      <c r="E34" s="68"/>
      <c r="F34" s="68"/>
      <c r="G34" s="89"/>
      <c r="H34" s="89"/>
      <c r="I34" s="77"/>
    </row>
    <row r="35" spans="1:9" ht="19.5" customHeight="1">
      <c r="A35" s="59"/>
      <c r="B35" s="68"/>
      <c r="C35" s="68"/>
      <c r="D35" s="68"/>
      <c r="E35" s="68"/>
      <c r="F35" s="68"/>
      <c r="G35" s="68">
        <f>F8+F9</f>
        <v>0</v>
      </c>
      <c r="H35" s="68"/>
      <c r="I35" s="77"/>
    </row>
    <row r="36" spans="1:9" ht="19.5" customHeight="1">
      <c r="A36" s="59"/>
      <c r="B36" s="68"/>
      <c r="C36" s="68"/>
      <c r="D36" s="68"/>
      <c r="E36" s="68"/>
      <c r="F36" s="68"/>
      <c r="G36" s="68"/>
      <c r="H36" s="90" t="s">
        <v>150</v>
      </c>
      <c r="I36" s="77"/>
    </row>
    <row r="37" spans="1:9" ht="19.5" customHeight="1">
      <c r="A37" s="59"/>
      <c r="B37" s="68"/>
      <c r="C37" s="68"/>
      <c r="D37" s="68"/>
      <c r="E37" s="68"/>
      <c r="F37" s="68"/>
      <c r="G37" s="68">
        <f>F14+F15</f>
        <v>1599</v>
      </c>
      <c r="H37" s="68">
        <f>G35+G37</f>
        <v>1599</v>
      </c>
      <c r="I37" s="77"/>
    </row>
    <row r="38" spans="1:9" ht="19.5" customHeight="1">
      <c r="A38" s="59"/>
      <c r="B38" s="68"/>
      <c r="C38" s="91" t="s">
        <v>151</v>
      </c>
      <c r="D38" s="92"/>
      <c r="E38" s="93"/>
      <c r="F38" s="68">
        <f>F16</f>
        <v>915</v>
      </c>
      <c r="G38" s="57"/>
      <c r="H38" s="68"/>
      <c r="I38" s="77"/>
    </row>
    <row r="39" spans="1:9" ht="18" customHeight="1">
      <c r="A39" s="66"/>
      <c r="B39" s="94"/>
      <c r="C39" s="94"/>
      <c r="D39" s="94"/>
      <c r="E39" s="94"/>
      <c r="F39" s="95"/>
      <c r="G39" s="94"/>
      <c r="H39" s="94"/>
      <c r="I39" s="96"/>
    </row>
    <row r="40" ht="19.5" customHeight="1"/>
    <row r="41" ht="19.5" customHeight="1"/>
  </sheetData>
  <mergeCells count="15">
    <mergeCell ref="C7:E7"/>
    <mergeCell ref="C9:E9"/>
    <mergeCell ref="A2:E2"/>
    <mergeCell ref="A3:E3"/>
    <mergeCell ref="B4:E4"/>
    <mergeCell ref="C5:E5"/>
    <mergeCell ref="C6:E6"/>
    <mergeCell ref="C11:E11"/>
    <mergeCell ref="C8:E8"/>
    <mergeCell ref="B16:E16"/>
    <mergeCell ref="C15:E15"/>
    <mergeCell ref="C14:E14"/>
    <mergeCell ref="B10:E10"/>
    <mergeCell ref="C12:E12"/>
    <mergeCell ref="C13:E13"/>
  </mergeCells>
  <printOptions/>
  <pageMargins left="0.76" right="0.68" top="0.7086614173228347" bottom="0.7874015748031497" header="0.5118110236220472" footer="0.5118110236220472"/>
  <pageSetup firstPageNumber="1" useFirstPageNumber="1" fitToWidth="2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82"/>
  <sheetViews>
    <sheetView view="pageBreakPreview" zoomScaleNormal="75" zoomScaleSheetLayoutView="100" workbookViewId="0" topLeftCell="A1">
      <pane xSplit="1" ySplit="5" topLeftCell="B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6" sqref="D36"/>
    </sheetView>
  </sheetViews>
  <sheetFormatPr defaultColWidth="8.796875" defaultRowHeight="15"/>
  <cols>
    <col min="1" max="1" width="12.09765625" style="18" customWidth="1"/>
    <col min="2" max="2" width="12.59765625" style="18" customWidth="1"/>
    <col min="3" max="3" width="11.3984375" style="18" customWidth="1"/>
    <col min="4" max="5" width="10.59765625" style="18" customWidth="1"/>
    <col min="6" max="6" width="12.09765625" style="121" customWidth="1"/>
    <col min="7" max="7" width="12" style="18" customWidth="1"/>
    <col min="8" max="8" width="11.59765625" style="18" customWidth="1"/>
    <col min="9" max="9" width="12" style="18" customWidth="1"/>
    <col min="10" max="10" width="11.69921875" style="18" customWidth="1"/>
    <col min="11" max="11" width="12.09765625" style="137" customWidth="1"/>
    <col min="12" max="12" width="5.59765625" style="18" customWidth="1"/>
    <col min="13" max="14" width="11.09765625" style="149" customWidth="1"/>
    <col min="15" max="16384" width="11" style="18" customWidth="1"/>
  </cols>
  <sheetData>
    <row r="1" spans="1:14" s="14" customFormat="1" ht="27" customHeight="1" thickBot="1">
      <c r="A1" s="104" t="s">
        <v>98</v>
      </c>
      <c r="F1" s="119"/>
      <c r="K1" s="132" t="s">
        <v>160</v>
      </c>
      <c r="M1" s="148"/>
      <c r="N1" s="148"/>
    </row>
    <row r="2" spans="1:14" ht="15" customHeight="1">
      <c r="A2" s="335" t="s">
        <v>14</v>
      </c>
      <c r="B2" s="306" t="s">
        <v>99</v>
      </c>
      <c r="C2" s="15"/>
      <c r="D2" s="16"/>
      <c r="E2" s="17"/>
      <c r="F2" s="120"/>
      <c r="G2" s="117"/>
      <c r="H2" s="117"/>
      <c r="I2" s="117"/>
      <c r="J2" s="117"/>
      <c r="K2" s="133"/>
      <c r="L2" s="99"/>
      <c r="M2" s="308" t="s">
        <v>110</v>
      </c>
      <c r="N2" s="308" t="s">
        <v>109</v>
      </c>
    </row>
    <row r="3" spans="1:14" ht="15" customHeight="1">
      <c r="A3" s="336"/>
      <c r="B3" s="307"/>
      <c r="C3" s="310" t="s">
        <v>100</v>
      </c>
      <c r="D3" s="20"/>
      <c r="E3" s="21"/>
      <c r="F3" s="311" t="s">
        <v>103</v>
      </c>
      <c r="G3" s="303" t="s">
        <v>104</v>
      </c>
      <c r="H3" s="303" t="s">
        <v>105</v>
      </c>
      <c r="I3" s="305" t="s">
        <v>106</v>
      </c>
      <c r="J3" s="118"/>
      <c r="K3" s="134"/>
      <c r="L3" s="99"/>
      <c r="M3" s="309"/>
      <c r="N3" s="309"/>
    </row>
    <row r="4" spans="1:14" ht="15" customHeight="1">
      <c r="A4" s="336"/>
      <c r="B4" s="307"/>
      <c r="C4" s="307"/>
      <c r="D4" s="338" t="s">
        <v>101</v>
      </c>
      <c r="E4" s="340" t="s">
        <v>102</v>
      </c>
      <c r="F4" s="302"/>
      <c r="G4" s="304"/>
      <c r="H4" s="304"/>
      <c r="I4" s="337"/>
      <c r="J4" s="338" t="s">
        <v>107</v>
      </c>
      <c r="K4" s="343" t="s">
        <v>108</v>
      </c>
      <c r="L4" s="231"/>
      <c r="M4" s="309"/>
      <c r="N4" s="309"/>
    </row>
    <row r="5" spans="1:14" ht="15" customHeight="1" thickBot="1">
      <c r="A5" s="336"/>
      <c r="B5" s="307"/>
      <c r="C5" s="184"/>
      <c r="D5" s="339"/>
      <c r="E5" s="341"/>
      <c r="F5" s="210"/>
      <c r="G5" s="304"/>
      <c r="H5" s="304"/>
      <c r="I5" s="337"/>
      <c r="J5" s="342"/>
      <c r="K5" s="344"/>
      <c r="L5" s="232"/>
      <c r="M5" s="309"/>
      <c r="N5" s="309"/>
    </row>
    <row r="6" spans="1:14" ht="20.25" customHeight="1">
      <c r="A6" s="185" t="s">
        <v>290</v>
      </c>
      <c r="B6" s="135">
        <f>C6+F6</f>
        <v>2215031</v>
      </c>
      <c r="C6" s="186">
        <f>SUM(D6:E6)</f>
        <v>9363</v>
      </c>
      <c r="D6" s="211">
        <v>9363</v>
      </c>
      <c r="E6" s="212" t="s">
        <v>382</v>
      </c>
      <c r="F6" s="186">
        <f>SUM(G6:I6)</f>
        <v>2205668</v>
      </c>
      <c r="G6" s="138">
        <v>2164700</v>
      </c>
      <c r="H6" s="139" t="s">
        <v>382</v>
      </c>
      <c r="I6" s="186">
        <v>40968</v>
      </c>
      <c r="J6" s="211">
        <v>16529</v>
      </c>
      <c r="K6" s="233">
        <f>I6-J6</f>
        <v>24439</v>
      </c>
      <c r="L6" s="99"/>
      <c r="M6" s="153">
        <f>F6/B6*100</f>
        <v>99.57729711232032</v>
      </c>
      <c r="N6" s="150">
        <f>(F6-K6)/B6*100</f>
        <v>98.47397169610718</v>
      </c>
    </row>
    <row r="7" spans="1:14" ht="20.25" customHeight="1">
      <c r="A7" s="187" t="s">
        <v>291</v>
      </c>
      <c r="B7" s="136">
        <f>C7+F7</f>
        <v>360966</v>
      </c>
      <c r="C7" s="146">
        <f aca="true" t="shared" si="0" ref="C7:C74">SUM(D7:E7)</f>
        <v>9140</v>
      </c>
      <c r="D7" s="213">
        <v>9140</v>
      </c>
      <c r="E7" s="214" t="s">
        <v>383</v>
      </c>
      <c r="F7" s="146">
        <f>SUM(G7:I7)</f>
        <v>351826</v>
      </c>
      <c r="G7" s="140">
        <v>265636</v>
      </c>
      <c r="H7" s="141">
        <v>1648</v>
      </c>
      <c r="I7" s="146">
        <v>84542</v>
      </c>
      <c r="J7" s="213">
        <v>34897</v>
      </c>
      <c r="K7" s="215">
        <f>I7-J7</f>
        <v>49645</v>
      </c>
      <c r="L7" s="99"/>
      <c r="M7" s="154">
        <f>F7/B7*100</f>
        <v>97.467905564513</v>
      </c>
      <c r="N7" s="151">
        <f>(F7-K7)/B7*100</f>
        <v>83.71453267066704</v>
      </c>
    </row>
    <row r="8" spans="1:14" ht="20.25" customHeight="1">
      <c r="A8" s="187" t="s">
        <v>292</v>
      </c>
      <c r="B8" s="136">
        <f aca="true" t="shared" si="1" ref="B8:B74">C8+F8</f>
        <v>356071</v>
      </c>
      <c r="C8" s="146">
        <f t="shared" si="0"/>
        <v>7954</v>
      </c>
      <c r="D8" s="213">
        <v>7954</v>
      </c>
      <c r="E8" s="214" t="s">
        <v>384</v>
      </c>
      <c r="F8" s="146">
        <f aca="true" t="shared" si="2" ref="F8:F74">SUM(G8:I8)</f>
        <v>348117</v>
      </c>
      <c r="G8" s="140">
        <v>237110</v>
      </c>
      <c r="H8" s="142" t="s">
        <v>384</v>
      </c>
      <c r="I8" s="146">
        <v>111007</v>
      </c>
      <c r="J8" s="213">
        <v>55838</v>
      </c>
      <c r="K8" s="215">
        <f aca="true" t="shared" si="3" ref="K8:K74">I8-J8</f>
        <v>55169</v>
      </c>
      <c r="L8" s="99"/>
      <c r="M8" s="154">
        <f aca="true" t="shared" si="4" ref="M8:M74">F8/B8*100</f>
        <v>97.76617584695188</v>
      </c>
      <c r="N8" s="151">
        <f aca="true" t="shared" si="5" ref="N8:N74">(F8-K8)/B8*100</f>
        <v>82.27235579420959</v>
      </c>
    </row>
    <row r="9" spans="1:14" ht="20.25" customHeight="1">
      <c r="A9" s="187" t="s">
        <v>293</v>
      </c>
      <c r="B9" s="136">
        <f t="shared" si="1"/>
        <v>372930</v>
      </c>
      <c r="C9" s="146">
        <f t="shared" si="0"/>
        <v>40820</v>
      </c>
      <c r="D9" s="213">
        <v>40646</v>
      </c>
      <c r="E9" s="215">
        <v>174</v>
      </c>
      <c r="F9" s="146">
        <f t="shared" si="2"/>
        <v>332110</v>
      </c>
      <c r="G9" s="140">
        <v>97538</v>
      </c>
      <c r="H9" s="142" t="s">
        <v>385</v>
      </c>
      <c r="I9" s="146">
        <v>234572</v>
      </c>
      <c r="J9" s="213">
        <v>54369</v>
      </c>
      <c r="K9" s="215">
        <f t="shared" si="3"/>
        <v>180203</v>
      </c>
      <c r="L9" s="99"/>
      <c r="M9" s="154">
        <f t="shared" si="4"/>
        <v>89.0542461051672</v>
      </c>
      <c r="N9" s="151">
        <f t="shared" si="5"/>
        <v>40.73338159976403</v>
      </c>
    </row>
    <row r="10" spans="1:14" ht="20.25" customHeight="1">
      <c r="A10" s="188" t="s">
        <v>294</v>
      </c>
      <c r="B10" s="189">
        <f t="shared" si="1"/>
        <v>128875</v>
      </c>
      <c r="C10" s="190">
        <f t="shared" si="0"/>
        <v>11439</v>
      </c>
      <c r="D10" s="216">
        <v>11412</v>
      </c>
      <c r="E10" s="217">
        <v>27</v>
      </c>
      <c r="F10" s="190">
        <f t="shared" si="2"/>
        <v>117436</v>
      </c>
      <c r="G10" s="143">
        <v>49397</v>
      </c>
      <c r="H10" s="191" t="s">
        <v>386</v>
      </c>
      <c r="I10" s="190">
        <v>68039</v>
      </c>
      <c r="J10" s="216">
        <v>18929</v>
      </c>
      <c r="K10" s="217">
        <f t="shared" si="3"/>
        <v>49110</v>
      </c>
      <c r="L10" s="99"/>
      <c r="M10" s="192">
        <f t="shared" si="4"/>
        <v>91.1239573229874</v>
      </c>
      <c r="N10" s="193">
        <f t="shared" si="5"/>
        <v>53.017264791464605</v>
      </c>
    </row>
    <row r="11" spans="1:14" ht="20.25" customHeight="1">
      <c r="A11" s="194" t="s">
        <v>295</v>
      </c>
      <c r="B11" s="195">
        <f t="shared" si="1"/>
        <v>114987</v>
      </c>
      <c r="C11" s="196">
        <f t="shared" si="0"/>
        <v>5976</v>
      </c>
      <c r="D11" s="218">
        <v>5976</v>
      </c>
      <c r="E11" s="219" t="s">
        <v>387</v>
      </c>
      <c r="F11" s="196">
        <f t="shared" si="2"/>
        <v>109011</v>
      </c>
      <c r="G11" s="144">
        <v>70729</v>
      </c>
      <c r="H11" s="197" t="s">
        <v>387</v>
      </c>
      <c r="I11" s="196">
        <v>38282</v>
      </c>
      <c r="J11" s="218">
        <v>9705</v>
      </c>
      <c r="K11" s="223">
        <f t="shared" si="3"/>
        <v>28577</v>
      </c>
      <c r="L11" s="99"/>
      <c r="M11" s="198">
        <f t="shared" si="4"/>
        <v>94.80289076156436</v>
      </c>
      <c r="N11" s="199">
        <f t="shared" si="5"/>
        <v>69.95051614530338</v>
      </c>
    </row>
    <row r="12" spans="1:14" ht="20.25" customHeight="1">
      <c r="A12" s="187" t="s">
        <v>296</v>
      </c>
      <c r="B12" s="136">
        <f t="shared" si="1"/>
        <v>294316</v>
      </c>
      <c r="C12" s="146">
        <f t="shared" si="0"/>
        <v>8383</v>
      </c>
      <c r="D12" s="213">
        <v>8383</v>
      </c>
      <c r="E12" s="214" t="s">
        <v>388</v>
      </c>
      <c r="F12" s="146">
        <f t="shared" si="2"/>
        <v>285933</v>
      </c>
      <c r="G12" s="140">
        <v>172124</v>
      </c>
      <c r="H12" s="142" t="s">
        <v>388</v>
      </c>
      <c r="I12" s="146">
        <v>113809</v>
      </c>
      <c r="J12" s="213">
        <v>57482</v>
      </c>
      <c r="K12" s="215">
        <f t="shared" si="3"/>
        <v>56327</v>
      </c>
      <c r="L12" s="99"/>
      <c r="M12" s="154">
        <f t="shared" si="4"/>
        <v>97.15170089291782</v>
      </c>
      <c r="N12" s="151">
        <f t="shared" si="5"/>
        <v>78.01342774432922</v>
      </c>
    </row>
    <row r="13" spans="1:14" ht="20.25" customHeight="1">
      <c r="A13" s="187" t="s">
        <v>297</v>
      </c>
      <c r="B13" s="136">
        <f t="shared" si="1"/>
        <v>134691</v>
      </c>
      <c r="C13" s="146">
        <f t="shared" si="0"/>
        <v>6361</v>
      </c>
      <c r="D13" s="213">
        <v>6329</v>
      </c>
      <c r="E13" s="215">
        <v>32</v>
      </c>
      <c r="F13" s="146">
        <f t="shared" si="2"/>
        <v>128330</v>
      </c>
      <c r="G13" s="140">
        <v>80884</v>
      </c>
      <c r="H13" s="142" t="s">
        <v>383</v>
      </c>
      <c r="I13" s="146">
        <v>47446</v>
      </c>
      <c r="J13" s="213">
        <v>22424</v>
      </c>
      <c r="K13" s="215">
        <f t="shared" si="3"/>
        <v>25022</v>
      </c>
      <c r="L13" s="99"/>
      <c r="M13" s="154">
        <f t="shared" si="4"/>
        <v>95.27733850071645</v>
      </c>
      <c r="N13" s="151">
        <f t="shared" si="5"/>
        <v>76.70000222732031</v>
      </c>
    </row>
    <row r="14" spans="1:14" ht="20.25" customHeight="1">
      <c r="A14" s="187" t="s">
        <v>298</v>
      </c>
      <c r="B14" s="136">
        <f t="shared" si="1"/>
        <v>65919</v>
      </c>
      <c r="C14" s="146">
        <f t="shared" si="0"/>
        <v>5319</v>
      </c>
      <c r="D14" s="213">
        <v>5319</v>
      </c>
      <c r="E14" s="214" t="s">
        <v>389</v>
      </c>
      <c r="F14" s="146">
        <f t="shared" si="2"/>
        <v>60600</v>
      </c>
      <c r="G14" s="140">
        <v>11060</v>
      </c>
      <c r="H14" s="140">
        <v>2060</v>
      </c>
      <c r="I14" s="146">
        <v>47480</v>
      </c>
      <c r="J14" s="213">
        <v>18540</v>
      </c>
      <c r="K14" s="215">
        <f t="shared" si="3"/>
        <v>28940</v>
      </c>
      <c r="L14" s="99"/>
      <c r="M14" s="154">
        <f t="shared" si="4"/>
        <v>91.93100623492468</v>
      </c>
      <c r="N14" s="151">
        <f t="shared" si="5"/>
        <v>48.02864121118342</v>
      </c>
    </row>
    <row r="15" spans="1:14" ht="20.25" customHeight="1">
      <c r="A15" s="188" t="s">
        <v>299</v>
      </c>
      <c r="B15" s="189">
        <f t="shared" si="1"/>
        <v>72584</v>
      </c>
      <c r="C15" s="190">
        <f t="shared" si="0"/>
        <v>3737</v>
      </c>
      <c r="D15" s="216">
        <v>3737</v>
      </c>
      <c r="E15" s="220" t="s">
        <v>390</v>
      </c>
      <c r="F15" s="190">
        <f t="shared" si="2"/>
        <v>68847</v>
      </c>
      <c r="G15" s="143">
        <v>37184</v>
      </c>
      <c r="H15" s="191" t="s">
        <v>390</v>
      </c>
      <c r="I15" s="190">
        <v>31663</v>
      </c>
      <c r="J15" s="216">
        <v>25550</v>
      </c>
      <c r="K15" s="217">
        <f t="shared" si="3"/>
        <v>6113</v>
      </c>
      <c r="L15" s="99"/>
      <c r="M15" s="192">
        <f t="shared" si="4"/>
        <v>94.85148242036813</v>
      </c>
      <c r="N15" s="193">
        <f t="shared" si="5"/>
        <v>86.42951614680922</v>
      </c>
    </row>
    <row r="16" spans="1:14" ht="20.25" customHeight="1">
      <c r="A16" s="194" t="s">
        <v>300</v>
      </c>
      <c r="B16" s="195">
        <f t="shared" si="1"/>
        <v>136855</v>
      </c>
      <c r="C16" s="196">
        <f t="shared" si="0"/>
        <v>5489</v>
      </c>
      <c r="D16" s="218">
        <v>5489</v>
      </c>
      <c r="E16" s="219" t="s">
        <v>388</v>
      </c>
      <c r="F16" s="196">
        <f t="shared" si="2"/>
        <v>131366</v>
      </c>
      <c r="G16" s="144">
        <v>98278</v>
      </c>
      <c r="H16" s="197" t="s">
        <v>388</v>
      </c>
      <c r="I16" s="196">
        <v>33088</v>
      </c>
      <c r="J16" s="218">
        <v>25329</v>
      </c>
      <c r="K16" s="223">
        <f t="shared" si="3"/>
        <v>7759</v>
      </c>
      <c r="L16" s="99"/>
      <c r="M16" s="198">
        <f t="shared" si="4"/>
        <v>95.98918563443061</v>
      </c>
      <c r="N16" s="199">
        <f t="shared" si="5"/>
        <v>90.31968141463594</v>
      </c>
    </row>
    <row r="17" spans="1:14" ht="20.25" customHeight="1">
      <c r="A17" s="187" t="s">
        <v>301</v>
      </c>
      <c r="B17" s="136">
        <f t="shared" si="1"/>
        <v>397547</v>
      </c>
      <c r="C17" s="146">
        <f t="shared" si="0"/>
        <v>11872</v>
      </c>
      <c r="D17" s="213">
        <v>11872</v>
      </c>
      <c r="E17" s="214" t="s">
        <v>383</v>
      </c>
      <c r="F17" s="146">
        <f t="shared" si="2"/>
        <v>385675</v>
      </c>
      <c r="G17" s="140">
        <v>186342</v>
      </c>
      <c r="H17" s="140">
        <v>3121</v>
      </c>
      <c r="I17" s="146">
        <v>196212</v>
      </c>
      <c r="J17" s="213">
        <v>79118</v>
      </c>
      <c r="K17" s="215">
        <f t="shared" si="3"/>
        <v>117094</v>
      </c>
      <c r="L17" s="99"/>
      <c r="M17" s="154">
        <f t="shared" si="4"/>
        <v>97.01368643204451</v>
      </c>
      <c r="N17" s="151">
        <f t="shared" si="5"/>
        <v>67.55955899554014</v>
      </c>
    </row>
    <row r="18" spans="1:14" ht="20.25" customHeight="1">
      <c r="A18" s="187" t="s">
        <v>302</v>
      </c>
      <c r="B18" s="136">
        <f t="shared" si="1"/>
        <v>166446</v>
      </c>
      <c r="C18" s="146">
        <f t="shared" si="0"/>
        <v>4059</v>
      </c>
      <c r="D18" s="213">
        <v>4059</v>
      </c>
      <c r="E18" s="214" t="s">
        <v>391</v>
      </c>
      <c r="F18" s="146">
        <f t="shared" si="2"/>
        <v>162387</v>
      </c>
      <c r="G18" s="140">
        <v>79454</v>
      </c>
      <c r="H18" s="142" t="s">
        <v>391</v>
      </c>
      <c r="I18" s="146">
        <v>82933</v>
      </c>
      <c r="J18" s="213">
        <v>15209</v>
      </c>
      <c r="K18" s="215">
        <f t="shared" si="3"/>
        <v>67724</v>
      </c>
      <c r="L18" s="99"/>
      <c r="M18" s="154">
        <f t="shared" si="4"/>
        <v>97.56137125554234</v>
      </c>
      <c r="N18" s="151">
        <f t="shared" si="5"/>
        <v>56.873099984379316</v>
      </c>
    </row>
    <row r="19" spans="1:14" ht="20.25" customHeight="1">
      <c r="A19" s="187" t="s">
        <v>303</v>
      </c>
      <c r="B19" s="136">
        <f t="shared" si="1"/>
        <v>101248</v>
      </c>
      <c r="C19" s="146">
        <f t="shared" si="0"/>
        <v>11304</v>
      </c>
      <c r="D19" s="213">
        <v>11304</v>
      </c>
      <c r="E19" s="214" t="s">
        <v>392</v>
      </c>
      <c r="F19" s="146">
        <f t="shared" si="2"/>
        <v>89944</v>
      </c>
      <c r="G19" s="140">
        <v>40009</v>
      </c>
      <c r="H19" s="142" t="s">
        <v>392</v>
      </c>
      <c r="I19" s="146">
        <v>49935</v>
      </c>
      <c r="J19" s="213">
        <v>20894</v>
      </c>
      <c r="K19" s="215">
        <f t="shared" si="3"/>
        <v>29041</v>
      </c>
      <c r="L19" s="99"/>
      <c r="M19" s="154">
        <f t="shared" si="4"/>
        <v>88.83533501896333</v>
      </c>
      <c r="N19" s="151">
        <f t="shared" si="5"/>
        <v>60.152299304677626</v>
      </c>
    </row>
    <row r="20" spans="1:14" ht="20.25" customHeight="1">
      <c r="A20" s="188" t="s">
        <v>304</v>
      </c>
      <c r="B20" s="189">
        <f t="shared" si="1"/>
        <v>81788</v>
      </c>
      <c r="C20" s="190">
        <f t="shared" si="0"/>
        <v>6983</v>
      </c>
      <c r="D20" s="216">
        <v>6983</v>
      </c>
      <c r="E20" s="220" t="s">
        <v>393</v>
      </c>
      <c r="F20" s="190">
        <f t="shared" si="2"/>
        <v>74805</v>
      </c>
      <c r="G20" s="143">
        <v>42000</v>
      </c>
      <c r="H20" s="191" t="s">
        <v>393</v>
      </c>
      <c r="I20" s="190">
        <v>32805</v>
      </c>
      <c r="J20" s="216">
        <v>4705</v>
      </c>
      <c r="K20" s="217">
        <f t="shared" si="3"/>
        <v>28100</v>
      </c>
      <c r="L20" s="99"/>
      <c r="M20" s="192">
        <f t="shared" si="4"/>
        <v>91.46207267569815</v>
      </c>
      <c r="N20" s="193">
        <f t="shared" si="5"/>
        <v>57.10495427202035</v>
      </c>
    </row>
    <row r="21" spans="1:14" ht="20.25" customHeight="1">
      <c r="A21" s="194" t="s">
        <v>305</v>
      </c>
      <c r="B21" s="195">
        <f t="shared" si="1"/>
        <v>74670</v>
      </c>
      <c r="C21" s="196">
        <f t="shared" si="0"/>
        <v>2764</v>
      </c>
      <c r="D21" s="218">
        <v>2764</v>
      </c>
      <c r="E21" s="219" t="s">
        <v>385</v>
      </c>
      <c r="F21" s="196">
        <f t="shared" si="2"/>
        <v>71906</v>
      </c>
      <c r="G21" s="144">
        <v>30949</v>
      </c>
      <c r="H21" s="197" t="s">
        <v>385</v>
      </c>
      <c r="I21" s="196">
        <v>40957</v>
      </c>
      <c r="J21" s="218">
        <v>13716</v>
      </c>
      <c r="K21" s="223">
        <f t="shared" si="3"/>
        <v>27241</v>
      </c>
      <c r="L21" s="99"/>
      <c r="M21" s="198">
        <f t="shared" si="4"/>
        <v>96.29837953662783</v>
      </c>
      <c r="N21" s="199">
        <f t="shared" si="5"/>
        <v>59.816526047944286</v>
      </c>
    </row>
    <row r="22" spans="1:14" ht="20.25" customHeight="1">
      <c r="A22" s="187" t="s">
        <v>306</v>
      </c>
      <c r="B22" s="136">
        <f t="shared" si="1"/>
        <v>51357</v>
      </c>
      <c r="C22" s="146">
        <f t="shared" si="0"/>
        <v>9360</v>
      </c>
      <c r="D22" s="213">
        <v>9360</v>
      </c>
      <c r="E22" s="214" t="s">
        <v>383</v>
      </c>
      <c r="F22" s="146">
        <f t="shared" si="2"/>
        <v>41997</v>
      </c>
      <c r="G22" s="141">
        <v>3891</v>
      </c>
      <c r="H22" s="142" t="s">
        <v>383</v>
      </c>
      <c r="I22" s="146">
        <v>38106</v>
      </c>
      <c r="J22" s="213">
        <v>16041</v>
      </c>
      <c r="K22" s="215">
        <f t="shared" si="3"/>
        <v>22065</v>
      </c>
      <c r="L22" s="99"/>
      <c r="M22" s="154">
        <f t="shared" si="4"/>
        <v>81.77463636894679</v>
      </c>
      <c r="N22" s="151">
        <f t="shared" si="5"/>
        <v>38.81067819381973</v>
      </c>
    </row>
    <row r="23" spans="1:14" ht="20.25" customHeight="1">
      <c r="A23" s="187" t="s">
        <v>307</v>
      </c>
      <c r="B23" s="136">
        <f t="shared" si="1"/>
        <v>99289</v>
      </c>
      <c r="C23" s="146">
        <f t="shared" si="0"/>
        <v>16991</v>
      </c>
      <c r="D23" s="213">
        <v>16991</v>
      </c>
      <c r="E23" s="214" t="s">
        <v>394</v>
      </c>
      <c r="F23" s="146">
        <f t="shared" si="2"/>
        <v>82298</v>
      </c>
      <c r="G23" s="141">
        <v>11321</v>
      </c>
      <c r="H23" s="142" t="s">
        <v>394</v>
      </c>
      <c r="I23" s="146">
        <v>70977</v>
      </c>
      <c r="J23" s="213">
        <v>30511</v>
      </c>
      <c r="K23" s="215">
        <f t="shared" si="3"/>
        <v>40466</v>
      </c>
      <c r="L23" s="99"/>
      <c r="M23" s="154">
        <f t="shared" si="4"/>
        <v>82.88732890853971</v>
      </c>
      <c r="N23" s="151">
        <f t="shared" si="5"/>
        <v>42.13155535859964</v>
      </c>
    </row>
    <row r="24" spans="1:14" ht="20.25" customHeight="1">
      <c r="A24" s="187" t="s">
        <v>308</v>
      </c>
      <c r="B24" s="136">
        <f t="shared" si="1"/>
        <v>143185</v>
      </c>
      <c r="C24" s="146">
        <f t="shared" si="0"/>
        <v>11704</v>
      </c>
      <c r="D24" s="213">
        <v>11704</v>
      </c>
      <c r="E24" s="214" t="s">
        <v>394</v>
      </c>
      <c r="F24" s="146">
        <f t="shared" si="2"/>
        <v>131481</v>
      </c>
      <c r="G24" s="140">
        <v>88363</v>
      </c>
      <c r="H24" s="142" t="s">
        <v>394</v>
      </c>
      <c r="I24" s="146">
        <v>43118</v>
      </c>
      <c r="J24" s="213">
        <v>34402</v>
      </c>
      <c r="K24" s="215">
        <f t="shared" si="3"/>
        <v>8716</v>
      </c>
      <c r="L24" s="99"/>
      <c r="M24" s="154">
        <f t="shared" si="4"/>
        <v>91.82595942312392</v>
      </c>
      <c r="N24" s="151">
        <f t="shared" si="5"/>
        <v>85.73872961553235</v>
      </c>
    </row>
    <row r="25" spans="1:14" ht="20.25" customHeight="1">
      <c r="A25" s="188" t="s">
        <v>309</v>
      </c>
      <c r="B25" s="189">
        <f t="shared" si="1"/>
        <v>135705</v>
      </c>
      <c r="C25" s="190">
        <f t="shared" si="0"/>
        <v>13091</v>
      </c>
      <c r="D25" s="216">
        <v>13091</v>
      </c>
      <c r="E25" s="220" t="s">
        <v>385</v>
      </c>
      <c r="F25" s="190">
        <f t="shared" si="2"/>
        <v>122614</v>
      </c>
      <c r="G25" s="143">
        <v>32144</v>
      </c>
      <c r="H25" s="143">
        <v>678</v>
      </c>
      <c r="I25" s="190">
        <v>89792</v>
      </c>
      <c r="J25" s="216">
        <v>27069</v>
      </c>
      <c r="K25" s="217">
        <f t="shared" si="3"/>
        <v>62723</v>
      </c>
      <c r="L25" s="99"/>
      <c r="M25" s="192">
        <f t="shared" si="4"/>
        <v>90.35333996536605</v>
      </c>
      <c r="N25" s="193">
        <f t="shared" si="5"/>
        <v>44.133230168379946</v>
      </c>
    </row>
    <row r="26" spans="1:14" ht="20.25" customHeight="1">
      <c r="A26" s="194" t="s">
        <v>310</v>
      </c>
      <c r="B26" s="195">
        <f t="shared" si="1"/>
        <v>54347</v>
      </c>
      <c r="C26" s="196">
        <f t="shared" si="0"/>
        <v>5051</v>
      </c>
      <c r="D26" s="218">
        <v>5051</v>
      </c>
      <c r="E26" s="219" t="s">
        <v>395</v>
      </c>
      <c r="F26" s="196">
        <f t="shared" si="2"/>
        <v>49296</v>
      </c>
      <c r="G26" s="144">
        <v>11665</v>
      </c>
      <c r="H26" s="197" t="s">
        <v>395</v>
      </c>
      <c r="I26" s="196">
        <v>37631</v>
      </c>
      <c r="J26" s="218">
        <v>9288</v>
      </c>
      <c r="K26" s="223">
        <f t="shared" si="3"/>
        <v>28343</v>
      </c>
      <c r="L26" s="99"/>
      <c r="M26" s="198">
        <f t="shared" si="4"/>
        <v>90.70601873148472</v>
      </c>
      <c r="N26" s="199">
        <f t="shared" si="5"/>
        <v>38.55410602241154</v>
      </c>
    </row>
    <row r="27" spans="1:14" ht="20.25" customHeight="1">
      <c r="A27" s="187" t="s">
        <v>311</v>
      </c>
      <c r="B27" s="136">
        <f t="shared" si="1"/>
        <v>103308</v>
      </c>
      <c r="C27" s="146">
        <f t="shared" si="0"/>
        <v>4333</v>
      </c>
      <c r="D27" s="213">
        <v>4333</v>
      </c>
      <c r="E27" s="214" t="s">
        <v>383</v>
      </c>
      <c r="F27" s="146">
        <f t="shared" si="2"/>
        <v>98975</v>
      </c>
      <c r="G27" s="140">
        <v>54603</v>
      </c>
      <c r="H27" s="142" t="s">
        <v>383</v>
      </c>
      <c r="I27" s="146">
        <v>44372</v>
      </c>
      <c r="J27" s="213">
        <v>4102</v>
      </c>
      <c r="K27" s="215">
        <f t="shared" si="3"/>
        <v>40270</v>
      </c>
      <c r="L27" s="99"/>
      <c r="M27" s="154">
        <f t="shared" si="4"/>
        <v>95.80574592480737</v>
      </c>
      <c r="N27" s="151">
        <f t="shared" si="5"/>
        <v>56.82522166724745</v>
      </c>
    </row>
    <row r="28" spans="1:14" ht="20.25" customHeight="1">
      <c r="A28" s="187" t="s">
        <v>312</v>
      </c>
      <c r="B28" s="136">
        <f t="shared" si="1"/>
        <v>78855</v>
      </c>
      <c r="C28" s="146">
        <f t="shared" si="0"/>
        <v>5219</v>
      </c>
      <c r="D28" s="213">
        <v>5219</v>
      </c>
      <c r="E28" s="214" t="s">
        <v>384</v>
      </c>
      <c r="F28" s="146">
        <f t="shared" si="2"/>
        <v>73636</v>
      </c>
      <c r="G28" s="140">
        <v>37458</v>
      </c>
      <c r="H28" s="142" t="s">
        <v>384</v>
      </c>
      <c r="I28" s="146">
        <v>36178</v>
      </c>
      <c r="J28" s="213">
        <v>15380</v>
      </c>
      <c r="K28" s="215">
        <f t="shared" si="3"/>
        <v>20798</v>
      </c>
      <c r="L28" s="99"/>
      <c r="M28" s="154">
        <f t="shared" si="4"/>
        <v>93.38152304863357</v>
      </c>
      <c r="N28" s="151">
        <f t="shared" si="5"/>
        <v>67.0065309745736</v>
      </c>
    </row>
    <row r="29" spans="1:14" ht="20.25" customHeight="1">
      <c r="A29" s="187" t="s">
        <v>313</v>
      </c>
      <c r="B29" s="136">
        <f t="shared" si="1"/>
        <v>83241</v>
      </c>
      <c r="C29" s="146">
        <f t="shared" si="0"/>
        <v>1470</v>
      </c>
      <c r="D29" s="213">
        <v>1470</v>
      </c>
      <c r="E29" s="214" t="s">
        <v>396</v>
      </c>
      <c r="F29" s="146">
        <f t="shared" si="2"/>
        <v>81771</v>
      </c>
      <c r="G29" s="140">
        <v>77147</v>
      </c>
      <c r="H29" s="142" t="s">
        <v>396</v>
      </c>
      <c r="I29" s="146">
        <v>4624</v>
      </c>
      <c r="J29" s="213">
        <v>21</v>
      </c>
      <c r="K29" s="215">
        <f t="shared" si="3"/>
        <v>4603</v>
      </c>
      <c r="L29" s="99"/>
      <c r="M29" s="154">
        <f t="shared" si="4"/>
        <v>98.23404331999855</v>
      </c>
      <c r="N29" s="151">
        <f t="shared" si="5"/>
        <v>92.70431638255187</v>
      </c>
    </row>
    <row r="30" spans="1:14" ht="20.25" customHeight="1">
      <c r="A30" s="188" t="s">
        <v>314</v>
      </c>
      <c r="B30" s="189">
        <f t="shared" si="1"/>
        <v>63534</v>
      </c>
      <c r="C30" s="190">
        <f t="shared" si="0"/>
        <v>4371</v>
      </c>
      <c r="D30" s="216">
        <v>4371</v>
      </c>
      <c r="E30" s="220" t="s">
        <v>396</v>
      </c>
      <c r="F30" s="190">
        <f t="shared" si="2"/>
        <v>59163</v>
      </c>
      <c r="G30" s="143">
        <v>27574</v>
      </c>
      <c r="H30" s="191" t="s">
        <v>396</v>
      </c>
      <c r="I30" s="190">
        <v>31589</v>
      </c>
      <c r="J30" s="216">
        <v>9477</v>
      </c>
      <c r="K30" s="217">
        <f t="shared" si="3"/>
        <v>22112</v>
      </c>
      <c r="L30" s="99"/>
      <c r="M30" s="192">
        <f t="shared" si="4"/>
        <v>93.12021909528755</v>
      </c>
      <c r="N30" s="193">
        <f t="shared" si="5"/>
        <v>58.31680674914219</v>
      </c>
    </row>
    <row r="31" spans="1:14" ht="20.25" customHeight="1">
      <c r="A31" s="194" t="s">
        <v>315</v>
      </c>
      <c r="B31" s="195">
        <f t="shared" si="1"/>
        <v>79622</v>
      </c>
      <c r="C31" s="196">
        <f t="shared" si="0"/>
        <v>2628</v>
      </c>
      <c r="D31" s="218">
        <v>2628</v>
      </c>
      <c r="E31" s="219" t="s">
        <v>384</v>
      </c>
      <c r="F31" s="196">
        <f t="shared" si="2"/>
        <v>76994</v>
      </c>
      <c r="G31" s="144">
        <v>36004</v>
      </c>
      <c r="H31" s="197" t="s">
        <v>384</v>
      </c>
      <c r="I31" s="196">
        <v>40990</v>
      </c>
      <c r="J31" s="218">
        <v>17873</v>
      </c>
      <c r="K31" s="223">
        <f t="shared" si="3"/>
        <v>23117</v>
      </c>
      <c r="L31" s="99"/>
      <c r="M31" s="198">
        <f t="shared" si="4"/>
        <v>96.69940468714677</v>
      </c>
      <c r="N31" s="199">
        <f t="shared" si="5"/>
        <v>67.66597171635979</v>
      </c>
    </row>
    <row r="32" spans="1:14" ht="20.25" customHeight="1">
      <c r="A32" s="187" t="s">
        <v>316</v>
      </c>
      <c r="B32" s="136">
        <f t="shared" si="1"/>
        <v>40013</v>
      </c>
      <c r="C32" s="146">
        <f t="shared" si="0"/>
        <v>2994</v>
      </c>
      <c r="D32" s="213">
        <v>2994</v>
      </c>
      <c r="E32" s="214" t="s">
        <v>397</v>
      </c>
      <c r="F32" s="146">
        <f t="shared" si="2"/>
        <v>37019</v>
      </c>
      <c r="G32" s="140">
        <v>15837</v>
      </c>
      <c r="H32" s="142" t="s">
        <v>397</v>
      </c>
      <c r="I32" s="146">
        <v>21182</v>
      </c>
      <c r="J32" s="213">
        <v>3843</v>
      </c>
      <c r="K32" s="215">
        <f t="shared" si="3"/>
        <v>17339</v>
      </c>
      <c r="L32" s="99"/>
      <c r="M32" s="154">
        <f t="shared" si="4"/>
        <v>92.51743183465373</v>
      </c>
      <c r="N32" s="151">
        <f t="shared" si="5"/>
        <v>49.184015195061605</v>
      </c>
    </row>
    <row r="33" spans="1:14" ht="20.25" customHeight="1">
      <c r="A33" s="187" t="s">
        <v>317</v>
      </c>
      <c r="B33" s="136">
        <f t="shared" si="1"/>
        <v>46097</v>
      </c>
      <c r="C33" s="146">
        <f t="shared" si="0"/>
        <v>2460</v>
      </c>
      <c r="D33" s="213">
        <v>2460</v>
      </c>
      <c r="E33" s="214" t="s">
        <v>385</v>
      </c>
      <c r="F33" s="146">
        <f t="shared" si="2"/>
        <v>43637</v>
      </c>
      <c r="G33" s="140">
        <v>22081</v>
      </c>
      <c r="H33" s="142" t="s">
        <v>385</v>
      </c>
      <c r="I33" s="146">
        <v>21556</v>
      </c>
      <c r="J33" s="213">
        <v>10799</v>
      </c>
      <c r="K33" s="215">
        <f t="shared" si="3"/>
        <v>10757</v>
      </c>
      <c r="L33" s="99"/>
      <c r="M33" s="154">
        <f t="shared" si="4"/>
        <v>94.66342712107078</v>
      </c>
      <c r="N33" s="151">
        <f t="shared" si="5"/>
        <v>71.32785213788317</v>
      </c>
    </row>
    <row r="34" spans="1:14" ht="20.25" customHeight="1">
      <c r="A34" s="187" t="s">
        <v>318</v>
      </c>
      <c r="B34" s="136">
        <f t="shared" si="1"/>
        <v>66091</v>
      </c>
      <c r="C34" s="146">
        <f t="shared" si="0"/>
        <v>1720</v>
      </c>
      <c r="D34" s="213">
        <v>1720</v>
      </c>
      <c r="E34" s="214" t="s">
        <v>383</v>
      </c>
      <c r="F34" s="146">
        <f t="shared" si="2"/>
        <v>64371</v>
      </c>
      <c r="G34" s="140">
        <v>44351</v>
      </c>
      <c r="H34" s="142" t="s">
        <v>383</v>
      </c>
      <c r="I34" s="146">
        <v>20020</v>
      </c>
      <c r="J34" s="213">
        <v>5334</v>
      </c>
      <c r="K34" s="215">
        <f t="shared" si="3"/>
        <v>14686</v>
      </c>
      <c r="L34" s="99"/>
      <c r="M34" s="154">
        <f t="shared" si="4"/>
        <v>97.3975276512687</v>
      </c>
      <c r="N34" s="151">
        <f t="shared" si="5"/>
        <v>75.17665037599673</v>
      </c>
    </row>
    <row r="35" spans="1:14" ht="20.25" customHeight="1">
      <c r="A35" s="188" t="s">
        <v>319</v>
      </c>
      <c r="B35" s="189">
        <f t="shared" si="1"/>
        <v>76553</v>
      </c>
      <c r="C35" s="190">
        <f t="shared" si="0"/>
        <v>1207</v>
      </c>
      <c r="D35" s="216">
        <v>1207</v>
      </c>
      <c r="E35" s="220" t="s">
        <v>392</v>
      </c>
      <c r="F35" s="190">
        <f t="shared" si="2"/>
        <v>75346</v>
      </c>
      <c r="G35" s="143">
        <v>28631</v>
      </c>
      <c r="H35" s="191" t="s">
        <v>392</v>
      </c>
      <c r="I35" s="190">
        <v>46715</v>
      </c>
      <c r="J35" s="216">
        <v>4955</v>
      </c>
      <c r="K35" s="217">
        <f t="shared" si="3"/>
        <v>41760</v>
      </c>
      <c r="L35" s="99"/>
      <c r="M35" s="192">
        <f t="shared" si="4"/>
        <v>98.42331456637885</v>
      </c>
      <c r="N35" s="193">
        <f t="shared" si="5"/>
        <v>43.87287238906379</v>
      </c>
    </row>
    <row r="36" spans="1:14" ht="20.25" customHeight="1">
      <c r="A36" s="194" t="s">
        <v>320</v>
      </c>
      <c r="B36" s="195">
        <f t="shared" si="1"/>
        <v>65588</v>
      </c>
      <c r="C36" s="196">
        <f t="shared" si="0"/>
        <v>4333</v>
      </c>
      <c r="D36" s="218">
        <v>4333</v>
      </c>
      <c r="E36" s="219" t="s">
        <v>397</v>
      </c>
      <c r="F36" s="196">
        <f t="shared" si="2"/>
        <v>61255</v>
      </c>
      <c r="G36" s="144">
        <v>24670</v>
      </c>
      <c r="H36" s="144">
        <v>212</v>
      </c>
      <c r="I36" s="196">
        <v>36373</v>
      </c>
      <c r="J36" s="218">
        <v>31280</v>
      </c>
      <c r="K36" s="223">
        <f t="shared" si="3"/>
        <v>5093</v>
      </c>
      <c r="L36" s="99"/>
      <c r="M36" s="198">
        <f t="shared" si="4"/>
        <v>93.39360858693664</v>
      </c>
      <c r="N36" s="199">
        <f t="shared" si="5"/>
        <v>85.62846862230896</v>
      </c>
    </row>
    <row r="37" spans="1:14" ht="20.25" customHeight="1">
      <c r="A37" s="187" t="s">
        <v>337</v>
      </c>
      <c r="B37" s="136">
        <f>C37+F37</f>
        <v>66573</v>
      </c>
      <c r="C37" s="146">
        <f>SUM(D37:E37)</f>
        <v>10446</v>
      </c>
      <c r="D37" s="213">
        <v>10446</v>
      </c>
      <c r="E37" s="214" t="s">
        <v>391</v>
      </c>
      <c r="F37" s="146">
        <f>SUM(G37:I37)</f>
        <v>56127</v>
      </c>
      <c r="G37" s="142" t="s">
        <v>391</v>
      </c>
      <c r="H37" s="140">
        <v>3581</v>
      </c>
      <c r="I37" s="146">
        <v>52546</v>
      </c>
      <c r="J37" s="213">
        <v>25633</v>
      </c>
      <c r="K37" s="215">
        <f>I37-J37</f>
        <v>26913</v>
      </c>
      <c r="L37" s="99"/>
      <c r="M37" s="154">
        <f>F37/B37*100</f>
        <v>84.30895408048308</v>
      </c>
      <c r="N37" s="151">
        <f>(F37-K37)/B37*100</f>
        <v>43.88265513045829</v>
      </c>
    </row>
    <row r="38" spans="1:14" ht="20.25" customHeight="1">
      <c r="A38" s="187" t="s">
        <v>326</v>
      </c>
      <c r="B38" s="136">
        <f>C38+F38</f>
        <v>55359</v>
      </c>
      <c r="C38" s="146">
        <f>SUM(D38:E38)</f>
        <v>5212</v>
      </c>
      <c r="D38" s="213">
        <v>5212</v>
      </c>
      <c r="E38" s="214" t="s">
        <v>398</v>
      </c>
      <c r="F38" s="146">
        <f>SUM(G38:I38)</f>
        <v>50147</v>
      </c>
      <c r="G38" s="142" t="s">
        <v>398</v>
      </c>
      <c r="H38" s="142" t="s">
        <v>398</v>
      </c>
      <c r="I38" s="146">
        <v>50147</v>
      </c>
      <c r="J38" s="213">
        <v>17335</v>
      </c>
      <c r="K38" s="215">
        <f>I38-J38</f>
        <v>32812</v>
      </c>
      <c r="L38" s="99"/>
      <c r="M38" s="154">
        <f>F38/B38*100</f>
        <v>90.58509004859192</v>
      </c>
      <c r="N38" s="151">
        <f>(F38-K38)/B38*100</f>
        <v>31.313788182590002</v>
      </c>
    </row>
    <row r="39" spans="1:14" ht="20.25" customHeight="1" thickBot="1">
      <c r="A39" s="200" t="s">
        <v>324</v>
      </c>
      <c r="B39" s="201">
        <f>C39+F39</f>
        <v>78713</v>
      </c>
      <c r="C39" s="202">
        <f>SUM(D39:E39)</f>
        <v>7004</v>
      </c>
      <c r="D39" s="221">
        <v>7004</v>
      </c>
      <c r="E39" s="222" t="s">
        <v>398</v>
      </c>
      <c r="F39" s="202">
        <f>SUM(G39:I39)</f>
        <v>71709</v>
      </c>
      <c r="G39" s="203" t="s">
        <v>398</v>
      </c>
      <c r="H39" s="203" t="s">
        <v>398</v>
      </c>
      <c r="I39" s="202">
        <v>71709</v>
      </c>
      <c r="J39" s="221">
        <v>18027</v>
      </c>
      <c r="K39" s="234">
        <f>I39-J39</f>
        <v>53682</v>
      </c>
      <c r="L39" s="99"/>
      <c r="M39" s="155">
        <f>F39/B39*100</f>
        <v>91.1018510284197</v>
      </c>
      <c r="N39" s="152">
        <f>(F39-K39)/B39*100</f>
        <v>22.90218896497402</v>
      </c>
    </row>
    <row r="40" spans="1:14" s="14" customFormat="1" ht="27" customHeight="1" thickBot="1">
      <c r="A40" s="104"/>
      <c r="F40" s="119"/>
      <c r="K40" s="132" t="s">
        <v>160</v>
      </c>
      <c r="M40" s="148"/>
      <c r="N40" s="148"/>
    </row>
    <row r="41" spans="1:14" ht="15" customHeight="1">
      <c r="A41" s="335" t="s">
        <v>14</v>
      </c>
      <c r="B41" s="306" t="s">
        <v>99</v>
      </c>
      <c r="C41" s="15"/>
      <c r="D41" s="16"/>
      <c r="E41" s="17"/>
      <c r="F41" s="120"/>
      <c r="G41" s="117"/>
      <c r="H41" s="117"/>
      <c r="I41" s="117"/>
      <c r="J41" s="117"/>
      <c r="K41" s="133"/>
      <c r="L41" s="99"/>
      <c r="M41" s="308" t="s">
        <v>110</v>
      </c>
      <c r="N41" s="308" t="s">
        <v>109</v>
      </c>
    </row>
    <row r="42" spans="1:14" ht="15" customHeight="1">
      <c r="A42" s="336"/>
      <c r="B42" s="307"/>
      <c r="C42" s="310" t="s">
        <v>100</v>
      </c>
      <c r="D42" s="20"/>
      <c r="E42" s="21"/>
      <c r="F42" s="311" t="s">
        <v>103</v>
      </c>
      <c r="G42" s="303" t="s">
        <v>104</v>
      </c>
      <c r="H42" s="303" t="s">
        <v>105</v>
      </c>
      <c r="I42" s="305" t="s">
        <v>106</v>
      </c>
      <c r="J42" s="118"/>
      <c r="K42" s="134"/>
      <c r="L42" s="99"/>
      <c r="M42" s="309"/>
      <c r="N42" s="309"/>
    </row>
    <row r="43" spans="1:14" ht="15" customHeight="1">
      <c r="A43" s="336"/>
      <c r="B43" s="307"/>
      <c r="C43" s="307"/>
      <c r="D43" s="338" t="s">
        <v>101</v>
      </c>
      <c r="E43" s="340" t="s">
        <v>102</v>
      </c>
      <c r="F43" s="302"/>
      <c r="G43" s="304"/>
      <c r="H43" s="304"/>
      <c r="I43" s="337"/>
      <c r="J43" s="338" t="s">
        <v>107</v>
      </c>
      <c r="K43" s="343" t="s">
        <v>108</v>
      </c>
      <c r="L43" s="231"/>
      <c r="M43" s="309"/>
      <c r="N43" s="309"/>
    </row>
    <row r="44" spans="1:14" ht="15" customHeight="1" thickBot="1">
      <c r="A44" s="336"/>
      <c r="B44" s="307"/>
      <c r="C44" s="184"/>
      <c r="D44" s="339"/>
      <c r="E44" s="341"/>
      <c r="F44" s="210"/>
      <c r="G44" s="304"/>
      <c r="H44" s="304"/>
      <c r="I44" s="337"/>
      <c r="J44" s="342"/>
      <c r="K44" s="344"/>
      <c r="L44" s="232"/>
      <c r="M44" s="309"/>
      <c r="N44" s="309"/>
    </row>
    <row r="45" spans="1:14" ht="20.25" customHeight="1">
      <c r="A45" s="185" t="s">
        <v>321</v>
      </c>
      <c r="B45" s="135">
        <f t="shared" si="1"/>
        <v>38988</v>
      </c>
      <c r="C45" s="186">
        <f t="shared" si="0"/>
        <v>767</v>
      </c>
      <c r="D45" s="211">
        <v>767</v>
      </c>
      <c r="E45" s="212" t="s">
        <v>383</v>
      </c>
      <c r="F45" s="186">
        <f t="shared" si="2"/>
        <v>38221</v>
      </c>
      <c r="G45" s="138">
        <v>15131</v>
      </c>
      <c r="H45" s="139" t="s">
        <v>383</v>
      </c>
      <c r="I45" s="186">
        <v>23090</v>
      </c>
      <c r="J45" s="211">
        <v>9051</v>
      </c>
      <c r="K45" s="233">
        <f t="shared" si="3"/>
        <v>14039</v>
      </c>
      <c r="L45" s="99"/>
      <c r="M45" s="153">
        <f t="shared" si="4"/>
        <v>98.0327280188776</v>
      </c>
      <c r="N45" s="150">
        <f t="shared" si="5"/>
        <v>62.024212578229196</v>
      </c>
    </row>
    <row r="46" spans="1:14" ht="20.25" customHeight="1">
      <c r="A46" s="187" t="s">
        <v>322</v>
      </c>
      <c r="B46" s="136">
        <f t="shared" si="1"/>
        <v>42426</v>
      </c>
      <c r="C46" s="146">
        <f t="shared" si="0"/>
        <v>623</v>
      </c>
      <c r="D46" s="213">
        <v>623</v>
      </c>
      <c r="E46" s="214" t="s">
        <v>382</v>
      </c>
      <c r="F46" s="146">
        <f t="shared" si="2"/>
        <v>41803</v>
      </c>
      <c r="G46" s="140">
        <v>26335</v>
      </c>
      <c r="H46" s="142" t="s">
        <v>382</v>
      </c>
      <c r="I46" s="146">
        <v>15468</v>
      </c>
      <c r="J46" s="213">
        <v>5480</v>
      </c>
      <c r="K46" s="215">
        <f t="shared" si="3"/>
        <v>9988</v>
      </c>
      <c r="L46" s="99"/>
      <c r="M46" s="154">
        <f t="shared" si="4"/>
        <v>98.53156083533682</v>
      </c>
      <c r="N46" s="151">
        <f t="shared" si="5"/>
        <v>74.98939329656343</v>
      </c>
    </row>
    <row r="47" spans="1:14" ht="20.25" customHeight="1">
      <c r="A47" s="187" t="s">
        <v>323</v>
      </c>
      <c r="B47" s="136">
        <f t="shared" si="1"/>
        <v>13331</v>
      </c>
      <c r="C47" s="146">
        <f t="shared" si="0"/>
        <v>1353</v>
      </c>
      <c r="D47" s="213">
        <v>1353</v>
      </c>
      <c r="E47" s="214" t="s">
        <v>383</v>
      </c>
      <c r="F47" s="146">
        <f t="shared" si="2"/>
        <v>11978</v>
      </c>
      <c r="G47" s="142" t="s">
        <v>383</v>
      </c>
      <c r="H47" s="142" t="s">
        <v>383</v>
      </c>
      <c r="I47" s="146">
        <v>11978</v>
      </c>
      <c r="J47" s="213">
        <v>6367</v>
      </c>
      <c r="K47" s="215">
        <f t="shared" si="3"/>
        <v>5611</v>
      </c>
      <c r="L47" s="99"/>
      <c r="M47" s="154">
        <f t="shared" si="4"/>
        <v>89.85072387667842</v>
      </c>
      <c r="N47" s="151">
        <f t="shared" si="5"/>
        <v>47.76085815017628</v>
      </c>
    </row>
    <row r="48" spans="1:14" ht="20.25" customHeight="1">
      <c r="A48" s="187" t="s">
        <v>325</v>
      </c>
      <c r="B48" s="136">
        <f t="shared" si="1"/>
        <v>7589</v>
      </c>
      <c r="C48" s="146">
        <f t="shared" si="0"/>
        <v>92</v>
      </c>
      <c r="D48" s="213">
        <v>92</v>
      </c>
      <c r="E48" s="214" t="s">
        <v>387</v>
      </c>
      <c r="F48" s="146">
        <f t="shared" si="2"/>
        <v>7497</v>
      </c>
      <c r="G48" s="142" t="s">
        <v>387</v>
      </c>
      <c r="H48" s="142" t="s">
        <v>387</v>
      </c>
      <c r="I48" s="146">
        <v>7497</v>
      </c>
      <c r="J48" s="213">
        <v>2080</v>
      </c>
      <c r="K48" s="215">
        <f t="shared" si="3"/>
        <v>5417</v>
      </c>
      <c r="L48" s="99"/>
      <c r="M48" s="154">
        <f t="shared" si="4"/>
        <v>98.78771906707075</v>
      </c>
      <c r="N48" s="151">
        <f t="shared" si="5"/>
        <v>27.408090657530636</v>
      </c>
    </row>
    <row r="49" spans="1:14" ht="20.25" customHeight="1">
      <c r="A49" s="188" t="s">
        <v>327</v>
      </c>
      <c r="B49" s="189">
        <f t="shared" si="1"/>
        <v>21261</v>
      </c>
      <c r="C49" s="190">
        <f t="shared" si="0"/>
        <v>1463</v>
      </c>
      <c r="D49" s="216">
        <v>1216</v>
      </c>
      <c r="E49" s="217">
        <v>247</v>
      </c>
      <c r="F49" s="190">
        <f t="shared" si="2"/>
        <v>19798</v>
      </c>
      <c r="G49" s="143">
        <v>4679</v>
      </c>
      <c r="H49" s="191" t="s">
        <v>384</v>
      </c>
      <c r="I49" s="190">
        <v>15119</v>
      </c>
      <c r="J49" s="216">
        <v>959</v>
      </c>
      <c r="K49" s="217">
        <f t="shared" si="3"/>
        <v>14160</v>
      </c>
      <c r="L49" s="99"/>
      <c r="M49" s="192">
        <f t="shared" si="4"/>
        <v>93.11885612153709</v>
      </c>
      <c r="N49" s="193">
        <f t="shared" si="5"/>
        <v>26.518037721649968</v>
      </c>
    </row>
    <row r="50" spans="1:14" ht="20.25" customHeight="1">
      <c r="A50" s="194" t="s">
        <v>328</v>
      </c>
      <c r="B50" s="195">
        <f t="shared" si="1"/>
        <v>33041</v>
      </c>
      <c r="C50" s="196">
        <f t="shared" si="0"/>
        <v>2800</v>
      </c>
      <c r="D50" s="218">
        <v>2800</v>
      </c>
      <c r="E50" s="219" t="s">
        <v>399</v>
      </c>
      <c r="F50" s="196">
        <f t="shared" si="2"/>
        <v>30241</v>
      </c>
      <c r="G50" s="197" t="s">
        <v>399</v>
      </c>
      <c r="H50" s="197" t="s">
        <v>399</v>
      </c>
      <c r="I50" s="196">
        <v>30241</v>
      </c>
      <c r="J50" s="218">
        <v>6234</v>
      </c>
      <c r="K50" s="223">
        <f t="shared" si="3"/>
        <v>24007</v>
      </c>
      <c r="L50" s="99"/>
      <c r="M50" s="198">
        <f t="shared" si="4"/>
        <v>91.52568021548984</v>
      </c>
      <c r="N50" s="199">
        <f t="shared" si="5"/>
        <v>18.867467691655822</v>
      </c>
    </row>
    <row r="51" spans="1:14" ht="20.25" customHeight="1">
      <c r="A51" s="187" t="s">
        <v>329</v>
      </c>
      <c r="B51" s="136">
        <f t="shared" si="1"/>
        <v>22905</v>
      </c>
      <c r="C51" s="146">
        <f t="shared" si="0"/>
        <v>1410</v>
      </c>
      <c r="D51" s="213">
        <v>1410</v>
      </c>
      <c r="E51" s="214" t="s">
        <v>395</v>
      </c>
      <c r="F51" s="146">
        <f t="shared" si="2"/>
        <v>21495</v>
      </c>
      <c r="G51" s="142" t="s">
        <v>395</v>
      </c>
      <c r="H51" s="142" t="s">
        <v>395</v>
      </c>
      <c r="I51" s="146">
        <v>21495</v>
      </c>
      <c r="J51" s="213">
        <v>11768</v>
      </c>
      <c r="K51" s="215">
        <f t="shared" si="3"/>
        <v>9727</v>
      </c>
      <c r="L51" s="99"/>
      <c r="M51" s="154">
        <f t="shared" si="4"/>
        <v>93.84413883431564</v>
      </c>
      <c r="N51" s="151">
        <f t="shared" si="5"/>
        <v>51.37742850905915</v>
      </c>
    </row>
    <row r="52" spans="1:14" ht="20.25" customHeight="1">
      <c r="A52" s="187" t="s">
        <v>330</v>
      </c>
      <c r="B52" s="136">
        <f t="shared" si="1"/>
        <v>24052</v>
      </c>
      <c r="C52" s="146">
        <f t="shared" si="0"/>
        <v>1656</v>
      </c>
      <c r="D52" s="213">
        <v>1656</v>
      </c>
      <c r="E52" s="214" t="s">
        <v>400</v>
      </c>
      <c r="F52" s="146">
        <f t="shared" si="2"/>
        <v>22396</v>
      </c>
      <c r="G52" s="142" t="s">
        <v>400</v>
      </c>
      <c r="H52" s="142" t="s">
        <v>400</v>
      </c>
      <c r="I52" s="146">
        <v>22396</v>
      </c>
      <c r="J52" s="213">
        <v>4568</v>
      </c>
      <c r="K52" s="215">
        <f t="shared" si="3"/>
        <v>17828</v>
      </c>
      <c r="L52" s="99"/>
      <c r="M52" s="154">
        <f t="shared" si="4"/>
        <v>93.11491767836354</v>
      </c>
      <c r="N52" s="151">
        <f t="shared" si="5"/>
        <v>18.992183602195244</v>
      </c>
    </row>
    <row r="53" spans="1:14" ht="20.25" customHeight="1">
      <c r="A53" s="187" t="s">
        <v>331</v>
      </c>
      <c r="B53" s="136">
        <f t="shared" si="1"/>
        <v>38076</v>
      </c>
      <c r="C53" s="146">
        <f t="shared" si="0"/>
        <v>2010</v>
      </c>
      <c r="D53" s="213">
        <v>2010</v>
      </c>
      <c r="E53" s="214" t="s">
        <v>401</v>
      </c>
      <c r="F53" s="146">
        <f t="shared" si="2"/>
        <v>36066</v>
      </c>
      <c r="G53" s="142" t="s">
        <v>401</v>
      </c>
      <c r="H53" s="142" t="s">
        <v>401</v>
      </c>
      <c r="I53" s="146">
        <v>36066</v>
      </c>
      <c r="J53" s="213">
        <v>10932</v>
      </c>
      <c r="K53" s="215">
        <f t="shared" si="3"/>
        <v>25134</v>
      </c>
      <c r="L53" s="99"/>
      <c r="M53" s="154">
        <f t="shared" si="4"/>
        <v>94.72108414749448</v>
      </c>
      <c r="N53" s="151">
        <f t="shared" si="5"/>
        <v>28.710999054522535</v>
      </c>
    </row>
    <row r="54" spans="1:14" ht="20.25" customHeight="1">
      <c r="A54" s="188" t="s">
        <v>332</v>
      </c>
      <c r="B54" s="189">
        <f t="shared" si="1"/>
        <v>28396</v>
      </c>
      <c r="C54" s="190">
        <f t="shared" si="0"/>
        <v>802</v>
      </c>
      <c r="D54" s="216">
        <v>802</v>
      </c>
      <c r="E54" s="220" t="s">
        <v>384</v>
      </c>
      <c r="F54" s="190">
        <f t="shared" si="2"/>
        <v>27594</v>
      </c>
      <c r="G54" s="191" t="s">
        <v>384</v>
      </c>
      <c r="H54" s="191" t="s">
        <v>384</v>
      </c>
      <c r="I54" s="190">
        <v>27594</v>
      </c>
      <c r="J54" s="216">
        <v>9600</v>
      </c>
      <c r="K54" s="217">
        <f t="shared" si="3"/>
        <v>17994</v>
      </c>
      <c r="L54" s="99"/>
      <c r="M54" s="192">
        <f t="shared" si="4"/>
        <v>97.17565854345682</v>
      </c>
      <c r="N54" s="193">
        <f t="shared" si="5"/>
        <v>33.807578532187634</v>
      </c>
    </row>
    <row r="55" spans="1:14" ht="20.25" customHeight="1">
      <c r="A55" s="194" t="s">
        <v>333</v>
      </c>
      <c r="B55" s="195">
        <f t="shared" si="1"/>
        <v>36643</v>
      </c>
      <c r="C55" s="196">
        <f t="shared" si="0"/>
        <v>1567</v>
      </c>
      <c r="D55" s="218">
        <v>1560</v>
      </c>
      <c r="E55" s="223">
        <v>7</v>
      </c>
      <c r="F55" s="196">
        <f t="shared" si="2"/>
        <v>35076</v>
      </c>
      <c r="G55" s="197" t="s">
        <v>388</v>
      </c>
      <c r="H55" s="144">
        <v>417</v>
      </c>
      <c r="I55" s="196">
        <v>34659</v>
      </c>
      <c r="J55" s="218">
        <v>18477</v>
      </c>
      <c r="K55" s="223">
        <f t="shared" si="3"/>
        <v>16182</v>
      </c>
      <c r="L55" s="99"/>
      <c r="M55" s="198">
        <f t="shared" si="4"/>
        <v>95.72360341675082</v>
      </c>
      <c r="N55" s="199">
        <f t="shared" si="5"/>
        <v>51.562372076522124</v>
      </c>
    </row>
    <row r="56" spans="1:14" ht="20.25" customHeight="1">
      <c r="A56" s="187" t="s">
        <v>334</v>
      </c>
      <c r="B56" s="136">
        <f t="shared" si="1"/>
        <v>5699</v>
      </c>
      <c r="C56" s="146">
        <f t="shared" si="0"/>
        <v>453</v>
      </c>
      <c r="D56" s="213">
        <v>453</v>
      </c>
      <c r="E56" s="214" t="s">
        <v>401</v>
      </c>
      <c r="F56" s="146">
        <f t="shared" si="2"/>
        <v>5246</v>
      </c>
      <c r="G56" s="142" t="s">
        <v>401</v>
      </c>
      <c r="H56" s="142" t="s">
        <v>401</v>
      </c>
      <c r="I56" s="146">
        <v>5246</v>
      </c>
      <c r="J56" s="213">
        <v>1786</v>
      </c>
      <c r="K56" s="215">
        <f t="shared" si="3"/>
        <v>3460</v>
      </c>
      <c r="L56" s="99"/>
      <c r="M56" s="154">
        <f t="shared" si="4"/>
        <v>92.05123705913319</v>
      </c>
      <c r="N56" s="151">
        <f t="shared" si="5"/>
        <v>31.338831373925252</v>
      </c>
    </row>
    <row r="57" spans="1:14" ht="20.25" customHeight="1">
      <c r="A57" s="187" t="s">
        <v>335</v>
      </c>
      <c r="B57" s="136">
        <f t="shared" si="1"/>
        <v>4437</v>
      </c>
      <c r="C57" s="146">
        <f t="shared" si="0"/>
        <v>90</v>
      </c>
      <c r="D57" s="224">
        <v>90</v>
      </c>
      <c r="E57" s="214" t="s">
        <v>383</v>
      </c>
      <c r="F57" s="146">
        <f t="shared" si="2"/>
        <v>4347</v>
      </c>
      <c r="G57" s="142" t="s">
        <v>383</v>
      </c>
      <c r="H57" s="142" t="s">
        <v>383</v>
      </c>
      <c r="I57" s="146">
        <v>4347</v>
      </c>
      <c r="J57" s="213">
        <v>4140</v>
      </c>
      <c r="K57" s="215">
        <f t="shared" si="3"/>
        <v>207</v>
      </c>
      <c r="L57" s="99"/>
      <c r="M57" s="154">
        <f t="shared" si="4"/>
        <v>97.97160243407707</v>
      </c>
      <c r="N57" s="151">
        <f t="shared" si="5"/>
        <v>93.30628803245436</v>
      </c>
    </row>
    <row r="58" spans="1:14" ht="20.25" customHeight="1">
      <c r="A58" s="187" t="s">
        <v>336</v>
      </c>
      <c r="B58" s="136">
        <f t="shared" si="1"/>
        <v>37910</v>
      </c>
      <c r="C58" s="146">
        <f t="shared" si="0"/>
        <v>1030</v>
      </c>
      <c r="D58" s="213">
        <v>1030</v>
      </c>
      <c r="E58" s="214" t="s">
        <v>402</v>
      </c>
      <c r="F58" s="146">
        <f t="shared" si="2"/>
        <v>36880</v>
      </c>
      <c r="G58" s="142" t="s">
        <v>402</v>
      </c>
      <c r="H58" s="140">
        <v>645</v>
      </c>
      <c r="I58" s="146">
        <v>36235</v>
      </c>
      <c r="J58" s="213">
        <v>14641</v>
      </c>
      <c r="K58" s="215">
        <f t="shared" si="3"/>
        <v>21594</v>
      </c>
      <c r="L58" s="99"/>
      <c r="M58" s="154">
        <f t="shared" si="4"/>
        <v>97.28303877604854</v>
      </c>
      <c r="N58" s="151">
        <f t="shared" si="5"/>
        <v>40.32181482458454</v>
      </c>
    </row>
    <row r="59" spans="1:14" ht="20.25" customHeight="1">
      <c r="A59" s="188" t="s">
        <v>338</v>
      </c>
      <c r="B59" s="189">
        <f t="shared" si="1"/>
        <v>24666</v>
      </c>
      <c r="C59" s="190">
        <f t="shared" si="0"/>
        <v>2905</v>
      </c>
      <c r="D59" s="216">
        <v>2905</v>
      </c>
      <c r="E59" s="220" t="s">
        <v>391</v>
      </c>
      <c r="F59" s="190">
        <f t="shared" si="2"/>
        <v>21761</v>
      </c>
      <c r="G59" s="143">
        <v>11479</v>
      </c>
      <c r="H59" s="191" t="s">
        <v>391</v>
      </c>
      <c r="I59" s="190">
        <v>10282</v>
      </c>
      <c r="J59" s="216">
        <v>2456</v>
      </c>
      <c r="K59" s="217">
        <f t="shared" si="3"/>
        <v>7826</v>
      </c>
      <c r="L59" s="99"/>
      <c r="M59" s="192">
        <f t="shared" si="4"/>
        <v>88.22265466634234</v>
      </c>
      <c r="N59" s="193">
        <f t="shared" si="5"/>
        <v>56.4947701289224</v>
      </c>
    </row>
    <row r="60" spans="1:14" ht="20.25" customHeight="1">
      <c r="A60" s="194" t="s">
        <v>339</v>
      </c>
      <c r="B60" s="195">
        <f t="shared" si="1"/>
        <v>47404</v>
      </c>
      <c r="C60" s="196">
        <f t="shared" si="0"/>
        <v>3571</v>
      </c>
      <c r="D60" s="218">
        <v>3571</v>
      </c>
      <c r="E60" s="219" t="s">
        <v>403</v>
      </c>
      <c r="F60" s="196">
        <f t="shared" si="2"/>
        <v>43833</v>
      </c>
      <c r="G60" s="144">
        <v>28053</v>
      </c>
      <c r="H60" s="197" t="s">
        <v>403</v>
      </c>
      <c r="I60" s="196">
        <v>15780</v>
      </c>
      <c r="J60" s="218">
        <v>3525</v>
      </c>
      <c r="K60" s="223">
        <f t="shared" si="3"/>
        <v>12255</v>
      </c>
      <c r="L60" s="99"/>
      <c r="M60" s="198">
        <f t="shared" si="4"/>
        <v>92.46688043203105</v>
      </c>
      <c r="N60" s="199">
        <f t="shared" si="5"/>
        <v>66.61463167665175</v>
      </c>
    </row>
    <row r="61" spans="1:14" ht="20.25" customHeight="1">
      <c r="A61" s="187" t="s">
        <v>340</v>
      </c>
      <c r="B61" s="136">
        <f t="shared" si="1"/>
        <v>22244</v>
      </c>
      <c r="C61" s="146">
        <f t="shared" si="0"/>
        <v>1558</v>
      </c>
      <c r="D61" s="213">
        <v>874</v>
      </c>
      <c r="E61" s="215">
        <v>684</v>
      </c>
      <c r="F61" s="146">
        <f t="shared" si="2"/>
        <v>20686</v>
      </c>
      <c r="G61" s="142" t="s">
        <v>400</v>
      </c>
      <c r="H61" s="142" t="s">
        <v>400</v>
      </c>
      <c r="I61" s="146">
        <v>20686</v>
      </c>
      <c r="J61" s="213">
        <v>2480</v>
      </c>
      <c r="K61" s="215">
        <f t="shared" si="3"/>
        <v>18206</v>
      </c>
      <c r="L61" s="99"/>
      <c r="M61" s="154">
        <f t="shared" si="4"/>
        <v>92.99586405322783</v>
      </c>
      <c r="N61" s="151">
        <f t="shared" si="5"/>
        <v>11.14907390757058</v>
      </c>
    </row>
    <row r="62" spans="1:14" ht="20.25" customHeight="1">
      <c r="A62" s="187" t="s">
        <v>341</v>
      </c>
      <c r="B62" s="136">
        <f t="shared" si="1"/>
        <v>24381</v>
      </c>
      <c r="C62" s="146">
        <f t="shared" si="0"/>
        <v>3984</v>
      </c>
      <c r="D62" s="213">
        <v>3872</v>
      </c>
      <c r="E62" s="215">
        <v>112</v>
      </c>
      <c r="F62" s="146">
        <f t="shared" si="2"/>
        <v>20397</v>
      </c>
      <c r="G62" s="142" t="s">
        <v>400</v>
      </c>
      <c r="H62" s="142" t="s">
        <v>400</v>
      </c>
      <c r="I62" s="146">
        <v>20397</v>
      </c>
      <c r="J62" s="213">
        <v>6788</v>
      </c>
      <c r="K62" s="215">
        <f t="shared" si="3"/>
        <v>13609</v>
      </c>
      <c r="L62" s="99"/>
      <c r="M62" s="154">
        <f t="shared" si="4"/>
        <v>83.65940691522087</v>
      </c>
      <c r="N62" s="151">
        <f t="shared" si="5"/>
        <v>27.841351872359628</v>
      </c>
    </row>
    <row r="63" spans="1:14" ht="20.25" customHeight="1">
      <c r="A63" s="187" t="s">
        <v>342</v>
      </c>
      <c r="B63" s="136">
        <f t="shared" si="1"/>
        <v>41190</v>
      </c>
      <c r="C63" s="146">
        <f t="shared" si="0"/>
        <v>4491</v>
      </c>
      <c r="D63" s="213">
        <v>4491</v>
      </c>
      <c r="E63" s="214" t="s">
        <v>397</v>
      </c>
      <c r="F63" s="146">
        <f t="shared" si="2"/>
        <v>36699</v>
      </c>
      <c r="G63" s="140">
        <v>19097</v>
      </c>
      <c r="H63" s="142" t="s">
        <v>397</v>
      </c>
      <c r="I63" s="146">
        <v>17602</v>
      </c>
      <c r="J63" s="213">
        <v>3970</v>
      </c>
      <c r="K63" s="215">
        <f t="shared" si="3"/>
        <v>13632</v>
      </c>
      <c r="L63" s="99"/>
      <c r="M63" s="154">
        <f t="shared" si="4"/>
        <v>89.09686817188638</v>
      </c>
      <c r="N63" s="151">
        <f t="shared" si="5"/>
        <v>56.001456664238894</v>
      </c>
    </row>
    <row r="64" spans="1:14" ht="20.25" customHeight="1">
      <c r="A64" s="188" t="s">
        <v>343</v>
      </c>
      <c r="B64" s="189">
        <f t="shared" si="1"/>
        <v>24321</v>
      </c>
      <c r="C64" s="190">
        <f t="shared" si="0"/>
        <v>5231</v>
      </c>
      <c r="D64" s="216">
        <v>5221</v>
      </c>
      <c r="E64" s="217">
        <v>10</v>
      </c>
      <c r="F64" s="190">
        <f t="shared" si="2"/>
        <v>19090</v>
      </c>
      <c r="G64" s="143">
        <v>3194</v>
      </c>
      <c r="H64" s="191" t="s">
        <v>385</v>
      </c>
      <c r="I64" s="190">
        <v>15896</v>
      </c>
      <c r="J64" s="216">
        <v>2475</v>
      </c>
      <c r="K64" s="217">
        <f t="shared" si="3"/>
        <v>13421</v>
      </c>
      <c r="L64" s="99"/>
      <c r="M64" s="192">
        <f t="shared" si="4"/>
        <v>78.49183832901608</v>
      </c>
      <c r="N64" s="193">
        <f t="shared" si="5"/>
        <v>23.309074462398748</v>
      </c>
    </row>
    <row r="65" spans="1:14" ht="20.25" customHeight="1">
      <c r="A65" s="194" t="s">
        <v>344</v>
      </c>
      <c r="B65" s="195">
        <f t="shared" si="1"/>
        <v>22424</v>
      </c>
      <c r="C65" s="196">
        <f t="shared" si="0"/>
        <v>1748</v>
      </c>
      <c r="D65" s="218">
        <v>1748</v>
      </c>
      <c r="E65" s="219" t="s">
        <v>398</v>
      </c>
      <c r="F65" s="196">
        <f t="shared" si="2"/>
        <v>20676</v>
      </c>
      <c r="G65" s="144">
        <v>5610</v>
      </c>
      <c r="H65" s="197" t="s">
        <v>398</v>
      </c>
      <c r="I65" s="196">
        <v>15066</v>
      </c>
      <c r="J65" s="218">
        <v>2230</v>
      </c>
      <c r="K65" s="223">
        <f t="shared" si="3"/>
        <v>12836</v>
      </c>
      <c r="L65" s="99"/>
      <c r="M65" s="198">
        <f t="shared" si="4"/>
        <v>92.20478059222262</v>
      </c>
      <c r="N65" s="199">
        <f t="shared" si="5"/>
        <v>34.96254013556903</v>
      </c>
    </row>
    <row r="66" spans="1:14" ht="20.25" customHeight="1">
      <c r="A66" s="187" t="s">
        <v>345</v>
      </c>
      <c r="B66" s="136">
        <f t="shared" si="1"/>
        <v>13110</v>
      </c>
      <c r="C66" s="146">
        <f t="shared" si="0"/>
        <v>1052</v>
      </c>
      <c r="D66" s="213">
        <v>1052</v>
      </c>
      <c r="E66" s="214" t="s">
        <v>387</v>
      </c>
      <c r="F66" s="146">
        <f t="shared" si="2"/>
        <v>12058</v>
      </c>
      <c r="G66" s="140">
        <v>6126</v>
      </c>
      <c r="H66" s="142" t="s">
        <v>387</v>
      </c>
      <c r="I66" s="146">
        <v>5932</v>
      </c>
      <c r="J66" s="213">
        <v>860</v>
      </c>
      <c r="K66" s="215">
        <f t="shared" si="3"/>
        <v>5072</v>
      </c>
      <c r="L66" s="99"/>
      <c r="M66" s="154">
        <f t="shared" si="4"/>
        <v>91.97559115179253</v>
      </c>
      <c r="N66" s="151">
        <f t="shared" si="5"/>
        <v>53.287566742944314</v>
      </c>
    </row>
    <row r="67" spans="1:14" ht="20.25" customHeight="1">
      <c r="A67" s="187" t="s">
        <v>346</v>
      </c>
      <c r="B67" s="136">
        <f t="shared" si="1"/>
        <v>34545</v>
      </c>
      <c r="C67" s="146">
        <f t="shared" si="0"/>
        <v>1749</v>
      </c>
      <c r="D67" s="213">
        <v>1749</v>
      </c>
      <c r="E67" s="214" t="s">
        <v>394</v>
      </c>
      <c r="F67" s="146">
        <f t="shared" si="2"/>
        <v>32796</v>
      </c>
      <c r="G67" s="140">
        <v>16014</v>
      </c>
      <c r="H67" s="142" t="s">
        <v>394</v>
      </c>
      <c r="I67" s="146">
        <v>16782</v>
      </c>
      <c r="J67" s="213">
        <v>12017</v>
      </c>
      <c r="K67" s="215">
        <f t="shared" si="3"/>
        <v>4765</v>
      </c>
      <c r="L67" s="99"/>
      <c r="M67" s="154">
        <f t="shared" si="4"/>
        <v>94.93703864524534</v>
      </c>
      <c r="N67" s="151">
        <f t="shared" si="5"/>
        <v>81.14343609784339</v>
      </c>
    </row>
    <row r="68" spans="1:14" ht="20.25" customHeight="1">
      <c r="A68" s="187" t="s">
        <v>347</v>
      </c>
      <c r="B68" s="136">
        <f t="shared" si="1"/>
        <v>52530</v>
      </c>
      <c r="C68" s="146">
        <f t="shared" si="0"/>
        <v>663</v>
      </c>
      <c r="D68" s="213">
        <v>663</v>
      </c>
      <c r="E68" s="214" t="s">
        <v>400</v>
      </c>
      <c r="F68" s="146">
        <f t="shared" si="2"/>
        <v>51867</v>
      </c>
      <c r="G68" s="140">
        <v>33546</v>
      </c>
      <c r="H68" s="140">
        <v>758</v>
      </c>
      <c r="I68" s="146">
        <v>17563</v>
      </c>
      <c r="J68" s="213">
        <v>12597</v>
      </c>
      <c r="K68" s="215">
        <f t="shared" si="3"/>
        <v>4966</v>
      </c>
      <c r="L68" s="99"/>
      <c r="M68" s="154">
        <f t="shared" si="4"/>
        <v>98.7378640776699</v>
      </c>
      <c r="N68" s="151">
        <f t="shared" si="5"/>
        <v>89.28421854178565</v>
      </c>
    </row>
    <row r="69" spans="1:14" ht="20.25" customHeight="1">
      <c r="A69" s="188" t="s">
        <v>348</v>
      </c>
      <c r="B69" s="189">
        <f t="shared" si="1"/>
        <v>6667</v>
      </c>
      <c r="C69" s="190">
        <f t="shared" si="0"/>
        <v>1542</v>
      </c>
      <c r="D69" s="216">
        <v>1542</v>
      </c>
      <c r="E69" s="220" t="s">
        <v>395</v>
      </c>
      <c r="F69" s="190">
        <f t="shared" si="2"/>
        <v>5125</v>
      </c>
      <c r="G69" s="191" t="s">
        <v>395</v>
      </c>
      <c r="H69" s="191" t="s">
        <v>395</v>
      </c>
      <c r="I69" s="190">
        <v>5125</v>
      </c>
      <c r="J69" s="216">
        <v>3319</v>
      </c>
      <c r="K69" s="217">
        <f t="shared" si="3"/>
        <v>1806</v>
      </c>
      <c r="L69" s="99"/>
      <c r="M69" s="192">
        <f t="shared" si="4"/>
        <v>76.87115644217789</v>
      </c>
      <c r="N69" s="193">
        <f t="shared" si="5"/>
        <v>49.78251087445628</v>
      </c>
    </row>
    <row r="70" spans="1:14" ht="20.25" customHeight="1">
      <c r="A70" s="194" t="s">
        <v>349</v>
      </c>
      <c r="B70" s="195">
        <f t="shared" si="1"/>
        <v>4516</v>
      </c>
      <c r="C70" s="196">
        <f t="shared" si="0"/>
        <v>906</v>
      </c>
      <c r="D70" s="218">
        <v>707</v>
      </c>
      <c r="E70" s="223">
        <v>199</v>
      </c>
      <c r="F70" s="196">
        <f t="shared" si="2"/>
        <v>3610</v>
      </c>
      <c r="G70" s="144">
        <v>1593</v>
      </c>
      <c r="H70" s="197" t="s">
        <v>383</v>
      </c>
      <c r="I70" s="196">
        <v>2017</v>
      </c>
      <c r="J70" s="218">
        <v>758</v>
      </c>
      <c r="K70" s="223">
        <f t="shared" si="3"/>
        <v>1259</v>
      </c>
      <c r="L70" s="99"/>
      <c r="M70" s="198">
        <f t="shared" si="4"/>
        <v>79.93799822852081</v>
      </c>
      <c r="N70" s="199">
        <f t="shared" si="5"/>
        <v>52.0593445527015</v>
      </c>
    </row>
    <row r="71" spans="1:14" ht="20.25" customHeight="1">
      <c r="A71" s="187" t="s">
        <v>350</v>
      </c>
      <c r="B71" s="136">
        <f t="shared" si="1"/>
        <v>1572</v>
      </c>
      <c r="C71" s="146">
        <f t="shared" si="0"/>
        <v>581</v>
      </c>
      <c r="D71" s="213">
        <v>581</v>
      </c>
      <c r="E71" s="214" t="s">
        <v>383</v>
      </c>
      <c r="F71" s="146">
        <f t="shared" si="2"/>
        <v>991</v>
      </c>
      <c r="G71" s="142" t="s">
        <v>383</v>
      </c>
      <c r="H71" s="142" t="s">
        <v>383</v>
      </c>
      <c r="I71" s="146">
        <v>991</v>
      </c>
      <c r="J71" s="213">
        <v>657</v>
      </c>
      <c r="K71" s="215">
        <f t="shared" si="3"/>
        <v>334</v>
      </c>
      <c r="L71" s="99"/>
      <c r="M71" s="154">
        <f t="shared" si="4"/>
        <v>63.040712468193384</v>
      </c>
      <c r="N71" s="151">
        <f t="shared" si="5"/>
        <v>41.79389312977099</v>
      </c>
    </row>
    <row r="72" spans="1:14" ht="20.25" customHeight="1">
      <c r="A72" s="187" t="s">
        <v>351</v>
      </c>
      <c r="B72" s="136">
        <f t="shared" si="1"/>
        <v>8842</v>
      </c>
      <c r="C72" s="146">
        <f t="shared" si="0"/>
        <v>144</v>
      </c>
      <c r="D72" s="213">
        <v>144</v>
      </c>
      <c r="E72" s="214" t="s">
        <v>384</v>
      </c>
      <c r="F72" s="146">
        <f t="shared" si="2"/>
        <v>8698</v>
      </c>
      <c r="G72" s="140">
        <v>6103</v>
      </c>
      <c r="H72" s="142" t="s">
        <v>384</v>
      </c>
      <c r="I72" s="146">
        <v>2595</v>
      </c>
      <c r="J72" s="213">
        <v>871</v>
      </c>
      <c r="K72" s="215">
        <f t="shared" si="3"/>
        <v>1724</v>
      </c>
      <c r="L72" s="99"/>
      <c r="M72" s="154">
        <f t="shared" si="4"/>
        <v>98.37140918344267</v>
      </c>
      <c r="N72" s="151">
        <f t="shared" si="5"/>
        <v>78.87355801854784</v>
      </c>
    </row>
    <row r="73" spans="1:14" ht="20.25" customHeight="1">
      <c r="A73" s="187" t="s">
        <v>352</v>
      </c>
      <c r="B73" s="136">
        <f t="shared" si="1"/>
        <v>22395</v>
      </c>
      <c r="C73" s="146">
        <f t="shared" si="0"/>
        <v>1817</v>
      </c>
      <c r="D73" s="213">
        <v>1799</v>
      </c>
      <c r="E73" s="215">
        <v>18</v>
      </c>
      <c r="F73" s="146">
        <f t="shared" si="2"/>
        <v>20578</v>
      </c>
      <c r="G73" s="140">
        <v>13519</v>
      </c>
      <c r="H73" s="142" t="s">
        <v>394</v>
      </c>
      <c r="I73" s="146">
        <v>7059</v>
      </c>
      <c r="J73" s="213">
        <v>3590</v>
      </c>
      <c r="K73" s="215">
        <f t="shared" si="3"/>
        <v>3469</v>
      </c>
      <c r="L73" s="99"/>
      <c r="M73" s="154">
        <f t="shared" si="4"/>
        <v>91.88658182630051</v>
      </c>
      <c r="N73" s="151">
        <f t="shared" si="5"/>
        <v>76.39651707970529</v>
      </c>
    </row>
    <row r="74" spans="1:14" ht="20.25" customHeight="1" thickBot="1">
      <c r="A74" s="200" t="s">
        <v>353</v>
      </c>
      <c r="B74" s="201">
        <f t="shared" si="1"/>
        <v>13583</v>
      </c>
      <c r="C74" s="202">
        <f t="shared" si="0"/>
        <v>602</v>
      </c>
      <c r="D74" s="221">
        <v>602</v>
      </c>
      <c r="E74" s="222" t="s">
        <v>400</v>
      </c>
      <c r="F74" s="202">
        <f t="shared" si="2"/>
        <v>12981</v>
      </c>
      <c r="G74" s="145">
        <v>9539</v>
      </c>
      <c r="H74" s="203" t="s">
        <v>400</v>
      </c>
      <c r="I74" s="202">
        <v>3442</v>
      </c>
      <c r="J74" s="221">
        <v>940</v>
      </c>
      <c r="K74" s="234">
        <f t="shared" si="3"/>
        <v>2502</v>
      </c>
      <c r="L74" s="99"/>
      <c r="M74" s="155">
        <f t="shared" si="4"/>
        <v>95.56798939851284</v>
      </c>
      <c r="N74" s="152">
        <f t="shared" si="5"/>
        <v>77.14790547007289</v>
      </c>
    </row>
    <row r="75" spans="1:14" ht="20.25" customHeight="1">
      <c r="A75" s="204" t="s">
        <v>15</v>
      </c>
      <c r="B75" s="205">
        <f>SUM(B6:B39)</f>
        <v>6462354</v>
      </c>
      <c r="C75" s="206">
        <f aca="true" t="shared" si="6" ref="C75:K75">SUM(C6:C39)</f>
        <v>260557</v>
      </c>
      <c r="D75" s="225">
        <f t="shared" si="6"/>
        <v>260324</v>
      </c>
      <c r="E75" s="226">
        <f t="shared" si="6"/>
        <v>233</v>
      </c>
      <c r="F75" s="206">
        <f t="shared" si="6"/>
        <v>6201797</v>
      </c>
      <c r="G75" s="23">
        <f t="shared" si="6"/>
        <v>4179134</v>
      </c>
      <c r="H75" s="23">
        <f t="shared" si="6"/>
        <v>11300</v>
      </c>
      <c r="I75" s="206">
        <f t="shared" si="6"/>
        <v>2011363</v>
      </c>
      <c r="J75" s="225">
        <f t="shared" si="6"/>
        <v>754604</v>
      </c>
      <c r="K75" s="226">
        <f t="shared" si="6"/>
        <v>1256759</v>
      </c>
      <c r="L75" s="100"/>
      <c r="M75" s="153">
        <f>F75/B75*100</f>
        <v>95.96807912410864</v>
      </c>
      <c r="N75" s="150">
        <f>(F75-K75)/B75*100</f>
        <v>76.52069199551742</v>
      </c>
    </row>
    <row r="76" spans="1:14" ht="20.25" customHeight="1">
      <c r="A76" s="12" t="s">
        <v>16</v>
      </c>
      <c r="B76" s="100">
        <f>SUM(B45:B74)</f>
        <v>719144</v>
      </c>
      <c r="C76" s="131">
        <f aca="true" t="shared" si="7" ref="C76:K76">SUM(C45:C74)</f>
        <v>48660</v>
      </c>
      <c r="D76" s="227">
        <f t="shared" si="7"/>
        <v>47383</v>
      </c>
      <c r="E76" s="228">
        <f t="shared" si="7"/>
        <v>1277</v>
      </c>
      <c r="F76" s="131">
        <f t="shared" si="7"/>
        <v>670484</v>
      </c>
      <c r="G76" s="11">
        <f t="shared" si="7"/>
        <v>200018</v>
      </c>
      <c r="H76" s="11">
        <f t="shared" si="7"/>
        <v>1820</v>
      </c>
      <c r="I76" s="131">
        <f t="shared" si="7"/>
        <v>468646</v>
      </c>
      <c r="J76" s="227">
        <f t="shared" si="7"/>
        <v>165616</v>
      </c>
      <c r="K76" s="228">
        <f t="shared" si="7"/>
        <v>303030</v>
      </c>
      <c r="L76" s="100"/>
      <c r="M76" s="154">
        <f>F76/B76*100</f>
        <v>93.23362219527661</v>
      </c>
      <c r="N76" s="151">
        <f>(F76-K76)/B76*100</f>
        <v>51.09602527449301</v>
      </c>
    </row>
    <row r="77" spans="1:14" ht="20.25" customHeight="1" thickBot="1">
      <c r="A77" s="13" t="s">
        <v>17</v>
      </c>
      <c r="B77" s="208">
        <f>SUM(B75:B76)</f>
        <v>7181498</v>
      </c>
      <c r="C77" s="209">
        <f aca="true" t="shared" si="8" ref="C77:K77">SUM(C75:C76)</f>
        <v>309217</v>
      </c>
      <c r="D77" s="229">
        <f t="shared" si="8"/>
        <v>307707</v>
      </c>
      <c r="E77" s="230">
        <f t="shared" si="8"/>
        <v>1510</v>
      </c>
      <c r="F77" s="209">
        <f t="shared" si="8"/>
        <v>6872281</v>
      </c>
      <c r="G77" s="24">
        <f t="shared" si="8"/>
        <v>4379152</v>
      </c>
      <c r="H77" s="24">
        <f t="shared" si="8"/>
        <v>13120</v>
      </c>
      <c r="I77" s="209">
        <f t="shared" si="8"/>
        <v>2480009</v>
      </c>
      <c r="J77" s="229">
        <f t="shared" si="8"/>
        <v>920220</v>
      </c>
      <c r="K77" s="230">
        <f t="shared" si="8"/>
        <v>1559789</v>
      </c>
      <c r="L77" s="100"/>
      <c r="M77" s="155">
        <f>F77/B77*100</f>
        <v>95.69425487551483</v>
      </c>
      <c r="N77" s="152">
        <f>(F77-K77)/B77*100</f>
        <v>73.97470555586035</v>
      </c>
    </row>
    <row r="78" spans="1:6" ht="18" customHeight="1">
      <c r="A78" s="130" t="s">
        <v>13</v>
      </c>
      <c r="F78" s="18"/>
    </row>
    <row r="79" spans="1:6" ht="15.75" customHeight="1">
      <c r="A79" s="130" t="s">
        <v>174</v>
      </c>
      <c r="F79" s="18"/>
    </row>
    <row r="80" spans="6:14" s="26" customFormat="1" ht="14.25">
      <c r="F80" s="121"/>
      <c r="K80" s="137"/>
      <c r="M80" s="149"/>
      <c r="N80" s="149"/>
    </row>
    <row r="81" spans="6:14" s="26" customFormat="1" ht="14.25">
      <c r="F81" s="121"/>
      <c r="K81" s="137"/>
      <c r="M81" s="149"/>
      <c r="N81" s="149"/>
    </row>
    <row r="82" spans="6:14" s="26" customFormat="1" ht="14.25">
      <c r="F82" s="121"/>
      <c r="K82" s="137"/>
      <c r="M82" s="149"/>
      <c r="N82" s="149"/>
    </row>
  </sheetData>
  <mergeCells count="26">
    <mergeCell ref="M2:M5"/>
    <mergeCell ref="N2:N5"/>
    <mergeCell ref="G3:G5"/>
    <mergeCell ref="H3:H5"/>
    <mergeCell ref="I3:I5"/>
    <mergeCell ref="J4:J5"/>
    <mergeCell ref="K4:K5"/>
    <mergeCell ref="A2:A5"/>
    <mergeCell ref="C3:C4"/>
    <mergeCell ref="D4:D5"/>
    <mergeCell ref="B2:B5"/>
    <mergeCell ref="E43:E44"/>
    <mergeCell ref="J43:J44"/>
    <mergeCell ref="K43:K44"/>
    <mergeCell ref="E4:E5"/>
    <mergeCell ref="F3:F4"/>
    <mergeCell ref="A41:A44"/>
    <mergeCell ref="B41:B44"/>
    <mergeCell ref="M41:M44"/>
    <mergeCell ref="N41:N44"/>
    <mergeCell ref="C42:C43"/>
    <mergeCell ref="F42:F43"/>
    <mergeCell ref="G42:G44"/>
    <mergeCell ref="H42:H44"/>
    <mergeCell ref="I42:I44"/>
    <mergeCell ref="D43:D44"/>
  </mergeCells>
  <printOptions/>
  <pageMargins left="0.7086614173228347" right="0.7086614173228347" top="0.7874015748031497" bottom="0.7874015748031497" header="0.5118110236220472" footer="0.5118110236220472"/>
  <pageSetup firstPageNumber="3" useFirstPageNumber="1" fitToHeight="2" fitToWidth="2" horizontalDpi="600" verticalDpi="600" orientation="portrait" pageOrder="overThenDown" paperSize="9" scale="99" r:id="rId1"/>
  <rowBreaks count="1" manualBreakCount="1">
    <brk id="3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77"/>
  <sheetViews>
    <sheetView view="pageBreakPreview" zoomScale="75" zoomScaleNormal="75" zoomScaleSheetLayoutView="75" workbookViewId="0" topLeftCell="A1">
      <pane xSplit="1" ySplit="5" topLeftCell="B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" sqref="D1"/>
    </sheetView>
  </sheetViews>
  <sheetFormatPr defaultColWidth="8.796875" defaultRowHeight="15"/>
  <cols>
    <col min="1" max="1" width="11.19921875" style="18" customWidth="1"/>
    <col min="2" max="2" width="8" style="18" customWidth="1"/>
    <col min="3" max="3" width="6.8984375" style="18" customWidth="1"/>
    <col min="4" max="4" width="8.5" style="18" customWidth="1"/>
    <col min="5" max="5" width="8.19921875" style="18" customWidth="1"/>
    <col min="6" max="6" width="6.19921875" style="18" customWidth="1"/>
    <col min="7" max="7" width="9.8984375" style="18" customWidth="1"/>
    <col min="8" max="8" width="5.69921875" style="18" customWidth="1"/>
    <col min="9" max="9" width="6.8984375" style="18" customWidth="1"/>
    <col min="10" max="10" width="10.19921875" style="18" customWidth="1"/>
    <col min="11" max="11" width="6.19921875" style="18" customWidth="1"/>
    <col min="12" max="12" width="10.3984375" style="18" customWidth="1"/>
    <col min="13" max="13" width="7.19921875" style="18" customWidth="1"/>
    <col min="14" max="14" width="8.5" style="18" customWidth="1"/>
    <col min="15" max="15" width="10.09765625" style="18" customWidth="1"/>
    <col min="16" max="16" width="6.19921875" style="18" customWidth="1"/>
    <col min="17" max="17" width="10.5" style="18" customWidth="1"/>
    <col min="18" max="18" width="12.09765625" style="25" hidden="1" customWidth="1"/>
    <col min="19" max="16384" width="11" style="18" customWidth="1"/>
  </cols>
  <sheetData>
    <row r="1" spans="1:17" ht="39" customHeight="1" thickBot="1">
      <c r="A1" s="32" t="s">
        <v>66</v>
      </c>
      <c r="Q1" s="98" t="s">
        <v>159</v>
      </c>
    </row>
    <row r="2" spans="1:18" ht="20.25" customHeight="1">
      <c r="A2" s="335" t="s">
        <v>14</v>
      </c>
      <c r="B2" s="107"/>
      <c r="C2" s="108"/>
      <c r="D2" s="108" t="s">
        <v>89</v>
      </c>
      <c r="E2" s="108"/>
      <c r="F2" s="109"/>
      <c r="G2" s="107"/>
      <c r="H2" s="108"/>
      <c r="I2" s="108" t="s">
        <v>81</v>
      </c>
      <c r="J2" s="108"/>
      <c r="K2" s="109"/>
      <c r="L2" s="107"/>
      <c r="M2" s="108"/>
      <c r="N2" s="108" t="s">
        <v>67</v>
      </c>
      <c r="O2" s="117"/>
      <c r="P2" s="110"/>
      <c r="Q2" s="335" t="s">
        <v>68</v>
      </c>
      <c r="R2" s="27"/>
    </row>
    <row r="3" spans="1:18" ht="20.25" customHeight="1">
      <c r="A3" s="336"/>
      <c r="B3" s="111"/>
      <c r="C3" s="113"/>
      <c r="D3" s="113"/>
      <c r="E3" s="113"/>
      <c r="F3" s="352" t="s">
        <v>111</v>
      </c>
      <c r="G3" s="111"/>
      <c r="H3" s="113"/>
      <c r="I3" s="113"/>
      <c r="J3" s="113"/>
      <c r="K3" s="352" t="s">
        <v>111</v>
      </c>
      <c r="L3" s="114"/>
      <c r="M3" s="112"/>
      <c r="N3" s="112"/>
      <c r="O3" s="20"/>
      <c r="P3" s="352" t="s">
        <v>111</v>
      </c>
      <c r="Q3" s="336"/>
      <c r="R3" s="9" t="s">
        <v>95</v>
      </c>
    </row>
    <row r="4" spans="1:18" ht="33" customHeight="1">
      <c r="A4" s="336"/>
      <c r="B4" s="114" t="s">
        <v>69</v>
      </c>
      <c r="C4" s="347" t="s">
        <v>70</v>
      </c>
      <c r="D4" s="349" t="s">
        <v>71</v>
      </c>
      <c r="E4" s="345" t="s">
        <v>72</v>
      </c>
      <c r="F4" s="353"/>
      <c r="G4" s="114" t="s">
        <v>69</v>
      </c>
      <c r="H4" s="347" t="s">
        <v>175</v>
      </c>
      <c r="I4" s="349" t="s">
        <v>71</v>
      </c>
      <c r="J4" s="345" t="s">
        <v>72</v>
      </c>
      <c r="K4" s="353"/>
      <c r="L4" s="114" t="s">
        <v>69</v>
      </c>
      <c r="M4" s="347" t="s">
        <v>70</v>
      </c>
      <c r="N4" s="349" t="s">
        <v>71</v>
      </c>
      <c r="O4" s="345" t="s">
        <v>72</v>
      </c>
      <c r="P4" s="353"/>
      <c r="Q4" s="336"/>
      <c r="R4" s="9" t="s">
        <v>96</v>
      </c>
    </row>
    <row r="5" spans="1:18" ht="19.5" customHeight="1" thickBot="1">
      <c r="A5" s="351"/>
      <c r="B5" s="1"/>
      <c r="C5" s="348"/>
      <c r="D5" s="350"/>
      <c r="E5" s="346"/>
      <c r="F5" s="354"/>
      <c r="G5" s="1"/>
      <c r="H5" s="348"/>
      <c r="I5" s="350"/>
      <c r="J5" s="346"/>
      <c r="K5" s="354"/>
      <c r="L5" s="1"/>
      <c r="M5" s="348"/>
      <c r="N5" s="350"/>
      <c r="O5" s="346"/>
      <c r="P5" s="354"/>
      <c r="Q5" s="351"/>
      <c r="R5" s="10" t="s">
        <v>88</v>
      </c>
    </row>
    <row r="6" spans="1:18" ht="35.25" customHeight="1">
      <c r="A6" s="185" t="s">
        <v>290</v>
      </c>
      <c r="B6" s="235">
        <f aca="true" t="shared" si="0" ref="B6:B37">SUM(C6:E6)</f>
        <v>17004</v>
      </c>
      <c r="C6" s="225">
        <v>17004</v>
      </c>
      <c r="D6" s="253" t="s">
        <v>65</v>
      </c>
      <c r="E6" s="254" t="s">
        <v>65</v>
      </c>
      <c r="F6" s="242" t="s">
        <v>65</v>
      </c>
      <c r="G6" s="235">
        <f aca="true" t="shared" si="1" ref="G6:G37">SUM(H6:J6)</f>
        <v>29559</v>
      </c>
      <c r="H6" s="274" t="s">
        <v>382</v>
      </c>
      <c r="I6" s="253" t="s">
        <v>382</v>
      </c>
      <c r="J6" s="278">
        <v>29559</v>
      </c>
      <c r="K6" s="279" t="s">
        <v>382</v>
      </c>
      <c r="L6" s="235">
        <f>SUM(M6:O6)</f>
        <v>46563</v>
      </c>
      <c r="M6" s="225">
        <f aca="true" t="shared" si="2" ref="M6:O7">SUM(C6,H6)</f>
        <v>17004</v>
      </c>
      <c r="N6" s="253" t="s">
        <v>65</v>
      </c>
      <c r="O6" s="278">
        <f t="shared" si="2"/>
        <v>29559</v>
      </c>
      <c r="P6" s="242" t="s">
        <v>65</v>
      </c>
      <c r="Q6" s="205">
        <f>SUM(P6,L6)</f>
        <v>46563</v>
      </c>
      <c r="R6" s="28">
        <v>0</v>
      </c>
    </row>
    <row r="7" spans="1:18" ht="35.25" customHeight="1">
      <c r="A7" s="187" t="s">
        <v>291</v>
      </c>
      <c r="B7" s="236">
        <f t="shared" si="0"/>
        <v>4439</v>
      </c>
      <c r="C7" s="227">
        <v>113</v>
      </c>
      <c r="D7" s="255" t="s">
        <v>65</v>
      </c>
      <c r="E7" s="256">
        <v>4326</v>
      </c>
      <c r="F7" s="243" t="s">
        <v>65</v>
      </c>
      <c r="G7" s="236">
        <f t="shared" si="1"/>
        <v>45180</v>
      </c>
      <c r="H7" s="258" t="s">
        <v>383</v>
      </c>
      <c r="I7" s="255" t="s">
        <v>383</v>
      </c>
      <c r="J7" s="256">
        <v>45180</v>
      </c>
      <c r="K7" s="280" t="s">
        <v>383</v>
      </c>
      <c r="L7" s="236">
        <f>SUM(M7:O7)</f>
        <v>49619</v>
      </c>
      <c r="M7" s="227">
        <f t="shared" si="2"/>
        <v>113</v>
      </c>
      <c r="N7" s="255" t="s">
        <v>176</v>
      </c>
      <c r="O7" s="256">
        <f t="shared" si="2"/>
        <v>49506</v>
      </c>
      <c r="P7" s="243" t="s">
        <v>176</v>
      </c>
      <c r="Q7" s="100">
        <f>SUM(P7,L7)</f>
        <v>49619</v>
      </c>
      <c r="R7" s="28">
        <v>0</v>
      </c>
    </row>
    <row r="8" spans="1:18" ht="35.25" customHeight="1">
      <c r="A8" s="187" t="s">
        <v>292</v>
      </c>
      <c r="B8" s="236">
        <f t="shared" si="0"/>
        <v>7230</v>
      </c>
      <c r="C8" s="227">
        <v>964</v>
      </c>
      <c r="D8" s="257">
        <v>426</v>
      </c>
      <c r="E8" s="256">
        <v>5840</v>
      </c>
      <c r="F8" s="243" t="s">
        <v>65</v>
      </c>
      <c r="G8" s="236">
        <f t="shared" si="1"/>
        <v>83807</v>
      </c>
      <c r="H8" s="258" t="s">
        <v>384</v>
      </c>
      <c r="I8" s="255" t="s">
        <v>384</v>
      </c>
      <c r="J8" s="256">
        <v>83807</v>
      </c>
      <c r="K8" s="280" t="s">
        <v>384</v>
      </c>
      <c r="L8" s="236">
        <f aca="true" t="shared" si="3" ref="L8:L74">SUM(M8:O8)</f>
        <v>91037</v>
      </c>
      <c r="M8" s="227">
        <f>SUM(C8,H8)</f>
        <v>964</v>
      </c>
      <c r="N8" s="257">
        <f>SUM(D8,I8)</f>
        <v>426</v>
      </c>
      <c r="O8" s="256">
        <f aca="true" t="shared" si="4" ref="O8:O74">SUM(E8,J8)</f>
        <v>89647</v>
      </c>
      <c r="P8" s="243" t="s">
        <v>171</v>
      </c>
      <c r="Q8" s="100">
        <f aca="true" t="shared" si="5" ref="Q8:Q74">SUM(P8,L8)</f>
        <v>91037</v>
      </c>
      <c r="R8" s="28">
        <v>0</v>
      </c>
    </row>
    <row r="9" spans="1:18" ht="35.25" customHeight="1">
      <c r="A9" s="187" t="s">
        <v>293</v>
      </c>
      <c r="B9" s="236">
        <f t="shared" si="0"/>
        <v>24029</v>
      </c>
      <c r="C9" s="258" t="s">
        <v>65</v>
      </c>
      <c r="D9" s="255" t="s">
        <v>65</v>
      </c>
      <c r="E9" s="256">
        <v>24029</v>
      </c>
      <c r="F9" s="207">
        <v>78</v>
      </c>
      <c r="G9" s="236">
        <f t="shared" si="1"/>
        <v>65244</v>
      </c>
      <c r="H9" s="258" t="s">
        <v>385</v>
      </c>
      <c r="I9" s="255" t="s">
        <v>385</v>
      </c>
      <c r="J9" s="256">
        <v>65244</v>
      </c>
      <c r="K9" s="280" t="s">
        <v>385</v>
      </c>
      <c r="L9" s="236">
        <f t="shared" si="3"/>
        <v>89273</v>
      </c>
      <c r="M9" s="258" t="s">
        <v>405</v>
      </c>
      <c r="N9" s="255" t="s">
        <v>65</v>
      </c>
      <c r="O9" s="256">
        <f t="shared" si="4"/>
        <v>89273</v>
      </c>
      <c r="P9" s="284">
        <f>SUM(F9,K9)</f>
        <v>78</v>
      </c>
      <c r="Q9" s="100">
        <f t="shared" si="5"/>
        <v>89351</v>
      </c>
      <c r="R9" s="28">
        <v>0</v>
      </c>
    </row>
    <row r="10" spans="1:18" ht="35.25" customHeight="1">
      <c r="A10" s="188" t="s">
        <v>294</v>
      </c>
      <c r="B10" s="236">
        <f t="shared" si="0"/>
        <v>8404</v>
      </c>
      <c r="C10" s="259" t="s">
        <v>65</v>
      </c>
      <c r="D10" s="260">
        <v>8404</v>
      </c>
      <c r="E10" s="261" t="s">
        <v>65</v>
      </c>
      <c r="F10" s="244">
        <v>39</v>
      </c>
      <c r="G10" s="236">
        <f t="shared" si="1"/>
        <v>29040</v>
      </c>
      <c r="H10" s="259" t="s">
        <v>386</v>
      </c>
      <c r="I10" s="266" t="s">
        <v>386</v>
      </c>
      <c r="J10" s="267">
        <v>29040</v>
      </c>
      <c r="K10" s="281" t="s">
        <v>386</v>
      </c>
      <c r="L10" s="237">
        <f t="shared" si="3"/>
        <v>37444</v>
      </c>
      <c r="M10" s="259" t="s">
        <v>65</v>
      </c>
      <c r="N10" s="260">
        <f>SUM(D10,I10)</f>
        <v>8404</v>
      </c>
      <c r="O10" s="267">
        <f t="shared" si="4"/>
        <v>29040</v>
      </c>
      <c r="P10" s="285">
        <f>SUM(F10,K10)</f>
        <v>39</v>
      </c>
      <c r="Q10" s="240">
        <f t="shared" si="5"/>
        <v>37483</v>
      </c>
      <c r="R10" s="29">
        <v>0</v>
      </c>
    </row>
    <row r="11" spans="1:18" ht="35.25" customHeight="1">
      <c r="A11" s="194" t="s">
        <v>295</v>
      </c>
      <c r="B11" s="298">
        <f t="shared" si="0"/>
        <v>4349</v>
      </c>
      <c r="C11" s="262" t="s">
        <v>65</v>
      </c>
      <c r="D11" s="263">
        <v>4349</v>
      </c>
      <c r="E11" s="264" t="s">
        <v>65</v>
      </c>
      <c r="F11" s="245" t="s">
        <v>65</v>
      </c>
      <c r="G11" s="298">
        <f t="shared" si="1"/>
        <v>27380</v>
      </c>
      <c r="H11" s="262" t="s">
        <v>387</v>
      </c>
      <c r="I11" s="270" t="s">
        <v>387</v>
      </c>
      <c r="J11" s="269">
        <v>27380</v>
      </c>
      <c r="K11" s="282" t="s">
        <v>387</v>
      </c>
      <c r="L11" s="238">
        <f t="shared" si="3"/>
        <v>31729</v>
      </c>
      <c r="M11" s="262" t="s">
        <v>171</v>
      </c>
      <c r="N11" s="263">
        <f>SUM(D11,I11)</f>
        <v>4349</v>
      </c>
      <c r="O11" s="269">
        <f t="shared" si="4"/>
        <v>27380</v>
      </c>
      <c r="P11" s="245" t="s">
        <v>65</v>
      </c>
      <c r="Q11" s="241">
        <f t="shared" si="5"/>
        <v>31729</v>
      </c>
      <c r="R11" s="28">
        <v>0</v>
      </c>
    </row>
    <row r="12" spans="1:18" ht="35.25" customHeight="1">
      <c r="A12" s="187" t="s">
        <v>296</v>
      </c>
      <c r="B12" s="147">
        <f t="shared" si="0"/>
        <v>12083</v>
      </c>
      <c r="C12" s="227">
        <v>1418</v>
      </c>
      <c r="D12" s="257">
        <v>10665</v>
      </c>
      <c r="E12" s="265" t="s">
        <v>65</v>
      </c>
      <c r="F12" s="243" t="s">
        <v>65</v>
      </c>
      <c r="G12" s="147">
        <f t="shared" si="1"/>
        <v>39083</v>
      </c>
      <c r="H12" s="258" t="s">
        <v>388</v>
      </c>
      <c r="I12" s="255" t="s">
        <v>388</v>
      </c>
      <c r="J12" s="256">
        <v>39083</v>
      </c>
      <c r="K12" s="280" t="s">
        <v>388</v>
      </c>
      <c r="L12" s="236">
        <f t="shared" si="3"/>
        <v>51166</v>
      </c>
      <c r="M12" s="227">
        <f>SUM(C12,H12)</f>
        <v>1418</v>
      </c>
      <c r="N12" s="257">
        <f>SUM(D12,I12)</f>
        <v>10665</v>
      </c>
      <c r="O12" s="256">
        <f t="shared" si="4"/>
        <v>39083</v>
      </c>
      <c r="P12" s="243" t="s">
        <v>171</v>
      </c>
      <c r="Q12" s="100">
        <f t="shared" si="5"/>
        <v>51166</v>
      </c>
      <c r="R12" s="28">
        <v>0</v>
      </c>
    </row>
    <row r="13" spans="1:18" ht="35.25" customHeight="1">
      <c r="A13" s="187" t="s">
        <v>297</v>
      </c>
      <c r="B13" s="147">
        <f t="shared" si="0"/>
        <v>2884</v>
      </c>
      <c r="C13" s="258" t="s">
        <v>65</v>
      </c>
      <c r="D13" s="255" t="s">
        <v>65</v>
      </c>
      <c r="E13" s="256">
        <v>2884</v>
      </c>
      <c r="F13" s="207">
        <v>15</v>
      </c>
      <c r="G13" s="147">
        <f t="shared" si="1"/>
        <v>21538</v>
      </c>
      <c r="H13" s="258" t="s">
        <v>383</v>
      </c>
      <c r="I13" s="255" t="s">
        <v>383</v>
      </c>
      <c r="J13" s="256">
        <v>21538</v>
      </c>
      <c r="K13" s="280" t="s">
        <v>383</v>
      </c>
      <c r="L13" s="236">
        <f t="shared" si="3"/>
        <v>24422</v>
      </c>
      <c r="M13" s="258" t="s">
        <v>65</v>
      </c>
      <c r="N13" s="255" t="s">
        <v>65</v>
      </c>
      <c r="O13" s="256">
        <f t="shared" si="4"/>
        <v>24422</v>
      </c>
      <c r="P13" s="284">
        <f>SUM(F13,K13)</f>
        <v>15</v>
      </c>
      <c r="Q13" s="100">
        <f t="shared" si="5"/>
        <v>24437</v>
      </c>
      <c r="R13" s="28">
        <v>0</v>
      </c>
    </row>
    <row r="14" spans="1:18" ht="35.25" customHeight="1">
      <c r="A14" s="187" t="s">
        <v>298</v>
      </c>
      <c r="B14" s="147">
        <f t="shared" si="0"/>
        <v>2853</v>
      </c>
      <c r="C14" s="258" t="s">
        <v>65</v>
      </c>
      <c r="D14" s="255" t="s">
        <v>65</v>
      </c>
      <c r="E14" s="256">
        <v>2853</v>
      </c>
      <c r="F14" s="243" t="s">
        <v>65</v>
      </c>
      <c r="G14" s="147">
        <f t="shared" si="1"/>
        <v>19504</v>
      </c>
      <c r="H14" s="258" t="s">
        <v>389</v>
      </c>
      <c r="I14" s="255" t="s">
        <v>389</v>
      </c>
      <c r="J14" s="256">
        <v>19504</v>
      </c>
      <c r="K14" s="280" t="s">
        <v>389</v>
      </c>
      <c r="L14" s="236">
        <f t="shared" si="3"/>
        <v>22357</v>
      </c>
      <c r="M14" s="258" t="s">
        <v>65</v>
      </c>
      <c r="N14" s="255" t="s">
        <v>406</v>
      </c>
      <c r="O14" s="256">
        <f t="shared" si="4"/>
        <v>22357</v>
      </c>
      <c r="P14" s="243" t="s">
        <v>65</v>
      </c>
      <c r="Q14" s="100">
        <f t="shared" si="5"/>
        <v>22357</v>
      </c>
      <c r="R14" s="28">
        <v>0</v>
      </c>
    </row>
    <row r="15" spans="1:18" ht="35.25" customHeight="1">
      <c r="A15" s="188" t="s">
        <v>299</v>
      </c>
      <c r="B15" s="299">
        <f t="shared" si="0"/>
        <v>4848</v>
      </c>
      <c r="C15" s="259" t="s">
        <v>65</v>
      </c>
      <c r="D15" s="266" t="s">
        <v>65</v>
      </c>
      <c r="E15" s="267">
        <v>4848</v>
      </c>
      <c r="F15" s="246" t="s">
        <v>65</v>
      </c>
      <c r="G15" s="299">
        <f t="shared" si="1"/>
        <v>19902</v>
      </c>
      <c r="H15" s="259" t="s">
        <v>404</v>
      </c>
      <c r="I15" s="266" t="s">
        <v>404</v>
      </c>
      <c r="J15" s="267">
        <v>19902</v>
      </c>
      <c r="K15" s="281" t="s">
        <v>404</v>
      </c>
      <c r="L15" s="237">
        <f t="shared" si="3"/>
        <v>24750</v>
      </c>
      <c r="M15" s="259" t="s">
        <v>171</v>
      </c>
      <c r="N15" s="266" t="s">
        <v>171</v>
      </c>
      <c r="O15" s="267">
        <f t="shared" si="4"/>
        <v>24750</v>
      </c>
      <c r="P15" s="246" t="s">
        <v>65</v>
      </c>
      <c r="Q15" s="240">
        <f t="shared" si="5"/>
        <v>24750</v>
      </c>
      <c r="R15" s="29">
        <v>0</v>
      </c>
    </row>
    <row r="16" spans="1:18" ht="35.25" customHeight="1">
      <c r="A16" s="194" t="s">
        <v>300</v>
      </c>
      <c r="B16" s="236">
        <f t="shared" si="0"/>
        <v>2826</v>
      </c>
      <c r="C16" s="262" t="s">
        <v>65</v>
      </c>
      <c r="D16" s="263">
        <v>2826</v>
      </c>
      <c r="E16" s="264" t="s">
        <v>65</v>
      </c>
      <c r="F16" s="245" t="s">
        <v>65</v>
      </c>
      <c r="G16" s="236">
        <f t="shared" si="1"/>
        <v>33524</v>
      </c>
      <c r="H16" s="262" t="s">
        <v>388</v>
      </c>
      <c r="I16" s="270" t="s">
        <v>388</v>
      </c>
      <c r="J16" s="269">
        <v>33524</v>
      </c>
      <c r="K16" s="282" t="s">
        <v>388</v>
      </c>
      <c r="L16" s="238">
        <f t="shared" si="3"/>
        <v>36350</v>
      </c>
      <c r="M16" s="262" t="s">
        <v>65</v>
      </c>
      <c r="N16" s="263">
        <f>SUM(D16,I16)</f>
        <v>2826</v>
      </c>
      <c r="O16" s="269">
        <f t="shared" si="4"/>
        <v>33524</v>
      </c>
      <c r="P16" s="245" t="s">
        <v>65</v>
      </c>
      <c r="Q16" s="241">
        <f t="shared" si="5"/>
        <v>36350</v>
      </c>
      <c r="R16" s="28">
        <v>0</v>
      </c>
    </row>
    <row r="17" spans="1:18" ht="35.25" customHeight="1">
      <c r="A17" s="187" t="s">
        <v>301</v>
      </c>
      <c r="B17" s="236">
        <f t="shared" si="0"/>
        <v>20094</v>
      </c>
      <c r="C17" s="227">
        <v>872</v>
      </c>
      <c r="D17" s="257">
        <v>19222</v>
      </c>
      <c r="E17" s="265" t="s">
        <v>65</v>
      </c>
      <c r="F17" s="243" t="s">
        <v>65</v>
      </c>
      <c r="G17" s="236">
        <f t="shared" si="1"/>
        <v>110167</v>
      </c>
      <c r="H17" s="258" t="s">
        <v>383</v>
      </c>
      <c r="I17" s="255" t="s">
        <v>383</v>
      </c>
      <c r="J17" s="256">
        <v>110167</v>
      </c>
      <c r="K17" s="280" t="s">
        <v>383</v>
      </c>
      <c r="L17" s="236">
        <f t="shared" si="3"/>
        <v>130261</v>
      </c>
      <c r="M17" s="227">
        <f>SUM(C17,H17)</f>
        <v>872</v>
      </c>
      <c r="N17" s="257">
        <f>SUM(D17,I17)</f>
        <v>19222</v>
      </c>
      <c r="O17" s="256">
        <f t="shared" si="4"/>
        <v>110167</v>
      </c>
      <c r="P17" s="243" t="s">
        <v>65</v>
      </c>
      <c r="Q17" s="100">
        <f t="shared" si="5"/>
        <v>130261</v>
      </c>
      <c r="R17" s="28">
        <v>0</v>
      </c>
    </row>
    <row r="18" spans="1:18" ht="35.25" customHeight="1">
      <c r="A18" s="187" t="s">
        <v>302</v>
      </c>
      <c r="B18" s="236">
        <f t="shared" si="0"/>
        <v>4210</v>
      </c>
      <c r="C18" s="258" t="s">
        <v>65</v>
      </c>
      <c r="D18" s="255" t="s">
        <v>65</v>
      </c>
      <c r="E18" s="256">
        <v>4210</v>
      </c>
      <c r="F18" s="243" t="s">
        <v>65</v>
      </c>
      <c r="G18" s="236">
        <f t="shared" si="1"/>
        <v>41171</v>
      </c>
      <c r="H18" s="258" t="s">
        <v>391</v>
      </c>
      <c r="I18" s="255" t="s">
        <v>391</v>
      </c>
      <c r="J18" s="256">
        <v>41171</v>
      </c>
      <c r="K18" s="280" t="s">
        <v>391</v>
      </c>
      <c r="L18" s="236">
        <f t="shared" si="3"/>
        <v>45381</v>
      </c>
      <c r="M18" s="258" t="s">
        <v>65</v>
      </c>
      <c r="N18" s="255" t="s">
        <v>65</v>
      </c>
      <c r="O18" s="256">
        <f t="shared" si="4"/>
        <v>45381</v>
      </c>
      <c r="P18" s="243" t="s">
        <v>65</v>
      </c>
      <c r="Q18" s="100">
        <f t="shared" si="5"/>
        <v>45381</v>
      </c>
      <c r="R18" s="28">
        <v>0</v>
      </c>
    </row>
    <row r="19" spans="1:18" ht="35.25" customHeight="1">
      <c r="A19" s="187" t="s">
        <v>303</v>
      </c>
      <c r="B19" s="236">
        <f t="shared" si="0"/>
        <v>4063</v>
      </c>
      <c r="C19" s="258" t="s">
        <v>65</v>
      </c>
      <c r="D19" s="257">
        <v>4063</v>
      </c>
      <c r="E19" s="265" t="s">
        <v>65</v>
      </c>
      <c r="F19" s="243" t="s">
        <v>65</v>
      </c>
      <c r="G19" s="236">
        <f t="shared" si="1"/>
        <v>37990</v>
      </c>
      <c r="H19" s="258" t="s">
        <v>392</v>
      </c>
      <c r="I19" s="255" t="s">
        <v>392</v>
      </c>
      <c r="J19" s="256">
        <v>37990</v>
      </c>
      <c r="K19" s="280" t="s">
        <v>392</v>
      </c>
      <c r="L19" s="236">
        <f t="shared" si="3"/>
        <v>42053</v>
      </c>
      <c r="M19" s="258" t="s">
        <v>65</v>
      </c>
      <c r="N19" s="257">
        <f>SUM(D19,I19)</f>
        <v>4063</v>
      </c>
      <c r="O19" s="256">
        <f t="shared" si="4"/>
        <v>37990</v>
      </c>
      <c r="P19" s="243" t="s">
        <v>65</v>
      </c>
      <c r="Q19" s="100">
        <f t="shared" si="5"/>
        <v>42053</v>
      </c>
      <c r="R19" s="28">
        <v>0</v>
      </c>
    </row>
    <row r="20" spans="1:18" ht="35.25" customHeight="1">
      <c r="A20" s="188" t="s">
        <v>304</v>
      </c>
      <c r="B20" s="237">
        <f t="shared" si="0"/>
        <v>4397</v>
      </c>
      <c r="C20" s="259" t="s">
        <v>65</v>
      </c>
      <c r="D20" s="266" t="s">
        <v>65</v>
      </c>
      <c r="E20" s="267">
        <v>4397</v>
      </c>
      <c r="F20" s="246" t="s">
        <v>65</v>
      </c>
      <c r="G20" s="237">
        <f t="shared" si="1"/>
        <v>12648</v>
      </c>
      <c r="H20" s="259" t="s">
        <v>393</v>
      </c>
      <c r="I20" s="266" t="s">
        <v>393</v>
      </c>
      <c r="J20" s="267">
        <v>12648</v>
      </c>
      <c r="K20" s="281" t="s">
        <v>393</v>
      </c>
      <c r="L20" s="237">
        <f t="shared" si="3"/>
        <v>17045</v>
      </c>
      <c r="M20" s="259" t="s">
        <v>65</v>
      </c>
      <c r="N20" s="266" t="s">
        <v>65</v>
      </c>
      <c r="O20" s="267">
        <f t="shared" si="4"/>
        <v>17045</v>
      </c>
      <c r="P20" s="246" t="s">
        <v>65</v>
      </c>
      <c r="Q20" s="240">
        <f t="shared" si="5"/>
        <v>17045</v>
      </c>
      <c r="R20" s="29">
        <v>0</v>
      </c>
    </row>
    <row r="21" spans="1:18" ht="35.25" customHeight="1">
      <c r="A21" s="194" t="s">
        <v>305</v>
      </c>
      <c r="B21" s="236">
        <f t="shared" si="0"/>
        <v>3302</v>
      </c>
      <c r="C21" s="262" t="s">
        <v>65</v>
      </c>
      <c r="D21" s="263">
        <v>3302</v>
      </c>
      <c r="E21" s="264" t="s">
        <v>65</v>
      </c>
      <c r="F21" s="245" t="s">
        <v>65</v>
      </c>
      <c r="G21" s="236">
        <f t="shared" si="1"/>
        <v>13197</v>
      </c>
      <c r="H21" s="262" t="s">
        <v>385</v>
      </c>
      <c r="I21" s="270" t="s">
        <v>385</v>
      </c>
      <c r="J21" s="269">
        <v>13197</v>
      </c>
      <c r="K21" s="282" t="s">
        <v>385</v>
      </c>
      <c r="L21" s="238">
        <f t="shared" si="3"/>
        <v>16499</v>
      </c>
      <c r="M21" s="262" t="s">
        <v>65</v>
      </c>
      <c r="N21" s="263">
        <f>SUM(D21,I21)</f>
        <v>3302</v>
      </c>
      <c r="O21" s="269">
        <f t="shared" si="4"/>
        <v>13197</v>
      </c>
      <c r="P21" s="245" t="s">
        <v>65</v>
      </c>
      <c r="Q21" s="241">
        <f t="shared" si="5"/>
        <v>16499</v>
      </c>
      <c r="R21" s="28">
        <v>0</v>
      </c>
    </row>
    <row r="22" spans="1:18" ht="35.25" customHeight="1">
      <c r="A22" s="187" t="s">
        <v>306</v>
      </c>
      <c r="B22" s="236">
        <f t="shared" si="0"/>
        <v>4513</v>
      </c>
      <c r="C22" s="258" t="s">
        <v>65</v>
      </c>
      <c r="D22" s="257">
        <v>4513</v>
      </c>
      <c r="E22" s="265" t="s">
        <v>65</v>
      </c>
      <c r="F22" s="243" t="s">
        <v>65</v>
      </c>
      <c r="G22" s="236">
        <f t="shared" si="1"/>
        <v>23053</v>
      </c>
      <c r="H22" s="258" t="s">
        <v>383</v>
      </c>
      <c r="I22" s="255" t="s">
        <v>383</v>
      </c>
      <c r="J22" s="256">
        <v>23053</v>
      </c>
      <c r="K22" s="280" t="s">
        <v>383</v>
      </c>
      <c r="L22" s="236">
        <f t="shared" si="3"/>
        <v>27566</v>
      </c>
      <c r="M22" s="258" t="s">
        <v>65</v>
      </c>
      <c r="N22" s="257">
        <f>SUM(D22,I22)</f>
        <v>4513</v>
      </c>
      <c r="O22" s="256">
        <f t="shared" si="4"/>
        <v>23053</v>
      </c>
      <c r="P22" s="243" t="s">
        <v>65</v>
      </c>
      <c r="Q22" s="100">
        <f t="shared" si="5"/>
        <v>27566</v>
      </c>
      <c r="R22" s="28">
        <v>0</v>
      </c>
    </row>
    <row r="23" spans="1:18" ht="35.25" customHeight="1">
      <c r="A23" s="187" t="s">
        <v>307</v>
      </c>
      <c r="B23" s="236">
        <f t="shared" si="0"/>
        <v>8853</v>
      </c>
      <c r="C23" s="258" t="s">
        <v>65</v>
      </c>
      <c r="D23" s="255" t="s">
        <v>65</v>
      </c>
      <c r="E23" s="256">
        <v>8853</v>
      </c>
      <c r="F23" s="243" t="s">
        <v>65</v>
      </c>
      <c r="G23" s="236">
        <f t="shared" si="1"/>
        <v>29918</v>
      </c>
      <c r="H23" s="258" t="s">
        <v>394</v>
      </c>
      <c r="I23" s="255" t="s">
        <v>394</v>
      </c>
      <c r="J23" s="256">
        <v>29918</v>
      </c>
      <c r="K23" s="280" t="s">
        <v>394</v>
      </c>
      <c r="L23" s="236">
        <f t="shared" si="3"/>
        <v>38771</v>
      </c>
      <c r="M23" s="258" t="s">
        <v>65</v>
      </c>
      <c r="N23" s="255" t="s">
        <v>65</v>
      </c>
      <c r="O23" s="256">
        <f t="shared" si="4"/>
        <v>38771</v>
      </c>
      <c r="P23" s="243" t="s">
        <v>65</v>
      </c>
      <c r="Q23" s="100">
        <f t="shared" si="5"/>
        <v>38771</v>
      </c>
      <c r="R23" s="28">
        <v>0</v>
      </c>
    </row>
    <row r="24" spans="1:18" ht="35.25" customHeight="1">
      <c r="A24" s="187" t="s">
        <v>308</v>
      </c>
      <c r="B24" s="236">
        <f t="shared" si="0"/>
        <v>6485</v>
      </c>
      <c r="C24" s="258" t="s">
        <v>65</v>
      </c>
      <c r="D24" s="255" t="s">
        <v>65</v>
      </c>
      <c r="E24" s="256">
        <v>6485</v>
      </c>
      <c r="F24" s="243" t="s">
        <v>65</v>
      </c>
      <c r="G24" s="236">
        <f t="shared" si="1"/>
        <v>14250</v>
      </c>
      <c r="H24" s="258" t="s">
        <v>394</v>
      </c>
      <c r="I24" s="255" t="s">
        <v>394</v>
      </c>
      <c r="J24" s="256">
        <v>14250</v>
      </c>
      <c r="K24" s="280" t="s">
        <v>394</v>
      </c>
      <c r="L24" s="236">
        <f t="shared" si="3"/>
        <v>20735</v>
      </c>
      <c r="M24" s="258" t="s">
        <v>65</v>
      </c>
      <c r="N24" s="255" t="s">
        <v>65</v>
      </c>
      <c r="O24" s="256">
        <f t="shared" si="4"/>
        <v>20735</v>
      </c>
      <c r="P24" s="243" t="s">
        <v>65</v>
      </c>
      <c r="Q24" s="100">
        <f t="shared" si="5"/>
        <v>20735</v>
      </c>
      <c r="R24" s="28">
        <v>0</v>
      </c>
    </row>
    <row r="25" spans="1:18" ht="35.25" customHeight="1">
      <c r="A25" s="188" t="s">
        <v>309</v>
      </c>
      <c r="B25" s="237">
        <f t="shared" si="0"/>
        <v>7629</v>
      </c>
      <c r="C25" s="259" t="s">
        <v>65</v>
      </c>
      <c r="D25" s="266" t="s">
        <v>65</v>
      </c>
      <c r="E25" s="267">
        <v>7629</v>
      </c>
      <c r="F25" s="246" t="s">
        <v>65</v>
      </c>
      <c r="G25" s="237">
        <f t="shared" si="1"/>
        <v>36029</v>
      </c>
      <c r="H25" s="259" t="s">
        <v>385</v>
      </c>
      <c r="I25" s="266" t="s">
        <v>385</v>
      </c>
      <c r="J25" s="267">
        <v>36029</v>
      </c>
      <c r="K25" s="281" t="s">
        <v>385</v>
      </c>
      <c r="L25" s="237">
        <f t="shared" si="3"/>
        <v>43658</v>
      </c>
      <c r="M25" s="259" t="s">
        <v>65</v>
      </c>
      <c r="N25" s="266" t="s">
        <v>65</v>
      </c>
      <c r="O25" s="267">
        <f t="shared" si="4"/>
        <v>43658</v>
      </c>
      <c r="P25" s="246" t="s">
        <v>65</v>
      </c>
      <c r="Q25" s="240">
        <f t="shared" si="5"/>
        <v>43658</v>
      </c>
      <c r="R25" s="29">
        <v>0</v>
      </c>
    </row>
    <row r="26" spans="1:18" ht="35.25" customHeight="1">
      <c r="A26" s="194" t="s">
        <v>310</v>
      </c>
      <c r="B26" s="236">
        <f t="shared" si="0"/>
        <v>3469</v>
      </c>
      <c r="C26" s="268">
        <v>1620</v>
      </c>
      <c r="D26" s="263">
        <v>1586</v>
      </c>
      <c r="E26" s="269">
        <v>263</v>
      </c>
      <c r="F26" s="245" t="s">
        <v>65</v>
      </c>
      <c r="G26" s="236">
        <f t="shared" si="1"/>
        <v>9916</v>
      </c>
      <c r="H26" s="262" t="s">
        <v>395</v>
      </c>
      <c r="I26" s="270" t="s">
        <v>395</v>
      </c>
      <c r="J26" s="269">
        <v>9916</v>
      </c>
      <c r="K26" s="282" t="s">
        <v>395</v>
      </c>
      <c r="L26" s="238">
        <f t="shared" si="3"/>
        <v>13385</v>
      </c>
      <c r="M26" s="268">
        <f>SUM(C26,H26)</f>
        <v>1620</v>
      </c>
      <c r="N26" s="263">
        <f>SUM(D26,I26)</f>
        <v>1586</v>
      </c>
      <c r="O26" s="269">
        <f t="shared" si="4"/>
        <v>10179</v>
      </c>
      <c r="P26" s="245" t="s">
        <v>65</v>
      </c>
      <c r="Q26" s="241">
        <f t="shared" si="5"/>
        <v>13385</v>
      </c>
      <c r="R26" s="28">
        <v>0</v>
      </c>
    </row>
    <row r="27" spans="1:18" ht="35.25" customHeight="1">
      <c r="A27" s="187" t="s">
        <v>311</v>
      </c>
      <c r="B27" s="236">
        <f t="shared" si="0"/>
        <v>4564</v>
      </c>
      <c r="C27" s="258" t="s">
        <v>65</v>
      </c>
      <c r="D27" s="257">
        <v>4564</v>
      </c>
      <c r="E27" s="265" t="s">
        <v>65</v>
      </c>
      <c r="F27" s="243" t="s">
        <v>65</v>
      </c>
      <c r="G27" s="236">
        <f t="shared" si="1"/>
        <v>25046</v>
      </c>
      <c r="H27" s="258" t="s">
        <v>383</v>
      </c>
      <c r="I27" s="255" t="s">
        <v>383</v>
      </c>
      <c r="J27" s="256">
        <v>25046</v>
      </c>
      <c r="K27" s="280" t="s">
        <v>383</v>
      </c>
      <c r="L27" s="236">
        <f t="shared" si="3"/>
        <v>29610</v>
      </c>
      <c r="M27" s="258" t="s">
        <v>65</v>
      </c>
      <c r="N27" s="257">
        <f>SUM(D27,I27)</f>
        <v>4564</v>
      </c>
      <c r="O27" s="256">
        <f t="shared" si="4"/>
        <v>25046</v>
      </c>
      <c r="P27" s="243" t="s">
        <v>65</v>
      </c>
      <c r="Q27" s="100">
        <f t="shared" si="5"/>
        <v>29610</v>
      </c>
      <c r="R27" s="28">
        <v>0</v>
      </c>
    </row>
    <row r="28" spans="1:18" ht="35.25" customHeight="1">
      <c r="A28" s="187" t="s">
        <v>312</v>
      </c>
      <c r="B28" s="236">
        <f t="shared" si="0"/>
        <v>3770</v>
      </c>
      <c r="C28" s="258" t="s">
        <v>65</v>
      </c>
      <c r="D28" s="257">
        <v>3770</v>
      </c>
      <c r="E28" s="265" t="s">
        <v>65</v>
      </c>
      <c r="F28" s="243" t="s">
        <v>65</v>
      </c>
      <c r="G28" s="236">
        <f t="shared" si="1"/>
        <v>18797</v>
      </c>
      <c r="H28" s="258" t="s">
        <v>384</v>
      </c>
      <c r="I28" s="255" t="s">
        <v>384</v>
      </c>
      <c r="J28" s="256">
        <v>18797</v>
      </c>
      <c r="K28" s="280" t="s">
        <v>384</v>
      </c>
      <c r="L28" s="236">
        <f t="shared" si="3"/>
        <v>22567</v>
      </c>
      <c r="M28" s="258" t="s">
        <v>65</v>
      </c>
      <c r="N28" s="257">
        <f>SUM(D28,I28)</f>
        <v>3770</v>
      </c>
      <c r="O28" s="256">
        <f t="shared" si="4"/>
        <v>18797</v>
      </c>
      <c r="P28" s="243" t="s">
        <v>65</v>
      </c>
      <c r="Q28" s="100">
        <f t="shared" si="5"/>
        <v>22567</v>
      </c>
      <c r="R28" s="28">
        <v>0</v>
      </c>
    </row>
    <row r="29" spans="1:18" ht="35.25" customHeight="1">
      <c r="A29" s="187" t="s">
        <v>313</v>
      </c>
      <c r="B29" s="236">
        <f t="shared" si="0"/>
        <v>1212</v>
      </c>
      <c r="C29" s="258" t="s">
        <v>65</v>
      </c>
      <c r="D29" s="257">
        <v>1212</v>
      </c>
      <c r="E29" s="265" t="s">
        <v>65</v>
      </c>
      <c r="F29" s="243" t="s">
        <v>65</v>
      </c>
      <c r="G29" s="236">
        <f t="shared" si="1"/>
        <v>3572</v>
      </c>
      <c r="H29" s="258" t="s">
        <v>396</v>
      </c>
      <c r="I29" s="257">
        <v>3572</v>
      </c>
      <c r="J29" s="256" t="s">
        <v>396</v>
      </c>
      <c r="K29" s="280" t="s">
        <v>396</v>
      </c>
      <c r="L29" s="236">
        <f t="shared" si="3"/>
        <v>4784</v>
      </c>
      <c r="M29" s="258" t="s">
        <v>65</v>
      </c>
      <c r="N29" s="257">
        <f>SUM(D29,I29)</f>
        <v>4784</v>
      </c>
      <c r="O29" s="265" t="s">
        <v>65</v>
      </c>
      <c r="P29" s="243" t="s">
        <v>65</v>
      </c>
      <c r="Q29" s="100">
        <f t="shared" si="5"/>
        <v>4784</v>
      </c>
      <c r="R29" s="28">
        <v>0</v>
      </c>
    </row>
    <row r="30" spans="1:18" ht="35.25" customHeight="1">
      <c r="A30" s="188" t="s">
        <v>314</v>
      </c>
      <c r="B30" s="237">
        <f t="shared" si="0"/>
        <v>4694</v>
      </c>
      <c r="C30" s="259" t="s">
        <v>65</v>
      </c>
      <c r="D30" s="260">
        <v>4694</v>
      </c>
      <c r="E30" s="261" t="s">
        <v>65</v>
      </c>
      <c r="F30" s="246" t="s">
        <v>65</v>
      </c>
      <c r="G30" s="237">
        <f t="shared" si="1"/>
        <v>17468</v>
      </c>
      <c r="H30" s="259" t="s">
        <v>396</v>
      </c>
      <c r="I30" s="266" t="s">
        <v>396</v>
      </c>
      <c r="J30" s="267">
        <v>17468</v>
      </c>
      <c r="K30" s="281" t="s">
        <v>396</v>
      </c>
      <c r="L30" s="237">
        <f t="shared" si="3"/>
        <v>22162</v>
      </c>
      <c r="M30" s="259" t="s">
        <v>65</v>
      </c>
      <c r="N30" s="260">
        <f>SUM(D30,I30)</f>
        <v>4694</v>
      </c>
      <c r="O30" s="267">
        <f t="shared" si="4"/>
        <v>17468</v>
      </c>
      <c r="P30" s="246" t="s">
        <v>65</v>
      </c>
      <c r="Q30" s="240">
        <f t="shared" si="5"/>
        <v>22162</v>
      </c>
      <c r="R30" s="29">
        <v>0</v>
      </c>
    </row>
    <row r="31" spans="1:18" ht="35.25" customHeight="1">
      <c r="A31" s="194" t="s">
        <v>315</v>
      </c>
      <c r="B31" s="236">
        <f t="shared" si="0"/>
        <v>1343</v>
      </c>
      <c r="C31" s="262" t="s">
        <v>65</v>
      </c>
      <c r="D31" s="263">
        <v>1343</v>
      </c>
      <c r="E31" s="264" t="s">
        <v>65</v>
      </c>
      <c r="F31" s="245" t="s">
        <v>65</v>
      </c>
      <c r="G31" s="236">
        <f t="shared" si="1"/>
        <v>19590</v>
      </c>
      <c r="H31" s="262" t="s">
        <v>384</v>
      </c>
      <c r="I31" s="270" t="s">
        <v>384</v>
      </c>
      <c r="J31" s="269">
        <v>19590</v>
      </c>
      <c r="K31" s="282" t="s">
        <v>384</v>
      </c>
      <c r="L31" s="238">
        <f t="shared" si="3"/>
        <v>20933</v>
      </c>
      <c r="M31" s="262" t="s">
        <v>65</v>
      </c>
      <c r="N31" s="263">
        <f>SUM(D31,I31)</f>
        <v>1343</v>
      </c>
      <c r="O31" s="269">
        <f t="shared" si="4"/>
        <v>19590</v>
      </c>
      <c r="P31" s="245" t="s">
        <v>65</v>
      </c>
      <c r="Q31" s="241">
        <f t="shared" si="5"/>
        <v>20933</v>
      </c>
      <c r="R31" s="28">
        <v>0</v>
      </c>
    </row>
    <row r="32" spans="1:18" ht="35.25" customHeight="1">
      <c r="A32" s="187" t="s">
        <v>316</v>
      </c>
      <c r="B32" s="236">
        <f t="shared" si="0"/>
        <v>1408</v>
      </c>
      <c r="C32" s="258" t="s">
        <v>65</v>
      </c>
      <c r="D32" s="255" t="s">
        <v>65</v>
      </c>
      <c r="E32" s="256">
        <v>1408</v>
      </c>
      <c r="F32" s="243" t="s">
        <v>65</v>
      </c>
      <c r="G32" s="236">
        <f t="shared" si="1"/>
        <v>11332</v>
      </c>
      <c r="H32" s="258" t="s">
        <v>397</v>
      </c>
      <c r="I32" s="255" t="s">
        <v>397</v>
      </c>
      <c r="J32" s="256">
        <v>11332</v>
      </c>
      <c r="K32" s="280" t="s">
        <v>397</v>
      </c>
      <c r="L32" s="236">
        <f t="shared" si="3"/>
        <v>12740</v>
      </c>
      <c r="M32" s="258" t="s">
        <v>65</v>
      </c>
      <c r="N32" s="255" t="s">
        <v>65</v>
      </c>
      <c r="O32" s="256">
        <f t="shared" si="4"/>
        <v>12740</v>
      </c>
      <c r="P32" s="243" t="s">
        <v>65</v>
      </c>
      <c r="Q32" s="100">
        <f t="shared" si="5"/>
        <v>12740</v>
      </c>
      <c r="R32" s="28">
        <v>0</v>
      </c>
    </row>
    <row r="33" spans="1:18" ht="35.25" customHeight="1">
      <c r="A33" s="187" t="s">
        <v>317</v>
      </c>
      <c r="B33" s="236">
        <f t="shared" si="0"/>
        <v>1415</v>
      </c>
      <c r="C33" s="258" t="s">
        <v>65</v>
      </c>
      <c r="D33" s="257">
        <v>1415</v>
      </c>
      <c r="E33" s="265" t="s">
        <v>65</v>
      </c>
      <c r="F33" s="243" t="s">
        <v>65</v>
      </c>
      <c r="G33" s="236">
        <f t="shared" si="1"/>
        <v>8911</v>
      </c>
      <c r="H33" s="258" t="s">
        <v>385</v>
      </c>
      <c r="I33" s="255" t="s">
        <v>385</v>
      </c>
      <c r="J33" s="256">
        <v>8911</v>
      </c>
      <c r="K33" s="280" t="s">
        <v>385</v>
      </c>
      <c r="L33" s="236">
        <f t="shared" si="3"/>
        <v>10326</v>
      </c>
      <c r="M33" s="258" t="s">
        <v>65</v>
      </c>
      <c r="N33" s="257">
        <f>SUM(D33,I33)</f>
        <v>1415</v>
      </c>
      <c r="O33" s="256">
        <f t="shared" si="4"/>
        <v>8911</v>
      </c>
      <c r="P33" s="243" t="s">
        <v>65</v>
      </c>
      <c r="Q33" s="100">
        <f t="shared" si="5"/>
        <v>10326</v>
      </c>
      <c r="R33" s="28">
        <v>0</v>
      </c>
    </row>
    <row r="34" spans="1:18" ht="35.25" customHeight="1">
      <c r="A34" s="187" t="s">
        <v>318</v>
      </c>
      <c r="B34" s="236">
        <f t="shared" si="0"/>
        <v>1090</v>
      </c>
      <c r="C34" s="258" t="s">
        <v>65</v>
      </c>
      <c r="D34" s="257">
        <v>1090</v>
      </c>
      <c r="E34" s="265" t="s">
        <v>65</v>
      </c>
      <c r="F34" s="243" t="s">
        <v>65</v>
      </c>
      <c r="G34" s="236">
        <f t="shared" si="1"/>
        <v>8810</v>
      </c>
      <c r="H34" s="258" t="s">
        <v>383</v>
      </c>
      <c r="I34" s="255" t="s">
        <v>383</v>
      </c>
      <c r="J34" s="256">
        <v>8810</v>
      </c>
      <c r="K34" s="280" t="s">
        <v>383</v>
      </c>
      <c r="L34" s="236">
        <f t="shared" si="3"/>
        <v>9900</v>
      </c>
      <c r="M34" s="258" t="s">
        <v>65</v>
      </c>
      <c r="N34" s="257">
        <f>SUM(D34,I34)</f>
        <v>1090</v>
      </c>
      <c r="O34" s="256">
        <f t="shared" si="4"/>
        <v>8810</v>
      </c>
      <c r="P34" s="243" t="s">
        <v>65</v>
      </c>
      <c r="Q34" s="100">
        <f t="shared" si="5"/>
        <v>9900</v>
      </c>
      <c r="R34" s="28">
        <v>0</v>
      </c>
    </row>
    <row r="35" spans="1:18" ht="35.25" customHeight="1">
      <c r="A35" s="188" t="s">
        <v>319</v>
      </c>
      <c r="B35" s="237">
        <f t="shared" si="0"/>
        <v>819</v>
      </c>
      <c r="C35" s="259" t="s">
        <v>65</v>
      </c>
      <c r="D35" s="260">
        <v>819</v>
      </c>
      <c r="E35" s="261" t="s">
        <v>65</v>
      </c>
      <c r="F35" s="246" t="s">
        <v>65</v>
      </c>
      <c r="G35" s="237">
        <f t="shared" si="1"/>
        <v>16669</v>
      </c>
      <c r="H35" s="259" t="s">
        <v>392</v>
      </c>
      <c r="I35" s="266" t="s">
        <v>392</v>
      </c>
      <c r="J35" s="267">
        <v>16669</v>
      </c>
      <c r="K35" s="281" t="s">
        <v>392</v>
      </c>
      <c r="L35" s="237">
        <f t="shared" si="3"/>
        <v>17488</v>
      </c>
      <c r="M35" s="259" t="s">
        <v>65</v>
      </c>
      <c r="N35" s="260">
        <f>SUM(D35,I35)</f>
        <v>819</v>
      </c>
      <c r="O35" s="267">
        <f t="shared" si="4"/>
        <v>16669</v>
      </c>
      <c r="P35" s="246" t="s">
        <v>65</v>
      </c>
      <c r="Q35" s="240">
        <f t="shared" si="5"/>
        <v>17488</v>
      </c>
      <c r="R35" s="29">
        <v>0</v>
      </c>
    </row>
    <row r="36" spans="1:18" ht="35.25" customHeight="1">
      <c r="A36" s="194" t="s">
        <v>320</v>
      </c>
      <c r="B36" s="238">
        <f t="shared" si="0"/>
        <v>1711</v>
      </c>
      <c r="C36" s="268">
        <v>1711</v>
      </c>
      <c r="D36" s="270" t="s">
        <v>65</v>
      </c>
      <c r="E36" s="264" t="s">
        <v>65</v>
      </c>
      <c r="F36" s="245" t="s">
        <v>65</v>
      </c>
      <c r="G36" s="238">
        <f t="shared" si="1"/>
        <v>11697</v>
      </c>
      <c r="H36" s="262" t="s">
        <v>397</v>
      </c>
      <c r="I36" s="270" t="s">
        <v>397</v>
      </c>
      <c r="J36" s="269">
        <v>11697</v>
      </c>
      <c r="K36" s="282" t="s">
        <v>397</v>
      </c>
      <c r="L36" s="238">
        <f t="shared" si="3"/>
        <v>13408</v>
      </c>
      <c r="M36" s="268">
        <f>SUM(C36,H36)</f>
        <v>1711</v>
      </c>
      <c r="N36" s="270" t="s">
        <v>65</v>
      </c>
      <c r="O36" s="269">
        <f t="shared" si="4"/>
        <v>11697</v>
      </c>
      <c r="P36" s="245" t="s">
        <v>65</v>
      </c>
      <c r="Q36" s="241">
        <f t="shared" si="5"/>
        <v>13408</v>
      </c>
      <c r="R36" s="28">
        <v>0</v>
      </c>
    </row>
    <row r="37" spans="1:18" ht="35.25" customHeight="1">
      <c r="A37" s="187" t="s">
        <v>337</v>
      </c>
      <c r="B37" s="236">
        <f t="shared" si="0"/>
        <v>4006</v>
      </c>
      <c r="C37" s="258" t="s">
        <v>65</v>
      </c>
      <c r="D37" s="255" t="s">
        <v>65</v>
      </c>
      <c r="E37" s="256">
        <v>4006</v>
      </c>
      <c r="F37" s="243" t="s">
        <v>65</v>
      </c>
      <c r="G37" s="236">
        <f t="shared" si="1"/>
        <v>20474</v>
      </c>
      <c r="H37" s="258" t="s">
        <v>391</v>
      </c>
      <c r="I37" s="257">
        <v>1599</v>
      </c>
      <c r="J37" s="256">
        <v>18875</v>
      </c>
      <c r="K37" s="280" t="s">
        <v>391</v>
      </c>
      <c r="L37" s="236">
        <f>SUM(M37:O37)</f>
        <v>24480</v>
      </c>
      <c r="M37" s="258" t="s">
        <v>65</v>
      </c>
      <c r="N37" s="257">
        <f aca="true" t="shared" si="6" ref="N37:O39">SUM(D37,I37)</f>
        <v>1599</v>
      </c>
      <c r="O37" s="256">
        <f t="shared" si="6"/>
        <v>22881</v>
      </c>
      <c r="P37" s="243" t="s">
        <v>65</v>
      </c>
      <c r="Q37" s="100">
        <f>SUM(P37,L37)</f>
        <v>24480</v>
      </c>
      <c r="R37" s="28">
        <v>0</v>
      </c>
    </row>
    <row r="38" spans="1:18" ht="35.25" customHeight="1">
      <c r="A38" s="187" t="s">
        <v>326</v>
      </c>
      <c r="B38" s="236">
        <f aca="true" t="shared" si="7" ref="B38:B74">SUM(C38:E38)</f>
        <v>3052</v>
      </c>
      <c r="C38" s="258" t="s">
        <v>65</v>
      </c>
      <c r="D38" s="257">
        <v>3052</v>
      </c>
      <c r="E38" s="265" t="s">
        <v>65</v>
      </c>
      <c r="F38" s="243" t="s">
        <v>65</v>
      </c>
      <c r="G38" s="236">
        <f aca="true" t="shared" si="8" ref="G38:G74">SUM(H38:J38)</f>
        <v>21868</v>
      </c>
      <c r="H38" s="258" t="s">
        <v>398</v>
      </c>
      <c r="I38" s="255" t="s">
        <v>398</v>
      </c>
      <c r="J38" s="256">
        <v>21868</v>
      </c>
      <c r="K38" s="280" t="s">
        <v>398</v>
      </c>
      <c r="L38" s="236">
        <f>SUM(M38:O38)</f>
        <v>24920</v>
      </c>
      <c r="M38" s="258" t="s">
        <v>65</v>
      </c>
      <c r="N38" s="257">
        <f t="shared" si="6"/>
        <v>3052</v>
      </c>
      <c r="O38" s="256">
        <f t="shared" si="6"/>
        <v>21868</v>
      </c>
      <c r="P38" s="243" t="s">
        <v>65</v>
      </c>
      <c r="Q38" s="100">
        <f>SUM(P38,L38)</f>
        <v>24920</v>
      </c>
      <c r="R38" s="28">
        <v>0</v>
      </c>
    </row>
    <row r="39" spans="1:18" ht="35.25" customHeight="1" thickBot="1">
      <c r="A39" s="200" t="s">
        <v>324</v>
      </c>
      <c r="B39" s="239">
        <f t="shared" si="7"/>
        <v>4327</v>
      </c>
      <c r="C39" s="271" t="s">
        <v>65</v>
      </c>
      <c r="D39" s="272">
        <v>4327</v>
      </c>
      <c r="E39" s="273" t="s">
        <v>65</v>
      </c>
      <c r="F39" s="247" t="s">
        <v>65</v>
      </c>
      <c r="G39" s="239">
        <f t="shared" si="8"/>
        <v>26969</v>
      </c>
      <c r="H39" s="271" t="s">
        <v>398</v>
      </c>
      <c r="I39" s="276" t="s">
        <v>398</v>
      </c>
      <c r="J39" s="277">
        <v>26969</v>
      </c>
      <c r="K39" s="283" t="s">
        <v>398</v>
      </c>
      <c r="L39" s="239">
        <f>SUM(M39:O39)</f>
        <v>31296</v>
      </c>
      <c r="M39" s="271" t="s">
        <v>65</v>
      </c>
      <c r="N39" s="272">
        <f t="shared" si="6"/>
        <v>4327</v>
      </c>
      <c r="O39" s="277">
        <f t="shared" si="6"/>
        <v>26969</v>
      </c>
      <c r="P39" s="247" t="s">
        <v>65</v>
      </c>
      <c r="Q39" s="208">
        <f>SUM(P39,L39)</f>
        <v>31296</v>
      </c>
      <c r="R39" s="28">
        <v>0</v>
      </c>
    </row>
    <row r="40" spans="1:17" ht="38.25" customHeight="1" thickBot="1">
      <c r="A40" s="32"/>
      <c r="Q40" s="98" t="s">
        <v>159</v>
      </c>
    </row>
    <row r="41" spans="1:18" ht="20.25" customHeight="1">
      <c r="A41" s="335" t="s">
        <v>14</v>
      </c>
      <c r="B41" s="107"/>
      <c r="C41" s="108"/>
      <c r="D41" s="108" t="s">
        <v>89</v>
      </c>
      <c r="E41" s="108"/>
      <c r="F41" s="109"/>
      <c r="G41" s="107"/>
      <c r="H41" s="108"/>
      <c r="I41" s="108" t="s">
        <v>81</v>
      </c>
      <c r="J41" s="108"/>
      <c r="K41" s="109"/>
      <c r="L41" s="107"/>
      <c r="M41" s="108"/>
      <c r="N41" s="108" t="s">
        <v>67</v>
      </c>
      <c r="O41" s="117"/>
      <c r="P41" s="110"/>
      <c r="Q41" s="335" t="s">
        <v>68</v>
      </c>
      <c r="R41" s="27"/>
    </row>
    <row r="42" spans="1:18" ht="20.25" customHeight="1">
      <c r="A42" s="336"/>
      <c r="B42" s="111"/>
      <c r="C42" s="113"/>
      <c r="D42" s="113"/>
      <c r="E42" s="113"/>
      <c r="F42" s="352" t="s">
        <v>111</v>
      </c>
      <c r="G42" s="111"/>
      <c r="H42" s="113"/>
      <c r="I42" s="113"/>
      <c r="J42" s="113"/>
      <c r="K42" s="352" t="s">
        <v>111</v>
      </c>
      <c r="L42" s="114"/>
      <c r="M42" s="112"/>
      <c r="N42" s="112"/>
      <c r="O42" s="20"/>
      <c r="P42" s="352" t="s">
        <v>111</v>
      </c>
      <c r="Q42" s="336"/>
      <c r="R42" s="9" t="s">
        <v>95</v>
      </c>
    </row>
    <row r="43" spans="1:18" ht="33" customHeight="1">
      <c r="A43" s="336"/>
      <c r="B43" s="114" t="s">
        <v>69</v>
      </c>
      <c r="C43" s="347" t="s">
        <v>70</v>
      </c>
      <c r="D43" s="349" t="s">
        <v>71</v>
      </c>
      <c r="E43" s="345" t="s">
        <v>72</v>
      </c>
      <c r="F43" s="353"/>
      <c r="G43" s="114" t="s">
        <v>69</v>
      </c>
      <c r="H43" s="347" t="s">
        <v>175</v>
      </c>
      <c r="I43" s="349" t="s">
        <v>71</v>
      </c>
      <c r="J43" s="345" t="s">
        <v>72</v>
      </c>
      <c r="K43" s="353"/>
      <c r="L43" s="114" t="s">
        <v>69</v>
      </c>
      <c r="M43" s="347" t="s">
        <v>70</v>
      </c>
      <c r="N43" s="349" t="s">
        <v>71</v>
      </c>
      <c r="O43" s="345" t="s">
        <v>72</v>
      </c>
      <c r="P43" s="353"/>
      <c r="Q43" s="336"/>
      <c r="R43" s="9" t="s">
        <v>96</v>
      </c>
    </row>
    <row r="44" spans="1:18" ht="19.5" customHeight="1" thickBot="1">
      <c r="A44" s="351"/>
      <c r="B44" s="1"/>
      <c r="C44" s="348"/>
      <c r="D44" s="350"/>
      <c r="E44" s="346"/>
      <c r="F44" s="354"/>
      <c r="G44" s="1"/>
      <c r="H44" s="348"/>
      <c r="I44" s="350"/>
      <c r="J44" s="346"/>
      <c r="K44" s="354"/>
      <c r="L44" s="1"/>
      <c r="M44" s="348"/>
      <c r="N44" s="350"/>
      <c r="O44" s="346"/>
      <c r="P44" s="354"/>
      <c r="Q44" s="351"/>
      <c r="R44" s="10" t="s">
        <v>88</v>
      </c>
    </row>
    <row r="45" spans="1:18" ht="35.25" customHeight="1">
      <c r="A45" s="185" t="s">
        <v>321</v>
      </c>
      <c r="B45" s="235">
        <f t="shared" si="7"/>
        <v>859</v>
      </c>
      <c r="C45" s="274" t="s">
        <v>65</v>
      </c>
      <c r="D45" s="275">
        <v>859</v>
      </c>
      <c r="E45" s="254" t="s">
        <v>65</v>
      </c>
      <c r="F45" s="242" t="s">
        <v>65</v>
      </c>
      <c r="G45" s="235">
        <f t="shared" si="8"/>
        <v>11682</v>
      </c>
      <c r="H45" s="274" t="s">
        <v>383</v>
      </c>
      <c r="I45" s="253" t="s">
        <v>383</v>
      </c>
      <c r="J45" s="278">
        <v>11682</v>
      </c>
      <c r="K45" s="279" t="s">
        <v>383</v>
      </c>
      <c r="L45" s="235">
        <f t="shared" si="3"/>
        <v>12541</v>
      </c>
      <c r="M45" s="274" t="s">
        <v>65</v>
      </c>
      <c r="N45" s="275">
        <f>SUM(D45,I45)</f>
        <v>859</v>
      </c>
      <c r="O45" s="278">
        <f t="shared" si="4"/>
        <v>11682</v>
      </c>
      <c r="P45" s="242" t="s">
        <v>65</v>
      </c>
      <c r="Q45" s="205">
        <f t="shared" si="5"/>
        <v>12541</v>
      </c>
      <c r="R45" s="28">
        <v>0</v>
      </c>
    </row>
    <row r="46" spans="1:18" ht="35.25" customHeight="1">
      <c r="A46" s="187" t="s">
        <v>322</v>
      </c>
      <c r="B46" s="236">
        <f t="shared" si="7"/>
        <v>836</v>
      </c>
      <c r="C46" s="258" t="s">
        <v>65</v>
      </c>
      <c r="D46" s="257">
        <v>836</v>
      </c>
      <c r="E46" s="265" t="s">
        <v>65</v>
      </c>
      <c r="F46" s="243" t="s">
        <v>65</v>
      </c>
      <c r="G46" s="236">
        <f t="shared" si="8"/>
        <v>9087</v>
      </c>
      <c r="H46" s="258" t="s">
        <v>382</v>
      </c>
      <c r="I46" s="255" t="s">
        <v>382</v>
      </c>
      <c r="J46" s="256">
        <v>9087</v>
      </c>
      <c r="K46" s="280" t="s">
        <v>382</v>
      </c>
      <c r="L46" s="236">
        <f t="shared" si="3"/>
        <v>9923</v>
      </c>
      <c r="M46" s="258" t="s">
        <v>65</v>
      </c>
      <c r="N46" s="257">
        <f>SUM(D46,I46)</f>
        <v>836</v>
      </c>
      <c r="O46" s="256">
        <f t="shared" si="4"/>
        <v>9087</v>
      </c>
      <c r="P46" s="243" t="s">
        <v>65</v>
      </c>
      <c r="Q46" s="100">
        <f t="shared" si="5"/>
        <v>9923</v>
      </c>
      <c r="R46" s="28">
        <v>0</v>
      </c>
    </row>
    <row r="47" spans="1:18" ht="35.25" customHeight="1">
      <c r="A47" s="187" t="s">
        <v>323</v>
      </c>
      <c r="B47" s="236">
        <f t="shared" si="7"/>
        <v>894</v>
      </c>
      <c r="C47" s="258" t="s">
        <v>65</v>
      </c>
      <c r="D47" s="257">
        <v>894</v>
      </c>
      <c r="E47" s="265" t="s">
        <v>65</v>
      </c>
      <c r="F47" s="243" t="s">
        <v>65</v>
      </c>
      <c r="G47" s="236">
        <f t="shared" si="8"/>
        <v>4510</v>
      </c>
      <c r="H47" s="258" t="s">
        <v>383</v>
      </c>
      <c r="I47" s="257">
        <v>4510</v>
      </c>
      <c r="J47" s="256" t="s">
        <v>383</v>
      </c>
      <c r="K47" s="280" t="s">
        <v>383</v>
      </c>
      <c r="L47" s="236">
        <f t="shared" si="3"/>
        <v>5404</v>
      </c>
      <c r="M47" s="258" t="s">
        <v>65</v>
      </c>
      <c r="N47" s="257">
        <f>SUM(D47,I47)</f>
        <v>5404</v>
      </c>
      <c r="O47" s="265" t="s">
        <v>65</v>
      </c>
      <c r="P47" s="243" t="s">
        <v>65</v>
      </c>
      <c r="Q47" s="100">
        <f t="shared" si="5"/>
        <v>5404</v>
      </c>
      <c r="R47" s="28">
        <v>0</v>
      </c>
    </row>
    <row r="48" spans="1:18" ht="35.25" customHeight="1">
      <c r="A48" s="187" t="s">
        <v>325</v>
      </c>
      <c r="B48" s="236">
        <f t="shared" si="7"/>
        <v>367</v>
      </c>
      <c r="C48" s="258" t="s">
        <v>65</v>
      </c>
      <c r="D48" s="257">
        <v>367</v>
      </c>
      <c r="E48" s="265" t="s">
        <v>65</v>
      </c>
      <c r="F48" s="243" t="s">
        <v>65</v>
      </c>
      <c r="G48" s="236">
        <f t="shared" si="8"/>
        <v>3897</v>
      </c>
      <c r="H48" s="258" t="s">
        <v>387</v>
      </c>
      <c r="I48" s="255" t="s">
        <v>387</v>
      </c>
      <c r="J48" s="256">
        <v>3897</v>
      </c>
      <c r="K48" s="280" t="s">
        <v>387</v>
      </c>
      <c r="L48" s="236">
        <f t="shared" si="3"/>
        <v>4264</v>
      </c>
      <c r="M48" s="258" t="s">
        <v>65</v>
      </c>
      <c r="N48" s="257">
        <f>SUM(D48,I48)</f>
        <v>367</v>
      </c>
      <c r="O48" s="256">
        <f t="shared" si="4"/>
        <v>3897</v>
      </c>
      <c r="P48" s="243" t="s">
        <v>65</v>
      </c>
      <c r="Q48" s="100">
        <f t="shared" si="5"/>
        <v>4264</v>
      </c>
      <c r="R48" s="29">
        <v>0</v>
      </c>
    </row>
    <row r="49" spans="1:18" ht="35.25" customHeight="1">
      <c r="A49" s="188" t="s">
        <v>327</v>
      </c>
      <c r="B49" s="236">
        <f t="shared" si="7"/>
        <v>1702</v>
      </c>
      <c r="C49" s="259" t="s">
        <v>65</v>
      </c>
      <c r="D49" s="266" t="s">
        <v>65</v>
      </c>
      <c r="E49" s="267">
        <v>1702</v>
      </c>
      <c r="F49" s="244">
        <v>346</v>
      </c>
      <c r="G49" s="236">
        <f t="shared" si="8"/>
        <v>6159</v>
      </c>
      <c r="H49" s="259" t="s">
        <v>384</v>
      </c>
      <c r="I49" s="266" t="s">
        <v>384</v>
      </c>
      <c r="J49" s="267">
        <v>6159</v>
      </c>
      <c r="K49" s="281" t="s">
        <v>384</v>
      </c>
      <c r="L49" s="237">
        <f t="shared" si="3"/>
        <v>7861</v>
      </c>
      <c r="M49" s="259" t="s">
        <v>65</v>
      </c>
      <c r="N49" s="266" t="s">
        <v>65</v>
      </c>
      <c r="O49" s="267">
        <f t="shared" si="4"/>
        <v>7861</v>
      </c>
      <c r="P49" s="285">
        <f>SUM(F49,K49)</f>
        <v>346</v>
      </c>
      <c r="Q49" s="240">
        <f t="shared" si="5"/>
        <v>8207</v>
      </c>
      <c r="R49" s="28">
        <v>0</v>
      </c>
    </row>
    <row r="50" spans="1:18" ht="35.25" customHeight="1">
      <c r="A50" s="194" t="s">
        <v>328</v>
      </c>
      <c r="B50" s="298">
        <f t="shared" si="7"/>
        <v>2178</v>
      </c>
      <c r="C50" s="262" t="s">
        <v>65</v>
      </c>
      <c r="D50" s="263">
        <v>2178</v>
      </c>
      <c r="E50" s="264" t="s">
        <v>65</v>
      </c>
      <c r="F50" s="245" t="s">
        <v>65</v>
      </c>
      <c r="G50" s="298">
        <f t="shared" si="8"/>
        <v>9732</v>
      </c>
      <c r="H50" s="262" t="s">
        <v>399</v>
      </c>
      <c r="I50" s="270" t="s">
        <v>399</v>
      </c>
      <c r="J50" s="269">
        <v>9732</v>
      </c>
      <c r="K50" s="282" t="s">
        <v>399</v>
      </c>
      <c r="L50" s="238">
        <f t="shared" si="3"/>
        <v>11910</v>
      </c>
      <c r="M50" s="262" t="s">
        <v>65</v>
      </c>
      <c r="N50" s="263">
        <f>SUM(D50,I50)</f>
        <v>2178</v>
      </c>
      <c r="O50" s="269">
        <f t="shared" si="4"/>
        <v>9732</v>
      </c>
      <c r="P50" s="245" t="s">
        <v>65</v>
      </c>
      <c r="Q50" s="241">
        <f t="shared" si="5"/>
        <v>11910</v>
      </c>
      <c r="R50" s="28">
        <v>0</v>
      </c>
    </row>
    <row r="51" spans="1:18" ht="35.25" customHeight="1">
      <c r="A51" s="187" t="s">
        <v>329</v>
      </c>
      <c r="B51" s="147">
        <f t="shared" si="7"/>
        <v>1365</v>
      </c>
      <c r="C51" s="258" t="s">
        <v>65</v>
      </c>
      <c r="D51" s="255" t="s">
        <v>65</v>
      </c>
      <c r="E51" s="256">
        <v>1365</v>
      </c>
      <c r="F51" s="243" t="s">
        <v>65</v>
      </c>
      <c r="G51" s="147">
        <f t="shared" si="8"/>
        <v>7930</v>
      </c>
      <c r="H51" s="258" t="s">
        <v>395</v>
      </c>
      <c r="I51" s="255" t="s">
        <v>395</v>
      </c>
      <c r="J51" s="256">
        <v>7930</v>
      </c>
      <c r="K51" s="280" t="s">
        <v>395</v>
      </c>
      <c r="L51" s="236">
        <f t="shared" si="3"/>
        <v>9295</v>
      </c>
      <c r="M51" s="258" t="s">
        <v>65</v>
      </c>
      <c r="N51" s="255" t="s">
        <v>65</v>
      </c>
      <c r="O51" s="256">
        <f t="shared" si="4"/>
        <v>9295</v>
      </c>
      <c r="P51" s="243" t="s">
        <v>65</v>
      </c>
      <c r="Q51" s="100">
        <f t="shared" si="5"/>
        <v>9295</v>
      </c>
      <c r="R51" s="28">
        <v>0</v>
      </c>
    </row>
    <row r="52" spans="1:18" ht="35.25" customHeight="1">
      <c r="A52" s="187" t="s">
        <v>330</v>
      </c>
      <c r="B52" s="147">
        <f t="shared" si="7"/>
        <v>1448</v>
      </c>
      <c r="C52" s="258" t="s">
        <v>65</v>
      </c>
      <c r="D52" s="255" t="s">
        <v>65</v>
      </c>
      <c r="E52" s="256">
        <v>1448</v>
      </c>
      <c r="F52" s="243" t="s">
        <v>65</v>
      </c>
      <c r="G52" s="147">
        <f t="shared" si="8"/>
        <v>6337</v>
      </c>
      <c r="H52" s="258" t="s">
        <v>400</v>
      </c>
      <c r="I52" s="255" t="s">
        <v>400</v>
      </c>
      <c r="J52" s="256">
        <v>6337</v>
      </c>
      <c r="K52" s="280" t="s">
        <v>400</v>
      </c>
      <c r="L52" s="236">
        <f t="shared" si="3"/>
        <v>7785</v>
      </c>
      <c r="M52" s="258" t="s">
        <v>65</v>
      </c>
      <c r="N52" s="255" t="s">
        <v>65</v>
      </c>
      <c r="O52" s="256">
        <f t="shared" si="4"/>
        <v>7785</v>
      </c>
      <c r="P52" s="243" t="s">
        <v>65</v>
      </c>
      <c r="Q52" s="100">
        <f t="shared" si="5"/>
        <v>7785</v>
      </c>
      <c r="R52" s="29">
        <v>0</v>
      </c>
    </row>
    <row r="53" spans="1:18" ht="35.25" customHeight="1">
      <c r="A53" s="187" t="s">
        <v>331</v>
      </c>
      <c r="B53" s="147">
        <f t="shared" si="7"/>
        <v>2119</v>
      </c>
      <c r="C53" s="258" t="s">
        <v>65</v>
      </c>
      <c r="D53" s="257">
        <v>2119</v>
      </c>
      <c r="E53" s="265" t="s">
        <v>65</v>
      </c>
      <c r="F53" s="243" t="s">
        <v>65</v>
      </c>
      <c r="G53" s="147">
        <f t="shared" si="8"/>
        <v>13057</v>
      </c>
      <c r="H53" s="258" t="s">
        <v>401</v>
      </c>
      <c r="I53" s="255" t="s">
        <v>401</v>
      </c>
      <c r="J53" s="256">
        <v>13057</v>
      </c>
      <c r="K53" s="280" t="s">
        <v>401</v>
      </c>
      <c r="L53" s="236">
        <f t="shared" si="3"/>
        <v>15176</v>
      </c>
      <c r="M53" s="258" t="s">
        <v>65</v>
      </c>
      <c r="N53" s="257">
        <f>SUM(D53,I53)</f>
        <v>2119</v>
      </c>
      <c r="O53" s="256">
        <f t="shared" si="4"/>
        <v>13057</v>
      </c>
      <c r="P53" s="243" t="s">
        <v>65</v>
      </c>
      <c r="Q53" s="100">
        <f t="shared" si="5"/>
        <v>15176</v>
      </c>
      <c r="R53" s="28">
        <v>0</v>
      </c>
    </row>
    <row r="54" spans="1:18" ht="35.25" customHeight="1">
      <c r="A54" s="188" t="s">
        <v>332</v>
      </c>
      <c r="B54" s="299">
        <f t="shared" si="7"/>
        <v>987</v>
      </c>
      <c r="C54" s="259" t="s">
        <v>65</v>
      </c>
      <c r="D54" s="266" t="s">
        <v>65</v>
      </c>
      <c r="E54" s="267">
        <v>987</v>
      </c>
      <c r="F54" s="246" t="s">
        <v>65</v>
      </c>
      <c r="G54" s="299">
        <f t="shared" si="8"/>
        <v>10594</v>
      </c>
      <c r="H54" s="259" t="s">
        <v>384</v>
      </c>
      <c r="I54" s="266" t="s">
        <v>384</v>
      </c>
      <c r="J54" s="267">
        <v>10594</v>
      </c>
      <c r="K54" s="281" t="s">
        <v>384</v>
      </c>
      <c r="L54" s="237">
        <f t="shared" si="3"/>
        <v>11581</v>
      </c>
      <c r="M54" s="259" t="s">
        <v>65</v>
      </c>
      <c r="N54" s="266" t="s">
        <v>65</v>
      </c>
      <c r="O54" s="267">
        <f t="shared" si="4"/>
        <v>11581</v>
      </c>
      <c r="P54" s="246" t="s">
        <v>65</v>
      </c>
      <c r="Q54" s="240">
        <f t="shared" si="5"/>
        <v>11581</v>
      </c>
      <c r="R54" s="28">
        <v>0</v>
      </c>
    </row>
    <row r="55" spans="1:18" ht="35.25" customHeight="1">
      <c r="A55" s="194" t="s">
        <v>333</v>
      </c>
      <c r="B55" s="298">
        <f t="shared" si="7"/>
        <v>1179</v>
      </c>
      <c r="C55" s="262" t="s">
        <v>65</v>
      </c>
      <c r="D55" s="270" t="s">
        <v>65</v>
      </c>
      <c r="E55" s="269">
        <v>1179</v>
      </c>
      <c r="F55" s="248">
        <v>4</v>
      </c>
      <c r="G55" s="298">
        <f t="shared" si="8"/>
        <v>18943</v>
      </c>
      <c r="H55" s="262" t="s">
        <v>388</v>
      </c>
      <c r="I55" s="270" t="s">
        <v>388</v>
      </c>
      <c r="J55" s="269">
        <v>18943</v>
      </c>
      <c r="K55" s="282" t="s">
        <v>388</v>
      </c>
      <c r="L55" s="238">
        <f t="shared" si="3"/>
        <v>20122</v>
      </c>
      <c r="M55" s="262" t="s">
        <v>65</v>
      </c>
      <c r="N55" s="270" t="s">
        <v>65</v>
      </c>
      <c r="O55" s="269">
        <f t="shared" si="4"/>
        <v>20122</v>
      </c>
      <c r="P55" s="286">
        <f>SUM(F55,K55)</f>
        <v>4</v>
      </c>
      <c r="Q55" s="241">
        <f t="shared" si="5"/>
        <v>20126</v>
      </c>
      <c r="R55" s="28">
        <v>0</v>
      </c>
    </row>
    <row r="56" spans="1:18" ht="35.25" customHeight="1">
      <c r="A56" s="187" t="s">
        <v>334</v>
      </c>
      <c r="B56" s="147">
        <f t="shared" si="7"/>
        <v>364</v>
      </c>
      <c r="C56" s="258" t="s">
        <v>65</v>
      </c>
      <c r="D56" s="255" t="s">
        <v>65</v>
      </c>
      <c r="E56" s="256">
        <v>364</v>
      </c>
      <c r="F56" s="243" t="s">
        <v>65</v>
      </c>
      <c r="G56" s="147">
        <f t="shared" si="8"/>
        <v>3445</v>
      </c>
      <c r="H56" s="258" t="s">
        <v>401</v>
      </c>
      <c r="I56" s="255" t="s">
        <v>401</v>
      </c>
      <c r="J56" s="256">
        <v>3445</v>
      </c>
      <c r="K56" s="280" t="s">
        <v>401</v>
      </c>
      <c r="L56" s="236">
        <f t="shared" si="3"/>
        <v>3809</v>
      </c>
      <c r="M56" s="258" t="s">
        <v>65</v>
      </c>
      <c r="N56" s="255" t="s">
        <v>65</v>
      </c>
      <c r="O56" s="256">
        <f t="shared" si="4"/>
        <v>3809</v>
      </c>
      <c r="P56" s="243" t="s">
        <v>65</v>
      </c>
      <c r="Q56" s="100">
        <f t="shared" si="5"/>
        <v>3809</v>
      </c>
      <c r="R56" s="28">
        <v>0</v>
      </c>
    </row>
    <row r="57" spans="1:18" ht="35.25" customHeight="1">
      <c r="A57" s="187" t="s">
        <v>335</v>
      </c>
      <c r="B57" s="147">
        <f t="shared" si="7"/>
        <v>308</v>
      </c>
      <c r="C57" s="258" t="s">
        <v>65</v>
      </c>
      <c r="D57" s="255" t="s">
        <v>65</v>
      </c>
      <c r="E57" s="256">
        <v>308</v>
      </c>
      <c r="F57" s="243" t="s">
        <v>65</v>
      </c>
      <c r="G57" s="147">
        <f t="shared" si="8"/>
        <v>5219</v>
      </c>
      <c r="H57" s="258" t="s">
        <v>383</v>
      </c>
      <c r="I57" s="255" t="s">
        <v>383</v>
      </c>
      <c r="J57" s="256">
        <v>5219</v>
      </c>
      <c r="K57" s="280" t="s">
        <v>383</v>
      </c>
      <c r="L57" s="236">
        <f t="shared" si="3"/>
        <v>5527</v>
      </c>
      <c r="M57" s="258" t="s">
        <v>65</v>
      </c>
      <c r="N57" s="255" t="s">
        <v>65</v>
      </c>
      <c r="O57" s="256">
        <f t="shared" si="4"/>
        <v>5527</v>
      </c>
      <c r="P57" s="243" t="s">
        <v>65</v>
      </c>
      <c r="Q57" s="100">
        <f t="shared" si="5"/>
        <v>5527</v>
      </c>
      <c r="R57" s="29">
        <v>0</v>
      </c>
    </row>
    <row r="58" spans="1:18" ht="35.25" customHeight="1">
      <c r="A58" s="187" t="s">
        <v>336</v>
      </c>
      <c r="B58" s="147">
        <f t="shared" si="7"/>
        <v>1944</v>
      </c>
      <c r="C58" s="258" t="s">
        <v>65</v>
      </c>
      <c r="D58" s="255" t="s">
        <v>65</v>
      </c>
      <c r="E58" s="256">
        <v>1944</v>
      </c>
      <c r="F58" s="243" t="s">
        <v>65</v>
      </c>
      <c r="G58" s="147">
        <f t="shared" si="8"/>
        <v>19625</v>
      </c>
      <c r="H58" s="258" t="s">
        <v>402</v>
      </c>
      <c r="I58" s="255" t="s">
        <v>402</v>
      </c>
      <c r="J58" s="256">
        <v>19625</v>
      </c>
      <c r="K58" s="280" t="s">
        <v>402</v>
      </c>
      <c r="L58" s="236">
        <f t="shared" si="3"/>
        <v>21569</v>
      </c>
      <c r="M58" s="258" t="s">
        <v>65</v>
      </c>
      <c r="N58" s="255" t="s">
        <v>65</v>
      </c>
      <c r="O58" s="256">
        <f t="shared" si="4"/>
        <v>21569</v>
      </c>
      <c r="P58" s="243" t="s">
        <v>65</v>
      </c>
      <c r="Q58" s="100">
        <f t="shared" si="5"/>
        <v>21569</v>
      </c>
      <c r="R58" s="28">
        <v>0</v>
      </c>
    </row>
    <row r="59" spans="1:18" ht="35.25" customHeight="1">
      <c r="A59" s="188" t="s">
        <v>338</v>
      </c>
      <c r="B59" s="299">
        <f t="shared" si="7"/>
        <v>1543</v>
      </c>
      <c r="C59" s="259" t="s">
        <v>65</v>
      </c>
      <c r="D59" s="260">
        <v>1543</v>
      </c>
      <c r="E59" s="261" t="s">
        <v>65</v>
      </c>
      <c r="F59" s="246" t="s">
        <v>65</v>
      </c>
      <c r="G59" s="299">
        <f t="shared" si="8"/>
        <v>6563</v>
      </c>
      <c r="H59" s="259" t="s">
        <v>391</v>
      </c>
      <c r="I59" s="266" t="s">
        <v>391</v>
      </c>
      <c r="J59" s="267">
        <v>6563</v>
      </c>
      <c r="K59" s="281" t="s">
        <v>391</v>
      </c>
      <c r="L59" s="237">
        <f t="shared" si="3"/>
        <v>8106</v>
      </c>
      <c r="M59" s="259" t="s">
        <v>65</v>
      </c>
      <c r="N59" s="260">
        <f>SUM(D59,I59)</f>
        <v>1543</v>
      </c>
      <c r="O59" s="267">
        <f t="shared" si="4"/>
        <v>6563</v>
      </c>
      <c r="P59" s="246" t="s">
        <v>65</v>
      </c>
      <c r="Q59" s="240">
        <f t="shared" si="5"/>
        <v>8106</v>
      </c>
      <c r="R59" s="28">
        <v>0</v>
      </c>
    </row>
    <row r="60" spans="1:18" ht="35.25" customHeight="1">
      <c r="A60" s="194" t="s">
        <v>339</v>
      </c>
      <c r="B60" s="298">
        <f t="shared" si="7"/>
        <v>2329</v>
      </c>
      <c r="C60" s="262" t="s">
        <v>65</v>
      </c>
      <c r="D60" s="263">
        <v>2329</v>
      </c>
      <c r="E60" s="264" t="s">
        <v>65</v>
      </c>
      <c r="F60" s="245" t="s">
        <v>65</v>
      </c>
      <c r="G60" s="298">
        <f t="shared" si="8"/>
        <v>11845</v>
      </c>
      <c r="H60" s="262" t="s">
        <v>403</v>
      </c>
      <c r="I60" s="270" t="s">
        <v>403</v>
      </c>
      <c r="J60" s="269">
        <v>11845</v>
      </c>
      <c r="K60" s="282" t="s">
        <v>403</v>
      </c>
      <c r="L60" s="238">
        <f t="shared" si="3"/>
        <v>14174</v>
      </c>
      <c r="M60" s="262" t="s">
        <v>65</v>
      </c>
      <c r="N60" s="263">
        <f>SUM(D60,I60)</f>
        <v>2329</v>
      </c>
      <c r="O60" s="269">
        <f t="shared" si="4"/>
        <v>11845</v>
      </c>
      <c r="P60" s="245" t="s">
        <v>65</v>
      </c>
      <c r="Q60" s="241">
        <f t="shared" si="5"/>
        <v>14174</v>
      </c>
      <c r="R60" s="28">
        <v>0</v>
      </c>
    </row>
    <row r="61" spans="1:18" ht="35.25" customHeight="1">
      <c r="A61" s="187" t="s">
        <v>340</v>
      </c>
      <c r="B61" s="147">
        <f t="shared" si="7"/>
        <v>3228</v>
      </c>
      <c r="C61" s="258" t="s">
        <v>65</v>
      </c>
      <c r="D61" s="255" t="s">
        <v>65</v>
      </c>
      <c r="E61" s="256">
        <v>3228</v>
      </c>
      <c r="F61" s="207">
        <v>75</v>
      </c>
      <c r="G61" s="147">
        <f t="shared" si="8"/>
        <v>11769</v>
      </c>
      <c r="H61" s="258" t="s">
        <v>400</v>
      </c>
      <c r="I61" s="255" t="s">
        <v>400</v>
      </c>
      <c r="J61" s="256">
        <v>11769</v>
      </c>
      <c r="K61" s="207">
        <v>274</v>
      </c>
      <c r="L61" s="236">
        <f t="shared" si="3"/>
        <v>14997</v>
      </c>
      <c r="M61" s="258" t="s">
        <v>65</v>
      </c>
      <c r="N61" s="255" t="s">
        <v>65</v>
      </c>
      <c r="O61" s="256">
        <f t="shared" si="4"/>
        <v>14997</v>
      </c>
      <c r="P61" s="284">
        <f>SUM(F61,K61)</f>
        <v>349</v>
      </c>
      <c r="Q61" s="100">
        <f t="shared" si="5"/>
        <v>15346</v>
      </c>
      <c r="R61" s="29">
        <v>0</v>
      </c>
    </row>
    <row r="62" spans="1:18" ht="35.25" customHeight="1">
      <c r="A62" s="187" t="s">
        <v>341</v>
      </c>
      <c r="B62" s="147">
        <f t="shared" si="7"/>
        <v>2062</v>
      </c>
      <c r="C62" s="258" t="s">
        <v>65</v>
      </c>
      <c r="D62" s="255" t="s">
        <v>65</v>
      </c>
      <c r="E62" s="256">
        <v>2062</v>
      </c>
      <c r="F62" s="207">
        <v>60</v>
      </c>
      <c r="G62" s="147">
        <f t="shared" si="8"/>
        <v>11654</v>
      </c>
      <c r="H62" s="258" t="s">
        <v>400</v>
      </c>
      <c r="I62" s="255" t="s">
        <v>400</v>
      </c>
      <c r="J62" s="256">
        <v>11654</v>
      </c>
      <c r="K62" s="280" t="s">
        <v>400</v>
      </c>
      <c r="L62" s="236">
        <f t="shared" si="3"/>
        <v>13716</v>
      </c>
      <c r="M62" s="258" t="s">
        <v>65</v>
      </c>
      <c r="N62" s="255" t="s">
        <v>65</v>
      </c>
      <c r="O62" s="256">
        <f t="shared" si="4"/>
        <v>13716</v>
      </c>
      <c r="P62" s="284">
        <f>SUM(F62,K62)</f>
        <v>60</v>
      </c>
      <c r="Q62" s="100">
        <f t="shared" si="5"/>
        <v>13776</v>
      </c>
      <c r="R62" s="28">
        <v>0</v>
      </c>
    </row>
    <row r="63" spans="1:18" ht="35.25" customHeight="1">
      <c r="A63" s="187" t="s">
        <v>342</v>
      </c>
      <c r="B63" s="147">
        <f t="shared" si="7"/>
        <v>3137</v>
      </c>
      <c r="C63" s="258" t="s">
        <v>65</v>
      </c>
      <c r="D63" s="257">
        <v>3137</v>
      </c>
      <c r="E63" s="265" t="s">
        <v>65</v>
      </c>
      <c r="F63" s="243" t="s">
        <v>65</v>
      </c>
      <c r="G63" s="147">
        <f t="shared" si="8"/>
        <v>12851</v>
      </c>
      <c r="H63" s="258" t="s">
        <v>397</v>
      </c>
      <c r="I63" s="255" t="s">
        <v>397</v>
      </c>
      <c r="J63" s="256">
        <v>12851</v>
      </c>
      <c r="K63" s="280" t="s">
        <v>397</v>
      </c>
      <c r="L63" s="236">
        <f t="shared" si="3"/>
        <v>15988</v>
      </c>
      <c r="M63" s="258" t="s">
        <v>65</v>
      </c>
      <c r="N63" s="257">
        <f>SUM(D63,I63)</f>
        <v>3137</v>
      </c>
      <c r="O63" s="256">
        <f t="shared" si="4"/>
        <v>12851</v>
      </c>
      <c r="P63" s="243" t="s">
        <v>65</v>
      </c>
      <c r="Q63" s="100">
        <f t="shared" si="5"/>
        <v>15988</v>
      </c>
      <c r="R63" s="28">
        <v>0</v>
      </c>
    </row>
    <row r="64" spans="1:18" ht="35.25" customHeight="1">
      <c r="A64" s="188" t="s">
        <v>343</v>
      </c>
      <c r="B64" s="299">
        <f t="shared" si="7"/>
        <v>1241</v>
      </c>
      <c r="C64" s="259" t="s">
        <v>65</v>
      </c>
      <c r="D64" s="266" t="s">
        <v>65</v>
      </c>
      <c r="E64" s="267">
        <v>1241</v>
      </c>
      <c r="F64" s="244">
        <v>3</v>
      </c>
      <c r="G64" s="299">
        <f t="shared" si="8"/>
        <v>8611</v>
      </c>
      <c r="H64" s="259" t="s">
        <v>385</v>
      </c>
      <c r="I64" s="266" t="s">
        <v>385</v>
      </c>
      <c r="J64" s="267">
        <v>8611</v>
      </c>
      <c r="K64" s="281" t="s">
        <v>385</v>
      </c>
      <c r="L64" s="237">
        <f t="shared" si="3"/>
        <v>9852</v>
      </c>
      <c r="M64" s="259" t="s">
        <v>65</v>
      </c>
      <c r="N64" s="266" t="s">
        <v>65</v>
      </c>
      <c r="O64" s="267">
        <f t="shared" si="4"/>
        <v>9852</v>
      </c>
      <c r="P64" s="285">
        <f>SUM(F64,K64)</f>
        <v>3</v>
      </c>
      <c r="Q64" s="240">
        <f t="shared" si="5"/>
        <v>9855</v>
      </c>
      <c r="R64" s="28">
        <v>0</v>
      </c>
    </row>
    <row r="65" spans="1:18" ht="35.25" customHeight="1">
      <c r="A65" s="194" t="s">
        <v>344</v>
      </c>
      <c r="B65" s="298">
        <f t="shared" si="7"/>
        <v>792</v>
      </c>
      <c r="C65" s="262" t="s">
        <v>65</v>
      </c>
      <c r="D65" s="270" t="s">
        <v>65</v>
      </c>
      <c r="E65" s="269">
        <v>792</v>
      </c>
      <c r="F65" s="245" t="s">
        <v>65</v>
      </c>
      <c r="G65" s="298">
        <f t="shared" si="8"/>
        <v>10664</v>
      </c>
      <c r="H65" s="262" t="s">
        <v>398</v>
      </c>
      <c r="I65" s="270" t="s">
        <v>398</v>
      </c>
      <c r="J65" s="269">
        <v>10664</v>
      </c>
      <c r="K65" s="282" t="s">
        <v>398</v>
      </c>
      <c r="L65" s="238">
        <f t="shared" si="3"/>
        <v>11456</v>
      </c>
      <c r="M65" s="262" t="s">
        <v>65</v>
      </c>
      <c r="N65" s="270" t="s">
        <v>65</v>
      </c>
      <c r="O65" s="269">
        <f t="shared" si="4"/>
        <v>11456</v>
      </c>
      <c r="P65" s="245" t="s">
        <v>65</v>
      </c>
      <c r="Q65" s="241">
        <f t="shared" si="5"/>
        <v>11456</v>
      </c>
      <c r="R65" s="28">
        <v>0</v>
      </c>
    </row>
    <row r="66" spans="1:18" ht="35.25" customHeight="1">
      <c r="A66" s="187" t="s">
        <v>345</v>
      </c>
      <c r="B66" s="147">
        <f t="shared" si="7"/>
        <v>927</v>
      </c>
      <c r="C66" s="258" t="s">
        <v>65</v>
      </c>
      <c r="D66" s="255" t="s">
        <v>65</v>
      </c>
      <c r="E66" s="256">
        <v>927</v>
      </c>
      <c r="F66" s="243" t="s">
        <v>65</v>
      </c>
      <c r="G66" s="147">
        <f t="shared" si="8"/>
        <v>4318</v>
      </c>
      <c r="H66" s="258" t="s">
        <v>387</v>
      </c>
      <c r="I66" s="255" t="s">
        <v>387</v>
      </c>
      <c r="J66" s="256">
        <v>4318</v>
      </c>
      <c r="K66" s="280" t="s">
        <v>387</v>
      </c>
      <c r="L66" s="236">
        <f t="shared" si="3"/>
        <v>5245</v>
      </c>
      <c r="M66" s="258" t="s">
        <v>65</v>
      </c>
      <c r="N66" s="255" t="s">
        <v>65</v>
      </c>
      <c r="O66" s="256">
        <f t="shared" si="4"/>
        <v>5245</v>
      </c>
      <c r="P66" s="243" t="s">
        <v>65</v>
      </c>
      <c r="Q66" s="100">
        <f t="shared" si="5"/>
        <v>5245</v>
      </c>
      <c r="R66" s="29">
        <v>0</v>
      </c>
    </row>
    <row r="67" spans="1:18" ht="35.25" customHeight="1">
      <c r="A67" s="187" t="s">
        <v>346</v>
      </c>
      <c r="B67" s="147">
        <f t="shared" si="7"/>
        <v>1854</v>
      </c>
      <c r="C67" s="258" t="s">
        <v>65</v>
      </c>
      <c r="D67" s="255" t="s">
        <v>65</v>
      </c>
      <c r="E67" s="256">
        <v>1854</v>
      </c>
      <c r="F67" s="243" t="s">
        <v>65</v>
      </c>
      <c r="G67" s="147">
        <f t="shared" si="8"/>
        <v>9202</v>
      </c>
      <c r="H67" s="258" t="s">
        <v>394</v>
      </c>
      <c r="I67" s="255" t="s">
        <v>394</v>
      </c>
      <c r="J67" s="256">
        <v>9202</v>
      </c>
      <c r="K67" s="280" t="s">
        <v>394</v>
      </c>
      <c r="L67" s="236">
        <f t="shared" si="3"/>
        <v>11056</v>
      </c>
      <c r="M67" s="258" t="s">
        <v>65</v>
      </c>
      <c r="N67" s="255" t="s">
        <v>65</v>
      </c>
      <c r="O67" s="256">
        <f t="shared" si="4"/>
        <v>11056</v>
      </c>
      <c r="P67" s="243" t="s">
        <v>65</v>
      </c>
      <c r="Q67" s="100">
        <f t="shared" si="5"/>
        <v>11056</v>
      </c>
      <c r="R67" s="28">
        <v>0</v>
      </c>
    </row>
    <row r="68" spans="1:18" ht="35.25" customHeight="1">
      <c r="A68" s="187" t="s">
        <v>347</v>
      </c>
      <c r="B68" s="147">
        <f t="shared" si="7"/>
        <v>721</v>
      </c>
      <c r="C68" s="258" t="s">
        <v>65</v>
      </c>
      <c r="D68" s="257">
        <v>721</v>
      </c>
      <c r="E68" s="265" t="s">
        <v>65</v>
      </c>
      <c r="F68" s="243" t="s">
        <v>65</v>
      </c>
      <c r="G68" s="147">
        <f t="shared" si="8"/>
        <v>5938</v>
      </c>
      <c r="H68" s="258" t="s">
        <v>400</v>
      </c>
      <c r="I68" s="255" t="s">
        <v>400</v>
      </c>
      <c r="J68" s="256">
        <v>5938</v>
      </c>
      <c r="K68" s="280" t="s">
        <v>400</v>
      </c>
      <c r="L68" s="236">
        <f t="shared" si="3"/>
        <v>6659</v>
      </c>
      <c r="M68" s="258" t="s">
        <v>65</v>
      </c>
      <c r="N68" s="257">
        <f>SUM(D68,I68)</f>
        <v>721</v>
      </c>
      <c r="O68" s="256">
        <f t="shared" si="4"/>
        <v>5938</v>
      </c>
      <c r="P68" s="243" t="s">
        <v>65</v>
      </c>
      <c r="Q68" s="100">
        <f t="shared" si="5"/>
        <v>6659</v>
      </c>
      <c r="R68" s="28">
        <v>0</v>
      </c>
    </row>
    <row r="69" spans="1:18" ht="35.25" customHeight="1">
      <c r="A69" s="188" t="s">
        <v>348</v>
      </c>
      <c r="B69" s="299">
        <f t="shared" si="7"/>
        <v>1004</v>
      </c>
      <c r="C69" s="259" t="s">
        <v>65</v>
      </c>
      <c r="D69" s="266" t="s">
        <v>65</v>
      </c>
      <c r="E69" s="267">
        <v>1004</v>
      </c>
      <c r="F69" s="246" t="s">
        <v>65</v>
      </c>
      <c r="G69" s="299">
        <f t="shared" si="8"/>
        <v>2901</v>
      </c>
      <c r="H69" s="259" t="s">
        <v>395</v>
      </c>
      <c r="I69" s="266" t="s">
        <v>395</v>
      </c>
      <c r="J69" s="267">
        <v>2901</v>
      </c>
      <c r="K69" s="281" t="s">
        <v>395</v>
      </c>
      <c r="L69" s="237">
        <f t="shared" si="3"/>
        <v>3905</v>
      </c>
      <c r="M69" s="259" t="s">
        <v>65</v>
      </c>
      <c r="N69" s="266" t="s">
        <v>65</v>
      </c>
      <c r="O69" s="267">
        <f t="shared" si="4"/>
        <v>3905</v>
      </c>
      <c r="P69" s="246" t="s">
        <v>65</v>
      </c>
      <c r="Q69" s="240">
        <f t="shared" si="5"/>
        <v>3905</v>
      </c>
      <c r="R69" s="28">
        <v>0</v>
      </c>
    </row>
    <row r="70" spans="1:18" ht="35.25" customHeight="1">
      <c r="A70" s="194" t="s">
        <v>349</v>
      </c>
      <c r="B70" s="298">
        <f t="shared" si="7"/>
        <v>407</v>
      </c>
      <c r="C70" s="262" t="s">
        <v>65</v>
      </c>
      <c r="D70" s="270" t="s">
        <v>65</v>
      </c>
      <c r="E70" s="269">
        <v>407</v>
      </c>
      <c r="F70" s="248">
        <v>14</v>
      </c>
      <c r="G70" s="298">
        <f t="shared" si="8"/>
        <v>971</v>
      </c>
      <c r="H70" s="262" t="s">
        <v>383</v>
      </c>
      <c r="I70" s="270" t="s">
        <v>383</v>
      </c>
      <c r="J70" s="269">
        <v>971</v>
      </c>
      <c r="K70" s="282" t="s">
        <v>383</v>
      </c>
      <c r="L70" s="238">
        <f t="shared" si="3"/>
        <v>1378</v>
      </c>
      <c r="M70" s="262" t="s">
        <v>65</v>
      </c>
      <c r="N70" s="270" t="s">
        <v>65</v>
      </c>
      <c r="O70" s="269">
        <f t="shared" si="4"/>
        <v>1378</v>
      </c>
      <c r="P70" s="286">
        <f>SUM(F70,K70)</f>
        <v>14</v>
      </c>
      <c r="Q70" s="241">
        <f t="shared" si="5"/>
        <v>1392</v>
      </c>
      <c r="R70" s="28">
        <v>0</v>
      </c>
    </row>
    <row r="71" spans="1:18" ht="35.25" customHeight="1">
      <c r="A71" s="187" t="s">
        <v>350</v>
      </c>
      <c r="B71" s="147">
        <f t="shared" si="7"/>
        <v>296</v>
      </c>
      <c r="C71" s="258" t="s">
        <v>65</v>
      </c>
      <c r="D71" s="255" t="s">
        <v>65</v>
      </c>
      <c r="E71" s="256">
        <v>296</v>
      </c>
      <c r="F71" s="243" t="s">
        <v>65</v>
      </c>
      <c r="G71" s="147">
        <f t="shared" si="8"/>
        <v>1270</v>
      </c>
      <c r="H71" s="258" t="s">
        <v>383</v>
      </c>
      <c r="I71" s="255" t="s">
        <v>383</v>
      </c>
      <c r="J71" s="256">
        <v>1270</v>
      </c>
      <c r="K71" s="280" t="s">
        <v>383</v>
      </c>
      <c r="L71" s="236">
        <f t="shared" si="3"/>
        <v>1566</v>
      </c>
      <c r="M71" s="258" t="s">
        <v>65</v>
      </c>
      <c r="N71" s="255" t="s">
        <v>65</v>
      </c>
      <c r="O71" s="256">
        <f t="shared" si="4"/>
        <v>1566</v>
      </c>
      <c r="P71" s="243" t="s">
        <v>65</v>
      </c>
      <c r="Q71" s="100">
        <f t="shared" si="5"/>
        <v>1566</v>
      </c>
      <c r="R71" s="29">
        <v>0</v>
      </c>
    </row>
    <row r="72" spans="1:18" ht="35.25" customHeight="1">
      <c r="A72" s="187" t="s">
        <v>351</v>
      </c>
      <c r="B72" s="147">
        <f t="shared" si="7"/>
        <v>231</v>
      </c>
      <c r="C72" s="258" t="s">
        <v>65</v>
      </c>
      <c r="D72" s="255" t="s">
        <v>65</v>
      </c>
      <c r="E72" s="256">
        <v>231</v>
      </c>
      <c r="F72" s="243" t="s">
        <v>65</v>
      </c>
      <c r="G72" s="147">
        <f t="shared" si="8"/>
        <v>1091</v>
      </c>
      <c r="H72" s="258" t="s">
        <v>384</v>
      </c>
      <c r="I72" s="255" t="s">
        <v>384</v>
      </c>
      <c r="J72" s="256">
        <v>1091</v>
      </c>
      <c r="K72" s="280" t="s">
        <v>384</v>
      </c>
      <c r="L72" s="236">
        <f t="shared" si="3"/>
        <v>1322</v>
      </c>
      <c r="M72" s="258" t="s">
        <v>65</v>
      </c>
      <c r="N72" s="255" t="s">
        <v>65</v>
      </c>
      <c r="O72" s="256">
        <f t="shared" si="4"/>
        <v>1322</v>
      </c>
      <c r="P72" s="243" t="s">
        <v>65</v>
      </c>
      <c r="Q72" s="100">
        <f t="shared" si="5"/>
        <v>1322</v>
      </c>
      <c r="R72" s="28">
        <v>0</v>
      </c>
    </row>
    <row r="73" spans="1:18" ht="35.25" customHeight="1">
      <c r="A73" s="187" t="s">
        <v>352</v>
      </c>
      <c r="B73" s="147">
        <f t="shared" si="7"/>
        <v>665</v>
      </c>
      <c r="C73" s="258" t="s">
        <v>65</v>
      </c>
      <c r="D73" s="255" t="s">
        <v>65</v>
      </c>
      <c r="E73" s="256">
        <v>665</v>
      </c>
      <c r="F73" s="207">
        <v>7</v>
      </c>
      <c r="G73" s="147">
        <f t="shared" si="8"/>
        <v>4224</v>
      </c>
      <c r="H73" s="258" t="s">
        <v>394</v>
      </c>
      <c r="I73" s="255" t="s">
        <v>394</v>
      </c>
      <c r="J73" s="256">
        <v>4224</v>
      </c>
      <c r="K73" s="280" t="s">
        <v>394</v>
      </c>
      <c r="L73" s="236">
        <f t="shared" si="3"/>
        <v>4889</v>
      </c>
      <c r="M73" s="258" t="s">
        <v>65</v>
      </c>
      <c r="N73" s="255" t="s">
        <v>65</v>
      </c>
      <c r="O73" s="256">
        <f t="shared" si="4"/>
        <v>4889</v>
      </c>
      <c r="P73" s="284">
        <f>SUM(F73,K73)</f>
        <v>7</v>
      </c>
      <c r="Q73" s="100">
        <f t="shared" si="5"/>
        <v>4896</v>
      </c>
      <c r="R73" s="28">
        <v>0</v>
      </c>
    </row>
    <row r="74" spans="1:18" ht="35.25" customHeight="1" thickBot="1">
      <c r="A74" s="200" t="s">
        <v>353</v>
      </c>
      <c r="B74" s="299">
        <f t="shared" si="7"/>
        <v>309</v>
      </c>
      <c r="C74" s="271" t="s">
        <v>65</v>
      </c>
      <c r="D74" s="276" t="s">
        <v>65</v>
      </c>
      <c r="E74" s="277">
        <v>309</v>
      </c>
      <c r="F74" s="247" t="s">
        <v>65</v>
      </c>
      <c r="G74" s="299">
        <f t="shared" si="8"/>
        <v>1240</v>
      </c>
      <c r="H74" s="271" t="s">
        <v>400</v>
      </c>
      <c r="I74" s="276" t="s">
        <v>400</v>
      </c>
      <c r="J74" s="277">
        <v>1240</v>
      </c>
      <c r="K74" s="283" t="s">
        <v>400</v>
      </c>
      <c r="L74" s="239">
        <f t="shared" si="3"/>
        <v>1549</v>
      </c>
      <c r="M74" s="271" t="s">
        <v>65</v>
      </c>
      <c r="N74" s="276" t="s">
        <v>65</v>
      </c>
      <c r="O74" s="277">
        <f t="shared" si="4"/>
        <v>1549</v>
      </c>
      <c r="P74" s="247" t="s">
        <v>65</v>
      </c>
      <c r="Q74" s="208">
        <f t="shared" si="5"/>
        <v>1549</v>
      </c>
      <c r="R74" s="28">
        <v>0</v>
      </c>
    </row>
    <row r="75" spans="1:18" ht="35.25" customHeight="1">
      <c r="A75" s="12" t="s">
        <v>15</v>
      </c>
      <c r="B75" s="235">
        <f>SUM(B6:B39)</f>
        <v>191375</v>
      </c>
      <c r="C75" s="225">
        <f aca="true" t="shared" si="9" ref="C75:Q75">SUM(C6:C39)</f>
        <v>23702</v>
      </c>
      <c r="D75" s="275">
        <f t="shared" si="9"/>
        <v>85642</v>
      </c>
      <c r="E75" s="278">
        <f t="shared" si="9"/>
        <v>82031</v>
      </c>
      <c r="F75" s="206">
        <f t="shared" si="9"/>
        <v>132</v>
      </c>
      <c r="G75" s="235">
        <f t="shared" si="9"/>
        <v>953303</v>
      </c>
      <c r="H75" s="225">
        <f t="shared" si="9"/>
        <v>0</v>
      </c>
      <c r="I75" s="275">
        <f t="shared" si="9"/>
        <v>5171</v>
      </c>
      <c r="J75" s="278">
        <f t="shared" si="9"/>
        <v>948132</v>
      </c>
      <c r="K75" s="206">
        <f t="shared" si="9"/>
        <v>0</v>
      </c>
      <c r="L75" s="235">
        <f t="shared" si="9"/>
        <v>1144678</v>
      </c>
      <c r="M75" s="225">
        <f t="shared" si="9"/>
        <v>23702</v>
      </c>
      <c r="N75" s="275">
        <f t="shared" si="9"/>
        <v>90813</v>
      </c>
      <c r="O75" s="278">
        <f t="shared" si="9"/>
        <v>1030163</v>
      </c>
      <c r="P75" s="206">
        <f t="shared" si="9"/>
        <v>132</v>
      </c>
      <c r="Q75" s="205">
        <f t="shared" si="9"/>
        <v>1144810</v>
      </c>
      <c r="R75" s="30">
        <v>0</v>
      </c>
    </row>
    <row r="76" spans="1:18" ht="35.25" customHeight="1">
      <c r="A76" s="12" t="s">
        <v>16</v>
      </c>
      <c r="B76" s="236">
        <f>SUM(B45:B74)</f>
        <v>37296</v>
      </c>
      <c r="C76" s="227">
        <f aca="true" t="shared" si="10" ref="C76:Q76">SUM(C45:C74)</f>
        <v>0</v>
      </c>
      <c r="D76" s="257">
        <f t="shared" si="10"/>
        <v>14983</v>
      </c>
      <c r="E76" s="256">
        <f t="shared" si="10"/>
        <v>22313</v>
      </c>
      <c r="F76" s="131">
        <f t="shared" si="10"/>
        <v>509</v>
      </c>
      <c r="G76" s="236">
        <f t="shared" si="10"/>
        <v>235329</v>
      </c>
      <c r="H76" s="227">
        <f t="shared" si="10"/>
        <v>0</v>
      </c>
      <c r="I76" s="257">
        <f t="shared" si="10"/>
        <v>4510</v>
      </c>
      <c r="J76" s="256">
        <f t="shared" si="10"/>
        <v>230819</v>
      </c>
      <c r="K76" s="131">
        <f t="shared" si="10"/>
        <v>274</v>
      </c>
      <c r="L76" s="236">
        <f t="shared" si="10"/>
        <v>272625</v>
      </c>
      <c r="M76" s="227">
        <f t="shared" si="10"/>
        <v>0</v>
      </c>
      <c r="N76" s="257">
        <f t="shared" si="10"/>
        <v>19493</v>
      </c>
      <c r="O76" s="256">
        <f t="shared" si="10"/>
        <v>253132</v>
      </c>
      <c r="P76" s="131">
        <f t="shared" si="10"/>
        <v>783</v>
      </c>
      <c r="Q76" s="100">
        <f t="shared" si="10"/>
        <v>273408</v>
      </c>
      <c r="R76" s="28">
        <v>0</v>
      </c>
    </row>
    <row r="77" spans="1:18" ht="35.25" customHeight="1" thickBot="1">
      <c r="A77" s="13" t="s">
        <v>17</v>
      </c>
      <c r="B77" s="239">
        <f>SUM(B75:B76)</f>
        <v>228671</v>
      </c>
      <c r="C77" s="229">
        <f aca="true" t="shared" si="11" ref="C77:Q77">SUM(C75:C76)</f>
        <v>23702</v>
      </c>
      <c r="D77" s="272">
        <f t="shared" si="11"/>
        <v>100625</v>
      </c>
      <c r="E77" s="277">
        <f t="shared" si="11"/>
        <v>104344</v>
      </c>
      <c r="F77" s="209">
        <f t="shared" si="11"/>
        <v>641</v>
      </c>
      <c r="G77" s="239">
        <f t="shared" si="11"/>
        <v>1188632</v>
      </c>
      <c r="H77" s="229">
        <f t="shared" si="11"/>
        <v>0</v>
      </c>
      <c r="I77" s="272">
        <f t="shared" si="11"/>
        <v>9681</v>
      </c>
      <c r="J77" s="277">
        <f t="shared" si="11"/>
        <v>1178951</v>
      </c>
      <c r="K77" s="209">
        <f t="shared" si="11"/>
        <v>274</v>
      </c>
      <c r="L77" s="239">
        <f t="shared" si="11"/>
        <v>1417303</v>
      </c>
      <c r="M77" s="229">
        <f t="shared" si="11"/>
        <v>23702</v>
      </c>
      <c r="N77" s="272">
        <f t="shared" si="11"/>
        <v>110306</v>
      </c>
      <c r="O77" s="277">
        <f t="shared" si="11"/>
        <v>1283295</v>
      </c>
      <c r="P77" s="209">
        <f t="shared" si="11"/>
        <v>915</v>
      </c>
      <c r="Q77" s="208">
        <f t="shared" si="11"/>
        <v>1418218</v>
      </c>
      <c r="R77" s="31">
        <v>0</v>
      </c>
    </row>
  </sheetData>
  <mergeCells count="28">
    <mergeCell ref="A2:A5"/>
    <mergeCell ref="E4:E5"/>
    <mergeCell ref="F3:F5"/>
    <mergeCell ref="O4:O5"/>
    <mergeCell ref="K3:K5"/>
    <mergeCell ref="J4:J5"/>
    <mergeCell ref="I4:I5"/>
    <mergeCell ref="C4:C5"/>
    <mergeCell ref="D4:D5"/>
    <mergeCell ref="H4:H5"/>
    <mergeCell ref="P3:P5"/>
    <mergeCell ref="Q2:Q5"/>
    <mergeCell ref="M4:M5"/>
    <mergeCell ref="N4:N5"/>
    <mergeCell ref="A41:A44"/>
    <mergeCell ref="Q41:Q44"/>
    <mergeCell ref="F42:F44"/>
    <mergeCell ref="K42:K44"/>
    <mergeCell ref="P42:P44"/>
    <mergeCell ref="C43:C44"/>
    <mergeCell ref="D43:D44"/>
    <mergeCell ref="E43:E44"/>
    <mergeCell ref="H43:H44"/>
    <mergeCell ref="I43:I44"/>
    <mergeCell ref="J43:J44"/>
    <mergeCell ref="M43:M44"/>
    <mergeCell ref="N43:N44"/>
    <mergeCell ref="O43:O44"/>
  </mergeCells>
  <printOptions horizontalCentered="1"/>
  <pageMargins left="0.69" right="0.54" top="0.7874015748031497" bottom="0.71" header="0.5118110236220472" footer="0.5118110236220472"/>
  <pageSetup firstPageNumber="7" useFirstPageNumber="1" fitToHeight="2" horizontalDpi="600" verticalDpi="600" orientation="portrait" paperSize="9" scale="58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A77"/>
  <sheetViews>
    <sheetView view="pageBreakPreview" zoomScale="75" zoomScaleNormal="75" zoomScaleSheetLayoutView="75" workbookViewId="0" topLeftCell="A1">
      <pane xSplit="1" ySplit="5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49" sqref="O49"/>
    </sheetView>
  </sheetViews>
  <sheetFormatPr defaultColWidth="8.796875" defaultRowHeight="15"/>
  <cols>
    <col min="1" max="1" width="11" style="2" customWidth="1"/>
    <col min="2" max="7" width="9.09765625" style="2" customWidth="1"/>
    <col min="8" max="9" width="10" style="2" customWidth="1"/>
    <col min="10" max="13" width="9.09765625" style="2" customWidth="1"/>
    <col min="14" max="15" width="9.69921875" style="2" customWidth="1"/>
    <col min="16" max="22" width="9.09765625" style="2" customWidth="1"/>
    <col min="23" max="23" width="11.59765625" style="2" customWidth="1"/>
    <col min="24" max="25" width="12.09765625" style="47" hidden="1" customWidth="1"/>
    <col min="26" max="26" width="8" style="47" hidden="1" customWidth="1"/>
    <col min="27" max="16384" width="11" style="2" customWidth="1"/>
  </cols>
  <sheetData>
    <row r="1" spans="1:26" s="18" customFormat="1" ht="24" customHeight="1">
      <c r="A1" s="105" t="s">
        <v>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U1" s="33"/>
      <c r="V1" s="33"/>
      <c r="X1" s="25"/>
      <c r="Y1" s="25"/>
      <c r="Z1" s="25"/>
    </row>
    <row r="2" spans="1:26" s="18" customFormat="1" ht="27" customHeight="1" thickBot="1">
      <c r="A2" s="105" t="s">
        <v>74</v>
      </c>
      <c r="W2" s="98" t="s">
        <v>159</v>
      </c>
      <c r="X2" s="34"/>
      <c r="Y2" s="19"/>
      <c r="Z2" s="19"/>
    </row>
    <row r="3" spans="1:26" s="18" customFormat="1" ht="21.75" customHeight="1">
      <c r="A3" s="335"/>
      <c r="B3" s="115"/>
      <c r="C3" s="110"/>
      <c r="D3" s="110" t="s">
        <v>91</v>
      </c>
      <c r="E3" s="110"/>
      <c r="F3" s="110"/>
      <c r="G3" s="116"/>
      <c r="H3" s="115"/>
      <c r="I3" s="110"/>
      <c r="J3" s="110" t="s">
        <v>90</v>
      </c>
      <c r="K3" s="110"/>
      <c r="L3" s="110"/>
      <c r="M3" s="116"/>
      <c r="N3" s="115"/>
      <c r="O3" s="110"/>
      <c r="P3" s="110" t="s">
        <v>92</v>
      </c>
      <c r="Q3" s="110"/>
      <c r="R3" s="110"/>
      <c r="S3" s="116"/>
      <c r="T3" s="115"/>
      <c r="U3" s="16" t="s">
        <v>93</v>
      </c>
      <c r="V3" s="116"/>
      <c r="W3" s="335" t="s">
        <v>68</v>
      </c>
      <c r="X3" s="19" t="s">
        <v>95</v>
      </c>
      <c r="Y3" s="35" t="s">
        <v>94</v>
      </c>
      <c r="Z3" s="36" t="s">
        <v>94</v>
      </c>
    </row>
    <row r="4" spans="1:26" s="18" customFormat="1" ht="21.75" customHeight="1">
      <c r="A4" s="336"/>
      <c r="B4" s="114" t="s">
        <v>67</v>
      </c>
      <c r="C4" s="358" t="s">
        <v>156</v>
      </c>
      <c r="D4" s="360" t="s">
        <v>155</v>
      </c>
      <c r="E4" s="349" t="s">
        <v>77</v>
      </c>
      <c r="F4" s="349" t="s">
        <v>354</v>
      </c>
      <c r="G4" s="357" t="s">
        <v>79</v>
      </c>
      <c r="H4" s="112" t="s">
        <v>67</v>
      </c>
      <c r="I4" s="358" t="s">
        <v>156</v>
      </c>
      <c r="J4" s="360" t="s">
        <v>155</v>
      </c>
      <c r="K4" s="349" t="s">
        <v>77</v>
      </c>
      <c r="L4" s="349" t="s">
        <v>354</v>
      </c>
      <c r="M4" s="357" t="s">
        <v>79</v>
      </c>
      <c r="N4" s="112" t="s">
        <v>67</v>
      </c>
      <c r="O4" s="358" t="s">
        <v>156</v>
      </c>
      <c r="P4" s="360" t="s">
        <v>155</v>
      </c>
      <c r="Q4" s="349" t="s">
        <v>77</v>
      </c>
      <c r="R4" s="349" t="s">
        <v>354</v>
      </c>
      <c r="S4" s="357" t="s">
        <v>79</v>
      </c>
      <c r="T4" s="112" t="s">
        <v>67</v>
      </c>
      <c r="U4" s="347" t="s">
        <v>80</v>
      </c>
      <c r="V4" s="355" t="s">
        <v>157</v>
      </c>
      <c r="W4" s="362"/>
      <c r="X4" s="19" t="s">
        <v>96</v>
      </c>
      <c r="Y4" s="37" t="s">
        <v>68</v>
      </c>
      <c r="Z4" s="38" t="s">
        <v>68</v>
      </c>
    </row>
    <row r="5" spans="1:26" s="18" customFormat="1" ht="21.75" customHeight="1" thickBot="1">
      <c r="A5" s="351"/>
      <c r="B5" s="1"/>
      <c r="C5" s="359"/>
      <c r="D5" s="361"/>
      <c r="E5" s="350"/>
      <c r="F5" s="350"/>
      <c r="G5" s="356"/>
      <c r="H5" s="290"/>
      <c r="I5" s="359"/>
      <c r="J5" s="361"/>
      <c r="K5" s="350"/>
      <c r="L5" s="350"/>
      <c r="M5" s="356"/>
      <c r="N5" s="290"/>
      <c r="O5" s="359"/>
      <c r="P5" s="361"/>
      <c r="Q5" s="350"/>
      <c r="R5" s="350"/>
      <c r="S5" s="356"/>
      <c r="T5" s="290"/>
      <c r="U5" s="348"/>
      <c r="V5" s="356"/>
      <c r="W5" s="363"/>
      <c r="X5" s="22" t="s">
        <v>88</v>
      </c>
      <c r="Y5" s="39"/>
      <c r="Z5" s="40" t="s">
        <v>88</v>
      </c>
    </row>
    <row r="6" spans="1:27" ht="28.5" customHeight="1">
      <c r="A6" s="185" t="s">
        <v>290</v>
      </c>
      <c r="B6" s="235">
        <f>SUM(C6:G6)</f>
        <v>17004</v>
      </c>
      <c r="C6" s="274" t="s">
        <v>394</v>
      </c>
      <c r="D6" s="275">
        <v>17004</v>
      </c>
      <c r="E6" s="253" t="s">
        <v>394</v>
      </c>
      <c r="F6" s="253" t="s">
        <v>394</v>
      </c>
      <c r="G6" s="379" t="s">
        <v>394</v>
      </c>
      <c r="H6" s="206">
        <f aca="true" t="shared" si="0" ref="H6:H37">SUM(I6:M6)</f>
        <v>29559</v>
      </c>
      <c r="I6" s="274" t="s">
        <v>394</v>
      </c>
      <c r="J6" s="275">
        <v>29559</v>
      </c>
      <c r="K6" s="253" t="s">
        <v>394</v>
      </c>
      <c r="L6" s="253" t="s">
        <v>394</v>
      </c>
      <c r="M6" s="379" t="s">
        <v>394</v>
      </c>
      <c r="N6" s="206">
        <f>SUM(O6:S6)</f>
        <v>46563</v>
      </c>
      <c r="O6" s="274" t="s">
        <v>394</v>
      </c>
      <c r="P6" s="275">
        <f>SUM(J6,D6)</f>
        <v>46563</v>
      </c>
      <c r="Q6" s="253" t="s">
        <v>394</v>
      </c>
      <c r="R6" s="253" t="s">
        <v>394</v>
      </c>
      <c r="S6" s="379" t="s">
        <v>394</v>
      </c>
      <c r="T6" s="380" t="s">
        <v>382</v>
      </c>
      <c r="U6" s="274" t="s">
        <v>382</v>
      </c>
      <c r="V6" s="379" t="s">
        <v>382</v>
      </c>
      <c r="W6" s="381">
        <f>SUM(N6,T6)</f>
        <v>46563</v>
      </c>
      <c r="X6" s="3">
        <v>0</v>
      </c>
      <c r="Y6" s="5">
        <v>49043</v>
      </c>
      <c r="Z6" s="6">
        <v>0</v>
      </c>
      <c r="AA6" s="48"/>
    </row>
    <row r="7" spans="1:27" ht="28.5" customHeight="1">
      <c r="A7" s="187" t="s">
        <v>291</v>
      </c>
      <c r="B7" s="236">
        <f>SUM(C7:G7)</f>
        <v>4439</v>
      </c>
      <c r="C7" s="227">
        <v>4439</v>
      </c>
      <c r="D7" s="255" t="s">
        <v>394</v>
      </c>
      <c r="E7" s="255" t="s">
        <v>394</v>
      </c>
      <c r="F7" s="255" t="s">
        <v>394</v>
      </c>
      <c r="G7" s="382" t="s">
        <v>394</v>
      </c>
      <c r="H7" s="131">
        <f t="shared" si="0"/>
        <v>45180</v>
      </c>
      <c r="I7" s="227">
        <v>45180</v>
      </c>
      <c r="J7" s="255" t="s">
        <v>394</v>
      </c>
      <c r="K7" s="255" t="s">
        <v>394</v>
      </c>
      <c r="L7" s="255" t="s">
        <v>394</v>
      </c>
      <c r="M7" s="382" t="s">
        <v>394</v>
      </c>
      <c r="N7" s="131">
        <f>SUM(O7:S7)</f>
        <v>49619</v>
      </c>
      <c r="O7" s="227">
        <f>SUM(I7,C7)</f>
        <v>49619</v>
      </c>
      <c r="P7" s="255" t="s">
        <v>394</v>
      </c>
      <c r="Q7" s="255" t="s">
        <v>394</v>
      </c>
      <c r="R7" s="255" t="s">
        <v>394</v>
      </c>
      <c r="S7" s="382" t="s">
        <v>394</v>
      </c>
      <c r="T7" s="383" t="s">
        <v>383</v>
      </c>
      <c r="U7" s="258" t="s">
        <v>383</v>
      </c>
      <c r="V7" s="382" t="s">
        <v>383</v>
      </c>
      <c r="W7" s="207">
        <f>SUM(N7,T7)</f>
        <v>49619</v>
      </c>
      <c r="X7" s="3">
        <v>0</v>
      </c>
      <c r="Y7" s="5">
        <v>49572</v>
      </c>
      <c r="Z7" s="6">
        <v>0</v>
      </c>
      <c r="AA7" s="48"/>
    </row>
    <row r="8" spans="1:27" ht="28.5" customHeight="1">
      <c r="A8" s="187" t="s">
        <v>292</v>
      </c>
      <c r="B8" s="236">
        <f aca="true" t="shared" si="1" ref="B8:B74">SUM(C8:G8)</f>
        <v>7230</v>
      </c>
      <c r="C8" s="227">
        <v>7230</v>
      </c>
      <c r="D8" s="255" t="s">
        <v>394</v>
      </c>
      <c r="E8" s="255" t="s">
        <v>394</v>
      </c>
      <c r="F8" s="255" t="s">
        <v>394</v>
      </c>
      <c r="G8" s="382" t="s">
        <v>394</v>
      </c>
      <c r="H8" s="131">
        <f t="shared" si="0"/>
        <v>83807</v>
      </c>
      <c r="I8" s="227">
        <v>83807</v>
      </c>
      <c r="J8" s="255" t="s">
        <v>394</v>
      </c>
      <c r="K8" s="255" t="s">
        <v>394</v>
      </c>
      <c r="L8" s="255" t="s">
        <v>394</v>
      </c>
      <c r="M8" s="382" t="s">
        <v>394</v>
      </c>
      <c r="N8" s="131">
        <f aca="true" t="shared" si="2" ref="N8:N74">SUM(O8:S8)</f>
        <v>91037</v>
      </c>
      <c r="O8" s="227">
        <f aca="true" t="shared" si="3" ref="O8:O74">SUM(I8,C8)</f>
        <v>91037</v>
      </c>
      <c r="P8" s="255" t="s">
        <v>394</v>
      </c>
      <c r="Q8" s="255" t="s">
        <v>394</v>
      </c>
      <c r="R8" s="255" t="s">
        <v>394</v>
      </c>
      <c r="S8" s="382" t="s">
        <v>394</v>
      </c>
      <c r="T8" s="383" t="s">
        <v>384</v>
      </c>
      <c r="U8" s="258" t="s">
        <v>384</v>
      </c>
      <c r="V8" s="382" t="s">
        <v>384</v>
      </c>
      <c r="W8" s="207">
        <f aca="true" t="shared" si="4" ref="W8:W74">SUM(N8,T8)</f>
        <v>91037</v>
      </c>
      <c r="X8" s="3">
        <v>0</v>
      </c>
      <c r="Y8" s="5">
        <v>90885</v>
      </c>
      <c r="Z8" s="6">
        <v>0</v>
      </c>
      <c r="AA8" s="48"/>
    </row>
    <row r="9" spans="1:27" ht="28.5" customHeight="1">
      <c r="A9" s="187" t="s">
        <v>293</v>
      </c>
      <c r="B9" s="236">
        <f t="shared" si="1"/>
        <v>24029</v>
      </c>
      <c r="C9" s="227">
        <v>21666</v>
      </c>
      <c r="D9" s="257">
        <v>2363</v>
      </c>
      <c r="E9" s="255" t="s">
        <v>394</v>
      </c>
      <c r="F9" s="255" t="s">
        <v>394</v>
      </c>
      <c r="G9" s="382" t="s">
        <v>394</v>
      </c>
      <c r="H9" s="131">
        <f t="shared" si="0"/>
        <v>65244</v>
      </c>
      <c r="I9" s="227">
        <v>62611</v>
      </c>
      <c r="J9" s="257">
        <v>2633</v>
      </c>
      <c r="K9" s="255" t="s">
        <v>394</v>
      </c>
      <c r="L9" s="255" t="s">
        <v>394</v>
      </c>
      <c r="M9" s="382" t="s">
        <v>394</v>
      </c>
      <c r="N9" s="131">
        <f t="shared" si="2"/>
        <v>89273</v>
      </c>
      <c r="O9" s="227">
        <f t="shared" si="3"/>
        <v>84277</v>
      </c>
      <c r="P9" s="257">
        <f>SUM(J9,D9)</f>
        <v>4996</v>
      </c>
      <c r="Q9" s="255" t="s">
        <v>394</v>
      </c>
      <c r="R9" s="255" t="s">
        <v>394</v>
      </c>
      <c r="S9" s="382" t="s">
        <v>394</v>
      </c>
      <c r="T9" s="131">
        <f>SUM(U9:V9)</f>
        <v>78</v>
      </c>
      <c r="U9" s="227">
        <v>78</v>
      </c>
      <c r="V9" s="382" t="s">
        <v>385</v>
      </c>
      <c r="W9" s="207">
        <f t="shared" si="4"/>
        <v>89351</v>
      </c>
      <c r="X9" s="3">
        <v>0</v>
      </c>
      <c r="Y9" s="5">
        <v>61826</v>
      </c>
      <c r="Z9" s="6">
        <v>0</v>
      </c>
      <c r="AA9" s="48"/>
    </row>
    <row r="10" spans="1:27" ht="28.5" customHeight="1">
      <c r="A10" s="188" t="s">
        <v>294</v>
      </c>
      <c r="B10" s="237">
        <f t="shared" si="1"/>
        <v>8404</v>
      </c>
      <c r="C10" s="384">
        <v>8404</v>
      </c>
      <c r="D10" s="266" t="s">
        <v>394</v>
      </c>
      <c r="E10" s="266" t="s">
        <v>394</v>
      </c>
      <c r="F10" s="266" t="s">
        <v>394</v>
      </c>
      <c r="G10" s="385" t="s">
        <v>394</v>
      </c>
      <c r="H10" s="386">
        <f t="shared" si="0"/>
        <v>29040</v>
      </c>
      <c r="I10" s="384">
        <v>29040</v>
      </c>
      <c r="J10" s="266" t="s">
        <v>394</v>
      </c>
      <c r="K10" s="266" t="s">
        <v>394</v>
      </c>
      <c r="L10" s="266" t="s">
        <v>394</v>
      </c>
      <c r="M10" s="385" t="s">
        <v>394</v>
      </c>
      <c r="N10" s="386">
        <f t="shared" si="2"/>
        <v>37444</v>
      </c>
      <c r="O10" s="384">
        <f t="shared" si="3"/>
        <v>37444</v>
      </c>
      <c r="P10" s="266" t="s">
        <v>394</v>
      </c>
      <c r="Q10" s="266" t="s">
        <v>394</v>
      </c>
      <c r="R10" s="266" t="s">
        <v>394</v>
      </c>
      <c r="S10" s="385" t="s">
        <v>394</v>
      </c>
      <c r="T10" s="386">
        <f>SUM(U10:V10)</f>
        <v>39</v>
      </c>
      <c r="U10" s="384">
        <v>39</v>
      </c>
      <c r="V10" s="385" t="s">
        <v>386</v>
      </c>
      <c r="W10" s="244">
        <f t="shared" si="4"/>
        <v>37483</v>
      </c>
      <c r="X10" s="4">
        <v>0</v>
      </c>
      <c r="Y10" s="7">
        <v>38549</v>
      </c>
      <c r="Z10" s="8">
        <v>0</v>
      </c>
      <c r="AA10" s="48"/>
    </row>
    <row r="11" spans="1:27" ht="28.5" customHeight="1">
      <c r="A11" s="194" t="s">
        <v>295</v>
      </c>
      <c r="B11" s="238">
        <f t="shared" si="1"/>
        <v>4349</v>
      </c>
      <c r="C11" s="268">
        <v>4349</v>
      </c>
      <c r="D11" s="270" t="s">
        <v>394</v>
      </c>
      <c r="E11" s="270" t="s">
        <v>394</v>
      </c>
      <c r="F11" s="270" t="s">
        <v>394</v>
      </c>
      <c r="G11" s="387" t="s">
        <v>394</v>
      </c>
      <c r="H11" s="388">
        <f t="shared" si="0"/>
        <v>27380</v>
      </c>
      <c r="I11" s="268">
        <v>27380</v>
      </c>
      <c r="J11" s="270" t="s">
        <v>394</v>
      </c>
      <c r="K11" s="270" t="s">
        <v>394</v>
      </c>
      <c r="L11" s="270" t="s">
        <v>394</v>
      </c>
      <c r="M11" s="387" t="s">
        <v>394</v>
      </c>
      <c r="N11" s="388">
        <f t="shared" si="2"/>
        <v>31729</v>
      </c>
      <c r="O11" s="268">
        <f t="shared" si="3"/>
        <v>31729</v>
      </c>
      <c r="P11" s="270" t="s">
        <v>394</v>
      </c>
      <c r="Q11" s="270" t="s">
        <v>394</v>
      </c>
      <c r="R11" s="270" t="s">
        <v>394</v>
      </c>
      <c r="S11" s="387" t="s">
        <v>394</v>
      </c>
      <c r="T11" s="389" t="s">
        <v>387</v>
      </c>
      <c r="U11" s="262" t="s">
        <v>387</v>
      </c>
      <c r="V11" s="387" t="s">
        <v>387</v>
      </c>
      <c r="W11" s="248">
        <f t="shared" si="4"/>
        <v>31729</v>
      </c>
      <c r="X11" s="3">
        <v>0</v>
      </c>
      <c r="Y11" s="5">
        <v>32351</v>
      </c>
      <c r="Z11" s="6">
        <v>0</v>
      </c>
      <c r="AA11" s="48"/>
    </row>
    <row r="12" spans="1:27" ht="28.5" customHeight="1">
      <c r="A12" s="187" t="s">
        <v>296</v>
      </c>
      <c r="B12" s="236">
        <f t="shared" si="1"/>
        <v>12083</v>
      </c>
      <c r="C12" s="227">
        <v>12083</v>
      </c>
      <c r="D12" s="255" t="s">
        <v>394</v>
      </c>
      <c r="E12" s="255" t="s">
        <v>394</v>
      </c>
      <c r="F12" s="255" t="s">
        <v>394</v>
      </c>
      <c r="G12" s="382" t="s">
        <v>394</v>
      </c>
      <c r="H12" s="131">
        <f t="shared" si="0"/>
        <v>39083</v>
      </c>
      <c r="I12" s="227">
        <v>39083</v>
      </c>
      <c r="J12" s="255" t="s">
        <v>394</v>
      </c>
      <c r="K12" s="255" t="s">
        <v>394</v>
      </c>
      <c r="L12" s="255" t="s">
        <v>394</v>
      </c>
      <c r="M12" s="382" t="s">
        <v>394</v>
      </c>
      <c r="N12" s="131">
        <f t="shared" si="2"/>
        <v>51166</v>
      </c>
      <c r="O12" s="227">
        <f t="shared" si="3"/>
        <v>51166</v>
      </c>
      <c r="P12" s="255" t="s">
        <v>394</v>
      </c>
      <c r="Q12" s="255" t="s">
        <v>394</v>
      </c>
      <c r="R12" s="255" t="s">
        <v>394</v>
      </c>
      <c r="S12" s="382" t="s">
        <v>394</v>
      </c>
      <c r="T12" s="383" t="s">
        <v>388</v>
      </c>
      <c r="U12" s="258" t="s">
        <v>388</v>
      </c>
      <c r="V12" s="382" t="s">
        <v>388</v>
      </c>
      <c r="W12" s="207">
        <f t="shared" si="4"/>
        <v>51166</v>
      </c>
      <c r="X12" s="3">
        <v>0</v>
      </c>
      <c r="Y12" s="5">
        <v>51428</v>
      </c>
      <c r="Z12" s="6">
        <v>0</v>
      </c>
      <c r="AA12" s="48"/>
    </row>
    <row r="13" spans="1:27" ht="28.5" customHeight="1">
      <c r="A13" s="187" t="s">
        <v>297</v>
      </c>
      <c r="B13" s="236">
        <f t="shared" si="1"/>
        <v>2884</v>
      </c>
      <c r="C13" s="227">
        <v>2884</v>
      </c>
      <c r="D13" s="255" t="s">
        <v>394</v>
      </c>
      <c r="E13" s="255" t="s">
        <v>394</v>
      </c>
      <c r="F13" s="255" t="s">
        <v>394</v>
      </c>
      <c r="G13" s="382" t="s">
        <v>394</v>
      </c>
      <c r="H13" s="131">
        <f t="shared" si="0"/>
        <v>21538</v>
      </c>
      <c r="I13" s="227">
        <v>21538</v>
      </c>
      <c r="J13" s="255" t="s">
        <v>394</v>
      </c>
      <c r="K13" s="255" t="s">
        <v>394</v>
      </c>
      <c r="L13" s="255" t="s">
        <v>394</v>
      </c>
      <c r="M13" s="382" t="s">
        <v>394</v>
      </c>
      <c r="N13" s="131">
        <f t="shared" si="2"/>
        <v>24422</v>
      </c>
      <c r="O13" s="227">
        <f t="shared" si="3"/>
        <v>24422</v>
      </c>
      <c r="P13" s="255" t="s">
        <v>394</v>
      </c>
      <c r="Q13" s="255" t="s">
        <v>394</v>
      </c>
      <c r="R13" s="255" t="s">
        <v>394</v>
      </c>
      <c r="S13" s="382" t="s">
        <v>394</v>
      </c>
      <c r="T13" s="131">
        <f>SUM(U13:V13)</f>
        <v>15</v>
      </c>
      <c r="U13" s="227">
        <v>15</v>
      </c>
      <c r="V13" s="382" t="s">
        <v>383</v>
      </c>
      <c r="W13" s="207">
        <f t="shared" si="4"/>
        <v>24437</v>
      </c>
      <c r="X13" s="3">
        <v>0</v>
      </c>
      <c r="Y13" s="5">
        <v>22010</v>
      </c>
      <c r="Z13" s="6">
        <v>0</v>
      </c>
      <c r="AA13" s="48"/>
    </row>
    <row r="14" spans="1:27" ht="28.5" customHeight="1">
      <c r="A14" s="187" t="s">
        <v>298</v>
      </c>
      <c r="B14" s="236">
        <f t="shared" si="1"/>
        <v>2853</v>
      </c>
      <c r="C14" s="227">
        <v>2853</v>
      </c>
      <c r="D14" s="255" t="s">
        <v>394</v>
      </c>
      <c r="E14" s="255" t="s">
        <v>394</v>
      </c>
      <c r="F14" s="255" t="s">
        <v>394</v>
      </c>
      <c r="G14" s="382" t="s">
        <v>394</v>
      </c>
      <c r="H14" s="131">
        <f t="shared" si="0"/>
        <v>19504</v>
      </c>
      <c r="I14" s="227">
        <v>19504</v>
      </c>
      <c r="J14" s="255" t="s">
        <v>394</v>
      </c>
      <c r="K14" s="255" t="s">
        <v>394</v>
      </c>
      <c r="L14" s="255" t="s">
        <v>394</v>
      </c>
      <c r="M14" s="382" t="s">
        <v>394</v>
      </c>
      <c r="N14" s="131">
        <f t="shared" si="2"/>
        <v>22357</v>
      </c>
      <c r="O14" s="227">
        <f t="shared" si="3"/>
        <v>22357</v>
      </c>
      <c r="P14" s="255" t="s">
        <v>394</v>
      </c>
      <c r="Q14" s="255" t="s">
        <v>394</v>
      </c>
      <c r="R14" s="255" t="s">
        <v>394</v>
      </c>
      <c r="S14" s="382" t="s">
        <v>394</v>
      </c>
      <c r="T14" s="383" t="s">
        <v>389</v>
      </c>
      <c r="U14" s="258" t="s">
        <v>389</v>
      </c>
      <c r="V14" s="382" t="s">
        <v>389</v>
      </c>
      <c r="W14" s="207">
        <f t="shared" si="4"/>
        <v>22357</v>
      </c>
      <c r="X14" s="3">
        <v>0</v>
      </c>
      <c r="Y14" s="5">
        <v>22312</v>
      </c>
      <c r="Z14" s="6">
        <v>0</v>
      </c>
      <c r="AA14" s="48"/>
    </row>
    <row r="15" spans="1:27" ht="28.5" customHeight="1">
      <c r="A15" s="188" t="s">
        <v>299</v>
      </c>
      <c r="B15" s="237">
        <f t="shared" si="1"/>
        <v>4848</v>
      </c>
      <c r="C15" s="384">
        <v>4848</v>
      </c>
      <c r="D15" s="266" t="s">
        <v>394</v>
      </c>
      <c r="E15" s="266" t="s">
        <v>394</v>
      </c>
      <c r="F15" s="266" t="s">
        <v>394</v>
      </c>
      <c r="G15" s="385" t="s">
        <v>394</v>
      </c>
      <c r="H15" s="386">
        <f t="shared" si="0"/>
        <v>19902</v>
      </c>
      <c r="I15" s="384">
        <v>19902</v>
      </c>
      <c r="J15" s="266" t="s">
        <v>394</v>
      </c>
      <c r="K15" s="266" t="s">
        <v>394</v>
      </c>
      <c r="L15" s="266" t="s">
        <v>394</v>
      </c>
      <c r="M15" s="385" t="s">
        <v>394</v>
      </c>
      <c r="N15" s="386">
        <f t="shared" si="2"/>
        <v>24750</v>
      </c>
      <c r="O15" s="384">
        <f t="shared" si="3"/>
        <v>24750</v>
      </c>
      <c r="P15" s="266" t="s">
        <v>394</v>
      </c>
      <c r="Q15" s="266" t="s">
        <v>394</v>
      </c>
      <c r="R15" s="266" t="s">
        <v>394</v>
      </c>
      <c r="S15" s="385" t="s">
        <v>394</v>
      </c>
      <c r="T15" s="390" t="s">
        <v>404</v>
      </c>
      <c r="U15" s="259" t="s">
        <v>404</v>
      </c>
      <c r="V15" s="385" t="s">
        <v>404</v>
      </c>
      <c r="W15" s="244">
        <f t="shared" si="4"/>
        <v>24750</v>
      </c>
      <c r="X15" s="4">
        <v>0</v>
      </c>
      <c r="Y15" s="7">
        <v>23693</v>
      </c>
      <c r="Z15" s="8">
        <v>0</v>
      </c>
      <c r="AA15" s="48"/>
    </row>
    <row r="16" spans="1:27" ht="28.5" customHeight="1">
      <c r="A16" s="194" t="s">
        <v>300</v>
      </c>
      <c r="B16" s="238">
        <f t="shared" si="1"/>
        <v>2826</v>
      </c>
      <c r="C16" s="268">
        <v>1756</v>
      </c>
      <c r="D16" s="263">
        <v>1070</v>
      </c>
      <c r="E16" s="270" t="s">
        <v>394</v>
      </c>
      <c r="F16" s="270" t="s">
        <v>394</v>
      </c>
      <c r="G16" s="387" t="s">
        <v>394</v>
      </c>
      <c r="H16" s="388">
        <f t="shared" si="0"/>
        <v>33524</v>
      </c>
      <c r="I16" s="268">
        <v>20825</v>
      </c>
      <c r="J16" s="263">
        <v>12699</v>
      </c>
      <c r="K16" s="270" t="s">
        <v>394</v>
      </c>
      <c r="L16" s="270" t="s">
        <v>394</v>
      </c>
      <c r="M16" s="387" t="s">
        <v>394</v>
      </c>
      <c r="N16" s="388">
        <f t="shared" si="2"/>
        <v>36350</v>
      </c>
      <c r="O16" s="268">
        <f t="shared" si="3"/>
        <v>22581</v>
      </c>
      <c r="P16" s="263">
        <f>SUM(J16,D16)</f>
        <v>13769</v>
      </c>
      <c r="Q16" s="270" t="s">
        <v>394</v>
      </c>
      <c r="R16" s="270" t="s">
        <v>394</v>
      </c>
      <c r="S16" s="387" t="s">
        <v>394</v>
      </c>
      <c r="T16" s="389" t="s">
        <v>388</v>
      </c>
      <c r="U16" s="262" t="s">
        <v>388</v>
      </c>
      <c r="V16" s="387" t="s">
        <v>388</v>
      </c>
      <c r="W16" s="248">
        <f t="shared" si="4"/>
        <v>36350</v>
      </c>
      <c r="X16" s="3">
        <v>-237</v>
      </c>
      <c r="Y16" s="5">
        <v>36574</v>
      </c>
      <c r="Z16" s="6">
        <v>-237</v>
      </c>
      <c r="AA16" s="48"/>
    </row>
    <row r="17" spans="1:27" ht="28.5" customHeight="1">
      <c r="A17" s="187" t="s">
        <v>301</v>
      </c>
      <c r="B17" s="236">
        <f t="shared" si="1"/>
        <v>20094</v>
      </c>
      <c r="C17" s="227">
        <v>20094</v>
      </c>
      <c r="D17" s="255" t="s">
        <v>394</v>
      </c>
      <c r="E17" s="255" t="s">
        <v>394</v>
      </c>
      <c r="F17" s="255" t="s">
        <v>394</v>
      </c>
      <c r="G17" s="382" t="s">
        <v>394</v>
      </c>
      <c r="H17" s="131">
        <f t="shared" si="0"/>
        <v>110167</v>
      </c>
      <c r="I17" s="227">
        <v>110167</v>
      </c>
      <c r="J17" s="255" t="s">
        <v>394</v>
      </c>
      <c r="K17" s="255" t="s">
        <v>394</v>
      </c>
      <c r="L17" s="255" t="s">
        <v>394</v>
      </c>
      <c r="M17" s="382" t="s">
        <v>394</v>
      </c>
      <c r="N17" s="131">
        <f t="shared" si="2"/>
        <v>130261</v>
      </c>
      <c r="O17" s="227">
        <f t="shared" si="3"/>
        <v>130261</v>
      </c>
      <c r="P17" s="255" t="s">
        <v>394</v>
      </c>
      <c r="Q17" s="255" t="s">
        <v>394</v>
      </c>
      <c r="R17" s="255" t="s">
        <v>394</v>
      </c>
      <c r="S17" s="382" t="s">
        <v>394</v>
      </c>
      <c r="T17" s="383" t="s">
        <v>383</v>
      </c>
      <c r="U17" s="258" t="s">
        <v>383</v>
      </c>
      <c r="V17" s="382" t="s">
        <v>383</v>
      </c>
      <c r="W17" s="207">
        <f t="shared" si="4"/>
        <v>130261</v>
      </c>
      <c r="X17" s="3">
        <v>0</v>
      </c>
      <c r="Y17" s="5">
        <v>106785</v>
      </c>
      <c r="Z17" s="6">
        <v>0</v>
      </c>
      <c r="AA17" s="48"/>
    </row>
    <row r="18" spans="1:27" ht="28.5" customHeight="1">
      <c r="A18" s="187" t="s">
        <v>302</v>
      </c>
      <c r="B18" s="236">
        <f t="shared" si="1"/>
        <v>4210</v>
      </c>
      <c r="C18" s="227">
        <v>4210</v>
      </c>
      <c r="D18" s="255" t="s">
        <v>394</v>
      </c>
      <c r="E18" s="255" t="s">
        <v>394</v>
      </c>
      <c r="F18" s="255" t="s">
        <v>394</v>
      </c>
      <c r="G18" s="382" t="s">
        <v>394</v>
      </c>
      <c r="H18" s="131">
        <f t="shared" si="0"/>
        <v>41171</v>
      </c>
      <c r="I18" s="227">
        <v>41171</v>
      </c>
      <c r="J18" s="255" t="s">
        <v>394</v>
      </c>
      <c r="K18" s="255" t="s">
        <v>394</v>
      </c>
      <c r="L18" s="255" t="s">
        <v>394</v>
      </c>
      <c r="M18" s="382" t="s">
        <v>394</v>
      </c>
      <c r="N18" s="131">
        <f t="shared" si="2"/>
        <v>45381</v>
      </c>
      <c r="O18" s="227">
        <f t="shared" si="3"/>
        <v>45381</v>
      </c>
      <c r="P18" s="255" t="s">
        <v>394</v>
      </c>
      <c r="Q18" s="255" t="s">
        <v>394</v>
      </c>
      <c r="R18" s="255" t="s">
        <v>394</v>
      </c>
      <c r="S18" s="382" t="s">
        <v>394</v>
      </c>
      <c r="T18" s="383" t="s">
        <v>391</v>
      </c>
      <c r="U18" s="258" t="s">
        <v>391</v>
      </c>
      <c r="V18" s="382" t="s">
        <v>391</v>
      </c>
      <c r="W18" s="207">
        <f t="shared" si="4"/>
        <v>45381</v>
      </c>
      <c r="X18" s="3">
        <v>0</v>
      </c>
      <c r="Y18" s="5">
        <v>45866</v>
      </c>
      <c r="Z18" s="6">
        <v>0</v>
      </c>
      <c r="AA18" s="48"/>
    </row>
    <row r="19" spans="1:27" ht="28.5" customHeight="1">
      <c r="A19" s="187" t="s">
        <v>303</v>
      </c>
      <c r="B19" s="236">
        <f t="shared" si="1"/>
        <v>4063</v>
      </c>
      <c r="C19" s="227">
        <v>4063</v>
      </c>
      <c r="D19" s="255" t="s">
        <v>394</v>
      </c>
      <c r="E19" s="255" t="s">
        <v>394</v>
      </c>
      <c r="F19" s="255" t="s">
        <v>394</v>
      </c>
      <c r="G19" s="382" t="s">
        <v>394</v>
      </c>
      <c r="H19" s="131">
        <f t="shared" si="0"/>
        <v>37990</v>
      </c>
      <c r="I19" s="227">
        <v>37990</v>
      </c>
      <c r="J19" s="255" t="s">
        <v>394</v>
      </c>
      <c r="K19" s="255" t="s">
        <v>394</v>
      </c>
      <c r="L19" s="255" t="s">
        <v>394</v>
      </c>
      <c r="M19" s="382" t="s">
        <v>394</v>
      </c>
      <c r="N19" s="131">
        <f t="shared" si="2"/>
        <v>42053</v>
      </c>
      <c r="O19" s="227">
        <f t="shared" si="3"/>
        <v>42053</v>
      </c>
      <c r="P19" s="255" t="s">
        <v>394</v>
      </c>
      <c r="Q19" s="255" t="s">
        <v>394</v>
      </c>
      <c r="R19" s="255" t="s">
        <v>394</v>
      </c>
      <c r="S19" s="382" t="s">
        <v>394</v>
      </c>
      <c r="T19" s="383" t="s">
        <v>392</v>
      </c>
      <c r="U19" s="258" t="s">
        <v>392</v>
      </c>
      <c r="V19" s="382" t="s">
        <v>392</v>
      </c>
      <c r="W19" s="207">
        <f t="shared" si="4"/>
        <v>42053</v>
      </c>
      <c r="X19" s="3">
        <v>0</v>
      </c>
      <c r="Y19" s="5">
        <v>42352</v>
      </c>
      <c r="Z19" s="6">
        <v>0</v>
      </c>
      <c r="AA19" s="48"/>
    </row>
    <row r="20" spans="1:27" ht="28.5" customHeight="1">
      <c r="A20" s="188" t="s">
        <v>304</v>
      </c>
      <c r="B20" s="237">
        <f t="shared" si="1"/>
        <v>4397</v>
      </c>
      <c r="C20" s="384">
        <v>4397</v>
      </c>
      <c r="D20" s="266" t="s">
        <v>394</v>
      </c>
      <c r="E20" s="266" t="s">
        <v>394</v>
      </c>
      <c r="F20" s="266" t="s">
        <v>394</v>
      </c>
      <c r="G20" s="385" t="s">
        <v>394</v>
      </c>
      <c r="H20" s="386">
        <f t="shared" si="0"/>
        <v>12648</v>
      </c>
      <c r="I20" s="384">
        <v>12648</v>
      </c>
      <c r="J20" s="266" t="s">
        <v>394</v>
      </c>
      <c r="K20" s="266" t="s">
        <v>394</v>
      </c>
      <c r="L20" s="266" t="s">
        <v>394</v>
      </c>
      <c r="M20" s="385" t="s">
        <v>394</v>
      </c>
      <c r="N20" s="386">
        <f t="shared" si="2"/>
        <v>17045</v>
      </c>
      <c r="O20" s="384">
        <f t="shared" si="3"/>
        <v>17045</v>
      </c>
      <c r="P20" s="266" t="s">
        <v>394</v>
      </c>
      <c r="Q20" s="266" t="s">
        <v>394</v>
      </c>
      <c r="R20" s="266" t="s">
        <v>394</v>
      </c>
      <c r="S20" s="385" t="s">
        <v>394</v>
      </c>
      <c r="T20" s="390" t="s">
        <v>393</v>
      </c>
      <c r="U20" s="259" t="s">
        <v>393</v>
      </c>
      <c r="V20" s="385" t="s">
        <v>393</v>
      </c>
      <c r="W20" s="244">
        <f t="shared" si="4"/>
        <v>17045</v>
      </c>
      <c r="X20" s="4">
        <v>0</v>
      </c>
      <c r="Y20" s="7">
        <v>17104</v>
      </c>
      <c r="Z20" s="8">
        <v>0</v>
      </c>
      <c r="AA20" s="48"/>
    </row>
    <row r="21" spans="1:27" ht="28.5" customHeight="1">
      <c r="A21" s="194" t="s">
        <v>305</v>
      </c>
      <c r="B21" s="238">
        <f t="shared" si="1"/>
        <v>3302</v>
      </c>
      <c r="C21" s="268">
        <v>3302</v>
      </c>
      <c r="D21" s="270" t="s">
        <v>394</v>
      </c>
      <c r="E21" s="270" t="s">
        <v>394</v>
      </c>
      <c r="F21" s="270" t="s">
        <v>394</v>
      </c>
      <c r="G21" s="387" t="s">
        <v>394</v>
      </c>
      <c r="H21" s="388">
        <f t="shared" si="0"/>
        <v>13197</v>
      </c>
      <c r="I21" s="268">
        <v>13197</v>
      </c>
      <c r="J21" s="270" t="s">
        <v>394</v>
      </c>
      <c r="K21" s="270" t="s">
        <v>394</v>
      </c>
      <c r="L21" s="270" t="s">
        <v>394</v>
      </c>
      <c r="M21" s="387" t="s">
        <v>394</v>
      </c>
      <c r="N21" s="388">
        <f t="shared" si="2"/>
        <v>16499</v>
      </c>
      <c r="O21" s="268">
        <f t="shared" si="3"/>
        <v>16499</v>
      </c>
      <c r="P21" s="270" t="s">
        <v>394</v>
      </c>
      <c r="Q21" s="270" t="s">
        <v>394</v>
      </c>
      <c r="R21" s="270" t="s">
        <v>394</v>
      </c>
      <c r="S21" s="387" t="s">
        <v>394</v>
      </c>
      <c r="T21" s="389" t="s">
        <v>385</v>
      </c>
      <c r="U21" s="262" t="s">
        <v>385</v>
      </c>
      <c r="V21" s="387" t="s">
        <v>385</v>
      </c>
      <c r="W21" s="248">
        <f t="shared" si="4"/>
        <v>16499</v>
      </c>
      <c r="X21" s="3">
        <v>0</v>
      </c>
      <c r="Y21" s="5">
        <v>17041</v>
      </c>
      <c r="Z21" s="6">
        <v>0</v>
      </c>
      <c r="AA21" s="48"/>
    </row>
    <row r="22" spans="1:27" ht="28.5" customHeight="1">
      <c r="A22" s="187" t="s">
        <v>306</v>
      </c>
      <c r="B22" s="236">
        <f t="shared" si="1"/>
        <v>4513</v>
      </c>
      <c r="C22" s="227">
        <v>4513</v>
      </c>
      <c r="D22" s="255" t="s">
        <v>394</v>
      </c>
      <c r="E22" s="255" t="s">
        <v>394</v>
      </c>
      <c r="F22" s="255" t="s">
        <v>394</v>
      </c>
      <c r="G22" s="382" t="s">
        <v>394</v>
      </c>
      <c r="H22" s="131">
        <f t="shared" si="0"/>
        <v>23053</v>
      </c>
      <c r="I22" s="227">
        <v>23053</v>
      </c>
      <c r="J22" s="255" t="s">
        <v>394</v>
      </c>
      <c r="K22" s="255" t="s">
        <v>394</v>
      </c>
      <c r="L22" s="255" t="s">
        <v>394</v>
      </c>
      <c r="M22" s="382" t="s">
        <v>394</v>
      </c>
      <c r="N22" s="131">
        <f t="shared" si="2"/>
        <v>27566</v>
      </c>
      <c r="O22" s="227">
        <f t="shared" si="3"/>
        <v>27566</v>
      </c>
      <c r="P22" s="255" t="s">
        <v>394</v>
      </c>
      <c r="Q22" s="255" t="s">
        <v>394</v>
      </c>
      <c r="R22" s="255" t="s">
        <v>394</v>
      </c>
      <c r="S22" s="382" t="s">
        <v>394</v>
      </c>
      <c r="T22" s="383" t="s">
        <v>383</v>
      </c>
      <c r="U22" s="258" t="s">
        <v>383</v>
      </c>
      <c r="V22" s="382" t="s">
        <v>383</v>
      </c>
      <c r="W22" s="207">
        <f t="shared" si="4"/>
        <v>27566</v>
      </c>
      <c r="X22" s="3">
        <v>0</v>
      </c>
      <c r="Y22" s="5">
        <v>29550</v>
      </c>
      <c r="Z22" s="6">
        <v>0</v>
      </c>
      <c r="AA22" s="48"/>
    </row>
    <row r="23" spans="1:27" ht="28.5" customHeight="1">
      <c r="A23" s="187" t="s">
        <v>307</v>
      </c>
      <c r="B23" s="236">
        <f t="shared" si="1"/>
        <v>8853</v>
      </c>
      <c r="C23" s="227">
        <v>8853</v>
      </c>
      <c r="D23" s="255" t="s">
        <v>394</v>
      </c>
      <c r="E23" s="255" t="s">
        <v>394</v>
      </c>
      <c r="F23" s="255" t="s">
        <v>394</v>
      </c>
      <c r="G23" s="382" t="s">
        <v>394</v>
      </c>
      <c r="H23" s="131">
        <f t="shared" si="0"/>
        <v>29918</v>
      </c>
      <c r="I23" s="227">
        <v>29918</v>
      </c>
      <c r="J23" s="255" t="s">
        <v>394</v>
      </c>
      <c r="K23" s="255" t="s">
        <v>394</v>
      </c>
      <c r="L23" s="255" t="s">
        <v>394</v>
      </c>
      <c r="M23" s="382" t="s">
        <v>394</v>
      </c>
      <c r="N23" s="131">
        <f t="shared" si="2"/>
        <v>38771</v>
      </c>
      <c r="O23" s="227">
        <f t="shared" si="3"/>
        <v>38771</v>
      </c>
      <c r="P23" s="255" t="s">
        <v>394</v>
      </c>
      <c r="Q23" s="255" t="s">
        <v>394</v>
      </c>
      <c r="R23" s="255" t="s">
        <v>394</v>
      </c>
      <c r="S23" s="382" t="s">
        <v>394</v>
      </c>
      <c r="T23" s="383" t="s">
        <v>394</v>
      </c>
      <c r="U23" s="258" t="s">
        <v>394</v>
      </c>
      <c r="V23" s="382" t="s">
        <v>394</v>
      </c>
      <c r="W23" s="207">
        <f t="shared" si="4"/>
        <v>38771</v>
      </c>
      <c r="X23" s="3">
        <v>0</v>
      </c>
      <c r="Y23" s="5">
        <v>38114</v>
      </c>
      <c r="Z23" s="6">
        <v>0</v>
      </c>
      <c r="AA23" s="48"/>
    </row>
    <row r="24" spans="1:27" ht="28.5" customHeight="1">
      <c r="A24" s="187" t="s">
        <v>308</v>
      </c>
      <c r="B24" s="236">
        <f t="shared" si="1"/>
        <v>6485</v>
      </c>
      <c r="C24" s="227">
        <v>6485</v>
      </c>
      <c r="D24" s="255" t="s">
        <v>394</v>
      </c>
      <c r="E24" s="255" t="s">
        <v>394</v>
      </c>
      <c r="F24" s="255" t="s">
        <v>394</v>
      </c>
      <c r="G24" s="382" t="s">
        <v>394</v>
      </c>
      <c r="H24" s="131">
        <f t="shared" si="0"/>
        <v>14250</v>
      </c>
      <c r="I24" s="227">
        <v>14250</v>
      </c>
      <c r="J24" s="255" t="s">
        <v>394</v>
      </c>
      <c r="K24" s="255" t="s">
        <v>394</v>
      </c>
      <c r="L24" s="255" t="s">
        <v>394</v>
      </c>
      <c r="M24" s="382" t="s">
        <v>394</v>
      </c>
      <c r="N24" s="131">
        <f t="shared" si="2"/>
        <v>20735</v>
      </c>
      <c r="O24" s="227">
        <f t="shared" si="3"/>
        <v>20735</v>
      </c>
      <c r="P24" s="255" t="s">
        <v>394</v>
      </c>
      <c r="Q24" s="255" t="s">
        <v>394</v>
      </c>
      <c r="R24" s="255" t="s">
        <v>394</v>
      </c>
      <c r="S24" s="382" t="s">
        <v>394</v>
      </c>
      <c r="T24" s="383" t="s">
        <v>394</v>
      </c>
      <c r="U24" s="258" t="s">
        <v>394</v>
      </c>
      <c r="V24" s="382" t="s">
        <v>394</v>
      </c>
      <c r="W24" s="207">
        <f t="shared" si="4"/>
        <v>20735</v>
      </c>
      <c r="X24" s="3">
        <v>0</v>
      </c>
      <c r="Y24" s="5">
        <v>15864</v>
      </c>
      <c r="Z24" s="6">
        <v>0</v>
      </c>
      <c r="AA24" s="48"/>
    </row>
    <row r="25" spans="1:27" ht="28.5" customHeight="1">
      <c r="A25" s="188" t="s">
        <v>309</v>
      </c>
      <c r="B25" s="237">
        <f t="shared" si="1"/>
        <v>7629</v>
      </c>
      <c r="C25" s="384">
        <v>7629</v>
      </c>
      <c r="D25" s="266" t="s">
        <v>394</v>
      </c>
      <c r="E25" s="266" t="s">
        <v>394</v>
      </c>
      <c r="F25" s="266" t="s">
        <v>394</v>
      </c>
      <c r="G25" s="385" t="s">
        <v>394</v>
      </c>
      <c r="H25" s="386">
        <f t="shared" si="0"/>
        <v>36029</v>
      </c>
      <c r="I25" s="384">
        <v>36029</v>
      </c>
      <c r="J25" s="266" t="s">
        <v>394</v>
      </c>
      <c r="K25" s="266" t="s">
        <v>394</v>
      </c>
      <c r="L25" s="266" t="s">
        <v>394</v>
      </c>
      <c r="M25" s="385" t="s">
        <v>394</v>
      </c>
      <c r="N25" s="386">
        <f t="shared" si="2"/>
        <v>43658</v>
      </c>
      <c r="O25" s="384">
        <f t="shared" si="3"/>
        <v>43658</v>
      </c>
      <c r="P25" s="266" t="s">
        <v>394</v>
      </c>
      <c r="Q25" s="266" t="s">
        <v>394</v>
      </c>
      <c r="R25" s="266" t="s">
        <v>394</v>
      </c>
      <c r="S25" s="385" t="s">
        <v>394</v>
      </c>
      <c r="T25" s="390" t="s">
        <v>385</v>
      </c>
      <c r="U25" s="259" t="s">
        <v>385</v>
      </c>
      <c r="V25" s="385" t="s">
        <v>385</v>
      </c>
      <c r="W25" s="244">
        <f t="shared" si="4"/>
        <v>43658</v>
      </c>
      <c r="X25" s="4">
        <v>-18</v>
      </c>
      <c r="Y25" s="7">
        <v>21759</v>
      </c>
      <c r="Z25" s="8">
        <v>-18</v>
      </c>
      <c r="AA25" s="48"/>
    </row>
    <row r="26" spans="1:27" ht="28.5" customHeight="1">
      <c r="A26" s="194" t="s">
        <v>310</v>
      </c>
      <c r="B26" s="238">
        <f t="shared" si="1"/>
        <v>3469</v>
      </c>
      <c r="C26" s="268">
        <v>3469</v>
      </c>
      <c r="D26" s="270" t="s">
        <v>394</v>
      </c>
      <c r="E26" s="270" t="s">
        <v>394</v>
      </c>
      <c r="F26" s="270" t="s">
        <v>394</v>
      </c>
      <c r="G26" s="387" t="s">
        <v>394</v>
      </c>
      <c r="H26" s="388">
        <f t="shared" si="0"/>
        <v>9916</v>
      </c>
      <c r="I26" s="268">
        <v>9916</v>
      </c>
      <c r="J26" s="270" t="s">
        <v>394</v>
      </c>
      <c r="K26" s="270" t="s">
        <v>394</v>
      </c>
      <c r="L26" s="270" t="s">
        <v>394</v>
      </c>
      <c r="M26" s="387" t="s">
        <v>394</v>
      </c>
      <c r="N26" s="388">
        <f t="shared" si="2"/>
        <v>13385</v>
      </c>
      <c r="O26" s="268">
        <f t="shared" si="3"/>
        <v>13385</v>
      </c>
      <c r="P26" s="270" t="s">
        <v>394</v>
      </c>
      <c r="Q26" s="270" t="s">
        <v>394</v>
      </c>
      <c r="R26" s="270" t="s">
        <v>394</v>
      </c>
      <c r="S26" s="387" t="s">
        <v>394</v>
      </c>
      <c r="T26" s="389" t="s">
        <v>395</v>
      </c>
      <c r="U26" s="262" t="s">
        <v>395</v>
      </c>
      <c r="V26" s="387" t="s">
        <v>395</v>
      </c>
      <c r="W26" s="248">
        <f t="shared" si="4"/>
        <v>13385</v>
      </c>
      <c r="X26" s="3">
        <v>0</v>
      </c>
      <c r="Y26" s="5">
        <v>35173</v>
      </c>
      <c r="Z26" s="6">
        <v>0</v>
      </c>
      <c r="AA26" s="48"/>
    </row>
    <row r="27" spans="1:27" ht="28.5" customHeight="1">
      <c r="A27" s="187" t="s">
        <v>311</v>
      </c>
      <c r="B27" s="236">
        <f t="shared" si="1"/>
        <v>4564</v>
      </c>
      <c r="C27" s="227">
        <v>4564</v>
      </c>
      <c r="D27" s="255" t="s">
        <v>394</v>
      </c>
      <c r="E27" s="255" t="s">
        <v>394</v>
      </c>
      <c r="F27" s="255" t="s">
        <v>394</v>
      </c>
      <c r="G27" s="382" t="s">
        <v>394</v>
      </c>
      <c r="H27" s="131">
        <f t="shared" si="0"/>
        <v>25046</v>
      </c>
      <c r="I27" s="227">
        <v>25046</v>
      </c>
      <c r="J27" s="255" t="s">
        <v>394</v>
      </c>
      <c r="K27" s="255" t="s">
        <v>394</v>
      </c>
      <c r="L27" s="255" t="s">
        <v>394</v>
      </c>
      <c r="M27" s="382" t="s">
        <v>394</v>
      </c>
      <c r="N27" s="131">
        <f t="shared" si="2"/>
        <v>29610</v>
      </c>
      <c r="O27" s="227">
        <f t="shared" si="3"/>
        <v>29610</v>
      </c>
      <c r="P27" s="255" t="s">
        <v>394</v>
      </c>
      <c r="Q27" s="255" t="s">
        <v>394</v>
      </c>
      <c r="R27" s="255" t="s">
        <v>394</v>
      </c>
      <c r="S27" s="382" t="s">
        <v>394</v>
      </c>
      <c r="T27" s="383" t="s">
        <v>383</v>
      </c>
      <c r="U27" s="258" t="s">
        <v>383</v>
      </c>
      <c r="V27" s="382" t="s">
        <v>383</v>
      </c>
      <c r="W27" s="207">
        <f t="shared" si="4"/>
        <v>29610</v>
      </c>
      <c r="X27" s="3">
        <v>0</v>
      </c>
      <c r="Y27" s="5">
        <v>7417</v>
      </c>
      <c r="Z27" s="6">
        <v>0</v>
      </c>
      <c r="AA27" s="48"/>
    </row>
    <row r="28" spans="1:27" ht="28.5" customHeight="1">
      <c r="A28" s="187" t="s">
        <v>312</v>
      </c>
      <c r="B28" s="236">
        <f t="shared" si="1"/>
        <v>3770</v>
      </c>
      <c r="C28" s="227">
        <v>3770</v>
      </c>
      <c r="D28" s="255" t="s">
        <v>394</v>
      </c>
      <c r="E28" s="255" t="s">
        <v>394</v>
      </c>
      <c r="F28" s="255" t="s">
        <v>394</v>
      </c>
      <c r="G28" s="382" t="s">
        <v>394</v>
      </c>
      <c r="H28" s="131">
        <f t="shared" si="0"/>
        <v>18797</v>
      </c>
      <c r="I28" s="227">
        <v>18797</v>
      </c>
      <c r="J28" s="255" t="s">
        <v>394</v>
      </c>
      <c r="K28" s="255" t="s">
        <v>394</v>
      </c>
      <c r="L28" s="255" t="s">
        <v>394</v>
      </c>
      <c r="M28" s="382" t="s">
        <v>394</v>
      </c>
      <c r="N28" s="131">
        <f t="shared" si="2"/>
        <v>22567</v>
      </c>
      <c r="O28" s="227">
        <f t="shared" si="3"/>
        <v>22567</v>
      </c>
      <c r="P28" s="255" t="s">
        <v>394</v>
      </c>
      <c r="Q28" s="255" t="s">
        <v>394</v>
      </c>
      <c r="R28" s="255" t="s">
        <v>394</v>
      </c>
      <c r="S28" s="382" t="s">
        <v>394</v>
      </c>
      <c r="T28" s="383" t="s">
        <v>384</v>
      </c>
      <c r="U28" s="258" t="s">
        <v>384</v>
      </c>
      <c r="V28" s="382" t="s">
        <v>384</v>
      </c>
      <c r="W28" s="207">
        <f t="shared" si="4"/>
        <v>22567</v>
      </c>
      <c r="X28" s="3">
        <v>0</v>
      </c>
      <c r="Y28" s="5">
        <v>29673</v>
      </c>
      <c r="Z28" s="6">
        <v>0</v>
      </c>
      <c r="AA28" s="48"/>
    </row>
    <row r="29" spans="1:27" ht="28.5" customHeight="1">
      <c r="A29" s="187" t="s">
        <v>313</v>
      </c>
      <c r="B29" s="236">
        <f t="shared" si="1"/>
        <v>1212</v>
      </c>
      <c r="C29" s="227">
        <v>1212</v>
      </c>
      <c r="D29" s="255" t="s">
        <v>394</v>
      </c>
      <c r="E29" s="255" t="s">
        <v>394</v>
      </c>
      <c r="F29" s="255" t="s">
        <v>394</v>
      </c>
      <c r="G29" s="382" t="s">
        <v>394</v>
      </c>
      <c r="H29" s="131">
        <f t="shared" si="0"/>
        <v>3572</v>
      </c>
      <c r="I29" s="227">
        <v>3572</v>
      </c>
      <c r="J29" s="255" t="s">
        <v>394</v>
      </c>
      <c r="K29" s="255" t="s">
        <v>394</v>
      </c>
      <c r="L29" s="255" t="s">
        <v>394</v>
      </c>
      <c r="M29" s="382" t="s">
        <v>394</v>
      </c>
      <c r="N29" s="131">
        <f t="shared" si="2"/>
        <v>4784</v>
      </c>
      <c r="O29" s="227">
        <f t="shared" si="3"/>
        <v>4784</v>
      </c>
      <c r="P29" s="255" t="s">
        <v>394</v>
      </c>
      <c r="Q29" s="255" t="s">
        <v>394</v>
      </c>
      <c r="R29" s="255" t="s">
        <v>394</v>
      </c>
      <c r="S29" s="382" t="s">
        <v>394</v>
      </c>
      <c r="T29" s="383" t="s">
        <v>396</v>
      </c>
      <c r="U29" s="258" t="s">
        <v>396</v>
      </c>
      <c r="V29" s="382" t="s">
        <v>396</v>
      </c>
      <c r="W29" s="207">
        <f t="shared" si="4"/>
        <v>4784</v>
      </c>
      <c r="X29" s="3">
        <v>0</v>
      </c>
      <c r="Y29" s="5">
        <v>23526</v>
      </c>
      <c r="Z29" s="6">
        <v>0</v>
      </c>
      <c r="AA29" s="48"/>
    </row>
    <row r="30" spans="1:27" ht="28.5" customHeight="1">
      <c r="A30" s="188" t="s">
        <v>314</v>
      </c>
      <c r="B30" s="237">
        <f t="shared" si="1"/>
        <v>4694</v>
      </c>
      <c r="C30" s="384">
        <v>4694</v>
      </c>
      <c r="D30" s="266" t="s">
        <v>394</v>
      </c>
      <c r="E30" s="266" t="s">
        <v>394</v>
      </c>
      <c r="F30" s="266" t="s">
        <v>394</v>
      </c>
      <c r="G30" s="385" t="s">
        <v>394</v>
      </c>
      <c r="H30" s="386">
        <f t="shared" si="0"/>
        <v>17468</v>
      </c>
      <c r="I30" s="384">
        <v>17468</v>
      </c>
      <c r="J30" s="266" t="s">
        <v>394</v>
      </c>
      <c r="K30" s="266" t="s">
        <v>394</v>
      </c>
      <c r="L30" s="266" t="s">
        <v>394</v>
      </c>
      <c r="M30" s="385" t="s">
        <v>394</v>
      </c>
      <c r="N30" s="386">
        <f t="shared" si="2"/>
        <v>22162</v>
      </c>
      <c r="O30" s="384">
        <f t="shared" si="3"/>
        <v>22162</v>
      </c>
      <c r="P30" s="266" t="s">
        <v>394</v>
      </c>
      <c r="Q30" s="266" t="s">
        <v>394</v>
      </c>
      <c r="R30" s="266" t="s">
        <v>394</v>
      </c>
      <c r="S30" s="385" t="s">
        <v>394</v>
      </c>
      <c r="T30" s="390" t="s">
        <v>396</v>
      </c>
      <c r="U30" s="259" t="s">
        <v>396</v>
      </c>
      <c r="V30" s="385" t="s">
        <v>396</v>
      </c>
      <c r="W30" s="244">
        <f t="shared" si="4"/>
        <v>22162</v>
      </c>
      <c r="X30" s="4">
        <v>0</v>
      </c>
      <c r="Y30" s="7">
        <v>4709</v>
      </c>
      <c r="Z30" s="8">
        <v>0</v>
      </c>
      <c r="AA30" s="48"/>
    </row>
    <row r="31" spans="1:27" ht="28.5" customHeight="1">
      <c r="A31" s="194" t="s">
        <v>315</v>
      </c>
      <c r="B31" s="238">
        <f t="shared" si="1"/>
        <v>1343</v>
      </c>
      <c r="C31" s="268">
        <v>1343</v>
      </c>
      <c r="D31" s="270" t="s">
        <v>394</v>
      </c>
      <c r="E31" s="270" t="s">
        <v>394</v>
      </c>
      <c r="F31" s="270" t="s">
        <v>394</v>
      </c>
      <c r="G31" s="387" t="s">
        <v>394</v>
      </c>
      <c r="H31" s="388">
        <f t="shared" si="0"/>
        <v>19590</v>
      </c>
      <c r="I31" s="268">
        <v>19590</v>
      </c>
      <c r="J31" s="270" t="s">
        <v>394</v>
      </c>
      <c r="K31" s="270" t="s">
        <v>394</v>
      </c>
      <c r="L31" s="270" t="s">
        <v>394</v>
      </c>
      <c r="M31" s="387" t="s">
        <v>394</v>
      </c>
      <c r="N31" s="388">
        <f t="shared" si="2"/>
        <v>20933</v>
      </c>
      <c r="O31" s="268">
        <f t="shared" si="3"/>
        <v>20933</v>
      </c>
      <c r="P31" s="270" t="s">
        <v>394</v>
      </c>
      <c r="Q31" s="270" t="s">
        <v>394</v>
      </c>
      <c r="R31" s="270" t="s">
        <v>394</v>
      </c>
      <c r="S31" s="387" t="s">
        <v>394</v>
      </c>
      <c r="T31" s="389" t="s">
        <v>384</v>
      </c>
      <c r="U31" s="262" t="s">
        <v>384</v>
      </c>
      <c r="V31" s="387" t="s">
        <v>384</v>
      </c>
      <c r="W31" s="248">
        <f t="shared" si="4"/>
        <v>20933</v>
      </c>
      <c r="X31" s="3">
        <v>0</v>
      </c>
      <c r="Y31" s="5">
        <v>21557</v>
      </c>
      <c r="Z31" s="6">
        <v>0</v>
      </c>
      <c r="AA31" s="48"/>
    </row>
    <row r="32" spans="1:27" ht="28.5" customHeight="1">
      <c r="A32" s="187" t="s">
        <v>316</v>
      </c>
      <c r="B32" s="236">
        <f t="shared" si="1"/>
        <v>1408</v>
      </c>
      <c r="C32" s="227">
        <v>1408</v>
      </c>
      <c r="D32" s="255" t="s">
        <v>394</v>
      </c>
      <c r="E32" s="255" t="s">
        <v>394</v>
      </c>
      <c r="F32" s="255" t="s">
        <v>394</v>
      </c>
      <c r="G32" s="382" t="s">
        <v>394</v>
      </c>
      <c r="H32" s="131">
        <f t="shared" si="0"/>
        <v>11332</v>
      </c>
      <c r="I32" s="227">
        <v>11332</v>
      </c>
      <c r="J32" s="255" t="s">
        <v>394</v>
      </c>
      <c r="K32" s="255" t="s">
        <v>394</v>
      </c>
      <c r="L32" s="255" t="s">
        <v>394</v>
      </c>
      <c r="M32" s="382" t="s">
        <v>394</v>
      </c>
      <c r="N32" s="131">
        <f t="shared" si="2"/>
        <v>12740</v>
      </c>
      <c r="O32" s="227">
        <f t="shared" si="3"/>
        <v>12740</v>
      </c>
      <c r="P32" s="255" t="s">
        <v>394</v>
      </c>
      <c r="Q32" s="255" t="s">
        <v>394</v>
      </c>
      <c r="R32" s="255" t="s">
        <v>394</v>
      </c>
      <c r="S32" s="382" t="s">
        <v>394</v>
      </c>
      <c r="T32" s="383" t="s">
        <v>397</v>
      </c>
      <c r="U32" s="258" t="s">
        <v>397</v>
      </c>
      <c r="V32" s="382" t="s">
        <v>397</v>
      </c>
      <c r="W32" s="207">
        <f t="shared" si="4"/>
        <v>12740</v>
      </c>
      <c r="X32" s="3">
        <v>0</v>
      </c>
      <c r="Y32" s="5">
        <v>20968</v>
      </c>
      <c r="Z32" s="6">
        <v>0</v>
      </c>
      <c r="AA32" s="48"/>
    </row>
    <row r="33" spans="1:27" ht="28.5" customHeight="1">
      <c r="A33" s="187" t="s">
        <v>317</v>
      </c>
      <c r="B33" s="236">
        <f t="shared" si="1"/>
        <v>1415</v>
      </c>
      <c r="C33" s="227">
        <v>1415</v>
      </c>
      <c r="D33" s="255" t="s">
        <v>394</v>
      </c>
      <c r="E33" s="255" t="s">
        <v>394</v>
      </c>
      <c r="F33" s="255" t="s">
        <v>394</v>
      </c>
      <c r="G33" s="382" t="s">
        <v>394</v>
      </c>
      <c r="H33" s="131">
        <f t="shared" si="0"/>
        <v>8911</v>
      </c>
      <c r="I33" s="227">
        <v>8911</v>
      </c>
      <c r="J33" s="255" t="s">
        <v>394</v>
      </c>
      <c r="K33" s="255" t="s">
        <v>394</v>
      </c>
      <c r="L33" s="255" t="s">
        <v>394</v>
      </c>
      <c r="M33" s="382" t="s">
        <v>394</v>
      </c>
      <c r="N33" s="131">
        <f t="shared" si="2"/>
        <v>10326</v>
      </c>
      <c r="O33" s="227">
        <f t="shared" si="3"/>
        <v>10326</v>
      </c>
      <c r="P33" s="255" t="s">
        <v>394</v>
      </c>
      <c r="Q33" s="255" t="s">
        <v>394</v>
      </c>
      <c r="R33" s="255" t="s">
        <v>394</v>
      </c>
      <c r="S33" s="382" t="s">
        <v>394</v>
      </c>
      <c r="T33" s="383" t="s">
        <v>385</v>
      </c>
      <c r="U33" s="258" t="s">
        <v>385</v>
      </c>
      <c r="V33" s="382" t="s">
        <v>385</v>
      </c>
      <c r="W33" s="207">
        <f t="shared" si="4"/>
        <v>10326</v>
      </c>
      <c r="X33" s="3">
        <v>0</v>
      </c>
      <c r="Y33" s="5">
        <v>12960</v>
      </c>
      <c r="Z33" s="6">
        <v>0</v>
      </c>
      <c r="AA33" s="48"/>
    </row>
    <row r="34" spans="1:27" ht="28.5" customHeight="1">
      <c r="A34" s="187" t="s">
        <v>318</v>
      </c>
      <c r="B34" s="236">
        <f t="shared" si="1"/>
        <v>1090</v>
      </c>
      <c r="C34" s="227">
        <v>1090</v>
      </c>
      <c r="D34" s="255" t="s">
        <v>394</v>
      </c>
      <c r="E34" s="255" t="s">
        <v>394</v>
      </c>
      <c r="F34" s="255" t="s">
        <v>394</v>
      </c>
      <c r="G34" s="382" t="s">
        <v>394</v>
      </c>
      <c r="H34" s="131">
        <f t="shared" si="0"/>
        <v>8810</v>
      </c>
      <c r="I34" s="227">
        <v>8810</v>
      </c>
      <c r="J34" s="255" t="s">
        <v>394</v>
      </c>
      <c r="K34" s="255" t="s">
        <v>394</v>
      </c>
      <c r="L34" s="255" t="s">
        <v>394</v>
      </c>
      <c r="M34" s="382" t="s">
        <v>394</v>
      </c>
      <c r="N34" s="131">
        <f t="shared" si="2"/>
        <v>9900</v>
      </c>
      <c r="O34" s="227">
        <f t="shared" si="3"/>
        <v>9900</v>
      </c>
      <c r="P34" s="255" t="s">
        <v>394</v>
      </c>
      <c r="Q34" s="255" t="s">
        <v>394</v>
      </c>
      <c r="R34" s="255" t="s">
        <v>394</v>
      </c>
      <c r="S34" s="382" t="s">
        <v>394</v>
      </c>
      <c r="T34" s="383" t="s">
        <v>383</v>
      </c>
      <c r="U34" s="258" t="s">
        <v>383</v>
      </c>
      <c r="V34" s="382" t="s">
        <v>383</v>
      </c>
      <c r="W34" s="207">
        <f t="shared" si="4"/>
        <v>9900</v>
      </c>
      <c r="X34" s="3">
        <v>0</v>
      </c>
      <c r="Y34" s="5">
        <v>11161</v>
      </c>
      <c r="Z34" s="6">
        <v>0</v>
      </c>
      <c r="AA34" s="48"/>
    </row>
    <row r="35" spans="1:27" ht="28.5" customHeight="1">
      <c r="A35" s="188" t="s">
        <v>319</v>
      </c>
      <c r="B35" s="237">
        <f t="shared" si="1"/>
        <v>819</v>
      </c>
      <c r="C35" s="384">
        <v>819</v>
      </c>
      <c r="D35" s="266" t="s">
        <v>394</v>
      </c>
      <c r="E35" s="266" t="s">
        <v>394</v>
      </c>
      <c r="F35" s="266" t="s">
        <v>394</v>
      </c>
      <c r="G35" s="385" t="s">
        <v>394</v>
      </c>
      <c r="H35" s="386">
        <f t="shared" si="0"/>
        <v>16669</v>
      </c>
      <c r="I35" s="384">
        <v>16669</v>
      </c>
      <c r="J35" s="266" t="s">
        <v>394</v>
      </c>
      <c r="K35" s="266" t="s">
        <v>394</v>
      </c>
      <c r="L35" s="266" t="s">
        <v>394</v>
      </c>
      <c r="M35" s="385" t="s">
        <v>394</v>
      </c>
      <c r="N35" s="386">
        <f t="shared" si="2"/>
        <v>17488</v>
      </c>
      <c r="O35" s="384">
        <f t="shared" si="3"/>
        <v>17488</v>
      </c>
      <c r="P35" s="266" t="s">
        <v>394</v>
      </c>
      <c r="Q35" s="266" t="s">
        <v>394</v>
      </c>
      <c r="R35" s="266" t="s">
        <v>394</v>
      </c>
      <c r="S35" s="385" t="s">
        <v>394</v>
      </c>
      <c r="T35" s="390" t="s">
        <v>392</v>
      </c>
      <c r="U35" s="259" t="s">
        <v>392</v>
      </c>
      <c r="V35" s="385" t="s">
        <v>392</v>
      </c>
      <c r="W35" s="244">
        <f t="shared" si="4"/>
        <v>17488</v>
      </c>
      <c r="X35" s="4">
        <v>0</v>
      </c>
      <c r="Y35" s="7">
        <v>11425</v>
      </c>
      <c r="Z35" s="8">
        <v>0</v>
      </c>
      <c r="AA35" s="48"/>
    </row>
    <row r="36" spans="1:27" ht="28.5" customHeight="1">
      <c r="A36" s="194" t="s">
        <v>320</v>
      </c>
      <c r="B36" s="238">
        <f t="shared" si="1"/>
        <v>1711</v>
      </c>
      <c r="C36" s="268">
        <v>1711</v>
      </c>
      <c r="D36" s="270" t="s">
        <v>394</v>
      </c>
      <c r="E36" s="270" t="s">
        <v>394</v>
      </c>
      <c r="F36" s="270" t="s">
        <v>394</v>
      </c>
      <c r="G36" s="387" t="s">
        <v>394</v>
      </c>
      <c r="H36" s="388">
        <f t="shared" si="0"/>
        <v>11697</v>
      </c>
      <c r="I36" s="268">
        <v>11697</v>
      </c>
      <c r="J36" s="270" t="s">
        <v>394</v>
      </c>
      <c r="K36" s="270" t="s">
        <v>394</v>
      </c>
      <c r="L36" s="270" t="s">
        <v>394</v>
      </c>
      <c r="M36" s="387" t="s">
        <v>394</v>
      </c>
      <c r="N36" s="388">
        <f t="shared" si="2"/>
        <v>13408</v>
      </c>
      <c r="O36" s="268">
        <f t="shared" si="3"/>
        <v>13408</v>
      </c>
      <c r="P36" s="270" t="s">
        <v>394</v>
      </c>
      <c r="Q36" s="270" t="s">
        <v>394</v>
      </c>
      <c r="R36" s="270" t="s">
        <v>394</v>
      </c>
      <c r="S36" s="387" t="s">
        <v>394</v>
      </c>
      <c r="T36" s="389" t="s">
        <v>397</v>
      </c>
      <c r="U36" s="262" t="s">
        <v>397</v>
      </c>
      <c r="V36" s="387" t="s">
        <v>397</v>
      </c>
      <c r="W36" s="248">
        <f t="shared" si="4"/>
        <v>13408</v>
      </c>
      <c r="X36" s="3">
        <v>0</v>
      </c>
      <c r="Y36" s="5">
        <v>16503</v>
      </c>
      <c r="Z36" s="6">
        <v>0</v>
      </c>
      <c r="AA36" s="48"/>
    </row>
    <row r="37" spans="1:27" ht="28.5" customHeight="1">
      <c r="A37" s="187" t="s">
        <v>337</v>
      </c>
      <c r="B37" s="236">
        <f>SUM(C37:G37)</f>
        <v>4006</v>
      </c>
      <c r="C37" s="227">
        <v>4006</v>
      </c>
      <c r="D37" s="255" t="s">
        <v>394</v>
      </c>
      <c r="E37" s="255" t="s">
        <v>394</v>
      </c>
      <c r="F37" s="255" t="s">
        <v>394</v>
      </c>
      <c r="G37" s="382" t="s">
        <v>394</v>
      </c>
      <c r="H37" s="131">
        <f t="shared" si="0"/>
        <v>20474</v>
      </c>
      <c r="I37" s="227">
        <v>18875</v>
      </c>
      <c r="J37" s="255" t="s">
        <v>394</v>
      </c>
      <c r="K37" s="255" t="s">
        <v>394</v>
      </c>
      <c r="L37" s="255" t="s">
        <v>394</v>
      </c>
      <c r="M37" s="228">
        <v>1599</v>
      </c>
      <c r="N37" s="131">
        <f>SUM(O37:S37)</f>
        <v>24480</v>
      </c>
      <c r="O37" s="227">
        <f>SUM(I37,C37)</f>
        <v>22881</v>
      </c>
      <c r="P37" s="255" t="s">
        <v>394</v>
      </c>
      <c r="Q37" s="255" t="s">
        <v>394</v>
      </c>
      <c r="R37" s="255" t="s">
        <v>394</v>
      </c>
      <c r="S37" s="228">
        <f>SUM(M37,G37)</f>
        <v>1599</v>
      </c>
      <c r="T37" s="383" t="s">
        <v>391</v>
      </c>
      <c r="U37" s="258" t="s">
        <v>391</v>
      </c>
      <c r="V37" s="382" t="s">
        <v>391</v>
      </c>
      <c r="W37" s="207">
        <f>SUM(N37,T37)</f>
        <v>24480</v>
      </c>
      <c r="X37" s="3">
        <v>0</v>
      </c>
      <c r="Y37" s="5">
        <v>8000</v>
      </c>
      <c r="Z37" s="6">
        <v>0</v>
      </c>
      <c r="AA37" s="48"/>
    </row>
    <row r="38" spans="1:27" ht="28.5" customHeight="1">
      <c r="A38" s="187" t="s">
        <v>326</v>
      </c>
      <c r="B38" s="236">
        <f>SUM(C38:G38)</f>
        <v>3052</v>
      </c>
      <c r="C38" s="227">
        <v>639</v>
      </c>
      <c r="D38" s="255" t="s">
        <v>394</v>
      </c>
      <c r="E38" s="257">
        <v>2413</v>
      </c>
      <c r="F38" s="255" t="s">
        <v>394</v>
      </c>
      <c r="G38" s="382" t="s">
        <v>394</v>
      </c>
      <c r="H38" s="131">
        <f aca="true" t="shared" si="5" ref="H38:H74">SUM(I38:M38)</f>
        <v>21868</v>
      </c>
      <c r="I38" s="227">
        <v>4162</v>
      </c>
      <c r="J38" s="255" t="s">
        <v>394</v>
      </c>
      <c r="K38" s="257">
        <v>17706</v>
      </c>
      <c r="L38" s="255" t="s">
        <v>394</v>
      </c>
      <c r="M38" s="382" t="s">
        <v>394</v>
      </c>
      <c r="N38" s="131">
        <f>SUM(O38:S38)</f>
        <v>24920</v>
      </c>
      <c r="O38" s="227">
        <f>SUM(I38,C38)</f>
        <v>4801</v>
      </c>
      <c r="P38" s="255" t="s">
        <v>394</v>
      </c>
      <c r="Q38" s="257">
        <f>SUM(K38,E38)</f>
        <v>20119</v>
      </c>
      <c r="R38" s="255" t="s">
        <v>394</v>
      </c>
      <c r="S38" s="382" t="s">
        <v>394</v>
      </c>
      <c r="T38" s="383" t="s">
        <v>398</v>
      </c>
      <c r="U38" s="258" t="s">
        <v>398</v>
      </c>
      <c r="V38" s="382" t="s">
        <v>398</v>
      </c>
      <c r="W38" s="207">
        <f>SUM(N38,T38)</f>
        <v>24920</v>
      </c>
      <c r="X38" s="3">
        <v>0</v>
      </c>
      <c r="Y38" s="5">
        <v>18827</v>
      </c>
      <c r="Z38" s="6">
        <v>0</v>
      </c>
      <c r="AA38" s="48"/>
    </row>
    <row r="39" spans="1:27" ht="28.5" customHeight="1" thickBot="1">
      <c r="A39" s="200" t="s">
        <v>324</v>
      </c>
      <c r="B39" s="239">
        <f>SUM(C39:G39)</f>
        <v>4327</v>
      </c>
      <c r="C39" s="229">
        <v>4327</v>
      </c>
      <c r="D39" s="276" t="s">
        <v>394</v>
      </c>
      <c r="E39" s="276" t="s">
        <v>394</v>
      </c>
      <c r="F39" s="276" t="s">
        <v>394</v>
      </c>
      <c r="G39" s="391" t="s">
        <v>394</v>
      </c>
      <c r="H39" s="209">
        <f t="shared" si="5"/>
        <v>26969</v>
      </c>
      <c r="I39" s="229">
        <v>26969</v>
      </c>
      <c r="J39" s="276" t="s">
        <v>394</v>
      </c>
      <c r="K39" s="276" t="s">
        <v>394</v>
      </c>
      <c r="L39" s="276" t="s">
        <v>394</v>
      </c>
      <c r="M39" s="391" t="s">
        <v>394</v>
      </c>
      <c r="N39" s="209">
        <f>SUM(O39:S39)</f>
        <v>31296</v>
      </c>
      <c r="O39" s="229">
        <f>SUM(I39,C39)</f>
        <v>31296</v>
      </c>
      <c r="P39" s="276" t="s">
        <v>394</v>
      </c>
      <c r="Q39" s="276" t="s">
        <v>394</v>
      </c>
      <c r="R39" s="276" t="s">
        <v>394</v>
      </c>
      <c r="S39" s="391" t="s">
        <v>394</v>
      </c>
      <c r="T39" s="392" t="s">
        <v>398</v>
      </c>
      <c r="U39" s="271" t="s">
        <v>398</v>
      </c>
      <c r="V39" s="391" t="s">
        <v>398</v>
      </c>
      <c r="W39" s="393">
        <f>SUM(N39,T39)</f>
        <v>31296</v>
      </c>
      <c r="X39" s="3">
        <v>0</v>
      </c>
      <c r="Y39" s="5">
        <v>7985</v>
      </c>
      <c r="Z39" s="6">
        <v>0</v>
      </c>
      <c r="AA39" s="48"/>
    </row>
    <row r="40" spans="1:27" ht="23.25" customHeight="1">
      <c r="A40" s="57"/>
      <c r="B40" s="131"/>
      <c r="C40" s="131"/>
      <c r="D40" s="383"/>
      <c r="E40" s="383"/>
      <c r="F40" s="383"/>
      <c r="G40" s="383"/>
      <c r="H40" s="131"/>
      <c r="I40" s="131"/>
      <c r="J40" s="383"/>
      <c r="K40" s="383"/>
      <c r="L40" s="383"/>
      <c r="M40" s="383"/>
      <c r="N40" s="131"/>
      <c r="O40" s="131"/>
      <c r="P40" s="383"/>
      <c r="Q40" s="383"/>
      <c r="R40" s="383"/>
      <c r="S40" s="383"/>
      <c r="T40" s="383"/>
      <c r="U40" s="383"/>
      <c r="V40" s="383"/>
      <c r="W40" s="131"/>
      <c r="X40" s="3"/>
      <c r="Y40" s="3"/>
      <c r="Z40" s="3"/>
      <c r="AA40" s="48"/>
    </row>
    <row r="41" spans="1:26" s="18" customFormat="1" ht="27" customHeight="1" thickBot="1">
      <c r="A41" s="105"/>
      <c r="W41" s="394" t="s">
        <v>159</v>
      </c>
      <c r="X41" s="34"/>
      <c r="Y41" s="19"/>
      <c r="Z41" s="19"/>
    </row>
    <row r="42" spans="1:26" s="18" customFormat="1" ht="21.75" customHeight="1">
      <c r="A42" s="335"/>
      <c r="B42" s="115"/>
      <c r="C42" s="110"/>
      <c r="D42" s="110" t="s">
        <v>91</v>
      </c>
      <c r="E42" s="110"/>
      <c r="F42" s="110"/>
      <c r="G42" s="116"/>
      <c r="H42" s="115"/>
      <c r="I42" s="110"/>
      <c r="J42" s="110" t="s">
        <v>90</v>
      </c>
      <c r="K42" s="110"/>
      <c r="L42" s="110"/>
      <c r="M42" s="116"/>
      <c r="N42" s="115"/>
      <c r="O42" s="110"/>
      <c r="P42" s="110" t="s">
        <v>92</v>
      </c>
      <c r="Q42" s="110"/>
      <c r="R42" s="110"/>
      <c r="S42" s="116"/>
      <c r="T42" s="115"/>
      <c r="U42" s="16" t="s">
        <v>93</v>
      </c>
      <c r="V42" s="116"/>
      <c r="W42" s="335" t="s">
        <v>68</v>
      </c>
      <c r="X42" s="19" t="s">
        <v>95</v>
      </c>
      <c r="Y42" s="35" t="s">
        <v>94</v>
      </c>
      <c r="Z42" s="36" t="s">
        <v>94</v>
      </c>
    </row>
    <row r="43" spans="1:26" s="18" customFormat="1" ht="21.75" customHeight="1">
      <c r="A43" s="336"/>
      <c r="B43" s="114" t="s">
        <v>67</v>
      </c>
      <c r="C43" s="358" t="s">
        <v>156</v>
      </c>
      <c r="D43" s="360" t="s">
        <v>155</v>
      </c>
      <c r="E43" s="349" t="s">
        <v>77</v>
      </c>
      <c r="F43" s="349" t="s">
        <v>354</v>
      </c>
      <c r="G43" s="357" t="s">
        <v>79</v>
      </c>
      <c r="H43" s="112" t="s">
        <v>67</v>
      </c>
      <c r="I43" s="358" t="s">
        <v>156</v>
      </c>
      <c r="J43" s="360" t="s">
        <v>155</v>
      </c>
      <c r="K43" s="349" t="s">
        <v>77</v>
      </c>
      <c r="L43" s="349" t="s">
        <v>354</v>
      </c>
      <c r="M43" s="357" t="s">
        <v>79</v>
      </c>
      <c r="N43" s="112" t="s">
        <v>67</v>
      </c>
      <c r="O43" s="358" t="s">
        <v>156</v>
      </c>
      <c r="P43" s="360" t="s">
        <v>155</v>
      </c>
      <c r="Q43" s="349" t="s">
        <v>77</v>
      </c>
      <c r="R43" s="349" t="s">
        <v>354</v>
      </c>
      <c r="S43" s="357" t="s">
        <v>79</v>
      </c>
      <c r="T43" s="112" t="s">
        <v>67</v>
      </c>
      <c r="U43" s="347" t="s">
        <v>80</v>
      </c>
      <c r="V43" s="355" t="s">
        <v>157</v>
      </c>
      <c r="W43" s="362"/>
      <c r="X43" s="19" t="s">
        <v>96</v>
      </c>
      <c r="Y43" s="37" t="s">
        <v>68</v>
      </c>
      <c r="Z43" s="38" t="s">
        <v>68</v>
      </c>
    </row>
    <row r="44" spans="1:26" s="18" customFormat="1" ht="21.75" customHeight="1" thickBot="1">
      <c r="A44" s="351"/>
      <c r="B44" s="1"/>
      <c r="C44" s="359"/>
      <c r="D44" s="361"/>
      <c r="E44" s="350"/>
      <c r="F44" s="350"/>
      <c r="G44" s="356"/>
      <c r="H44" s="290"/>
      <c r="I44" s="359"/>
      <c r="J44" s="361"/>
      <c r="K44" s="350"/>
      <c r="L44" s="350"/>
      <c r="M44" s="356"/>
      <c r="N44" s="290"/>
      <c r="O44" s="359"/>
      <c r="P44" s="361"/>
      <c r="Q44" s="350"/>
      <c r="R44" s="350"/>
      <c r="S44" s="356"/>
      <c r="T44" s="290"/>
      <c r="U44" s="348"/>
      <c r="V44" s="356"/>
      <c r="W44" s="363"/>
      <c r="X44" s="22" t="s">
        <v>88</v>
      </c>
      <c r="Y44" s="39"/>
      <c r="Z44" s="40" t="s">
        <v>88</v>
      </c>
    </row>
    <row r="45" spans="1:27" ht="28.5" customHeight="1">
      <c r="A45" s="185" t="s">
        <v>321</v>
      </c>
      <c r="B45" s="235">
        <f t="shared" si="1"/>
        <v>859</v>
      </c>
      <c r="C45" s="225">
        <v>859</v>
      </c>
      <c r="D45" s="253" t="s">
        <v>394</v>
      </c>
      <c r="E45" s="253" t="s">
        <v>394</v>
      </c>
      <c r="F45" s="253" t="s">
        <v>394</v>
      </c>
      <c r="G45" s="379" t="s">
        <v>394</v>
      </c>
      <c r="H45" s="206">
        <f t="shared" si="5"/>
        <v>11682</v>
      </c>
      <c r="I45" s="225">
        <v>11682</v>
      </c>
      <c r="J45" s="253" t="s">
        <v>394</v>
      </c>
      <c r="K45" s="253" t="s">
        <v>394</v>
      </c>
      <c r="L45" s="253" t="s">
        <v>394</v>
      </c>
      <c r="M45" s="379" t="s">
        <v>394</v>
      </c>
      <c r="N45" s="206">
        <f t="shared" si="2"/>
        <v>12541</v>
      </c>
      <c r="O45" s="225">
        <f t="shared" si="3"/>
        <v>12541</v>
      </c>
      <c r="P45" s="253" t="s">
        <v>394</v>
      </c>
      <c r="Q45" s="253" t="s">
        <v>394</v>
      </c>
      <c r="R45" s="253" t="s">
        <v>394</v>
      </c>
      <c r="S45" s="379" t="s">
        <v>394</v>
      </c>
      <c r="T45" s="380" t="s">
        <v>383</v>
      </c>
      <c r="U45" s="274" t="s">
        <v>383</v>
      </c>
      <c r="V45" s="379" t="s">
        <v>383</v>
      </c>
      <c r="W45" s="381">
        <f t="shared" si="4"/>
        <v>12541</v>
      </c>
      <c r="X45" s="3">
        <v>0</v>
      </c>
      <c r="Y45" s="5">
        <v>7233</v>
      </c>
      <c r="Z45" s="6">
        <v>0</v>
      </c>
      <c r="AA45" s="48"/>
    </row>
    <row r="46" spans="1:27" ht="28.5" customHeight="1">
      <c r="A46" s="187" t="s">
        <v>322</v>
      </c>
      <c r="B46" s="236">
        <f t="shared" si="1"/>
        <v>836</v>
      </c>
      <c r="C46" s="227">
        <v>836</v>
      </c>
      <c r="D46" s="255" t="s">
        <v>394</v>
      </c>
      <c r="E46" s="255" t="s">
        <v>394</v>
      </c>
      <c r="F46" s="255" t="s">
        <v>394</v>
      </c>
      <c r="G46" s="382" t="s">
        <v>394</v>
      </c>
      <c r="H46" s="131">
        <f t="shared" si="5"/>
        <v>9087</v>
      </c>
      <c r="I46" s="227">
        <v>9087</v>
      </c>
      <c r="J46" s="255" t="s">
        <v>394</v>
      </c>
      <c r="K46" s="255" t="s">
        <v>394</v>
      </c>
      <c r="L46" s="255" t="s">
        <v>394</v>
      </c>
      <c r="M46" s="382" t="s">
        <v>394</v>
      </c>
      <c r="N46" s="131">
        <f t="shared" si="2"/>
        <v>9923</v>
      </c>
      <c r="O46" s="227">
        <f t="shared" si="3"/>
        <v>9923</v>
      </c>
      <c r="P46" s="255" t="s">
        <v>394</v>
      </c>
      <c r="Q46" s="255" t="s">
        <v>394</v>
      </c>
      <c r="R46" s="255" t="s">
        <v>394</v>
      </c>
      <c r="S46" s="382" t="s">
        <v>394</v>
      </c>
      <c r="T46" s="383" t="s">
        <v>382</v>
      </c>
      <c r="U46" s="258" t="s">
        <v>382</v>
      </c>
      <c r="V46" s="382" t="s">
        <v>382</v>
      </c>
      <c r="W46" s="207">
        <f t="shared" si="4"/>
        <v>9923</v>
      </c>
      <c r="X46" s="3">
        <v>0</v>
      </c>
      <c r="Y46" s="5">
        <v>13825</v>
      </c>
      <c r="Z46" s="6">
        <v>0</v>
      </c>
      <c r="AA46" s="48"/>
    </row>
    <row r="47" spans="1:27" ht="28.5" customHeight="1">
      <c r="A47" s="187" t="s">
        <v>323</v>
      </c>
      <c r="B47" s="236">
        <f t="shared" si="1"/>
        <v>894</v>
      </c>
      <c r="C47" s="227">
        <v>894</v>
      </c>
      <c r="D47" s="255" t="s">
        <v>394</v>
      </c>
      <c r="E47" s="255" t="s">
        <v>394</v>
      </c>
      <c r="F47" s="255" t="s">
        <v>394</v>
      </c>
      <c r="G47" s="382" t="s">
        <v>394</v>
      </c>
      <c r="H47" s="131">
        <f t="shared" si="5"/>
        <v>4510</v>
      </c>
      <c r="I47" s="227">
        <v>4510</v>
      </c>
      <c r="J47" s="255" t="s">
        <v>394</v>
      </c>
      <c r="K47" s="255" t="s">
        <v>394</v>
      </c>
      <c r="L47" s="255" t="s">
        <v>394</v>
      </c>
      <c r="M47" s="382" t="s">
        <v>394</v>
      </c>
      <c r="N47" s="131">
        <f t="shared" si="2"/>
        <v>5404</v>
      </c>
      <c r="O47" s="227">
        <f t="shared" si="3"/>
        <v>5404</v>
      </c>
      <c r="P47" s="255" t="s">
        <v>394</v>
      </c>
      <c r="Q47" s="255" t="s">
        <v>394</v>
      </c>
      <c r="R47" s="255" t="s">
        <v>394</v>
      </c>
      <c r="S47" s="382" t="s">
        <v>394</v>
      </c>
      <c r="T47" s="383" t="s">
        <v>383</v>
      </c>
      <c r="U47" s="258" t="s">
        <v>383</v>
      </c>
      <c r="V47" s="382" t="s">
        <v>383</v>
      </c>
      <c r="W47" s="207">
        <f t="shared" si="4"/>
        <v>5404</v>
      </c>
      <c r="X47" s="3">
        <v>0</v>
      </c>
      <c r="Y47" s="5">
        <v>11548</v>
      </c>
      <c r="Z47" s="6">
        <v>0</v>
      </c>
      <c r="AA47" s="48"/>
    </row>
    <row r="48" spans="1:27" ht="28.5" customHeight="1">
      <c r="A48" s="187" t="s">
        <v>325</v>
      </c>
      <c r="B48" s="236">
        <f t="shared" si="1"/>
        <v>367</v>
      </c>
      <c r="C48" s="258" t="s">
        <v>65</v>
      </c>
      <c r="D48" s="255" t="s">
        <v>394</v>
      </c>
      <c r="E48" s="257">
        <v>367</v>
      </c>
      <c r="F48" s="255" t="s">
        <v>394</v>
      </c>
      <c r="G48" s="382" t="s">
        <v>394</v>
      </c>
      <c r="H48" s="131">
        <f t="shared" si="5"/>
        <v>3897</v>
      </c>
      <c r="I48" s="258" t="s">
        <v>65</v>
      </c>
      <c r="J48" s="255" t="s">
        <v>394</v>
      </c>
      <c r="K48" s="257">
        <v>3897</v>
      </c>
      <c r="L48" s="255" t="s">
        <v>394</v>
      </c>
      <c r="M48" s="382" t="s">
        <v>394</v>
      </c>
      <c r="N48" s="131">
        <f t="shared" si="2"/>
        <v>4264</v>
      </c>
      <c r="O48" s="258" t="s">
        <v>65</v>
      </c>
      <c r="P48" s="255" t="s">
        <v>394</v>
      </c>
      <c r="Q48" s="257">
        <f>SUM(K48,E48)</f>
        <v>4264</v>
      </c>
      <c r="R48" s="255" t="s">
        <v>394</v>
      </c>
      <c r="S48" s="382" t="s">
        <v>394</v>
      </c>
      <c r="T48" s="383" t="s">
        <v>387</v>
      </c>
      <c r="U48" s="258" t="s">
        <v>387</v>
      </c>
      <c r="V48" s="382" t="s">
        <v>387</v>
      </c>
      <c r="W48" s="207">
        <f t="shared" si="4"/>
        <v>4264</v>
      </c>
      <c r="X48" s="4">
        <v>0</v>
      </c>
      <c r="Y48" s="7">
        <v>6131</v>
      </c>
      <c r="Z48" s="8">
        <v>0</v>
      </c>
      <c r="AA48" s="48"/>
    </row>
    <row r="49" spans="1:27" ht="28.5" customHeight="1">
      <c r="A49" s="188" t="s">
        <v>327</v>
      </c>
      <c r="B49" s="237">
        <f t="shared" si="1"/>
        <v>1702</v>
      </c>
      <c r="C49" s="384">
        <v>1702</v>
      </c>
      <c r="D49" s="266" t="s">
        <v>394</v>
      </c>
      <c r="E49" s="266" t="s">
        <v>394</v>
      </c>
      <c r="F49" s="266" t="s">
        <v>394</v>
      </c>
      <c r="G49" s="385" t="s">
        <v>394</v>
      </c>
      <c r="H49" s="386">
        <f t="shared" si="5"/>
        <v>6159</v>
      </c>
      <c r="I49" s="384">
        <v>6159</v>
      </c>
      <c r="J49" s="266" t="s">
        <v>394</v>
      </c>
      <c r="K49" s="266" t="s">
        <v>394</v>
      </c>
      <c r="L49" s="266" t="s">
        <v>394</v>
      </c>
      <c r="M49" s="385" t="s">
        <v>394</v>
      </c>
      <c r="N49" s="386">
        <f t="shared" si="2"/>
        <v>7861</v>
      </c>
      <c r="O49" s="384">
        <f t="shared" si="3"/>
        <v>7861</v>
      </c>
      <c r="P49" s="266" t="s">
        <v>394</v>
      </c>
      <c r="Q49" s="266" t="s">
        <v>394</v>
      </c>
      <c r="R49" s="266" t="s">
        <v>394</v>
      </c>
      <c r="S49" s="385" t="s">
        <v>394</v>
      </c>
      <c r="T49" s="386">
        <f>SUM(U49:V49)</f>
        <v>346</v>
      </c>
      <c r="U49" s="384">
        <v>346</v>
      </c>
      <c r="V49" s="385" t="s">
        <v>384</v>
      </c>
      <c r="W49" s="244">
        <f t="shared" si="4"/>
        <v>8207</v>
      </c>
      <c r="X49" s="3">
        <v>0</v>
      </c>
      <c r="Y49" s="5">
        <v>13043</v>
      </c>
      <c r="Z49" s="6">
        <v>0</v>
      </c>
      <c r="AA49" s="48"/>
    </row>
    <row r="50" spans="1:27" ht="28.5" customHeight="1">
      <c r="A50" s="194" t="s">
        <v>328</v>
      </c>
      <c r="B50" s="238">
        <f t="shared" si="1"/>
        <v>2178</v>
      </c>
      <c r="C50" s="268">
        <v>2178</v>
      </c>
      <c r="D50" s="270" t="s">
        <v>394</v>
      </c>
      <c r="E50" s="270" t="s">
        <v>394</v>
      </c>
      <c r="F50" s="270" t="s">
        <v>394</v>
      </c>
      <c r="G50" s="387" t="s">
        <v>394</v>
      </c>
      <c r="H50" s="388">
        <f t="shared" si="5"/>
        <v>9732</v>
      </c>
      <c r="I50" s="268">
        <v>9732</v>
      </c>
      <c r="J50" s="270" t="s">
        <v>394</v>
      </c>
      <c r="K50" s="270" t="s">
        <v>394</v>
      </c>
      <c r="L50" s="270" t="s">
        <v>394</v>
      </c>
      <c r="M50" s="387" t="s">
        <v>394</v>
      </c>
      <c r="N50" s="388">
        <f t="shared" si="2"/>
        <v>11910</v>
      </c>
      <c r="O50" s="268">
        <f t="shared" si="3"/>
        <v>11910</v>
      </c>
      <c r="P50" s="270" t="s">
        <v>394</v>
      </c>
      <c r="Q50" s="270" t="s">
        <v>394</v>
      </c>
      <c r="R50" s="270" t="s">
        <v>394</v>
      </c>
      <c r="S50" s="387" t="s">
        <v>394</v>
      </c>
      <c r="T50" s="389" t="s">
        <v>399</v>
      </c>
      <c r="U50" s="262" t="s">
        <v>399</v>
      </c>
      <c r="V50" s="387" t="s">
        <v>399</v>
      </c>
      <c r="W50" s="248">
        <f t="shared" si="4"/>
        <v>11910</v>
      </c>
      <c r="X50" s="3">
        <v>0</v>
      </c>
      <c r="Y50" s="5">
        <v>4228</v>
      </c>
      <c r="Z50" s="6">
        <v>0</v>
      </c>
      <c r="AA50" s="48"/>
    </row>
    <row r="51" spans="1:27" ht="28.5" customHeight="1">
      <c r="A51" s="187" t="s">
        <v>329</v>
      </c>
      <c r="B51" s="236">
        <f t="shared" si="1"/>
        <v>1365</v>
      </c>
      <c r="C51" s="227">
        <v>1365</v>
      </c>
      <c r="D51" s="255" t="s">
        <v>394</v>
      </c>
      <c r="E51" s="255" t="s">
        <v>394</v>
      </c>
      <c r="F51" s="255" t="s">
        <v>394</v>
      </c>
      <c r="G51" s="382" t="s">
        <v>394</v>
      </c>
      <c r="H51" s="131">
        <f t="shared" si="5"/>
        <v>7930</v>
      </c>
      <c r="I51" s="227">
        <v>7930</v>
      </c>
      <c r="J51" s="255" t="s">
        <v>394</v>
      </c>
      <c r="K51" s="255" t="s">
        <v>394</v>
      </c>
      <c r="L51" s="255" t="s">
        <v>394</v>
      </c>
      <c r="M51" s="382" t="s">
        <v>394</v>
      </c>
      <c r="N51" s="131">
        <f t="shared" si="2"/>
        <v>9295</v>
      </c>
      <c r="O51" s="227">
        <f t="shared" si="3"/>
        <v>9295</v>
      </c>
      <c r="P51" s="255" t="s">
        <v>394</v>
      </c>
      <c r="Q51" s="255" t="s">
        <v>394</v>
      </c>
      <c r="R51" s="255" t="s">
        <v>394</v>
      </c>
      <c r="S51" s="382" t="s">
        <v>394</v>
      </c>
      <c r="T51" s="383" t="s">
        <v>395</v>
      </c>
      <c r="U51" s="258" t="s">
        <v>395</v>
      </c>
      <c r="V51" s="382" t="s">
        <v>395</v>
      </c>
      <c r="W51" s="207">
        <f t="shared" si="4"/>
        <v>9295</v>
      </c>
      <c r="X51" s="3">
        <v>0</v>
      </c>
      <c r="Y51" s="5">
        <v>9702</v>
      </c>
      <c r="Z51" s="6">
        <v>0</v>
      </c>
      <c r="AA51" s="48"/>
    </row>
    <row r="52" spans="1:27" ht="28.5" customHeight="1">
      <c r="A52" s="187" t="s">
        <v>330</v>
      </c>
      <c r="B52" s="236">
        <f t="shared" si="1"/>
        <v>1448</v>
      </c>
      <c r="C52" s="227">
        <v>1448</v>
      </c>
      <c r="D52" s="255" t="s">
        <v>394</v>
      </c>
      <c r="E52" s="255" t="s">
        <v>394</v>
      </c>
      <c r="F52" s="255" t="s">
        <v>394</v>
      </c>
      <c r="G52" s="382" t="s">
        <v>394</v>
      </c>
      <c r="H52" s="131">
        <f t="shared" si="5"/>
        <v>6337</v>
      </c>
      <c r="I52" s="227">
        <v>6337</v>
      </c>
      <c r="J52" s="255" t="s">
        <v>394</v>
      </c>
      <c r="K52" s="255" t="s">
        <v>394</v>
      </c>
      <c r="L52" s="255" t="s">
        <v>394</v>
      </c>
      <c r="M52" s="382" t="s">
        <v>394</v>
      </c>
      <c r="N52" s="131">
        <f t="shared" si="2"/>
        <v>7785</v>
      </c>
      <c r="O52" s="227">
        <f t="shared" si="3"/>
        <v>7785</v>
      </c>
      <c r="P52" s="255" t="s">
        <v>394</v>
      </c>
      <c r="Q52" s="255" t="s">
        <v>394</v>
      </c>
      <c r="R52" s="255" t="s">
        <v>394</v>
      </c>
      <c r="S52" s="382" t="s">
        <v>394</v>
      </c>
      <c r="T52" s="383" t="s">
        <v>400</v>
      </c>
      <c r="U52" s="258" t="s">
        <v>400</v>
      </c>
      <c r="V52" s="382" t="s">
        <v>400</v>
      </c>
      <c r="W52" s="207">
        <f t="shared" si="4"/>
        <v>7785</v>
      </c>
      <c r="X52" s="4">
        <v>0</v>
      </c>
      <c r="Y52" s="7">
        <v>8714</v>
      </c>
      <c r="Z52" s="8">
        <v>0</v>
      </c>
      <c r="AA52" s="48"/>
    </row>
    <row r="53" spans="1:27" ht="28.5" customHeight="1">
      <c r="A53" s="187" t="s">
        <v>331</v>
      </c>
      <c r="B53" s="236">
        <f t="shared" si="1"/>
        <v>2119</v>
      </c>
      <c r="C53" s="227">
        <v>420</v>
      </c>
      <c r="D53" s="255" t="s">
        <v>394</v>
      </c>
      <c r="E53" s="257">
        <v>1699</v>
      </c>
      <c r="F53" s="255" t="s">
        <v>394</v>
      </c>
      <c r="G53" s="382" t="s">
        <v>394</v>
      </c>
      <c r="H53" s="131">
        <f t="shared" si="5"/>
        <v>13057</v>
      </c>
      <c r="I53" s="227">
        <v>2281</v>
      </c>
      <c r="J53" s="255" t="s">
        <v>394</v>
      </c>
      <c r="K53" s="257">
        <v>10776</v>
      </c>
      <c r="L53" s="255" t="s">
        <v>394</v>
      </c>
      <c r="M53" s="382" t="s">
        <v>394</v>
      </c>
      <c r="N53" s="131">
        <f t="shared" si="2"/>
        <v>15176</v>
      </c>
      <c r="O53" s="227">
        <f t="shared" si="3"/>
        <v>2701</v>
      </c>
      <c r="P53" s="255" t="s">
        <v>394</v>
      </c>
      <c r="Q53" s="257">
        <f>SUM(K53,E53)</f>
        <v>12475</v>
      </c>
      <c r="R53" s="255" t="s">
        <v>394</v>
      </c>
      <c r="S53" s="382" t="s">
        <v>394</v>
      </c>
      <c r="T53" s="383" t="s">
        <v>401</v>
      </c>
      <c r="U53" s="258" t="s">
        <v>401</v>
      </c>
      <c r="V53" s="382" t="s">
        <v>401</v>
      </c>
      <c r="W53" s="207">
        <f t="shared" si="4"/>
        <v>15176</v>
      </c>
      <c r="X53" s="3">
        <v>0</v>
      </c>
      <c r="Y53" s="5">
        <v>7968</v>
      </c>
      <c r="Z53" s="6">
        <v>0</v>
      </c>
      <c r="AA53" s="48"/>
    </row>
    <row r="54" spans="1:27" ht="28.5" customHeight="1">
      <c r="A54" s="188" t="s">
        <v>332</v>
      </c>
      <c r="B54" s="237">
        <f t="shared" si="1"/>
        <v>987</v>
      </c>
      <c r="C54" s="384">
        <v>987</v>
      </c>
      <c r="D54" s="266" t="s">
        <v>394</v>
      </c>
      <c r="E54" s="266" t="s">
        <v>394</v>
      </c>
      <c r="F54" s="266" t="s">
        <v>394</v>
      </c>
      <c r="G54" s="385" t="s">
        <v>394</v>
      </c>
      <c r="H54" s="386">
        <f t="shared" si="5"/>
        <v>10594</v>
      </c>
      <c r="I54" s="384">
        <v>10594</v>
      </c>
      <c r="J54" s="266" t="s">
        <v>394</v>
      </c>
      <c r="K54" s="266" t="s">
        <v>394</v>
      </c>
      <c r="L54" s="266" t="s">
        <v>394</v>
      </c>
      <c r="M54" s="385" t="s">
        <v>394</v>
      </c>
      <c r="N54" s="386">
        <f t="shared" si="2"/>
        <v>11581</v>
      </c>
      <c r="O54" s="384">
        <f t="shared" si="3"/>
        <v>11581</v>
      </c>
      <c r="P54" s="266" t="s">
        <v>394</v>
      </c>
      <c r="Q54" s="266" t="s">
        <v>394</v>
      </c>
      <c r="R54" s="266" t="s">
        <v>394</v>
      </c>
      <c r="S54" s="385" t="s">
        <v>394</v>
      </c>
      <c r="T54" s="390" t="s">
        <v>384</v>
      </c>
      <c r="U54" s="259" t="s">
        <v>384</v>
      </c>
      <c r="V54" s="385" t="s">
        <v>384</v>
      </c>
      <c r="W54" s="244">
        <f t="shared" si="4"/>
        <v>11581</v>
      </c>
      <c r="X54" s="3">
        <v>0</v>
      </c>
      <c r="Y54" s="5">
        <v>11640</v>
      </c>
      <c r="Z54" s="6">
        <v>0</v>
      </c>
      <c r="AA54" s="48"/>
    </row>
    <row r="55" spans="1:27" ht="28.5" customHeight="1">
      <c r="A55" s="194" t="s">
        <v>333</v>
      </c>
      <c r="B55" s="238">
        <f t="shared" si="1"/>
        <v>1179</v>
      </c>
      <c r="C55" s="268">
        <v>1179</v>
      </c>
      <c r="D55" s="270" t="s">
        <v>394</v>
      </c>
      <c r="E55" s="270" t="s">
        <v>394</v>
      </c>
      <c r="F55" s="270" t="s">
        <v>394</v>
      </c>
      <c r="G55" s="387" t="s">
        <v>394</v>
      </c>
      <c r="H55" s="388">
        <f t="shared" si="5"/>
        <v>18943</v>
      </c>
      <c r="I55" s="268">
        <v>18943</v>
      </c>
      <c r="J55" s="270" t="s">
        <v>394</v>
      </c>
      <c r="K55" s="270" t="s">
        <v>394</v>
      </c>
      <c r="L55" s="270" t="s">
        <v>394</v>
      </c>
      <c r="M55" s="387" t="s">
        <v>394</v>
      </c>
      <c r="N55" s="388">
        <f t="shared" si="2"/>
        <v>20122</v>
      </c>
      <c r="O55" s="268">
        <f t="shared" si="3"/>
        <v>20122</v>
      </c>
      <c r="P55" s="270" t="s">
        <v>394</v>
      </c>
      <c r="Q55" s="270" t="s">
        <v>394</v>
      </c>
      <c r="R55" s="270" t="s">
        <v>394</v>
      </c>
      <c r="S55" s="387" t="s">
        <v>394</v>
      </c>
      <c r="T55" s="388">
        <f>SUM(U55:V55)</f>
        <v>4</v>
      </c>
      <c r="U55" s="268">
        <v>4</v>
      </c>
      <c r="V55" s="387" t="s">
        <v>388</v>
      </c>
      <c r="W55" s="248">
        <f t="shared" si="4"/>
        <v>20126</v>
      </c>
      <c r="X55" s="3">
        <v>0</v>
      </c>
      <c r="Y55" s="5">
        <v>11550</v>
      </c>
      <c r="Z55" s="6">
        <v>0</v>
      </c>
      <c r="AA55" s="48"/>
    </row>
    <row r="56" spans="1:27" ht="28.5" customHeight="1">
      <c r="A56" s="187" t="s">
        <v>334</v>
      </c>
      <c r="B56" s="236">
        <f t="shared" si="1"/>
        <v>364</v>
      </c>
      <c r="C56" s="227">
        <v>364</v>
      </c>
      <c r="D56" s="255" t="s">
        <v>394</v>
      </c>
      <c r="E56" s="255" t="s">
        <v>394</v>
      </c>
      <c r="F56" s="255" t="s">
        <v>394</v>
      </c>
      <c r="G56" s="382" t="s">
        <v>394</v>
      </c>
      <c r="H56" s="131">
        <f t="shared" si="5"/>
        <v>3445</v>
      </c>
      <c r="I56" s="227">
        <v>3445</v>
      </c>
      <c r="J56" s="255" t="s">
        <v>394</v>
      </c>
      <c r="K56" s="255" t="s">
        <v>394</v>
      </c>
      <c r="L56" s="255" t="s">
        <v>394</v>
      </c>
      <c r="M56" s="382" t="s">
        <v>394</v>
      </c>
      <c r="N56" s="131">
        <f t="shared" si="2"/>
        <v>3809</v>
      </c>
      <c r="O56" s="227">
        <f t="shared" si="3"/>
        <v>3809</v>
      </c>
      <c r="P56" s="255" t="s">
        <v>394</v>
      </c>
      <c r="Q56" s="255" t="s">
        <v>394</v>
      </c>
      <c r="R56" s="255" t="s">
        <v>394</v>
      </c>
      <c r="S56" s="382" t="s">
        <v>394</v>
      </c>
      <c r="T56" s="383" t="s">
        <v>401</v>
      </c>
      <c r="U56" s="258" t="s">
        <v>401</v>
      </c>
      <c r="V56" s="382" t="s">
        <v>401</v>
      </c>
      <c r="W56" s="207">
        <f t="shared" si="4"/>
        <v>3809</v>
      </c>
      <c r="X56" s="3">
        <v>0</v>
      </c>
      <c r="Y56" s="5">
        <v>7004</v>
      </c>
      <c r="Z56" s="6">
        <v>0</v>
      </c>
      <c r="AA56" s="48"/>
    </row>
    <row r="57" spans="1:27" ht="28.5" customHeight="1">
      <c r="A57" s="187" t="s">
        <v>335</v>
      </c>
      <c r="B57" s="236">
        <f t="shared" si="1"/>
        <v>308</v>
      </c>
      <c r="C57" s="227">
        <v>308</v>
      </c>
      <c r="D57" s="255" t="s">
        <v>394</v>
      </c>
      <c r="E57" s="255" t="s">
        <v>394</v>
      </c>
      <c r="F57" s="255" t="s">
        <v>394</v>
      </c>
      <c r="G57" s="382" t="s">
        <v>394</v>
      </c>
      <c r="H57" s="131">
        <f t="shared" si="5"/>
        <v>5219</v>
      </c>
      <c r="I57" s="227">
        <v>5219</v>
      </c>
      <c r="J57" s="255" t="s">
        <v>394</v>
      </c>
      <c r="K57" s="255" t="s">
        <v>394</v>
      </c>
      <c r="L57" s="255" t="s">
        <v>394</v>
      </c>
      <c r="M57" s="382" t="s">
        <v>394</v>
      </c>
      <c r="N57" s="131">
        <f t="shared" si="2"/>
        <v>5527</v>
      </c>
      <c r="O57" s="227">
        <f t="shared" si="3"/>
        <v>5527</v>
      </c>
      <c r="P57" s="255" t="s">
        <v>394</v>
      </c>
      <c r="Q57" s="255" t="s">
        <v>394</v>
      </c>
      <c r="R57" s="255" t="s">
        <v>394</v>
      </c>
      <c r="S57" s="382" t="s">
        <v>394</v>
      </c>
      <c r="T57" s="383" t="s">
        <v>383</v>
      </c>
      <c r="U57" s="258" t="s">
        <v>383</v>
      </c>
      <c r="V57" s="382" t="s">
        <v>383</v>
      </c>
      <c r="W57" s="207">
        <f t="shared" si="4"/>
        <v>5527</v>
      </c>
      <c r="X57" s="4">
        <v>0</v>
      </c>
      <c r="Y57" s="7">
        <v>4505</v>
      </c>
      <c r="Z57" s="8">
        <v>0</v>
      </c>
      <c r="AA57" s="48"/>
    </row>
    <row r="58" spans="1:27" ht="28.5" customHeight="1">
      <c r="A58" s="187" t="s">
        <v>336</v>
      </c>
      <c r="B58" s="236">
        <f t="shared" si="1"/>
        <v>1944</v>
      </c>
      <c r="C58" s="227">
        <v>1944</v>
      </c>
      <c r="D58" s="255" t="s">
        <v>394</v>
      </c>
      <c r="E58" s="255" t="s">
        <v>394</v>
      </c>
      <c r="F58" s="255" t="s">
        <v>394</v>
      </c>
      <c r="G58" s="382" t="s">
        <v>394</v>
      </c>
      <c r="H58" s="131">
        <f t="shared" si="5"/>
        <v>19625</v>
      </c>
      <c r="I58" s="227">
        <v>19625</v>
      </c>
      <c r="J58" s="255" t="s">
        <v>394</v>
      </c>
      <c r="K58" s="255" t="s">
        <v>394</v>
      </c>
      <c r="L58" s="255" t="s">
        <v>394</v>
      </c>
      <c r="M58" s="382" t="s">
        <v>394</v>
      </c>
      <c r="N58" s="131">
        <f t="shared" si="2"/>
        <v>21569</v>
      </c>
      <c r="O58" s="227">
        <f t="shared" si="3"/>
        <v>21569</v>
      </c>
      <c r="P58" s="255" t="s">
        <v>394</v>
      </c>
      <c r="Q58" s="255" t="s">
        <v>394</v>
      </c>
      <c r="R58" s="255" t="s">
        <v>394</v>
      </c>
      <c r="S58" s="382" t="s">
        <v>394</v>
      </c>
      <c r="T58" s="383" t="s">
        <v>402</v>
      </c>
      <c r="U58" s="258" t="s">
        <v>402</v>
      </c>
      <c r="V58" s="382" t="s">
        <v>402</v>
      </c>
      <c r="W58" s="207">
        <f t="shared" si="4"/>
        <v>21569</v>
      </c>
      <c r="X58" s="3">
        <v>0</v>
      </c>
      <c r="Y58" s="5">
        <v>9034</v>
      </c>
      <c r="Z58" s="6">
        <v>0</v>
      </c>
      <c r="AA58" s="48"/>
    </row>
    <row r="59" spans="1:27" ht="28.5" customHeight="1">
      <c r="A59" s="188" t="s">
        <v>338</v>
      </c>
      <c r="B59" s="237">
        <f t="shared" si="1"/>
        <v>1543</v>
      </c>
      <c r="C59" s="384">
        <v>1543</v>
      </c>
      <c r="D59" s="266" t="s">
        <v>394</v>
      </c>
      <c r="E59" s="266" t="s">
        <v>394</v>
      </c>
      <c r="F59" s="266" t="s">
        <v>394</v>
      </c>
      <c r="G59" s="385" t="s">
        <v>394</v>
      </c>
      <c r="H59" s="386">
        <f t="shared" si="5"/>
        <v>6563</v>
      </c>
      <c r="I59" s="384">
        <v>6563</v>
      </c>
      <c r="J59" s="266" t="s">
        <v>394</v>
      </c>
      <c r="K59" s="266" t="s">
        <v>394</v>
      </c>
      <c r="L59" s="266" t="s">
        <v>394</v>
      </c>
      <c r="M59" s="385" t="s">
        <v>394</v>
      </c>
      <c r="N59" s="386">
        <f t="shared" si="2"/>
        <v>8106</v>
      </c>
      <c r="O59" s="384">
        <f t="shared" si="3"/>
        <v>8106</v>
      </c>
      <c r="P59" s="266" t="s">
        <v>394</v>
      </c>
      <c r="Q59" s="266" t="s">
        <v>394</v>
      </c>
      <c r="R59" s="266" t="s">
        <v>394</v>
      </c>
      <c r="S59" s="385" t="s">
        <v>394</v>
      </c>
      <c r="T59" s="390" t="s">
        <v>391</v>
      </c>
      <c r="U59" s="259" t="s">
        <v>391</v>
      </c>
      <c r="V59" s="385" t="s">
        <v>391</v>
      </c>
      <c r="W59" s="244">
        <f t="shared" si="4"/>
        <v>8106</v>
      </c>
      <c r="X59" s="3">
        <v>0</v>
      </c>
      <c r="Y59" s="5">
        <v>15239</v>
      </c>
      <c r="Z59" s="6">
        <v>0</v>
      </c>
      <c r="AA59" s="48"/>
    </row>
    <row r="60" spans="1:27" ht="28.5" customHeight="1">
      <c r="A60" s="194" t="s">
        <v>339</v>
      </c>
      <c r="B60" s="238">
        <f t="shared" si="1"/>
        <v>2329</v>
      </c>
      <c r="C60" s="268">
        <v>2329</v>
      </c>
      <c r="D60" s="270" t="s">
        <v>394</v>
      </c>
      <c r="E60" s="270" t="s">
        <v>394</v>
      </c>
      <c r="F60" s="270" t="s">
        <v>394</v>
      </c>
      <c r="G60" s="387" t="s">
        <v>394</v>
      </c>
      <c r="H60" s="388">
        <f t="shared" si="5"/>
        <v>11845</v>
      </c>
      <c r="I60" s="268">
        <v>11845</v>
      </c>
      <c r="J60" s="270" t="s">
        <v>394</v>
      </c>
      <c r="K60" s="270" t="s">
        <v>394</v>
      </c>
      <c r="L60" s="270" t="s">
        <v>394</v>
      </c>
      <c r="M60" s="387" t="s">
        <v>394</v>
      </c>
      <c r="N60" s="388">
        <f t="shared" si="2"/>
        <v>14174</v>
      </c>
      <c r="O60" s="268">
        <f t="shared" si="3"/>
        <v>14174</v>
      </c>
      <c r="P60" s="270" t="s">
        <v>394</v>
      </c>
      <c r="Q60" s="270" t="s">
        <v>394</v>
      </c>
      <c r="R60" s="270" t="s">
        <v>394</v>
      </c>
      <c r="S60" s="387" t="s">
        <v>394</v>
      </c>
      <c r="T60" s="389" t="s">
        <v>403</v>
      </c>
      <c r="U60" s="262" t="s">
        <v>403</v>
      </c>
      <c r="V60" s="387" t="s">
        <v>403</v>
      </c>
      <c r="W60" s="248">
        <f t="shared" si="4"/>
        <v>14174</v>
      </c>
      <c r="X60" s="3">
        <v>0</v>
      </c>
      <c r="Y60" s="5">
        <v>10958</v>
      </c>
      <c r="Z60" s="6">
        <v>0</v>
      </c>
      <c r="AA60" s="48"/>
    </row>
    <row r="61" spans="1:27" ht="28.5" customHeight="1">
      <c r="A61" s="187" t="s">
        <v>340</v>
      </c>
      <c r="B61" s="236">
        <f t="shared" si="1"/>
        <v>3228</v>
      </c>
      <c r="C61" s="227">
        <v>3228</v>
      </c>
      <c r="D61" s="255" t="s">
        <v>394</v>
      </c>
      <c r="E61" s="255" t="s">
        <v>394</v>
      </c>
      <c r="F61" s="255" t="s">
        <v>394</v>
      </c>
      <c r="G61" s="382" t="s">
        <v>394</v>
      </c>
      <c r="H61" s="131">
        <f t="shared" si="5"/>
        <v>11769</v>
      </c>
      <c r="I61" s="227">
        <v>11769</v>
      </c>
      <c r="J61" s="255" t="s">
        <v>394</v>
      </c>
      <c r="K61" s="255" t="s">
        <v>394</v>
      </c>
      <c r="L61" s="255" t="s">
        <v>394</v>
      </c>
      <c r="M61" s="382" t="s">
        <v>394</v>
      </c>
      <c r="N61" s="131">
        <f t="shared" si="2"/>
        <v>14997</v>
      </c>
      <c r="O61" s="227">
        <f t="shared" si="3"/>
        <v>14997</v>
      </c>
      <c r="P61" s="255" t="s">
        <v>394</v>
      </c>
      <c r="Q61" s="255" t="s">
        <v>394</v>
      </c>
      <c r="R61" s="255" t="s">
        <v>394</v>
      </c>
      <c r="S61" s="382" t="s">
        <v>394</v>
      </c>
      <c r="T61" s="131">
        <f>SUM(U61:V61)</f>
        <v>349</v>
      </c>
      <c r="U61" s="227">
        <v>75</v>
      </c>
      <c r="V61" s="228">
        <v>274</v>
      </c>
      <c r="W61" s="207">
        <f t="shared" si="4"/>
        <v>15346</v>
      </c>
      <c r="X61" s="4">
        <v>0</v>
      </c>
      <c r="Y61" s="7">
        <v>19706</v>
      </c>
      <c r="Z61" s="8">
        <v>0</v>
      </c>
      <c r="AA61" s="48"/>
    </row>
    <row r="62" spans="1:27" ht="28.5" customHeight="1">
      <c r="A62" s="187" t="s">
        <v>341</v>
      </c>
      <c r="B62" s="236">
        <f t="shared" si="1"/>
        <v>2062</v>
      </c>
      <c r="C62" s="227">
        <v>2062</v>
      </c>
      <c r="D62" s="255" t="s">
        <v>394</v>
      </c>
      <c r="E62" s="255" t="s">
        <v>394</v>
      </c>
      <c r="F62" s="255" t="s">
        <v>394</v>
      </c>
      <c r="G62" s="382" t="s">
        <v>394</v>
      </c>
      <c r="H62" s="131">
        <f t="shared" si="5"/>
        <v>11654</v>
      </c>
      <c r="I62" s="227">
        <v>11654</v>
      </c>
      <c r="J62" s="255" t="s">
        <v>394</v>
      </c>
      <c r="K62" s="255" t="s">
        <v>394</v>
      </c>
      <c r="L62" s="255" t="s">
        <v>394</v>
      </c>
      <c r="M62" s="382" t="s">
        <v>394</v>
      </c>
      <c r="N62" s="131">
        <f t="shared" si="2"/>
        <v>13716</v>
      </c>
      <c r="O62" s="227">
        <f t="shared" si="3"/>
        <v>13716</v>
      </c>
      <c r="P62" s="255" t="s">
        <v>394</v>
      </c>
      <c r="Q62" s="255" t="s">
        <v>394</v>
      </c>
      <c r="R62" s="255" t="s">
        <v>394</v>
      </c>
      <c r="S62" s="382" t="s">
        <v>394</v>
      </c>
      <c r="T62" s="131">
        <f>SUM(U62:V62)</f>
        <v>60</v>
      </c>
      <c r="U62" s="227">
        <v>60</v>
      </c>
      <c r="V62" s="382" t="s">
        <v>400</v>
      </c>
      <c r="W62" s="207">
        <f t="shared" si="4"/>
        <v>13776</v>
      </c>
      <c r="X62" s="3">
        <v>0</v>
      </c>
      <c r="Y62" s="5">
        <v>3665</v>
      </c>
      <c r="Z62" s="6">
        <v>0</v>
      </c>
      <c r="AA62" s="48"/>
    </row>
    <row r="63" spans="1:27" ht="28.5" customHeight="1">
      <c r="A63" s="187" t="s">
        <v>342</v>
      </c>
      <c r="B63" s="236">
        <f t="shared" si="1"/>
        <v>3137</v>
      </c>
      <c r="C63" s="227">
        <v>3137</v>
      </c>
      <c r="D63" s="255" t="s">
        <v>394</v>
      </c>
      <c r="E63" s="255" t="s">
        <v>394</v>
      </c>
      <c r="F63" s="255" t="s">
        <v>394</v>
      </c>
      <c r="G63" s="382" t="s">
        <v>394</v>
      </c>
      <c r="H63" s="131">
        <f t="shared" si="5"/>
        <v>12851</v>
      </c>
      <c r="I63" s="227">
        <v>12851</v>
      </c>
      <c r="J63" s="255" t="s">
        <v>394</v>
      </c>
      <c r="K63" s="255" t="s">
        <v>394</v>
      </c>
      <c r="L63" s="255" t="s">
        <v>394</v>
      </c>
      <c r="M63" s="382" t="s">
        <v>394</v>
      </c>
      <c r="N63" s="131">
        <f t="shared" si="2"/>
        <v>15988</v>
      </c>
      <c r="O63" s="227">
        <f t="shared" si="3"/>
        <v>15988</v>
      </c>
      <c r="P63" s="255" t="s">
        <v>394</v>
      </c>
      <c r="Q63" s="255" t="s">
        <v>394</v>
      </c>
      <c r="R63" s="255" t="s">
        <v>394</v>
      </c>
      <c r="S63" s="382" t="s">
        <v>394</v>
      </c>
      <c r="T63" s="383" t="s">
        <v>397</v>
      </c>
      <c r="U63" s="258" t="s">
        <v>397</v>
      </c>
      <c r="V63" s="382" t="s">
        <v>397</v>
      </c>
      <c r="W63" s="207">
        <f t="shared" si="4"/>
        <v>15988</v>
      </c>
      <c r="X63" s="3">
        <v>0</v>
      </c>
      <c r="Y63" s="5">
        <v>5510</v>
      </c>
      <c r="Z63" s="6">
        <v>0</v>
      </c>
      <c r="AA63" s="48"/>
    </row>
    <row r="64" spans="1:27" ht="28.5" customHeight="1">
      <c r="A64" s="188" t="s">
        <v>343</v>
      </c>
      <c r="B64" s="237">
        <f t="shared" si="1"/>
        <v>1241</v>
      </c>
      <c r="C64" s="384">
        <v>1241</v>
      </c>
      <c r="D64" s="266" t="s">
        <v>394</v>
      </c>
      <c r="E64" s="266" t="s">
        <v>394</v>
      </c>
      <c r="F64" s="266" t="s">
        <v>394</v>
      </c>
      <c r="G64" s="385" t="s">
        <v>394</v>
      </c>
      <c r="H64" s="386">
        <f t="shared" si="5"/>
        <v>8611</v>
      </c>
      <c r="I64" s="384">
        <v>8611</v>
      </c>
      <c r="J64" s="266" t="s">
        <v>394</v>
      </c>
      <c r="K64" s="266" t="s">
        <v>394</v>
      </c>
      <c r="L64" s="266" t="s">
        <v>394</v>
      </c>
      <c r="M64" s="385" t="s">
        <v>394</v>
      </c>
      <c r="N64" s="386">
        <f t="shared" si="2"/>
        <v>9852</v>
      </c>
      <c r="O64" s="384">
        <f t="shared" si="3"/>
        <v>9852</v>
      </c>
      <c r="P64" s="266" t="s">
        <v>394</v>
      </c>
      <c r="Q64" s="266" t="s">
        <v>394</v>
      </c>
      <c r="R64" s="266" t="s">
        <v>394</v>
      </c>
      <c r="S64" s="385" t="s">
        <v>394</v>
      </c>
      <c r="T64" s="386">
        <f>SUM(U64:V64)</f>
        <v>3</v>
      </c>
      <c r="U64" s="384">
        <v>3</v>
      </c>
      <c r="V64" s="385" t="s">
        <v>385</v>
      </c>
      <c r="W64" s="244">
        <f t="shared" si="4"/>
        <v>9855</v>
      </c>
      <c r="X64" s="3">
        <v>0</v>
      </c>
      <c r="Y64" s="5">
        <v>20594</v>
      </c>
      <c r="Z64" s="6">
        <v>0</v>
      </c>
      <c r="AA64" s="48"/>
    </row>
    <row r="65" spans="1:27" ht="28.5" customHeight="1">
      <c r="A65" s="194" t="s">
        <v>344</v>
      </c>
      <c r="B65" s="238">
        <f t="shared" si="1"/>
        <v>792</v>
      </c>
      <c r="C65" s="268">
        <v>792</v>
      </c>
      <c r="D65" s="270" t="s">
        <v>394</v>
      </c>
      <c r="E65" s="270" t="s">
        <v>394</v>
      </c>
      <c r="F65" s="270" t="s">
        <v>394</v>
      </c>
      <c r="G65" s="387" t="s">
        <v>394</v>
      </c>
      <c r="H65" s="388">
        <f t="shared" si="5"/>
        <v>10664</v>
      </c>
      <c r="I65" s="268">
        <v>10664</v>
      </c>
      <c r="J65" s="270" t="s">
        <v>394</v>
      </c>
      <c r="K65" s="270" t="s">
        <v>394</v>
      </c>
      <c r="L65" s="270" t="s">
        <v>394</v>
      </c>
      <c r="M65" s="387" t="s">
        <v>394</v>
      </c>
      <c r="N65" s="388">
        <f t="shared" si="2"/>
        <v>11456</v>
      </c>
      <c r="O65" s="268">
        <f t="shared" si="3"/>
        <v>11456</v>
      </c>
      <c r="P65" s="270" t="s">
        <v>394</v>
      </c>
      <c r="Q65" s="270" t="s">
        <v>394</v>
      </c>
      <c r="R65" s="270" t="s">
        <v>394</v>
      </c>
      <c r="S65" s="387" t="s">
        <v>394</v>
      </c>
      <c r="T65" s="389" t="s">
        <v>398</v>
      </c>
      <c r="U65" s="262" t="s">
        <v>398</v>
      </c>
      <c r="V65" s="387" t="s">
        <v>398</v>
      </c>
      <c r="W65" s="248">
        <f t="shared" si="4"/>
        <v>11456</v>
      </c>
      <c r="X65" s="3">
        <v>0</v>
      </c>
      <c r="Y65" s="5">
        <v>10996</v>
      </c>
      <c r="Z65" s="6">
        <v>0</v>
      </c>
      <c r="AA65" s="48"/>
    </row>
    <row r="66" spans="1:27" ht="28.5" customHeight="1">
      <c r="A66" s="187" t="s">
        <v>345</v>
      </c>
      <c r="B66" s="236">
        <f t="shared" si="1"/>
        <v>927</v>
      </c>
      <c r="C66" s="227">
        <v>927</v>
      </c>
      <c r="D66" s="255" t="s">
        <v>394</v>
      </c>
      <c r="E66" s="255" t="s">
        <v>394</v>
      </c>
      <c r="F66" s="255" t="s">
        <v>394</v>
      </c>
      <c r="G66" s="382" t="s">
        <v>394</v>
      </c>
      <c r="H66" s="131">
        <f t="shared" si="5"/>
        <v>4318</v>
      </c>
      <c r="I66" s="227">
        <v>4318</v>
      </c>
      <c r="J66" s="255" t="s">
        <v>394</v>
      </c>
      <c r="K66" s="255" t="s">
        <v>394</v>
      </c>
      <c r="L66" s="255" t="s">
        <v>394</v>
      </c>
      <c r="M66" s="382" t="s">
        <v>394</v>
      </c>
      <c r="N66" s="131">
        <f t="shared" si="2"/>
        <v>5245</v>
      </c>
      <c r="O66" s="227">
        <f t="shared" si="3"/>
        <v>5245</v>
      </c>
      <c r="P66" s="255" t="s">
        <v>394</v>
      </c>
      <c r="Q66" s="255" t="s">
        <v>394</v>
      </c>
      <c r="R66" s="255" t="s">
        <v>394</v>
      </c>
      <c r="S66" s="382" t="s">
        <v>394</v>
      </c>
      <c r="T66" s="383" t="s">
        <v>387</v>
      </c>
      <c r="U66" s="258" t="s">
        <v>387</v>
      </c>
      <c r="V66" s="382" t="s">
        <v>387</v>
      </c>
      <c r="W66" s="207">
        <f t="shared" si="4"/>
        <v>5245</v>
      </c>
      <c r="X66" s="4">
        <v>0</v>
      </c>
      <c r="Y66" s="7">
        <v>3508</v>
      </c>
      <c r="Z66" s="8">
        <v>0</v>
      </c>
      <c r="AA66" s="48"/>
    </row>
    <row r="67" spans="1:27" ht="28.5" customHeight="1">
      <c r="A67" s="187" t="s">
        <v>346</v>
      </c>
      <c r="B67" s="236">
        <f t="shared" si="1"/>
        <v>1854</v>
      </c>
      <c r="C67" s="227">
        <v>1854</v>
      </c>
      <c r="D67" s="255" t="s">
        <v>394</v>
      </c>
      <c r="E67" s="255" t="s">
        <v>394</v>
      </c>
      <c r="F67" s="255" t="s">
        <v>394</v>
      </c>
      <c r="G67" s="382" t="s">
        <v>394</v>
      </c>
      <c r="H67" s="131">
        <f t="shared" si="5"/>
        <v>9202</v>
      </c>
      <c r="I67" s="227">
        <v>9202</v>
      </c>
      <c r="J67" s="255" t="s">
        <v>394</v>
      </c>
      <c r="K67" s="255" t="s">
        <v>394</v>
      </c>
      <c r="L67" s="255" t="s">
        <v>394</v>
      </c>
      <c r="M67" s="382" t="s">
        <v>394</v>
      </c>
      <c r="N67" s="131">
        <f t="shared" si="2"/>
        <v>11056</v>
      </c>
      <c r="O67" s="227">
        <f t="shared" si="3"/>
        <v>11056</v>
      </c>
      <c r="P67" s="255" t="s">
        <v>394</v>
      </c>
      <c r="Q67" s="255" t="s">
        <v>394</v>
      </c>
      <c r="R67" s="255" t="s">
        <v>394</v>
      </c>
      <c r="S67" s="382" t="s">
        <v>394</v>
      </c>
      <c r="T67" s="383" t="s">
        <v>394</v>
      </c>
      <c r="U67" s="258" t="s">
        <v>394</v>
      </c>
      <c r="V67" s="382" t="s">
        <v>394</v>
      </c>
      <c r="W67" s="207">
        <f t="shared" si="4"/>
        <v>11056</v>
      </c>
      <c r="X67" s="3">
        <v>0</v>
      </c>
      <c r="Y67" s="5">
        <v>1365</v>
      </c>
      <c r="Z67" s="6">
        <v>0</v>
      </c>
      <c r="AA67" s="48"/>
    </row>
    <row r="68" spans="1:27" ht="28.5" customHeight="1">
      <c r="A68" s="187" t="s">
        <v>347</v>
      </c>
      <c r="B68" s="236">
        <f t="shared" si="1"/>
        <v>721</v>
      </c>
      <c r="C68" s="227">
        <v>721</v>
      </c>
      <c r="D68" s="255" t="s">
        <v>394</v>
      </c>
      <c r="E68" s="255" t="s">
        <v>394</v>
      </c>
      <c r="F68" s="255" t="s">
        <v>394</v>
      </c>
      <c r="G68" s="382" t="s">
        <v>394</v>
      </c>
      <c r="H68" s="131">
        <f t="shared" si="5"/>
        <v>5938</v>
      </c>
      <c r="I68" s="227">
        <v>5938</v>
      </c>
      <c r="J68" s="255" t="s">
        <v>394</v>
      </c>
      <c r="K68" s="255" t="s">
        <v>394</v>
      </c>
      <c r="L68" s="255" t="s">
        <v>394</v>
      </c>
      <c r="M68" s="382" t="s">
        <v>394</v>
      </c>
      <c r="N68" s="131">
        <f t="shared" si="2"/>
        <v>6659</v>
      </c>
      <c r="O68" s="227">
        <f t="shared" si="3"/>
        <v>6659</v>
      </c>
      <c r="P68" s="255" t="s">
        <v>394</v>
      </c>
      <c r="Q68" s="255" t="s">
        <v>394</v>
      </c>
      <c r="R68" s="255" t="s">
        <v>394</v>
      </c>
      <c r="S68" s="382" t="s">
        <v>394</v>
      </c>
      <c r="T68" s="383" t="s">
        <v>400</v>
      </c>
      <c r="U68" s="258" t="s">
        <v>400</v>
      </c>
      <c r="V68" s="382" t="s">
        <v>400</v>
      </c>
      <c r="W68" s="207">
        <f t="shared" si="4"/>
        <v>6659</v>
      </c>
      <c r="X68" s="3">
        <v>0</v>
      </c>
      <c r="Y68" s="5">
        <v>8995</v>
      </c>
      <c r="Z68" s="6">
        <v>0</v>
      </c>
      <c r="AA68" s="48"/>
    </row>
    <row r="69" spans="1:27" ht="28.5" customHeight="1">
      <c r="A69" s="188" t="s">
        <v>348</v>
      </c>
      <c r="B69" s="237">
        <f t="shared" si="1"/>
        <v>1004</v>
      </c>
      <c r="C69" s="384">
        <v>1004</v>
      </c>
      <c r="D69" s="266" t="s">
        <v>394</v>
      </c>
      <c r="E69" s="266" t="s">
        <v>394</v>
      </c>
      <c r="F69" s="266" t="s">
        <v>394</v>
      </c>
      <c r="G69" s="385" t="s">
        <v>394</v>
      </c>
      <c r="H69" s="386">
        <f t="shared" si="5"/>
        <v>2901</v>
      </c>
      <c r="I69" s="384">
        <v>2901</v>
      </c>
      <c r="J69" s="266" t="s">
        <v>394</v>
      </c>
      <c r="K69" s="266" t="s">
        <v>394</v>
      </c>
      <c r="L69" s="266" t="s">
        <v>394</v>
      </c>
      <c r="M69" s="385" t="s">
        <v>394</v>
      </c>
      <c r="N69" s="386">
        <f t="shared" si="2"/>
        <v>3905</v>
      </c>
      <c r="O69" s="384">
        <f t="shared" si="3"/>
        <v>3905</v>
      </c>
      <c r="P69" s="266" t="s">
        <v>394</v>
      </c>
      <c r="Q69" s="266" t="s">
        <v>394</v>
      </c>
      <c r="R69" s="266" t="s">
        <v>394</v>
      </c>
      <c r="S69" s="385" t="s">
        <v>394</v>
      </c>
      <c r="T69" s="390" t="s">
        <v>395</v>
      </c>
      <c r="U69" s="259" t="s">
        <v>395</v>
      </c>
      <c r="V69" s="385" t="s">
        <v>395</v>
      </c>
      <c r="W69" s="244">
        <f t="shared" si="4"/>
        <v>3905</v>
      </c>
      <c r="X69" s="3">
        <v>0</v>
      </c>
      <c r="Y69" s="5">
        <v>8566</v>
      </c>
      <c r="Z69" s="6">
        <v>0</v>
      </c>
      <c r="AA69" s="48"/>
    </row>
    <row r="70" spans="1:27" ht="28.5" customHeight="1">
      <c r="A70" s="194" t="s">
        <v>349</v>
      </c>
      <c r="B70" s="238">
        <f t="shared" si="1"/>
        <v>407</v>
      </c>
      <c r="C70" s="268">
        <v>407</v>
      </c>
      <c r="D70" s="270" t="s">
        <v>394</v>
      </c>
      <c r="E70" s="270" t="s">
        <v>394</v>
      </c>
      <c r="F70" s="270" t="s">
        <v>394</v>
      </c>
      <c r="G70" s="387" t="s">
        <v>394</v>
      </c>
      <c r="H70" s="388">
        <f t="shared" si="5"/>
        <v>971</v>
      </c>
      <c r="I70" s="268">
        <v>971</v>
      </c>
      <c r="J70" s="270" t="s">
        <v>394</v>
      </c>
      <c r="K70" s="270" t="s">
        <v>394</v>
      </c>
      <c r="L70" s="270" t="s">
        <v>394</v>
      </c>
      <c r="M70" s="387" t="s">
        <v>394</v>
      </c>
      <c r="N70" s="388">
        <f t="shared" si="2"/>
        <v>1378</v>
      </c>
      <c r="O70" s="268">
        <f t="shared" si="3"/>
        <v>1378</v>
      </c>
      <c r="P70" s="270" t="s">
        <v>394</v>
      </c>
      <c r="Q70" s="270" t="s">
        <v>394</v>
      </c>
      <c r="R70" s="270" t="s">
        <v>394</v>
      </c>
      <c r="S70" s="387" t="s">
        <v>394</v>
      </c>
      <c r="T70" s="388">
        <f>SUM(U70:V70)</f>
        <v>14</v>
      </c>
      <c r="U70" s="268">
        <v>14</v>
      </c>
      <c r="V70" s="387" t="s">
        <v>383</v>
      </c>
      <c r="W70" s="248">
        <f t="shared" si="4"/>
        <v>1392</v>
      </c>
      <c r="X70" s="3">
        <v>0</v>
      </c>
      <c r="Y70" s="5">
        <v>14025</v>
      </c>
      <c r="Z70" s="6">
        <v>0</v>
      </c>
      <c r="AA70" s="48"/>
    </row>
    <row r="71" spans="1:27" ht="28.5" customHeight="1">
      <c r="A71" s="187" t="s">
        <v>350</v>
      </c>
      <c r="B71" s="236">
        <f t="shared" si="1"/>
        <v>296</v>
      </c>
      <c r="C71" s="227">
        <v>296</v>
      </c>
      <c r="D71" s="255" t="s">
        <v>394</v>
      </c>
      <c r="E71" s="255" t="s">
        <v>394</v>
      </c>
      <c r="F71" s="255" t="s">
        <v>394</v>
      </c>
      <c r="G71" s="382" t="s">
        <v>394</v>
      </c>
      <c r="H71" s="131">
        <f t="shared" si="5"/>
        <v>1270</v>
      </c>
      <c r="I71" s="227">
        <v>1270</v>
      </c>
      <c r="J71" s="255" t="s">
        <v>394</v>
      </c>
      <c r="K71" s="255" t="s">
        <v>394</v>
      </c>
      <c r="L71" s="255" t="s">
        <v>394</v>
      </c>
      <c r="M71" s="382" t="s">
        <v>394</v>
      </c>
      <c r="N71" s="131">
        <f t="shared" si="2"/>
        <v>1566</v>
      </c>
      <c r="O71" s="227">
        <f t="shared" si="3"/>
        <v>1566</v>
      </c>
      <c r="P71" s="255" t="s">
        <v>394</v>
      </c>
      <c r="Q71" s="255" t="s">
        <v>394</v>
      </c>
      <c r="R71" s="255" t="s">
        <v>394</v>
      </c>
      <c r="S71" s="382" t="s">
        <v>394</v>
      </c>
      <c r="T71" s="383" t="s">
        <v>383</v>
      </c>
      <c r="U71" s="258" t="s">
        <v>383</v>
      </c>
      <c r="V71" s="382" t="s">
        <v>383</v>
      </c>
      <c r="W71" s="207">
        <f t="shared" si="4"/>
        <v>1566</v>
      </c>
      <c r="X71" s="4">
        <v>0</v>
      </c>
      <c r="Y71" s="7">
        <v>16197</v>
      </c>
      <c r="Z71" s="8">
        <v>0</v>
      </c>
      <c r="AA71" s="48"/>
    </row>
    <row r="72" spans="1:27" ht="28.5" customHeight="1">
      <c r="A72" s="187" t="s">
        <v>351</v>
      </c>
      <c r="B72" s="236">
        <f t="shared" si="1"/>
        <v>231</v>
      </c>
      <c r="C72" s="227">
        <v>231</v>
      </c>
      <c r="D72" s="255" t="s">
        <v>394</v>
      </c>
      <c r="E72" s="255" t="s">
        <v>394</v>
      </c>
      <c r="F72" s="255" t="s">
        <v>394</v>
      </c>
      <c r="G72" s="382" t="s">
        <v>394</v>
      </c>
      <c r="H72" s="131">
        <f t="shared" si="5"/>
        <v>1091</v>
      </c>
      <c r="I72" s="227">
        <v>1091</v>
      </c>
      <c r="J72" s="255" t="s">
        <v>394</v>
      </c>
      <c r="K72" s="255" t="s">
        <v>394</v>
      </c>
      <c r="L72" s="255" t="s">
        <v>394</v>
      </c>
      <c r="M72" s="382" t="s">
        <v>394</v>
      </c>
      <c r="N72" s="131">
        <f t="shared" si="2"/>
        <v>1322</v>
      </c>
      <c r="O72" s="227">
        <f t="shared" si="3"/>
        <v>1322</v>
      </c>
      <c r="P72" s="255" t="s">
        <v>394</v>
      </c>
      <c r="Q72" s="255" t="s">
        <v>394</v>
      </c>
      <c r="R72" s="255" t="s">
        <v>394</v>
      </c>
      <c r="S72" s="382" t="s">
        <v>394</v>
      </c>
      <c r="T72" s="383" t="s">
        <v>384</v>
      </c>
      <c r="U72" s="258" t="s">
        <v>384</v>
      </c>
      <c r="V72" s="382" t="s">
        <v>384</v>
      </c>
      <c r="W72" s="207">
        <f t="shared" si="4"/>
        <v>1322</v>
      </c>
      <c r="X72" s="3">
        <v>0</v>
      </c>
      <c r="Y72" s="5">
        <v>13230</v>
      </c>
      <c r="Z72" s="6">
        <v>0</v>
      </c>
      <c r="AA72" s="48"/>
    </row>
    <row r="73" spans="1:27" ht="28.5" customHeight="1">
      <c r="A73" s="187" t="s">
        <v>352</v>
      </c>
      <c r="B73" s="236">
        <f t="shared" si="1"/>
        <v>665</v>
      </c>
      <c r="C73" s="227">
        <v>665</v>
      </c>
      <c r="D73" s="255" t="s">
        <v>394</v>
      </c>
      <c r="E73" s="255" t="s">
        <v>394</v>
      </c>
      <c r="F73" s="255" t="s">
        <v>394</v>
      </c>
      <c r="G73" s="382" t="s">
        <v>394</v>
      </c>
      <c r="H73" s="131">
        <f t="shared" si="5"/>
        <v>4224</v>
      </c>
      <c r="I73" s="227">
        <v>4224</v>
      </c>
      <c r="J73" s="255" t="s">
        <v>394</v>
      </c>
      <c r="K73" s="255" t="s">
        <v>394</v>
      </c>
      <c r="L73" s="255" t="s">
        <v>394</v>
      </c>
      <c r="M73" s="382" t="s">
        <v>394</v>
      </c>
      <c r="N73" s="131">
        <f t="shared" si="2"/>
        <v>4889</v>
      </c>
      <c r="O73" s="227">
        <f t="shared" si="3"/>
        <v>4889</v>
      </c>
      <c r="P73" s="255" t="s">
        <v>394</v>
      </c>
      <c r="Q73" s="255" t="s">
        <v>394</v>
      </c>
      <c r="R73" s="255" t="s">
        <v>394</v>
      </c>
      <c r="S73" s="382" t="s">
        <v>394</v>
      </c>
      <c r="T73" s="131">
        <f>SUM(U73:V73)</f>
        <v>7</v>
      </c>
      <c r="U73" s="227">
        <v>7</v>
      </c>
      <c r="V73" s="382" t="s">
        <v>394</v>
      </c>
      <c r="W73" s="207">
        <f t="shared" si="4"/>
        <v>4896</v>
      </c>
      <c r="X73" s="3">
        <v>0</v>
      </c>
      <c r="Y73" s="5">
        <v>16525</v>
      </c>
      <c r="Z73" s="6">
        <v>0</v>
      </c>
      <c r="AA73" s="48"/>
    </row>
    <row r="74" spans="1:27" ht="28.5" customHeight="1" thickBot="1">
      <c r="A74" s="200" t="s">
        <v>353</v>
      </c>
      <c r="B74" s="239">
        <f t="shared" si="1"/>
        <v>309</v>
      </c>
      <c r="C74" s="229">
        <v>309</v>
      </c>
      <c r="D74" s="276" t="s">
        <v>394</v>
      </c>
      <c r="E74" s="276" t="s">
        <v>394</v>
      </c>
      <c r="F74" s="276" t="s">
        <v>394</v>
      </c>
      <c r="G74" s="391" t="s">
        <v>394</v>
      </c>
      <c r="H74" s="386">
        <f t="shared" si="5"/>
        <v>1240</v>
      </c>
      <c r="I74" s="229">
        <v>1240</v>
      </c>
      <c r="J74" s="276" t="s">
        <v>394</v>
      </c>
      <c r="K74" s="276" t="s">
        <v>394</v>
      </c>
      <c r="L74" s="276" t="s">
        <v>394</v>
      </c>
      <c r="M74" s="391" t="s">
        <v>394</v>
      </c>
      <c r="N74" s="209">
        <f t="shared" si="2"/>
        <v>1549</v>
      </c>
      <c r="O74" s="229">
        <f t="shared" si="3"/>
        <v>1549</v>
      </c>
      <c r="P74" s="276" t="s">
        <v>394</v>
      </c>
      <c r="Q74" s="276" t="s">
        <v>394</v>
      </c>
      <c r="R74" s="276" t="s">
        <v>394</v>
      </c>
      <c r="S74" s="391" t="s">
        <v>394</v>
      </c>
      <c r="T74" s="392" t="s">
        <v>400</v>
      </c>
      <c r="U74" s="271" t="s">
        <v>400</v>
      </c>
      <c r="V74" s="391" t="s">
        <v>400</v>
      </c>
      <c r="W74" s="393">
        <f t="shared" si="4"/>
        <v>1549</v>
      </c>
      <c r="X74" s="3">
        <v>0</v>
      </c>
      <c r="Y74" s="5">
        <v>9789</v>
      </c>
      <c r="Z74" s="6">
        <v>0</v>
      </c>
      <c r="AA74" s="48"/>
    </row>
    <row r="75" spans="1:26" ht="28.5" customHeight="1">
      <c r="A75" s="289" t="s">
        <v>15</v>
      </c>
      <c r="B75" s="235">
        <f>SUM(B6:B39)</f>
        <v>191375</v>
      </c>
      <c r="C75" s="225">
        <f aca="true" t="shared" si="6" ref="C75:W75">SUM(C6:C39)</f>
        <v>168525</v>
      </c>
      <c r="D75" s="275">
        <f t="shared" si="6"/>
        <v>20437</v>
      </c>
      <c r="E75" s="275">
        <f t="shared" si="6"/>
        <v>2413</v>
      </c>
      <c r="F75" s="275">
        <f t="shared" si="6"/>
        <v>0</v>
      </c>
      <c r="G75" s="226">
        <f t="shared" si="6"/>
        <v>0</v>
      </c>
      <c r="H75" s="206">
        <f t="shared" si="6"/>
        <v>953303</v>
      </c>
      <c r="I75" s="225">
        <f t="shared" si="6"/>
        <v>889107</v>
      </c>
      <c r="J75" s="275">
        <f t="shared" si="6"/>
        <v>44891</v>
      </c>
      <c r="K75" s="275">
        <f t="shared" si="6"/>
        <v>17706</v>
      </c>
      <c r="L75" s="275">
        <f t="shared" si="6"/>
        <v>0</v>
      </c>
      <c r="M75" s="226">
        <f t="shared" si="6"/>
        <v>1599</v>
      </c>
      <c r="N75" s="206">
        <f t="shared" si="6"/>
        <v>1144678</v>
      </c>
      <c r="O75" s="225">
        <f t="shared" si="6"/>
        <v>1057632</v>
      </c>
      <c r="P75" s="275">
        <f t="shared" si="6"/>
        <v>65328</v>
      </c>
      <c r="Q75" s="275">
        <f t="shared" si="6"/>
        <v>20119</v>
      </c>
      <c r="R75" s="275">
        <f t="shared" si="6"/>
        <v>0</v>
      </c>
      <c r="S75" s="226">
        <f t="shared" si="6"/>
        <v>1599</v>
      </c>
      <c r="T75" s="206">
        <f t="shared" si="6"/>
        <v>132</v>
      </c>
      <c r="U75" s="225">
        <f t="shared" si="6"/>
        <v>132</v>
      </c>
      <c r="V75" s="226">
        <f t="shared" si="6"/>
        <v>0</v>
      </c>
      <c r="W75" s="381">
        <f t="shared" si="6"/>
        <v>1144810</v>
      </c>
      <c r="X75" s="41">
        <v>-255</v>
      </c>
      <c r="Y75" s="42">
        <v>1007750</v>
      </c>
      <c r="Z75" s="43">
        <v>-255</v>
      </c>
    </row>
    <row r="76" spans="1:26" ht="28.5" customHeight="1">
      <c r="A76" s="287" t="s">
        <v>16</v>
      </c>
      <c r="B76" s="236">
        <f>SUM(B45:B74)</f>
        <v>37296</v>
      </c>
      <c r="C76" s="227">
        <f aca="true" t="shared" si="7" ref="C76:W76">SUM(C45:C74)</f>
        <v>35230</v>
      </c>
      <c r="D76" s="257">
        <f t="shared" si="7"/>
        <v>0</v>
      </c>
      <c r="E76" s="257">
        <f t="shared" si="7"/>
        <v>2066</v>
      </c>
      <c r="F76" s="257">
        <f t="shared" si="7"/>
        <v>0</v>
      </c>
      <c r="G76" s="228">
        <f t="shared" si="7"/>
        <v>0</v>
      </c>
      <c r="H76" s="131">
        <f t="shared" si="7"/>
        <v>235329</v>
      </c>
      <c r="I76" s="227">
        <f t="shared" si="7"/>
        <v>220656</v>
      </c>
      <c r="J76" s="257">
        <f t="shared" si="7"/>
        <v>0</v>
      </c>
      <c r="K76" s="257">
        <f t="shared" si="7"/>
        <v>14673</v>
      </c>
      <c r="L76" s="257">
        <f t="shared" si="7"/>
        <v>0</v>
      </c>
      <c r="M76" s="228">
        <f t="shared" si="7"/>
        <v>0</v>
      </c>
      <c r="N76" s="131">
        <f t="shared" si="7"/>
        <v>272625</v>
      </c>
      <c r="O76" s="227">
        <f t="shared" si="7"/>
        <v>255886</v>
      </c>
      <c r="P76" s="257">
        <f t="shared" si="7"/>
        <v>0</v>
      </c>
      <c r="Q76" s="257">
        <f t="shared" si="7"/>
        <v>16739</v>
      </c>
      <c r="R76" s="257">
        <f t="shared" si="7"/>
        <v>0</v>
      </c>
      <c r="S76" s="228">
        <f t="shared" si="7"/>
        <v>0</v>
      </c>
      <c r="T76" s="131">
        <f t="shared" si="7"/>
        <v>783</v>
      </c>
      <c r="U76" s="227">
        <f t="shared" si="7"/>
        <v>509</v>
      </c>
      <c r="V76" s="228">
        <f t="shared" si="7"/>
        <v>274</v>
      </c>
      <c r="W76" s="207">
        <f t="shared" si="7"/>
        <v>273408</v>
      </c>
      <c r="X76" s="3">
        <v>0</v>
      </c>
      <c r="Y76" s="5">
        <v>436285</v>
      </c>
      <c r="Z76" s="6">
        <v>0</v>
      </c>
    </row>
    <row r="77" spans="1:26" ht="28.5" customHeight="1" thickBot="1">
      <c r="A77" s="288" t="s">
        <v>17</v>
      </c>
      <c r="B77" s="395">
        <f>SUM(B75:B76)</f>
        <v>228671</v>
      </c>
      <c r="C77" s="229">
        <f aca="true" t="shared" si="8" ref="C77:W77">SUM(C75:C76)</f>
        <v>203755</v>
      </c>
      <c r="D77" s="272">
        <f t="shared" si="8"/>
        <v>20437</v>
      </c>
      <c r="E77" s="272">
        <f t="shared" si="8"/>
        <v>4479</v>
      </c>
      <c r="F77" s="272">
        <f t="shared" si="8"/>
        <v>0</v>
      </c>
      <c r="G77" s="230">
        <f t="shared" si="8"/>
        <v>0</v>
      </c>
      <c r="H77" s="209">
        <f t="shared" si="8"/>
        <v>1188632</v>
      </c>
      <c r="I77" s="229">
        <f t="shared" si="8"/>
        <v>1109763</v>
      </c>
      <c r="J77" s="272">
        <f t="shared" si="8"/>
        <v>44891</v>
      </c>
      <c r="K77" s="272">
        <f t="shared" si="8"/>
        <v>32379</v>
      </c>
      <c r="L77" s="272">
        <f t="shared" si="8"/>
        <v>0</v>
      </c>
      <c r="M77" s="230">
        <f t="shared" si="8"/>
        <v>1599</v>
      </c>
      <c r="N77" s="209">
        <f t="shared" si="8"/>
        <v>1417303</v>
      </c>
      <c r="O77" s="229">
        <f t="shared" si="8"/>
        <v>1313518</v>
      </c>
      <c r="P77" s="272">
        <f t="shared" si="8"/>
        <v>65328</v>
      </c>
      <c r="Q77" s="272">
        <f t="shared" si="8"/>
        <v>36858</v>
      </c>
      <c r="R77" s="272">
        <f t="shared" si="8"/>
        <v>0</v>
      </c>
      <c r="S77" s="230">
        <f t="shared" si="8"/>
        <v>1599</v>
      </c>
      <c r="T77" s="209">
        <f t="shared" si="8"/>
        <v>915</v>
      </c>
      <c r="U77" s="229">
        <f t="shared" si="8"/>
        <v>641</v>
      </c>
      <c r="V77" s="230">
        <f t="shared" si="8"/>
        <v>274</v>
      </c>
      <c r="W77" s="393">
        <f t="shared" si="8"/>
        <v>1418218</v>
      </c>
      <c r="X77" s="44">
        <v>-255</v>
      </c>
      <c r="Y77" s="45">
        <v>1444035</v>
      </c>
      <c r="Z77" s="46">
        <v>-255</v>
      </c>
    </row>
  </sheetData>
  <mergeCells count="38">
    <mergeCell ref="G4:G5"/>
    <mergeCell ref="A3:A5"/>
    <mergeCell ref="C4:C5"/>
    <mergeCell ref="D4:D5"/>
    <mergeCell ref="E4:E5"/>
    <mergeCell ref="F4:F5"/>
    <mergeCell ref="R4:R5"/>
    <mergeCell ref="I4:I5"/>
    <mergeCell ref="J4:J5"/>
    <mergeCell ref="K4:K5"/>
    <mergeCell ref="L4:L5"/>
    <mergeCell ref="M4:M5"/>
    <mergeCell ref="O4:O5"/>
    <mergeCell ref="P4:P5"/>
    <mergeCell ref="Q4:Q5"/>
    <mergeCell ref="S4:S5"/>
    <mergeCell ref="U4:U5"/>
    <mergeCell ref="V4:V5"/>
    <mergeCell ref="W3:W5"/>
    <mergeCell ref="A42:A44"/>
    <mergeCell ref="W42:W44"/>
    <mergeCell ref="C43:C44"/>
    <mergeCell ref="D43:D44"/>
    <mergeCell ref="E43:E44"/>
    <mergeCell ref="F43:F44"/>
    <mergeCell ref="G43:G44"/>
    <mergeCell ref="I43:I44"/>
    <mergeCell ref="J43:J44"/>
    <mergeCell ref="K43:K44"/>
    <mergeCell ref="L43:L44"/>
    <mergeCell ref="M43:M44"/>
    <mergeCell ref="O43:O44"/>
    <mergeCell ref="P43:P44"/>
    <mergeCell ref="V43:V44"/>
    <mergeCell ref="Q43:Q44"/>
    <mergeCell ref="R43:R44"/>
    <mergeCell ref="S43:S44"/>
    <mergeCell ref="U43:U44"/>
  </mergeCells>
  <printOptions/>
  <pageMargins left="0.73" right="0.71" top="0.7086614173228347" bottom="0.61" header="0.5118110236220472" footer="0.5118110236220472"/>
  <pageSetup firstPageNumber="9" useFirstPageNumber="1" fitToHeight="2" fitToWidth="2" horizontalDpi="600" verticalDpi="600" orientation="portrait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M79"/>
  <sheetViews>
    <sheetView tabSelected="1" view="pageBreakPreview" zoomScale="90" zoomScaleNormal="75" zoomScaleSheetLayoutView="9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8.796875" defaultRowHeight="15"/>
  <cols>
    <col min="1" max="1" width="11.5" style="2" customWidth="1"/>
    <col min="2" max="13" width="7.19921875" style="2" customWidth="1"/>
    <col min="14" max="16384" width="11" style="2" customWidth="1"/>
  </cols>
  <sheetData>
    <row r="1" s="14" customFormat="1" ht="21.75" customHeight="1">
      <c r="A1" s="106" t="s">
        <v>73</v>
      </c>
    </row>
    <row r="2" spans="1:13" s="14" customFormat="1" ht="22.5" customHeight="1" thickBot="1">
      <c r="A2" s="106" t="s">
        <v>86</v>
      </c>
      <c r="M2" s="98" t="s">
        <v>158</v>
      </c>
    </row>
    <row r="3" spans="1:13" s="18" customFormat="1" ht="18.75" customHeight="1">
      <c r="A3" s="335" t="s">
        <v>14</v>
      </c>
      <c r="B3" s="364" t="s">
        <v>168</v>
      </c>
      <c r="C3" s="365"/>
      <c r="D3" s="365"/>
      <c r="E3" s="366"/>
      <c r="F3" s="364" t="s">
        <v>169</v>
      </c>
      <c r="G3" s="365"/>
      <c r="H3" s="365"/>
      <c r="I3" s="366"/>
      <c r="J3" s="115"/>
      <c r="K3" s="110" t="s">
        <v>97</v>
      </c>
      <c r="L3" s="110"/>
      <c r="M3" s="116"/>
    </row>
    <row r="4" spans="1:13" s="18" customFormat="1" ht="18.75" customHeight="1">
      <c r="A4" s="336"/>
      <c r="B4" s="114" t="s">
        <v>67</v>
      </c>
      <c r="C4" s="249" t="s">
        <v>82</v>
      </c>
      <c r="D4" s="250" t="s">
        <v>83</v>
      </c>
      <c r="E4" s="357" t="s">
        <v>79</v>
      </c>
      <c r="F4" s="114" t="s">
        <v>67</v>
      </c>
      <c r="G4" s="249" t="s">
        <v>82</v>
      </c>
      <c r="H4" s="250" t="s">
        <v>83</v>
      </c>
      <c r="I4" s="357" t="s">
        <v>79</v>
      </c>
      <c r="J4" s="114" t="s">
        <v>67</v>
      </c>
      <c r="K4" s="249" t="s">
        <v>82</v>
      </c>
      <c r="L4" s="250" t="s">
        <v>83</v>
      </c>
      <c r="M4" s="357" t="s">
        <v>79</v>
      </c>
    </row>
    <row r="5" spans="1:13" s="18" customFormat="1" ht="18.75" customHeight="1" thickBot="1">
      <c r="A5" s="351"/>
      <c r="B5" s="1"/>
      <c r="C5" s="251" t="s">
        <v>84</v>
      </c>
      <c r="D5" s="252" t="s">
        <v>85</v>
      </c>
      <c r="E5" s="356"/>
      <c r="F5" s="1"/>
      <c r="G5" s="251" t="s">
        <v>84</v>
      </c>
      <c r="H5" s="252" t="s">
        <v>85</v>
      </c>
      <c r="I5" s="356"/>
      <c r="J5" s="1"/>
      <c r="K5" s="251" t="s">
        <v>84</v>
      </c>
      <c r="L5" s="252" t="s">
        <v>85</v>
      </c>
      <c r="M5" s="356"/>
    </row>
    <row r="6" spans="1:13" ht="24.75" customHeight="1">
      <c r="A6" s="396" t="s">
        <v>46</v>
      </c>
      <c r="B6" s="235">
        <f>SUM(C6:E6)</f>
        <v>178</v>
      </c>
      <c r="C6" s="274" t="s">
        <v>65</v>
      </c>
      <c r="D6" s="253" t="s">
        <v>65</v>
      </c>
      <c r="E6" s="226">
        <v>178</v>
      </c>
      <c r="F6" s="397" t="s">
        <v>407</v>
      </c>
      <c r="G6" s="274" t="s">
        <v>65</v>
      </c>
      <c r="H6" s="253" t="s">
        <v>65</v>
      </c>
      <c r="I6" s="379" t="s">
        <v>65</v>
      </c>
      <c r="J6" s="235">
        <f>SUM(K6:M6)</f>
        <v>178</v>
      </c>
      <c r="K6" s="274" t="s">
        <v>65</v>
      </c>
      <c r="L6" s="253" t="s">
        <v>65</v>
      </c>
      <c r="M6" s="226">
        <f>SUM(E6,I6)</f>
        <v>178</v>
      </c>
    </row>
    <row r="7" spans="1:13" ht="24.75" customHeight="1">
      <c r="A7" s="398" t="s">
        <v>47</v>
      </c>
      <c r="B7" s="236">
        <f>SUM(C7:E7)</f>
        <v>4406</v>
      </c>
      <c r="C7" s="258" t="s">
        <v>171</v>
      </c>
      <c r="D7" s="255" t="s">
        <v>65</v>
      </c>
      <c r="E7" s="228">
        <v>4406</v>
      </c>
      <c r="F7" s="236">
        <f>SUM(G7:I7)</f>
        <v>396</v>
      </c>
      <c r="G7" s="258" t="s">
        <v>65</v>
      </c>
      <c r="H7" s="255" t="s">
        <v>65</v>
      </c>
      <c r="I7" s="228">
        <v>396</v>
      </c>
      <c r="J7" s="236">
        <f aca="true" t="shared" si="0" ref="J7:J66">SUM(K7:M7)</f>
        <v>4802</v>
      </c>
      <c r="K7" s="258" t="s">
        <v>65</v>
      </c>
      <c r="L7" s="255" t="s">
        <v>65</v>
      </c>
      <c r="M7" s="228">
        <f>SUM(E7,I7)</f>
        <v>4802</v>
      </c>
    </row>
    <row r="8" spans="1:13" ht="24.75" customHeight="1">
      <c r="A8" s="398" t="s">
        <v>48</v>
      </c>
      <c r="B8" s="236">
        <f aca="true" t="shared" si="1" ref="B8:B67">SUM(C8:E8)</f>
        <v>172</v>
      </c>
      <c r="C8" s="227">
        <v>172</v>
      </c>
      <c r="D8" s="255" t="s">
        <v>171</v>
      </c>
      <c r="E8" s="382" t="s">
        <v>171</v>
      </c>
      <c r="F8" s="399" t="s">
        <v>65</v>
      </c>
      <c r="G8" s="258" t="s">
        <v>65</v>
      </c>
      <c r="H8" s="255" t="s">
        <v>65</v>
      </c>
      <c r="I8" s="382" t="s">
        <v>171</v>
      </c>
      <c r="J8" s="236">
        <f t="shared" si="0"/>
        <v>172</v>
      </c>
      <c r="K8" s="227">
        <f aca="true" t="shared" si="2" ref="K8:K66">SUM(C8,G8)</f>
        <v>172</v>
      </c>
      <c r="L8" s="255" t="s">
        <v>65</v>
      </c>
      <c r="M8" s="382" t="s">
        <v>65</v>
      </c>
    </row>
    <row r="9" spans="1:13" ht="24.75" customHeight="1">
      <c r="A9" s="398" t="s">
        <v>49</v>
      </c>
      <c r="B9" s="236">
        <f t="shared" si="1"/>
        <v>597</v>
      </c>
      <c r="C9" s="227">
        <v>241</v>
      </c>
      <c r="D9" s="255" t="s">
        <v>65</v>
      </c>
      <c r="E9" s="228">
        <v>356</v>
      </c>
      <c r="F9" s="399" t="s">
        <v>65</v>
      </c>
      <c r="G9" s="258" t="s">
        <v>65</v>
      </c>
      <c r="H9" s="255" t="s">
        <v>65</v>
      </c>
      <c r="I9" s="382" t="s">
        <v>65</v>
      </c>
      <c r="J9" s="236">
        <f t="shared" si="0"/>
        <v>597</v>
      </c>
      <c r="K9" s="227">
        <f t="shared" si="2"/>
        <v>241</v>
      </c>
      <c r="L9" s="255" t="s">
        <v>65</v>
      </c>
      <c r="M9" s="228">
        <f>SUM(E9,I9)</f>
        <v>356</v>
      </c>
    </row>
    <row r="10" spans="1:13" ht="24.75" customHeight="1">
      <c r="A10" s="400" t="s">
        <v>50</v>
      </c>
      <c r="B10" s="237">
        <f t="shared" si="1"/>
        <v>926</v>
      </c>
      <c r="C10" s="259" t="s">
        <v>171</v>
      </c>
      <c r="D10" s="260">
        <v>926</v>
      </c>
      <c r="E10" s="385" t="s">
        <v>171</v>
      </c>
      <c r="F10" s="401" t="s">
        <v>65</v>
      </c>
      <c r="G10" s="259" t="s">
        <v>65</v>
      </c>
      <c r="H10" s="266" t="s">
        <v>65</v>
      </c>
      <c r="I10" s="385" t="s">
        <v>171</v>
      </c>
      <c r="J10" s="237">
        <f t="shared" si="0"/>
        <v>926</v>
      </c>
      <c r="K10" s="259" t="s">
        <v>65</v>
      </c>
      <c r="L10" s="260">
        <f>SUM(D10,H10)</f>
        <v>926</v>
      </c>
      <c r="M10" s="385" t="s">
        <v>65</v>
      </c>
    </row>
    <row r="11" spans="1:13" ht="24.75" customHeight="1">
      <c r="A11" s="402" t="s">
        <v>51</v>
      </c>
      <c r="B11" s="403" t="s">
        <v>65</v>
      </c>
      <c r="C11" s="262" t="s">
        <v>171</v>
      </c>
      <c r="D11" s="270" t="s">
        <v>171</v>
      </c>
      <c r="E11" s="387" t="s">
        <v>171</v>
      </c>
      <c r="F11" s="403" t="s">
        <v>65</v>
      </c>
      <c r="G11" s="262" t="s">
        <v>65</v>
      </c>
      <c r="H11" s="270" t="s">
        <v>65</v>
      </c>
      <c r="I11" s="387" t="s">
        <v>171</v>
      </c>
      <c r="J11" s="404" t="s">
        <v>65</v>
      </c>
      <c r="K11" s="262" t="s">
        <v>65</v>
      </c>
      <c r="L11" s="270" t="s">
        <v>65</v>
      </c>
      <c r="M11" s="387" t="s">
        <v>65</v>
      </c>
    </row>
    <row r="12" spans="1:13" ht="24.75" customHeight="1">
      <c r="A12" s="398" t="s">
        <v>52</v>
      </c>
      <c r="B12" s="236">
        <f t="shared" si="1"/>
        <v>151</v>
      </c>
      <c r="C12" s="227">
        <v>151</v>
      </c>
      <c r="D12" s="255" t="s">
        <v>171</v>
      </c>
      <c r="E12" s="382" t="s">
        <v>171</v>
      </c>
      <c r="F12" s="399" t="s">
        <v>65</v>
      </c>
      <c r="G12" s="258" t="s">
        <v>65</v>
      </c>
      <c r="H12" s="255" t="s">
        <v>65</v>
      </c>
      <c r="I12" s="382" t="s">
        <v>65</v>
      </c>
      <c r="J12" s="236">
        <f t="shared" si="0"/>
        <v>151</v>
      </c>
      <c r="K12" s="227">
        <f t="shared" si="2"/>
        <v>151</v>
      </c>
      <c r="L12" s="255" t="s">
        <v>65</v>
      </c>
      <c r="M12" s="382" t="s">
        <v>65</v>
      </c>
    </row>
    <row r="13" spans="1:13" ht="24.75" customHeight="1">
      <c r="A13" s="398" t="s">
        <v>53</v>
      </c>
      <c r="B13" s="236">
        <f t="shared" si="1"/>
        <v>78</v>
      </c>
      <c r="C13" s="258" t="s">
        <v>171</v>
      </c>
      <c r="D13" s="255" t="s">
        <v>171</v>
      </c>
      <c r="E13" s="228">
        <v>78</v>
      </c>
      <c r="F13" s="399" t="s">
        <v>65</v>
      </c>
      <c r="G13" s="258" t="s">
        <v>65</v>
      </c>
      <c r="H13" s="255" t="s">
        <v>65</v>
      </c>
      <c r="I13" s="382" t="s">
        <v>171</v>
      </c>
      <c r="J13" s="236">
        <f t="shared" si="0"/>
        <v>78</v>
      </c>
      <c r="K13" s="258" t="s">
        <v>65</v>
      </c>
      <c r="L13" s="255" t="s">
        <v>65</v>
      </c>
      <c r="M13" s="228">
        <f>SUM(E13,I13)</f>
        <v>78</v>
      </c>
    </row>
    <row r="14" spans="1:13" ht="24.75" customHeight="1">
      <c r="A14" s="398" t="s">
        <v>54</v>
      </c>
      <c r="B14" s="236">
        <f t="shared" si="1"/>
        <v>64</v>
      </c>
      <c r="C14" s="227">
        <v>64</v>
      </c>
      <c r="D14" s="255" t="s">
        <v>171</v>
      </c>
      <c r="E14" s="382" t="s">
        <v>171</v>
      </c>
      <c r="F14" s="236">
        <f>SUM(G14:I14)</f>
        <v>565</v>
      </c>
      <c r="G14" s="258" t="s">
        <v>65</v>
      </c>
      <c r="H14" s="255" t="s">
        <v>65</v>
      </c>
      <c r="I14" s="228">
        <v>565</v>
      </c>
      <c r="J14" s="236">
        <f t="shared" si="0"/>
        <v>629</v>
      </c>
      <c r="K14" s="227">
        <f t="shared" si="2"/>
        <v>64</v>
      </c>
      <c r="L14" s="255" t="s">
        <v>65</v>
      </c>
      <c r="M14" s="228">
        <f>SUM(E14,I14)</f>
        <v>565</v>
      </c>
    </row>
    <row r="15" spans="1:13" ht="24.75" customHeight="1">
      <c r="A15" s="400" t="s">
        <v>55</v>
      </c>
      <c r="B15" s="237">
        <f t="shared" si="1"/>
        <v>86</v>
      </c>
      <c r="C15" s="384">
        <v>86</v>
      </c>
      <c r="D15" s="266" t="s">
        <v>171</v>
      </c>
      <c r="E15" s="385" t="s">
        <v>171</v>
      </c>
      <c r="F15" s="401" t="s">
        <v>65</v>
      </c>
      <c r="G15" s="259" t="s">
        <v>65</v>
      </c>
      <c r="H15" s="266" t="s">
        <v>65</v>
      </c>
      <c r="I15" s="385" t="s">
        <v>171</v>
      </c>
      <c r="J15" s="237">
        <f t="shared" si="0"/>
        <v>86</v>
      </c>
      <c r="K15" s="384">
        <f t="shared" si="2"/>
        <v>86</v>
      </c>
      <c r="L15" s="266" t="s">
        <v>65</v>
      </c>
      <c r="M15" s="385" t="s">
        <v>65</v>
      </c>
    </row>
    <row r="16" spans="1:13" ht="24.75" customHeight="1">
      <c r="A16" s="402" t="s">
        <v>56</v>
      </c>
      <c r="B16" s="238">
        <f t="shared" si="1"/>
        <v>260</v>
      </c>
      <c r="C16" s="268">
        <v>260</v>
      </c>
      <c r="D16" s="270" t="s">
        <v>171</v>
      </c>
      <c r="E16" s="387" t="s">
        <v>171</v>
      </c>
      <c r="F16" s="403" t="s">
        <v>65</v>
      </c>
      <c r="G16" s="262" t="s">
        <v>65</v>
      </c>
      <c r="H16" s="270" t="s">
        <v>65</v>
      </c>
      <c r="I16" s="387" t="s">
        <v>171</v>
      </c>
      <c r="J16" s="238">
        <f t="shared" si="0"/>
        <v>260</v>
      </c>
      <c r="K16" s="268">
        <f t="shared" si="2"/>
        <v>260</v>
      </c>
      <c r="L16" s="270" t="s">
        <v>65</v>
      </c>
      <c r="M16" s="387" t="s">
        <v>65</v>
      </c>
    </row>
    <row r="17" spans="1:13" ht="24.75" customHeight="1">
      <c r="A17" s="398" t="s">
        <v>57</v>
      </c>
      <c r="B17" s="236">
        <f t="shared" si="1"/>
        <v>871</v>
      </c>
      <c r="C17" s="227">
        <v>80</v>
      </c>
      <c r="D17" s="257">
        <v>791</v>
      </c>
      <c r="E17" s="382" t="s">
        <v>171</v>
      </c>
      <c r="F17" s="236">
        <f>SUM(G17:I17)</f>
        <v>1400</v>
      </c>
      <c r="G17" s="258" t="s">
        <v>65</v>
      </c>
      <c r="H17" s="255" t="s">
        <v>65</v>
      </c>
      <c r="I17" s="228">
        <v>1400</v>
      </c>
      <c r="J17" s="236">
        <f t="shared" si="0"/>
        <v>2271</v>
      </c>
      <c r="K17" s="227">
        <f t="shared" si="2"/>
        <v>80</v>
      </c>
      <c r="L17" s="257">
        <f>SUM(D17,H17)</f>
        <v>791</v>
      </c>
      <c r="M17" s="228">
        <f>SUM(E17,I17)</f>
        <v>1400</v>
      </c>
    </row>
    <row r="18" spans="1:13" ht="24.75" customHeight="1">
      <c r="A18" s="398" t="s">
        <v>58</v>
      </c>
      <c r="B18" s="236">
        <f t="shared" si="1"/>
        <v>1991</v>
      </c>
      <c r="C18" s="258" t="s">
        <v>65</v>
      </c>
      <c r="D18" s="255" t="s">
        <v>65</v>
      </c>
      <c r="E18" s="228">
        <v>1991</v>
      </c>
      <c r="F18" s="399" t="s">
        <v>65</v>
      </c>
      <c r="G18" s="258" t="s">
        <v>65</v>
      </c>
      <c r="H18" s="255" t="s">
        <v>65</v>
      </c>
      <c r="I18" s="382" t="s">
        <v>171</v>
      </c>
      <c r="J18" s="236">
        <f t="shared" si="0"/>
        <v>1991</v>
      </c>
      <c r="K18" s="258" t="s">
        <v>171</v>
      </c>
      <c r="L18" s="255" t="s">
        <v>171</v>
      </c>
      <c r="M18" s="228">
        <f>SUM(E18,I18)</f>
        <v>1991</v>
      </c>
    </row>
    <row r="19" spans="1:13" ht="24.75" customHeight="1">
      <c r="A19" s="398" t="s">
        <v>59</v>
      </c>
      <c r="B19" s="236">
        <f t="shared" si="1"/>
        <v>122</v>
      </c>
      <c r="C19" s="227">
        <v>122</v>
      </c>
      <c r="D19" s="255" t="s">
        <v>171</v>
      </c>
      <c r="E19" s="382" t="s">
        <v>65</v>
      </c>
      <c r="F19" s="399" t="s">
        <v>65</v>
      </c>
      <c r="G19" s="258" t="s">
        <v>65</v>
      </c>
      <c r="H19" s="255" t="s">
        <v>65</v>
      </c>
      <c r="I19" s="382" t="s">
        <v>65</v>
      </c>
      <c r="J19" s="236">
        <f t="shared" si="0"/>
        <v>122</v>
      </c>
      <c r="K19" s="227">
        <f t="shared" si="2"/>
        <v>122</v>
      </c>
      <c r="L19" s="255" t="s">
        <v>171</v>
      </c>
      <c r="M19" s="382" t="s">
        <v>171</v>
      </c>
    </row>
    <row r="20" spans="1:13" ht="24.75" customHeight="1">
      <c r="A20" s="400" t="s">
        <v>60</v>
      </c>
      <c r="B20" s="237">
        <f t="shared" si="1"/>
        <v>40</v>
      </c>
      <c r="C20" s="384">
        <v>40</v>
      </c>
      <c r="D20" s="266" t="s">
        <v>171</v>
      </c>
      <c r="E20" s="385" t="s">
        <v>171</v>
      </c>
      <c r="F20" s="401" t="s">
        <v>65</v>
      </c>
      <c r="G20" s="259" t="s">
        <v>65</v>
      </c>
      <c r="H20" s="266" t="s">
        <v>65</v>
      </c>
      <c r="I20" s="385" t="s">
        <v>65</v>
      </c>
      <c r="J20" s="237">
        <f t="shared" si="0"/>
        <v>40</v>
      </c>
      <c r="K20" s="384">
        <f t="shared" si="2"/>
        <v>40</v>
      </c>
      <c r="L20" s="266" t="s">
        <v>171</v>
      </c>
      <c r="M20" s="385" t="s">
        <v>171</v>
      </c>
    </row>
    <row r="21" spans="1:13" ht="24.75" customHeight="1">
      <c r="A21" s="402" t="s">
        <v>61</v>
      </c>
      <c r="B21" s="238">
        <f t="shared" si="1"/>
        <v>84</v>
      </c>
      <c r="C21" s="262" t="s">
        <v>65</v>
      </c>
      <c r="D21" s="270" t="s">
        <v>171</v>
      </c>
      <c r="E21" s="405">
        <v>84</v>
      </c>
      <c r="F21" s="403" t="s">
        <v>65</v>
      </c>
      <c r="G21" s="262" t="s">
        <v>65</v>
      </c>
      <c r="H21" s="270" t="s">
        <v>65</v>
      </c>
      <c r="I21" s="387" t="s">
        <v>65</v>
      </c>
      <c r="J21" s="238">
        <f t="shared" si="0"/>
        <v>84</v>
      </c>
      <c r="K21" s="262" t="s">
        <v>65</v>
      </c>
      <c r="L21" s="270" t="s">
        <v>65</v>
      </c>
      <c r="M21" s="405">
        <f>SUM(E21,I21)</f>
        <v>84</v>
      </c>
    </row>
    <row r="22" spans="1:13" ht="24.75" customHeight="1">
      <c r="A22" s="398" t="s">
        <v>0</v>
      </c>
      <c r="B22" s="236">
        <f t="shared" si="1"/>
        <v>110</v>
      </c>
      <c r="C22" s="227">
        <v>110</v>
      </c>
      <c r="D22" s="255" t="s">
        <v>171</v>
      </c>
      <c r="E22" s="382" t="s">
        <v>171</v>
      </c>
      <c r="F22" s="399" t="s">
        <v>65</v>
      </c>
      <c r="G22" s="258" t="s">
        <v>65</v>
      </c>
      <c r="H22" s="255" t="s">
        <v>65</v>
      </c>
      <c r="I22" s="382" t="s">
        <v>181</v>
      </c>
      <c r="J22" s="236">
        <f t="shared" si="0"/>
        <v>110</v>
      </c>
      <c r="K22" s="227">
        <f t="shared" si="2"/>
        <v>110</v>
      </c>
      <c r="L22" s="255" t="s">
        <v>65</v>
      </c>
      <c r="M22" s="382" t="s">
        <v>65</v>
      </c>
    </row>
    <row r="23" spans="1:13" ht="24.75" customHeight="1">
      <c r="A23" s="398" t="s">
        <v>1</v>
      </c>
      <c r="B23" s="236">
        <f t="shared" si="1"/>
        <v>196</v>
      </c>
      <c r="C23" s="227">
        <v>196</v>
      </c>
      <c r="D23" s="255" t="s">
        <v>171</v>
      </c>
      <c r="E23" s="382" t="s">
        <v>171</v>
      </c>
      <c r="F23" s="399" t="s">
        <v>65</v>
      </c>
      <c r="G23" s="258" t="s">
        <v>65</v>
      </c>
      <c r="H23" s="255" t="s">
        <v>65</v>
      </c>
      <c r="I23" s="382" t="s">
        <v>180</v>
      </c>
      <c r="J23" s="236">
        <f t="shared" si="0"/>
        <v>196</v>
      </c>
      <c r="K23" s="227">
        <f t="shared" si="2"/>
        <v>196</v>
      </c>
      <c r="L23" s="255" t="s">
        <v>65</v>
      </c>
      <c r="M23" s="382" t="s">
        <v>65</v>
      </c>
    </row>
    <row r="24" spans="1:13" ht="24.75" customHeight="1">
      <c r="A24" s="398" t="s">
        <v>2</v>
      </c>
      <c r="B24" s="236">
        <f t="shared" si="1"/>
        <v>248</v>
      </c>
      <c r="C24" s="227">
        <v>248</v>
      </c>
      <c r="D24" s="255" t="s">
        <v>179</v>
      </c>
      <c r="E24" s="382" t="s">
        <v>171</v>
      </c>
      <c r="F24" s="399" t="s">
        <v>65</v>
      </c>
      <c r="G24" s="258" t="s">
        <v>65</v>
      </c>
      <c r="H24" s="255" t="s">
        <v>65</v>
      </c>
      <c r="I24" s="382" t="s">
        <v>182</v>
      </c>
      <c r="J24" s="236">
        <f t="shared" si="0"/>
        <v>248</v>
      </c>
      <c r="K24" s="227">
        <f t="shared" si="2"/>
        <v>248</v>
      </c>
      <c r="L24" s="255" t="s">
        <v>65</v>
      </c>
      <c r="M24" s="382" t="s">
        <v>65</v>
      </c>
    </row>
    <row r="25" spans="1:13" ht="24.75" customHeight="1">
      <c r="A25" s="400" t="s">
        <v>3</v>
      </c>
      <c r="B25" s="237">
        <f t="shared" si="1"/>
        <v>2132</v>
      </c>
      <c r="C25" s="259" t="s">
        <v>171</v>
      </c>
      <c r="D25" s="266" t="s">
        <v>171</v>
      </c>
      <c r="E25" s="406">
        <v>2132</v>
      </c>
      <c r="F25" s="401" t="s">
        <v>65</v>
      </c>
      <c r="G25" s="259" t="s">
        <v>65</v>
      </c>
      <c r="H25" s="266" t="s">
        <v>65</v>
      </c>
      <c r="I25" s="385" t="s">
        <v>65</v>
      </c>
      <c r="J25" s="237">
        <f t="shared" si="0"/>
        <v>2132</v>
      </c>
      <c r="K25" s="259" t="s">
        <v>65</v>
      </c>
      <c r="L25" s="266" t="s">
        <v>65</v>
      </c>
      <c r="M25" s="406">
        <f>SUM(E25,I25)</f>
        <v>2132</v>
      </c>
    </row>
    <row r="26" spans="1:13" ht="24.75" customHeight="1">
      <c r="A26" s="402" t="s">
        <v>4</v>
      </c>
      <c r="B26" s="238">
        <f t="shared" si="1"/>
        <v>92</v>
      </c>
      <c r="C26" s="268">
        <v>92</v>
      </c>
      <c r="D26" s="270" t="s">
        <v>171</v>
      </c>
      <c r="E26" s="387" t="s">
        <v>171</v>
      </c>
      <c r="F26" s="403" t="s">
        <v>65</v>
      </c>
      <c r="G26" s="262" t="s">
        <v>65</v>
      </c>
      <c r="H26" s="270" t="s">
        <v>65</v>
      </c>
      <c r="I26" s="387" t="s">
        <v>171</v>
      </c>
      <c r="J26" s="238">
        <f t="shared" si="0"/>
        <v>92</v>
      </c>
      <c r="K26" s="268">
        <f t="shared" si="2"/>
        <v>92</v>
      </c>
      <c r="L26" s="270" t="s">
        <v>65</v>
      </c>
      <c r="M26" s="387" t="s">
        <v>65</v>
      </c>
    </row>
    <row r="27" spans="1:13" ht="24.75" customHeight="1">
      <c r="A27" s="398" t="s">
        <v>5</v>
      </c>
      <c r="B27" s="236">
        <f t="shared" si="1"/>
        <v>82</v>
      </c>
      <c r="C27" s="258" t="s">
        <v>171</v>
      </c>
      <c r="D27" s="255" t="s">
        <v>65</v>
      </c>
      <c r="E27" s="228">
        <v>82</v>
      </c>
      <c r="F27" s="399" t="s">
        <v>65</v>
      </c>
      <c r="G27" s="258" t="s">
        <v>65</v>
      </c>
      <c r="H27" s="255" t="s">
        <v>65</v>
      </c>
      <c r="I27" s="382" t="s">
        <v>65</v>
      </c>
      <c r="J27" s="236">
        <f t="shared" si="0"/>
        <v>82</v>
      </c>
      <c r="K27" s="258" t="s">
        <v>65</v>
      </c>
      <c r="L27" s="255" t="s">
        <v>65</v>
      </c>
      <c r="M27" s="228">
        <f>SUM(E27,I27)</f>
        <v>82</v>
      </c>
    </row>
    <row r="28" spans="1:13" ht="24.75" customHeight="1">
      <c r="A28" s="398" t="s">
        <v>6</v>
      </c>
      <c r="B28" s="236">
        <f t="shared" si="1"/>
        <v>582</v>
      </c>
      <c r="C28" s="258" t="s">
        <v>171</v>
      </c>
      <c r="D28" s="255" t="s">
        <v>65</v>
      </c>
      <c r="E28" s="228">
        <v>582</v>
      </c>
      <c r="F28" s="399" t="s">
        <v>65</v>
      </c>
      <c r="G28" s="258" t="s">
        <v>65</v>
      </c>
      <c r="H28" s="255" t="s">
        <v>65</v>
      </c>
      <c r="I28" s="382" t="s">
        <v>65</v>
      </c>
      <c r="J28" s="236">
        <f t="shared" si="0"/>
        <v>582</v>
      </c>
      <c r="K28" s="258" t="s">
        <v>65</v>
      </c>
      <c r="L28" s="255" t="s">
        <v>65</v>
      </c>
      <c r="M28" s="228">
        <f>SUM(E28,I28)</f>
        <v>582</v>
      </c>
    </row>
    <row r="29" spans="1:13" ht="24.75" customHeight="1">
      <c r="A29" s="398" t="s">
        <v>7</v>
      </c>
      <c r="B29" s="236">
        <f t="shared" si="1"/>
        <v>13</v>
      </c>
      <c r="C29" s="227">
        <v>13</v>
      </c>
      <c r="D29" s="255" t="s">
        <v>171</v>
      </c>
      <c r="E29" s="382" t="s">
        <v>171</v>
      </c>
      <c r="F29" s="399" t="s">
        <v>65</v>
      </c>
      <c r="G29" s="258" t="s">
        <v>65</v>
      </c>
      <c r="H29" s="255" t="s">
        <v>65</v>
      </c>
      <c r="I29" s="382" t="s">
        <v>65</v>
      </c>
      <c r="J29" s="236">
        <f t="shared" si="0"/>
        <v>13</v>
      </c>
      <c r="K29" s="227">
        <f t="shared" si="2"/>
        <v>13</v>
      </c>
      <c r="L29" s="255" t="s">
        <v>65</v>
      </c>
      <c r="M29" s="382" t="s">
        <v>65</v>
      </c>
    </row>
    <row r="30" spans="1:13" ht="24.75" customHeight="1">
      <c r="A30" s="400" t="s">
        <v>8</v>
      </c>
      <c r="B30" s="237">
        <f t="shared" si="1"/>
        <v>184</v>
      </c>
      <c r="C30" s="259" t="s">
        <v>171</v>
      </c>
      <c r="D30" s="260">
        <v>184</v>
      </c>
      <c r="E30" s="385" t="s">
        <v>171</v>
      </c>
      <c r="F30" s="401" t="s">
        <v>65</v>
      </c>
      <c r="G30" s="259" t="s">
        <v>65</v>
      </c>
      <c r="H30" s="266" t="s">
        <v>65</v>
      </c>
      <c r="I30" s="385" t="s">
        <v>65</v>
      </c>
      <c r="J30" s="237">
        <f t="shared" si="0"/>
        <v>184</v>
      </c>
      <c r="K30" s="259" t="s">
        <v>65</v>
      </c>
      <c r="L30" s="260">
        <f>SUM(D30,H30)</f>
        <v>184</v>
      </c>
      <c r="M30" s="385" t="s">
        <v>65</v>
      </c>
    </row>
    <row r="31" spans="1:13" ht="24.75" customHeight="1">
      <c r="A31" s="402" t="s">
        <v>9</v>
      </c>
      <c r="B31" s="238">
        <f t="shared" si="1"/>
        <v>140</v>
      </c>
      <c r="C31" s="268">
        <v>38</v>
      </c>
      <c r="D31" s="263">
        <v>97</v>
      </c>
      <c r="E31" s="405">
        <v>5</v>
      </c>
      <c r="F31" s="403" t="s">
        <v>65</v>
      </c>
      <c r="G31" s="262" t="s">
        <v>65</v>
      </c>
      <c r="H31" s="270" t="s">
        <v>65</v>
      </c>
      <c r="I31" s="387" t="s">
        <v>65</v>
      </c>
      <c r="J31" s="238">
        <f t="shared" si="0"/>
        <v>140</v>
      </c>
      <c r="K31" s="268">
        <f t="shared" si="2"/>
        <v>38</v>
      </c>
      <c r="L31" s="263">
        <f>SUM(D31,H31)</f>
        <v>97</v>
      </c>
      <c r="M31" s="405">
        <f>SUM(E31,I31)</f>
        <v>5</v>
      </c>
    </row>
    <row r="32" spans="1:13" ht="24.75" customHeight="1">
      <c r="A32" s="398" t="s">
        <v>10</v>
      </c>
      <c r="B32" s="236">
        <f t="shared" si="1"/>
        <v>44</v>
      </c>
      <c r="C32" s="227">
        <v>44</v>
      </c>
      <c r="D32" s="255" t="s">
        <v>171</v>
      </c>
      <c r="E32" s="382" t="s">
        <v>171</v>
      </c>
      <c r="F32" s="399" t="s">
        <v>65</v>
      </c>
      <c r="G32" s="258" t="s">
        <v>65</v>
      </c>
      <c r="H32" s="255" t="s">
        <v>65</v>
      </c>
      <c r="I32" s="382" t="s">
        <v>65</v>
      </c>
      <c r="J32" s="236">
        <f t="shared" si="0"/>
        <v>44</v>
      </c>
      <c r="K32" s="227">
        <f t="shared" si="2"/>
        <v>44</v>
      </c>
      <c r="L32" s="255" t="s">
        <v>65</v>
      </c>
      <c r="M32" s="382" t="s">
        <v>65</v>
      </c>
    </row>
    <row r="33" spans="1:13" ht="24.75" customHeight="1">
      <c r="A33" s="398" t="s">
        <v>11</v>
      </c>
      <c r="B33" s="236">
        <f t="shared" si="1"/>
        <v>52</v>
      </c>
      <c r="C33" s="258" t="s">
        <v>65</v>
      </c>
      <c r="D33" s="255" t="s">
        <v>65</v>
      </c>
      <c r="E33" s="228">
        <v>52</v>
      </c>
      <c r="F33" s="399" t="s">
        <v>65</v>
      </c>
      <c r="G33" s="258" t="s">
        <v>65</v>
      </c>
      <c r="H33" s="255" t="s">
        <v>65</v>
      </c>
      <c r="I33" s="382" t="s">
        <v>65</v>
      </c>
      <c r="J33" s="236">
        <f t="shared" si="0"/>
        <v>52</v>
      </c>
      <c r="K33" s="258" t="s">
        <v>65</v>
      </c>
      <c r="L33" s="255" t="s">
        <v>65</v>
      </c>
      <c r="M33" s="228">
        <f>SUM(E33,I33)</f>
        <v>52</v>
      </c>
    </row>
    <row r="34" spans="1:13" ht="24.75" customHeight="1">
      <c r="A34" s="398" t="s">
        <v>12</v>
      </c>
      <c r="B34" s="236">
        <f t="shared" si="1"/>
        <v>255</v>
      </c>
      <c r="C34" s="258" t="s">
        <v>171</v>
      </c>
      <c r="D34" s="255" t="s">
        <v>65</v>
      </c>
      <c r="E34" s="228">
        <v>255</v>
      </c>
      <c r="F34" s="399" t="s">
        <v>65</v>
      </c>
      <c r="G34" s="258" t="s">
        <v>65</v>
      </c>
      <c r="H34" s="255" t="s">
        <v>65</v>
      </c>
      <c r="I34" s="382" t="s">
        <v>65</v>
      </c>
      <c r="J34" s="236">
        <f t="shared" si="0"/>
        <v>255</v>
      </c>
      <c r="K34" s="258" t="s">
        <v>65</v>
      </c>
      <c r="L34" s="255" t="s">
        <v>65</v>
      </c>
      <c r="M34" s="228">
        <f>SUM(E34,I34)</f>
        <v>255</v>
      </c>
    </row>
    <row r="35" spans="1:13" ht="24.75" customHeight="1">
      <c r="A35" s="400" t="s">
        <v>62</v>
      </c>
      <c r="B35" s="237">
        <f t="shared" si="1"/>
        <v>550</v>
      </c>
      <c r="C35" s="259" t="s">
        <v>171</v>
      </c>
      <c r="D35" s="260">
        <v>550</v>
      </c>
      <c r="E35" s="385" t="s">
        <v>179</v>
      </c>
      <c r="F35" s="401" t="s">
        <v>65</v>
      </c>
      <c r="G35" s="259" t="s">
        <v>65</v>
      </c>
      <c r="H35" s="266" t="s">
        <v>65</v>
      </c>
      <c r="I35" s="385" t="s">
        <v>65</v>
      </c>
      <c r="J35" s="237">
        <f t="shared" si="0"/>
        <v>550</v>
      </c>
      <c r="K35" s="259" t="s">
        <v>65</v>
      </c>
      <c r="L35" s="260">
        <f>SUM(D35,H35)</f>
        <v>550</v>
      </c>
      <c r="M35" s="385" t="s">
        <v>65</v>
      </c>
    </row>
    <row r="36" spans="1:13" ht="24.75" customHeight="1">
      <c r="A36" s="402" t="s">
        <v>167</v>
      </c>
      <c r="B36" s="238">
        <f t="shared" si="1"/>
        <v>262</v>
      </c>
      <c r="C36" s="262" t="s">
        <v>171</v>
      </c>
      <c r="D36" s="263">
        <v>262</v>
      </c>
      <c r="E36" s="387" t="s">
        <v>171</v>
      </c>
      <c r="F36" s="407">
        <f>SUM(G36:I36)</f>
        <v>0.4</v>
      </c>
      <c r="G36" s="262" t="s">
        <v>65</v>
      </c>
      <c r="H36" s="270" t="s">
        <v>65</v>
      </c>
      <c r="I36" s="408">
        <v>0.4</v>
      </c>
      <c r="J36" s="238">
        <f t="shared" si="0"/>
        <v>262</v>
      </c>
      <c r="K36" s="262" t="s">
        <v>65</v>
      </c>
      <c r="L36" s="263">
        <f>SUM(D36,H36)</f>
        <v>262</v>
      </c>
      <c r="M36" s="387" t="s">
        <v>65</v>
      </c>
    </row>
    <row r="37" spans="1:13" ht="24.75" customHeight="1">
      <c r="A37" s="398" t="s">
        <v>355</v>
      </c>
      <c r="B37" s="236">
        <f>SUM(C37:E37)</f>
        <v>66</v>
      </c>
      <c r="C37" s="227">
        <v>66</v>
      </c>
      <c r="D37" s="255" t="s">
        <v>65</v>
      </c>
      <c r="E37" s="382" t="s">
        <v>171</v>
      </c>
      <c r="F37" s="409" t="s">
        <v>65</v>
      </c>
      <c r="G37" s="258" t="s">
        <v>65</v>
      </c>
      <c r="H37" s="255" t="s">
        <v>65</v>
      </c>
      <c r="I37" s="382" t="s">
        <v>65</v>
      </c>
      <c r="J37" s="236">
        <f>SUM(K37:M37)</f>
        <v>66</v>
      </c>
      <c r="K37" s="227">
        <f>SUM(C37,G37)</f>
        <v>66</v>
      </c>
      <c r="L37" s="255" t="s">
        <v>65</v>
      </c>
      <c r="M37" s="382" t="s">
        <v>65</v>
      </c>
    </row>
    <row r="38" spans="1:13" ht="24.75" customHeight="1">
      <c r="A38" s="398" t="s">
        <v>356</v>
      </c>
      <c r="B38" s="236">
        <f>SUM(C38:E38)</f>
        <v>4801</v>
      </c>
      <c r="C38" s="258" t="s">
        <v>171</v>
      </c>
      <c r="D38" s="257">
        <v>4801</v>
      </c>
      <c r="E38" s="382" t="s">
        <v>171</v>
      </c>
      <c r="F38" s="409" t="s">
        <v>65</v>
      </c>
      <c r="G38" s="258" t="s">
        <v>65</v>
      </c>
      <c r="H38" s="255" t="s">
        <v>65</v>
      </c>
      <c r="I38" s="382" t="s">
        <v>65</v>
      </c>
      <c r="J38" s="236">
        <f>SUM(K38:M38)</f>
        <v>4801</v>
      </c>
      <c r="K38" s="258" t="s">
        <v>65</v>
      </c>
      <c r="L38" s="257">
        <f>SUM(D38,H38)</f>
        <v>4801</v>
      </c>
      <c r="M38" s="382" t="s">
        <v>65</v>
      </c>
    </row>
    <row r="39" spans="1:13" ht="24.75" customHeight="1" thickBot="1">
      <c r="A39" s="410" t="s">
        <v>357</v>
      </c>
      <c r="B39" s="239">
        <f>SUM(C39:E39)</f>
        <v>145</v>
      </c>
      <c r="C39" s="271" t="s">
        <v>171</v>
      </c>
      <c r="D39" s="272">
        <v>145</v>
      </c>
      <c r="E39" s="391" t="s">
        <v>171</v>
      </c>
      <c r="F39" s="411" t="s">
        <v>65</v>
      </c>
      <c r="G39" s="271" t="s">
        <v>65</v>
      </c>
      <c r="H39" s="276" t="s">
        <v>65</v>
      </c>
      <c r="I39" s="391" t="s">
        <v>65</v>
      </c>
      <c r="J39" s="239">
        <f>SUM(K39:M39)</f>
        <v>145</v>
      </c>
      <c r="K39" s="271" t="s">
        <v>65</v>
      </c>
      <c r="L39" s="272">
        <f>SUM(D39,H39)</f>
        <v>145</v>
      </c>
      <c r="M39" s="391" t="s">
        <v>65</v>
      </c>
    </row>
    <row r="40" spans="1:13" ht="20.25" customHeight="1">
      <c r="A40" s="412" t="s">
        <v>413</v>
      </c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</row>
    <row r="41" s="14" customFormat="1" ht="21.75" customHeight="1">
      <c r="A41" s="106"/>
    </row>
    <row r="42" spans="1:13" s="14" customFormat="1" ht="22.5" customHeight="1" thickBot="1">
      <c r="A42" s="106"/>
      <c r="M42" s="394" t="s">
        <v>158</v>
      </c>
    </row>
    <row r="43" spans="1:13" s="18" customFormat="1" ht="18.75" customHeight="1">
      <c r="A43" s="335" t="s">
        <v>14</v>
      </c>
      <c r="B43" s="364" t="s">
        <v>168</v>
      </c>
      <c r="C43" s="365"/>
      <c r="D43" s="365"/>
      <c r="E43" s="366"/>
      <c r="F43" s="364" t="s">
        <v>169</v>
      </c>
      <c r="G43" s="365"/>
      <c r="H43" s="365"/>
      <c r="I43" s="366"/>
      <c r="J43" s="115"/>
      <c r="K43" s="110" t="s">
        <v>97</v>
      </c>
      <c r="L43" s="110"/>
      <c r="M43" s="116"/>
    </row>
    <row r="44" spans="1:13" s="18" customFormat="1" ht="18.75" customHeight="1">
      <c r="A44" s="336"/>
      <c r="B44" s="114" t="s">
        <v>67</v>
      </c>
      <c r="C44" s="249" t="s">
        <v>82</v>
      </c>
      <c r="D44" s="250" t="s">
        <v>83</v>
      </c>
      <c r="E44" s="357" t="s">
        <v>79</v>
      </c>
      <c r="F44" s="114" t="s">
        <v>67</v>
      </c>
      <c r="G44" s="249" t="s">
        <v>82</v>
      </c>
      <c r="H44" s="250" t="s">
        <v>83</v>
      </c>
      <c r="I44" s="357" t="s">
        <v>79</v>
      </c>
      <c r="J44" s="114" t="s">
        <v>67</v>
      </c>
      <c r="K44" s="249" t="s">
        <v>82</v>
      </c>
      <c r="L44" s="250" t="s">
        <v>83</v>
      </c>
      <c r="M44" s="357" t="s">
        <v>79</v>
      </c>
    </row>
    <row r="45" spans="1:13" s="18" customFormat="1" ht="18.75" customHeight="1" thickBot="1">
      <c r="A45" s="351"/>
      <c r="B45" s="1"/>
      <c r="C45" s="251" t="s">
        <v>84</v>
      </c>
      <c r="D45" s="252" t="s">
        <v>85</v>
      </c>
      <c r="E45" s="356"/>
      <c r="F45" s="1"/>
      <c r="G45" s="251" t="s">
        <v>84</v>
      </c>
      <c r="H45" s="252" t="s">
        <v>85</v>
      </c>
      <c r="I45" s="356"/>
      <c r="J45" s="1"/>
      <c r="K45" s="251" t="s">
        <v>84</v>
      </c>
      <c r="L45" s="252" t="s">
        <v>85</v>
      </c>
      <c r="M45" s="356"/>
    </row>
    <row r="46" spans="1:13" ht="24.75" customHeight="1">
      <c r="A46" s="396" t="s">
        <v>63</v>
      </c>
      <c r="B46" s="235">
        <f t="shared" si="1"/>
        <v>399</v>
      </c>
      <c r="C46" s="274" t="s">
        <v>177</v>
      </c>
      <c r="D46" s="275">
        <v>399</v>
      </c>
      <c r="E46" s="379" t="s">
        <v>171</v>
      </c>
      <c r="F46" s="413" t="s">
        <v>65</v>
      </c>
      <c r="G46" s="274" t="s">
        <v>65</v>
      </c>
      <c r="H46" s="253" t="s">
        <v>65</v>
      </c>
      <c r="I46" s="379" t="s">
        <v>65</v>
      </c>
      <c r="J46" s="235">
        <f t="shared" si="0"/>
        <v>399</v>
      </c>
      <c r="K46" s="274" t="s">
        <v>65</v>
      </c>
      <c r="L46" s="275">
        <f>SUM(D46,H46)</f>
        <v>399</v>
      </c>
      <c r="M46" s="379" t="s">
        <v>65</v>
      </c>
    </row>
    <row r="47" spans="1:13" ht="24.75" customHeight="1">
      <c r="A47" s="398" t="s">
        <v>64</v>
      </c>
      <c r="B47" s="236">
        <f t="shared" si="1"/>
        <v>97</v>
      </c>
      <c r="C47" s="227">
        <v>10</v>
      </c>
      <c r="D47" s="257">
        <v>87</v>
      </c>
      <c r="E47" s="382" t="s">
        <v>171</v>
      </c>
      <c r="F47" s="409" t="s">
        <v>65</v>
      </c>
      <c r="G47" s="258" t="s">
        <v>65</v>
      </c>
      <c r="H47" s="255" t="s">
        <v>65</v>
      </c>
      <c r="I47" s="382" t="s">
        <v>65</v>
      </c>
      <c r="J47" s="236">
        <f t="shared" si="0"/>
        <v>97</v>
      </c>
      <c r="K47" s="227">
        <f t="shared" si="2"/>
        <v>10</v>
      </c>
      <c r="L47" s="257">
        <f>SUM(D47,H47)</f>
        <v>87</v>
      </c>
      <c r="M47" s="382" t="s">
        <v>65</v>
      </c>
    </row>
    <row r="48" spans="1:13" ht="24.75" customHeight="1">
      <c r="A48" s="398" t="s">
        <v>24</v>
      </c>
      <c r="B48" s="236">
        <f t="shared" si="1"/>
        <v>63</v>
      </c>
      <c r="C48" s="227">
        <v>59</v>
      </c>
      <c r="D48" s="257">
        <v>4</v>
      </c>
      <c r="E48" s="382" t="s">
        <v>171</v>
      </c>
      <c r="F48" s="409" t="s">
        <v>65</v>
      </c>
      <c r="G48" s="258" t="s">
        <v>65</v>
      </c>
      <c r="H48" s="255" t="s">
        <v>65</v>
      </c>
      <c r="I48" s="382" t="s">
        <v>65</v>
      </c>
      <c r="J48" s="236">
        <f t="shared" si="0"/>
        <v>63</v>
      </c>
      <c r="K48" s="227">
        <f t="shared" si="2"/>
        <v>59</v>
      </c>
      <c r="L48" s="257">
        <f>SUM(D48,H48)</f>
        <v>4</v>
      </c>
      <c r="M48" s="382" t="s">
        <v>65</v>
      </c>
    </row>
    <row r="49" spans="1:13" ht="24.75" customHeight="1">
      <c r="A49" s="398" t="s">
        <v>25</v>
      </c>
      <c r="B49" s="236">
        <f t="shared" si="1"/>
        <v>0</v>
      </c>
      <c r="C49" s="258" t="s">
        <v>65</v>
      </c>
      <c r="D49" s="255" t="s">
        <v>65</v>
      </c>
      <c r="E49" s="382" t="s">
        <v>65</v>
      </c>
      <c r="F49" s="409" t="s">
        <v>65</v>
      </c>
      <c r="G49" s="258" t="s">
        <v>65</v>
      </c>
      <c r="H49" s="255" t="s">
        <v>65</v>
      </c>
      <c r="I49" s="382" t="s">
        <v>65</v>
      </c>
      <c r="J49" s="414" t="s">
        <v>65</v>
      </c>
      <c r="K49" s="258" t="s">
        <v>65</v>
      </c>
      <c r="L49" s="255" t="s">
        <v>65</v>
      </c>
      <c r="M49" s="382" t="s">
        <v>65</v>
      </c>
    </row>
    <row r="50" spans="1:13" ht="24.75" customHeight="1">
      <c r="A50" s="400" t="s">
        <v>26</v>
      </c>
      <c r="B50" s="237">
        <f t="shared" si="1"/>
        <v>40</v>
      </c>
      <c r="C50" s="259" t="s">
        <v>65</v>
      </c>
      <c r="D50" s="266" t="s">
        <v>65</v>
      </c>
      <c r="E50" s="406">
        <v>40</v>
      </c>
      <c r="F50" s="415" t="s">
        <v>65</v>
      </c>
      <c r="G50" s="259" t="s">
        <v>65</v>
      </c>
      <c r="H50" s="266" t="s">
        <v>65</v>
      </c>
      <c r="I50" s="385" t="s">
        <v>65</v>
      </c>
      <c r="J50" s="237">
        <f t="shared" si="0"/>
        <v>40</v>
      </c>
      <c r="K50" s="259" t="s">
        <v>65</v>
      </c>
      <c r="L50" s="266" t="s">
        <v>65</v>
      </c>
      <c r="M50" s="406">
        <f>SUM(E50,I50)</f>
        <v>40</v>
      </c>
    </row>
    <row r="51" spans="1:13" ht="24.75" customHeight="1">
      <c r="A51" s="402" t="s">
        <v>27</v>
      </c>
      <c r="B51" s="238">
        <f t="shared" si="1"/>
        <v>60</v>
      </c>
      <c r="C51" s="268">
        <v>60</v>
      </c>
      <c r="D51" s="270" t="s">
        <v>65</v>
      </c>
      <c r="E51" s="387" t="s">
        <v>171</v>
      </c>
      <c r="F51" s="416" t="s">
        <v>65</v>
      </c>
      <c r="G51" s="262" t="s">
        <v>65</v>
      </c>
      <c r="H51" s="270" t="s">
        <v>65</v>
      </c>
      <c r="I51" s="387" t="s">
        <v>65</v>
      </c>
      <c r="J51" s="238">
        <f t="shared" si="0"/>
        <v>60</v>
      </c>
      <c r="K51" s="268">
        <f t="shared" si="2"/>
        <v>60</v>
      </c>
      <c r="L51" s="270" t="s">
        <v>65</v>
      </c>
      <c r="M51" s="387" t="s">
        <v>65</v>
      </c>
    </row>
    <row r="52" spans="1:13" ht="24.75" customHeight="1">
      <c r="A52" s="398" t="s">
        <v>28</v>
      </c>
      <c r="B52" s="236">
        <f t="shared" si="1"/>
        <v>27</v>
      </c>
      <c r="C52" s="227">
        <v>27</v>
      </c>
      <c r="D52" s="255" t="s">
        <v>65</v>
      </c>
      <c r="E52" s="382" t="s">
        <v>65</v>
      </c>
      <c r="F52" s="409" t="s">
        <v>65</v>
      </c>
      <c r="G52" s="258" t="s">
        <v>65</v>
      </c>
      <c r="H52" s="255" t="s">
        <v>65</v>
      </c>
      <c r="I52" s="382" t="s">
        <v>65</v>
      </c>
      <c r="J52" s="236">
        <f t="shared" si="0"/>
        <v>27</v>
      </c>
      <c r="K52" s="227">
        <f t="shared" si="2"/>
        <v>27</v>
      </c>
      <c r="L52" s="255" t="s">
        <v>65</v>
      </c>
      <c r="M52" s="382" t="s">
        <v>65</v>
      </c>
    </row>
    <row r="53" spans="1:13" ht="24.75" customHeight="1">
      <c r="A53" s="398" t="s">
        <v>29</v>
      </c>
      <c r="B53" s="236">
        <f t="shared" si="1"/>
        <v>22</v>
      </c>
      <c r="C53" s="227">
        <v>22</v>
      </c>
      <c r="D53" s="255" t="s">
        <v>171</v>
      </c>
      <c r="E53" s="382" t="s">
        <v>170</v>
      </c>
      <c r="F53" s="409" t="s">
        <v>65</v>
      </c>
      <c r="G53" s="258" t="s">
        <v>171</v>
      </c>
      <c r="H53" s="255" t="s">
        <v>65</v>
      </c>
      <c r="I53" s="382" t="s">
        <v>171</v>
      </c>
      <c r="J53" s="236">
        <f t="shared" si="0"/>
        <v>22</v>
      </c>
      <c r="K53" s="227">
        <f t="shared" si="2"/>
        <v>22</v>
      </c>
      <c r="L53" s="255" t="s">
        <v>65</v>
      </c>
      <c r="M53" s="382" t="s">
        <v>65</v>
      </c>
    </row>
    <row r="54" spans="1:13" ht="24.75" customHeight="1">
      <c r="A54" s="398" t="s">
        <v>30</v>
      </c>
      <c r="B54" s="399" t="s">
        <v>65</v>
      </c>
      <c r="C54" s="258" t="s">
        <v>65</v>
      </c>
      <c r="D54" s="255" t="s">
        <v>171</v>
      </c>
      <c r="E54" s="382" t="s">
        <v>65</v>
      </c>
      <c r="F54" s="409" t="s">
        <v>65</v>
      </c>
      <c r="G54" s="258" t="s">
        <v>178</v>
      </c>
      <c r="H54" s="255" t="s">
        <v>65</v>
      </c>
      <c r="I54" s="382" t="s">
        <v>65</v>
      </c>
      <c r="J54" s="414" t="s">
        <v>65</v>
      </c>
      <c r="K54" s="258" t="s">
        <v>65</v>
      </c>
      <c r="L54" s="255" t="s">
        <v>65</v>
      </c>
      <c r="M54" s="382" t="s">
        <v>65</v>
      </c>
    </row>
    <row r="55" spans="1:13" ht="24.75" customHeight="1">
      <c r="A55" s="400" t="s">
        <v>31</v>
      </c>
      <c r="B55" s="237">
        <f t="shared" si="1"/>
        <v>33</v>
      </c>
      <c r="C55" s="384">
        <v>33</v>
      </c>
      <c r="D55" s="266" t="s">
        <v>171</v>
      </c>
      <c r="E55" s="385" t="s">
        <v>183</v>
      </c>
      <c r="F55" s="415" t="s">
        <v>65</v>
      </c>
      <c r="G55" s="259" t="s">
        <v>171</v>
      </c>
      <c r="H55" s="266" t="s">
        <v>65</v>
      </c>
      <c r="I55" s="385" t="s">
        <v>171</v>
      </c>
      <c r="J55" s="237">
        <f t="shared" si="0"/>
        <v>33</v>
      </c>
      <c r="K55" s="384">
        <f t="shared" si="2"/>
        <v>33</v>
      </c>
      <c r="L55" s="266" t="s">
        <v>65</v>
      </c>
      <c r="M55" s="385" t="s">
        <v>65</v>
      </c>
    </row>
    <row r="56" spans="1:13" ht="24.75" customHeight="1">
      <c r="A56" s="402" t="s">
        <v>32</v>
      </c>
      <c r="B56" s="403" t="s">
        <v>65</v>
      </c>
      <c r="C56" s="262" t="s">
        <v>171</v>
      </c>
      <c r="D56" s="270" t="s">
        <v>171</v>
      </c>
      <c r="E56" s="387" t="s">
        <v>171</v>
      </c>
      <c r="F56" s="416" t="s">
        <v>65</v>
      </c>
      <c r="G56" s="262" t="s">
        <v>171</v>
      </c>
      <c r="H56" s="270" t="s">
        <v>65</v>
      </c>
      <c r="I56" s="387" t="s">
        <v>171</v>
      </c>
      <c r="J56" s="404" t="s">
        <v>65</v>
      </c>
      <c r="K56" s="262" t="s">
        <v>65</v>
      </c>
      <c r="L56" s="270" t="s">
        <v>65</v>
      </c>
      <c r="M56" s="387" t="s">
        <v>65</v>
      </c>
    </row>
    <row r="57" spans="1:13" ht="24.75" customHeight="1">
      <c r="A57" s="398" t="s">
        <v>33</v>
      </c>
      <c r="B57" s="236">
        <f t="shared" si="1"/>
        <v>15</v>
      </c>
      <c r="C57" s="227">
        <v>15</v>
      </c>
      <c r="D57" s="255" t="s">
        <v>65</v>
      </c>
      <c r="E57" s="382" t="s">
        <v>65</v>
      </c>
      <c r="F57" s="409" t="s">
        <v>65</v>
      </c>
      <c r="G57" s="258" t="s">
        <v>65</v>
      </c>
      <c r="H57" s="255" t="s">
        <v>65</v>
      </c>
      <c r="I57" s="382" t="s">
        <v>65</v>
      </c>
      <c r="J57" s="236">
        <f t="shared" si="0"/>
        <v>15</v>
      </c>
      <c r="K57" s="227">
        <f t="shared" si="2"/>
        <v>15</v>
      </c>
      <c r="L57" s="255" t="s">
        <v>65</v>
      </c>
      <c r="M57" s="382" t="s">
        <v>65</v>
      </c>
    </row>
    <row r="58" spans="1:13" ht="24.75" customHeight="1">
      <c r="A58" s="398" t="s">
        <v>34</v>
      </c>
      <c r="B58" s="399" t="s">
        <v>65</v>
      </c>
      <c r="C58" s="258" t="s">
        <v>171</v>
      </c>
      <c r="D58" s="255" t="s">
        <v>171</v>
      </c>
      <c r="E58" s="382" t="s">
        <v>171</v>
      </c>
      <c r="F58" s="409" t="s">
        <v>65</v>
      </c>
      <c r="G58" s="258" t="s">
        <v>171</v>
      </c>
      <c r="H58" s="255" t="s">
        <v>65</v>
      </c>
      <c r="I58" s="382" t="s">
        <v>188</v>
      </c>
      <c r="J58" s="414" t="s">
        <v>65</v>
      </c>
      <c r="K58" s="258" t="s">
        <v>65</v>
      </c>
      <c r="L58" s="255" t="s">
        <v>65</v>
      </c>
      <c r="M58" s="382" t="s">
        <v>65</v>
      </c>
    </row>
    <row r="59" spans="1:13" ht="24.75" customHeight="1">
      <c r="A59" s="398" t="s">
        <v>35</v>
      </c>
      <c r="B59" s="236">
        <f t="shared" si="1"/>
        <v>68</v>
      </c>
      <c r="C59" s="227">
        <v>6</v>
      </c>
      <c r="D59" s="255" t="s">
        <v>170</v>
      </c>
      <c r="E59" s="228">
        <v>62</v>
      </c>
      <c r="F59" s="236">
        <f>SUM(G59:I59)</f>
        <v>681</v>
      </c>
      <c r="G59" s="227">
        <v>56</v>
      </c>
      <c r="H59" s="255" t="s">
        <v>65</v>
      </c>
      <c r="I59" s="228">
        <v>625</v>
      </c>
      <c r="J59" s="236">
        <f t="shared" si="0"/>
        <v>749</v>
      </c>
      <c r="K59" s="227">
        <f t="shared" si="2"/>
        <v>62</v>
      </c>
      <c r="L59" s="255" t="s">
        <v>65</v>
      </c>
      <c r="M59" s="228">
        <f>SUM(E59,I59)</f>
        <v>687</v>
      </c>
    </row>
    <row r="60" spans="1:13" ht="24.75" customHeight="1">
      <c r="A60" s="417" t="s">
        <v>36</v>
      </c>
      <c r="B60" s="237">
        <f t="shared" si="1"/>
        <v>209</v>
      </c>
      <c r="C60" s="384">
        <v>209</v>
      </c>
      <c r="D60" s="266" t="s">
        <v>171</v>
      </c>
      <c r="E60" s="385" t="s">
        <v>184</v>
      </c>
      <c r="F60" s="401" t="s">
        <v>65</v>
      </c>
      <c r="G60" s="259" t="s">
        <v>65</v>
      </c>
      <c r="H60" s="266" t="s">
        <v>65</v>
      </c>
      <c r="I60" s="385" t="s">
        <v>65</v>
      </c>
      <c r="J60" s="237">
        <f t="shared" si="0"/>
        <v>209</v>
      </c>
      <c r="K60" s="384">
        <f t="shared" si="2"/>
        <v>209</v>
      </c>
      <c r="L60" s="266" t="s">
        <v>65</v>
      </c>
      <c r="M60" s="385" t="s">
        <v>65</v>
      </c>
    </row>
    <row r="61" spans="1:13" ht="24.75" customHeight="1">
      <c r="A61" s="418" t="s">
        <v>37</v>
      </c>
      <c r="B61" s="403" t="s">
        <v>65</v>
      </c>
      <c r="C61" s="262" t="s">
        <v>171</v>
      </c>
      <c r="D61" s="270" t="s">
        <v>65</v>
      </c>
      <c r="E61" s="387" t="s">
        <v>65</v>
      </c>
      <c r="F61" s="403" t="s">
        <v>65</v>
      </c>
      <c r="G61" s="262" t="s">
        <v>65</v>
      </c>
      <c r="H61" s="270" t="s">
        <v>65</v>
      </c>
      <c r="I61" s="387" t="s">
        <v>65</v>
      </c>
      <c r="J61" s="404" t="s">
        <v>65</v>
      </c>
      <c r="K61" s="262" t="s">
        <v>65</v>
      </c>
      <c r="L61" s="270" t="s">
        <v>65</v>
      </c>
      <c r="M61" s="387" t="s">
        <v>65</v>
      </c>
    </row>
    <row r="62" spans="1:13" ht="24.75" customHeight="1">
      <c r="A62" s="419" t="s">
        <v>38</v>
      </c>
      <c r="B62" s="236">
        <f t="shared" si="1"/>
        <v>101</v>
      </c>
      <c r="C62" s="227">
        <v>101</v>
      </c>
      <c r="D62" s="255" t="s">
        <v>65</v>
      </c>
      <c r="E62" s="382" t="s">
        <v>65</v>
      </c>
      <c r="F62" s="399" t="s">
        <v>65</v>
      </c>
      <c r="G62" s="258" t="s">
        <v>65</v>
      </c>
      <c r="H62" s="255" t="s">
        <v>65</v>
      </c>
      <c r="I62" s="382" t="s">
        <v>65</v>
      </c>
      <c r="J62" s="236">
        <f t="shared" si="0"/>
        <v>101</v>
      </c>
      <c r="K62" s="227">
        <f t="shared" si="2"/>
        <v>101</v>
      </c>
      <c r="L62" s="255" t="s">
        <v>65</v>
      </c>
      <c r="M62" s="382" t="s">
        <v>65</v>
      </c>
    </row>
    <row r="63" spans="1:13" ht="24.75" customHeight="1">
      <c r="A63" s="419" t="s">
        <v>39</v>
      </c>
      <c r="B63" s="236">
        <f t="shared" si="1"/>
        <v>92</v>
      </c>
      <c r="C63" s="227">
        <v>92</v>
      </c>
      <c r="D63" s="255" t="s">
        <v>65</v>
      </c>
      <c r="E63" s="382" t="s">
        <v>65</v>
      </c>
      <c r="F63" s="399" t="s">
        <v>65</v>
      </c>
      <c r="G63" s="258" t="s">
        <v>65</v>
      </c>
      <c r="H63" s="255" t="s">
        <v>65</v>
      </c>
      <c r="I63" s="382" t="s">
        <v>65</v>
      </c>
      <c r="J63" s="236">
        <f t="shared" si="0"/>
        <v>92</v>
      </c>
      <c r="K63" s="227">
        <f t="shared" si="2"/>
        <v>92</v>
      </c>
      <c r="L63" s="255" t="s">
        <v>65</v>
      </c>
      <c r="M63" s="382" t="s">
        <v>65</v>
      </c>
    </row>
    <row r="64" spans="1:13" ht="24.75" customHeight="1">
      <c r="A64" s="419" t="s">
        <v>40</v>
      </c>
      <c r="B64" s="236">
        <f t="shared" si="1"/>
        <v>64</v>
      </c>
      <c r="C64" s="227">
        <v>64</v>
      </c>
      <c r="D64" s="255" t="s">
        <v>65</v>
      </c>
      <c r="E64" s="382" t="s">
        <v>65</v>
      </c>
      <c r="F64" s="399" t="s">
        <v>65</v>
      </c>
      <c r="G64" s="258" t="s">
        <v>65</v>
      </c>
      <c r="H64" s="255" t="s">
        <v>65</v>
      </c>
      <c r="I64" s="382" t="s">
        <v>65</v>
      </c>
      <c r="J64" s="236">
        <f t="shared" si="0"/>
        <v>64</v>
      </c>
      <c r="K64" s="227">
        <f t="shared" si="2"/>
        <v>64</v>
      </c>
      <c r="L64" s="255" t="s">
        <v>65</v>
      </c>
      <c r="M64" s="382" t="s">
        <v>65</v>
      </c>
    </row>
    <row r="65" spans="1:13" ht="24.75" customHeight="1">
      <c r="A65" s="400" t="s">
        <v>41</v>
      </c>
      <c r="B65" s="401" t="s">
        <v>65</v>
      </c>
      <c r="C65" s="259" t="s">
        <v>171</v>
      </c>
      <c r="D65" s="266" t="s">
        <v>171</v>
      </c>
      <c r="E65" s="385" t="s">
        <v>171</v>
      </c>
      <c r="F65" s="401" t="s">
        <v>65</v>
      </c>
      <c r="G65" s="259" t="s">
        <v>187</v>
      </c>
      <c r="H65" s="266" t="s">
        <v>65</v>
      </c>
      <c r="I65" s="385" t="s">
        <v>171</v>
      </c>
      <c r="J65" s="420" t="s">
        <v>65</v>
      </c>
      <c r="K65" s="259" t="s">
        <v>65</v>
      </c>
      <c r="L65" s="266" t="s">
        <v>65</v>
      </c>
      <c r="M65" s="385" t="s">
        <v>65</v>
      </c>
    </row>
    <row r="66" spans="1:13" ht="24.75" customHeight="1">
      <c r="A66" s="402" t="s">
        <v>42</v>
      </c>
      <c r="B66" s="238">
        <f t="shared" si="1"/>
        <v>37</v>
      </c>
      <c r="C66" s="268">
        <v>37</v>
      </c>
      <c r="D66" s="270" t="s">
        <v>171</v>
      </c>
      <c r="E66" s="387" t="s">
        <v>171</v>
      </c>
      <c r="F66" s="403" t="s">
        <v>65</v>
      </c>
      <c r="G66" s="262" t="s">
        <v>186</v>
      </c>
      <c r="H66" s="270" t="s">
        <v>65</v>
      </c>
      <c r="I66" s="387" t="s">
        <v>65</v>
      </c>
      <c r="J66" s="238">
        <f t="shared" si="0"/>
        <v>37</v>
      </c>
      <c r="K66" s="268">
        <f t="shared" si="2"/>
        <v>37</v>
      </c>
      <c r="L66" s="270" t="s">
        <v>65</v>
      </c>
      <c r="M66" s="387" t="s">
        <v>65</v>
      </c>
    </row>
    <row r="67" spans="1:13" ht="24.75" customHeight="1">
      <c r="A67" s="398" t="s">
        <v>43</v>
      </c>
      <c r="B67" s="236">
        <f t="shared" si="1"/>
        <v>15</v>
      </c>
      <c r="C67" s="227">
        <v>15</v>
      </c>
      <c r="D67" s="255" t="s">
        <v>171</v>
      </c>
      <c r="E67" s="382" t="s">
        <v>185</v>
      </c>
      <c r="F67" s="399" t="s">
        <v>65</v>
      </c>
      <c r="G67" s="258" t="s">
        <v>171</v>
      </c>
      <c r="H67" s="255" t="s">
        <v>65</v>
      </c>
      <c r="I67" s="382" t="s">
        <v>171</v>
      </c>
      <c r="J67" s="236">
        <f aca="true" t="shared" si="3" ref="J67:J75">SUM(K67:M67)</f>
        <v>15</v>
      </c>
      <c r="K67" s="227">
        <f aca="true" t="shared" si="4" ref="K67:K75">SUM(C67,G67)</f>
        <v>15</v>
      </c>
      <c r="L67" s="255" t="s">
        <v>65</v>
      </c>
      <c r="M67" s="382" t="s">
        <v>65</v>
      </c>
    </row>
    <row r="68" spans="1:13" ht="24.75" customHeight="1">
      <c r="A68" s="398" t="s">
        <v>44</v>
      </c>
      <c r="B68" s="236">
        <f aca="true" t="shared" si="5" ref="B68:B75">SUM(C68:E68)</f>
        <v>26</v>
      </c>
      <c r="C68" s="227">
        <v>26</v>
      </c>
      <c r="D68" s="255" t="s">
        <v>171</v>
      </c>
      <c r="E68" s="382" t="s">
        <v>65</v>
      </c>
      <c r="F68" s="399" t="s">
        <v>65</v>
      </c>
      <c r="G68" s="258" t="s">
        <v>65</v>
      </c>
      <c r="H68" s="255" t="s">
        <v>65</v>
      </c>
      <c r="I68" s="382" t="s">
        <v>65</v>
      </c>
      <c r="J68" s="236">
        <f t="shared" si="3"/>
        <v>26</v>
      </c>
      <c r="K68" s="227">
        <f t="shared" si="4"/>
        <v>26</v>
      </c>
      <c r="L68" s="255" t="s">
        <v>65</v>
      </c>
      <c r="M68" s="382" t="s">
        <v>65</v>
      </c>
    </row>
    <row r="69" spans="1:13" ht="24.75" customHeight="1">
      <c r="A69" s="398" t="s">
        <v>45</v>
      </c>
      <c r="B69" s="236">
        <f t="shared" si="5"/>
        <v>33</v>
      </c>
      <c r="C69" s="227">
        <v>9</v>
      </c>
      <c r="D69" s="257">
        <v>24</v>
      </c>
      <c r="E69" s="382" t="s">
        <v>171</v>
      </c>
      <c r="F69" s="236">
        <f>SUM(G69:I69)</f>
        <v>412</v>
      </c>
      <c r="G69" s="258" t="s">
        <v>171</v>
      </c>
      <c r="H69" s="255" t="s">
        <v>65</v>
      </c>
      <c r="I69" s="228">
        <v>412</v>
      </c>
      <c r="J69" s="236">
        <f t="shared" si="3"/>
        <v>445</v>
      </c>
      <c r="K69" s="227">
        <f t="shared" si="4"/>
        <v>9</v>
      </c>
      <c r="L69" s="257">
        <f>SUM(D69,H69)</f>
        <v>24</v>
      </c>
      <c r="M69" s="228">
        <f>SUM(E69,I69)</f>
        <v>412</v>
      </c>
    </row>
    <row r="70" spans="1:13" ht="24.75" customHeight="1">
      <c r="A70" s="400" t="s">
        <v>18</v>
      </c>
      <c r="B70" s="237">
        <f t="shared" si="5"/>
        <v>26</v>
      </c>
      <c r="C70" s="384">
        <v>2</v>
      </c>
      <c r="D70" s="260">
        <v>24</v>
      </c>
      <c r="E70" s="385" t="s">
        <v>65</v>
      </c>
      <c r="F70" s="401" t="s">
        <v>65</v>
      </c>
      <c r="G70" s="259" t="s">
        <v>65</v>
      </c>
      <c r="H70" s="266" t="s">
        <v>65</v>
      </c>
      <c r="I70" s="385" t="s">
        <v>171</v>
      </c>
      <c r="J70" s="237">
        <f t="shared" si="3"/>
        <v>26</v>
      </c>
      <c r="K70" s="384">
        <f t="shared" si="4"/>
        <v>2</v>
      </c>
      <c r="L70" s="260">
        <f>SUM(D70,H70)</f>
        <v>24</v>
      </c>
      <c r="M70" s="385" t="s">
        <v>65</v>
      </c>
    </row>
    <row r="71" spans="1:13" ht="24.75" customHeight="1">
      <c r="A71" s="402" t="s">
        <v>19</v>
      </c>
      <c r="B71" s="238">
        <f t="shared" si="5"/>
        <v>9</v>
      </c>
      <c r="C71" s="268">
        <v>1</v>
      </c>
      <c r="D71" s="263">
        <v>8</v>
      </c>
      <c r="E71" s="387" t="s">
        <v>65</v>
      </c>
      <c r="F71" s="403" t="s">
        <v>65</v>
      </c>
      <c r="G71" s="262" t="s">
        <v>65</v>
      </c>
      <c r="H71" s="270" t="s">
        <v>65</v>
      </c>
      <c r="I71" s="387" t="s">
        <v>65</v>
      </c>
      <c r="J71" s="238">
        <f t="shared" si="3"/>
        <v>9</v>
      </c>
      <c r="K71" s="268">
        <f t="shared" si="4"/>
        <v>1</v>
      </c>
      <c r="L71" s="263">
        <f>SUM(D71,H71)</f>
        <v>8</v>
      </c>
      <c r="M71" s="387" t="s">
        <v>65</v>
      </c>
    </row>
    <row r="72" spans="1:13" ht="24.75" customHeight="1">
      <c r="A72" s="398" t="s">
        <v>20</v>
      </c>
      <c r="B72" s="236">
        <f t="shared" si="5"/>
        <v>11</v>
      </c>
      <c r="C72" s="227">
        <v>1</v>
      </c>
      <c r="D72" s="257">
        <v>10</v>
      </c>
      <c r="E72" s="382" t="s">
        <v>171</v>
      </c>
      <c r="F72" s="399" t="s">
        <v>65</v>
      </c>
      <c r="G72" s="258" t="s">
        <v>65</v>
      </c>
      <c r="H72" s="255" t="s">
        <v>65</v>
      </c>
      <c r="I72" s="382" t="s">
        <v>65</v>
      </c>
      <c r="J72" s="236">
        <f t="shared" si="3"/>
        <v>11</v>
      </c>
      <c r="K72" s="227">
        <f t="shared" si="4"/>
        <v>1</v>
      </c>
      <c r="L72" s="257">
        <f>SUM(D72,H72)</f>
        <v>10</v>
      </c>
      <c r="M72" s="382" t="s">
        <v>65</v>
      </c>
    </row>
    <row r="73" spans="1:13" ht="24.75" customHeight="1">
      <c r="A73" s="398" t="s">
        <v>21</v>
      </c>
      <c r="B73" s="236">
        <f t="shared" si="5"/>
        <v>6</v>
      </c>
      <c r="C73" s="227">
        <v>6</v>
      </c>
      <c r="D73" s="255" t="s">
        <v>171</v>
      </c>
      <c r="E73" s="382" t="s">
        <v>170</v>
      </c>
      <c r="F73" s="399" t="s">
        <v>65</v>
      </c>
      <c r="G73" s="258" t="s">
        <v>171</v>
      </c>
      <c r="H73" s="255" t="s">
        <v>65</v>
      </c>
      <c r="I73" s="382" t="s">
        <v>65</v>
      </c>
      <c r="J73" s="236">
        <f t="shared" si="3"/>
        <v>6</v>
      </c>
      <c r="K73" s="227">
        <f t="shared" si="4"/>
        <v>6</v>
      </c>
      <c r="L73" s="255" t="s">
        <v>65</v>
      </c>
      <c r="M73" s="382" t="s">
        <v>65</v>
      </c>
    </row>
    <row r="74" spans="1:13" ht="24.75" customHeight="1">
      <c r="A74" s="398" t="s">
        <v>22</v>
      </c>
      <c r="B74" s="236">
        <f t="shared" si="5"/>
        <v>18</v>
      </c>
      <c r="C74" s="258" t="s">
        <v>65</v>
      </c>
      <c r="D74" s="255" t="s">
        <v>65</v>
      </c>
      <c r="E74" s="228">
        <v>18</v>
      </c>
      <c r="F74" s="399" t="s">
        <v>65</v>
      </c>
      <c r="G74" s="258" t="s">
        <v>65</v>
      </c>
      <c r="H74" s="255" t="s">
        <v>65</v>
      </c>
      <c r="I74" s="382" t="s">
        <v>65</v>
      </c>
      <c r="J74" s="236">
        <f t="shared" si="3"/>
        <v>18</v>
      </c>
      <c r="K74" s="258" t="s">
        <v>65</v>
      </c>
      <c r="L74" s="255" t="s">
        <v>65</v>
      </c>
      <c r="M74" s="228">
        <f>SUM(E74,I74)</f>
        <v>18</v>
      </c>
    </row>
    <row r="75" spans="1:13" ht="24.75" customHeight="1" thickBot="1">
      <c r="A75" s="410" t="s">
        <v>23</v>
      </c>
      <c r="B75" s="239">
        <f t="shared" si="5"/>
        <v>8</v>
      </c>
      <c r="C75" s="229">
        <v>8</v>
      </c>
      <c r="D75" s="276" t="s">
        <v>171</v>
      </c>
      <c r="E75" s="391" t="s">
        <v>171</v>
      </c>
      <c r="F75" s="421" t="s">
        <v>65</v>
      </c>
      <c r="G75" s="271" t="s">
        <v>65</v>
      </c>
      <c r="H75" s="276" t="s">
        <v>65</v>
      </c>
      <c r="I75" s="391" t="s">
        <v>65</v>
      </c>
      <c r="J75" s="239">
        <f t="shared" si="3"/>
        <v>8</v>
      </c>
      <c r="K75" s="229">
        <f t="shared" si="4"/>
        <v>8</v>
      </c>
      <c r="L75" s="276" t="s">
        <v>65</v>
      </c>
      <c r="M75" s="391" t="s">
        <v>65</v>
      </c>
    </row>
    <row r="76" spans="1:13" ht="24.75" customHeight="1">
      <c r="A76" s="422" t="s">
        <v>15</v>
      </c>
      <c r="B76" s="235">
        <f>SUM(B6:B39)</f>
        <v>19980</v>
      </c>
      <c r="C76" s="225">
        <f aca="true" t="shared" si="6" ref="C76:M76">SUM(C6:C39)</f>
        <v>2023</v>
      </c>
      <c r="D76" s="275">
        <f t="shared" si="6"/>
        <v>7756</v>
      </c>
      <c r="E76" s="226">
        <f t="shared" si="6"/>
        <v>10201</v>
      </c>
      <c r="F76" s="235">
        <f t="shared" si="6"/>
        <v>2361.4</v>
      </c>
      <c r="G76" s="225">
        <f t="shared" si="6"/>
        <v>0</v>
      </c>
      <c r="H76" s="275">
        <f t="shared" si="6"/>
        <v>0</v>
      </c>
      <c r="I76" s="226">
        <f t="shared" si="6"/>
        <v>2361.4</v>
      </c>
      <c r="J76" s="235">
        <f t="shared" si="6"/>
        <v>22341</v>
      </c>
      <c r="K76" s="225">
        <f t="shared" si="6"/>
        <v>2023</v>
      </c>
      <c r="L76" s="275">
        <f t="shared" si="6"/>
        <v>7756</v>
      </c>
      <c r="M76" s="226">
        <f t="shared" si="6"/>
        <v>12562</v>
      </c>
    </row>
    <row r="77" spans="1:13" ht="24.75" customHeight="1">
      <c r="A77" s="423" t="s">
        <v>16</v>
      </c>
      <c r="B77" s="236">
        <f>SUM(B46:B75)</f>
        <v>1479</v>
      </c>
      <c r="C77" s="227">
        <f aca="true" t="shared" si="7" ref="C77:M77">SUM(C46:C75)</f>
        <v>803</v>
      </c>
      <c r="D77" s="257">
        <f t="shared" si="7"/>
        <v>556</v>
      </c>
      <c r="E77" s="228">
        <f t="shared" si="7"/>
        <v>120</v>
      </c>
      <c r="F77" s="236">
        <f t="shared" si="7"/>
        <v>1093</v>
      </c>
      <c r="G77" s="227">
        <f t="shared" si="7"/>
        <v>56</v>
      </c>
      <c r="H77" s="257">
        <f t="shared" si="7"/>
        <v>0</v>
      </c>
      <c r="I77" s="228">
        <f t="shared" si="7"/>
        <v>1037</v>
      </c>
      <c r="J77" s="236">
        <f t="shared" si="7"/>
        <v>2572</v>
      </c>
      <c r="K77" s="227">
        <f t="shared" si="7"/>
        <v>859</v>
      </c>
      <c r="L77" s="257">
        <f t="shared" si="7"/>
        <v>556</v>
      </c>
      <c r="M77" s="228">
        <f t="shared" si="7"/>
        <v>1157</v>
      </c>
    </row>
    <row r="78" spans="1:13" ht="24.75" customHeight="1" thickBot="1">
      <c r="A78" s="424" t="s">
        <v>17</v>
      </c>
      <c r="B78" s="239">
        <f>SUM(B76:B77)</f>
        <v>21459</v>
      </c>
      <c r="C78" s="229">
        <f aca="true" t="shared" si="8" ref="C78:M78">SUM(C76:C77)</f>
        <v>2826</v>
      </c>
      <c r="D78" s="272">
        <f t="shared" si="8"/>
        <v>8312</v>
      </c>
      <c r="E78" s="230">
        <f t="shared" si="8"/>
        <v>10321</v>
      </c>
      <c r="F78" s="239">
        <f t="shared" si="8"/>
        <v>3454.4</v>
      </c>
      <c r="G78" s="229">
        <f t="shared" si="8"/>
        <v>56</v>
      </c>
      <c r="H78" s="272">
        <f t="shared" si="8"/>
        <v>0</v>
      </c>
      <c r="I78" s="230">
        <f t="shared" si="8"/>
        <v>3398.4</v>
      </c>
      <c r="J78" s="239">
        <f t="shared" si="8"/>
        <v>24913</v>
      </c>
      <c r="K78" s="229">
        <f t="shared" si="8"/>
        <v>2882</v>
      </c>
      <c r="L78" s="272">
        <f t="shared" si="8"/>
        <v>8312</v>
      </c>
      <c r="M78" s="230">
        <f t="shared" si="8"/>
        <v>13719</v>
      </c>
    </row>
    <row r="79" spans="1:13" ht="20.25" customHeight="1">
      <c r="A79" s="412" t="s">
        <v>413</v>
      </c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12"/>
    </row>
  </sheetData>
  <mergeCells count="14">
    <mergeCell ref="B43:E43"/>
    <mergeCell ref="F43:I43"/>
    <mergeCell ref="E44:E45"/>
    <mergeCell ref="I44:I45"/>
    <mergeCell ref="A40:M40"/>
    <mergeCell ref="A79:M79"/>
    <mergeCell ref="M4:M5"/>
    <mergeCell ref="A3:A5"/>
    <mergeCell ref="E4:E5"/>
    <mergeCell ref="I4:I5"/>
    <mergeCell ref="F3:I3"/>
    <mergeCell ref="B3:E3"/>
    <mergeCell ref="M44:M45"/>
    <mergeCell ref="A43:A45"/>
  </mergeCells>
  <printOptions horizontalCentered="1"/>
  <pageMargins left="0.7086614173228347" right="0.7086614173228347" top="0.6692913385826772" bottom="0.7480314960629921" header="0.5118110236220472" footer="0.5118110236220472"/>
  <pageSetup firstPageNumber="13" useFirstPageNumber="1" fitToHeight="2" horizontalDpi="600" verticalDpi="600" orientation="portrait" pageOrder="overThenDown" paperSize="9" scale="81" r:id="rId1"/>
  <rowBreaks count="1" manualBreakCount="1">
    <brk id="4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SheetLayoutView="100" workbookViewId="0" topLeftCell="A52">
      <selection activeCell="E74" sqref="E74"/>
    </sheetView>
  </sheetViews>
  <sheetFormatPr defaultColWidth="8.796875" defaultRowHeight="15"/>
  <cols>
    <col min="1" max="1" width="12.09765625" style="157" customWidth="1"/>
    <col min="2" max="2" width="9.5" style="157" customWidth="1"/>
    <col min="3" max="3" width="6.69921875" style="157" bestFit="1" customWidth="1"/>
    <col min="4" max="4" width="25.69921875" style="157" customWidth="1"/>
    <col min="5" max="5" width="9.19921875" style="157" customWidth="1"/>
    <col min="6" max="6" width="6.69921875" style="157" bestFit="1" customWidth="1"/>
    <col min="7" max="7" width="25.69921875" style="157" customWidth="1"/>
    <col min="8" max="16384" width="9" style="157" customWidth="1"/>
  </cols>
  <sheetData>
    <row r="1" ht="17.25">
      <c r="A1" s="156" t="s">
        <v>408</v>
      </c>
    </row>
    <row r="2" ht="14.25" thickBot="1"/>
    <row r="3" spans="1:7" ht="13.5">
      <c r="A3" s="368" t="s">
        <v>282</v>
      </c>
      <c r="B3" s="373" t="s">
        <v>283</v>
      </c>
      <c r="C3" s="371"/>
      <c r="D3" s="374"/>
      <c r="E3" s="373" t="s">
        <v>284</v>
      </c>
      <c r="F3" s="371"/>
      <c r="G3" s="374"/>
    </row>
    <row r="4" spans="1:7" ht="14.25" thickBot="1">
      <c r="A4" s="369"/>
      <c r="B4" s="161" t="s">
        <v>285</v>
      </c>
      <c r="C4" s="159" t="s">
        <v>286</v>
      </c>
      <c r="D4" s="162" t="s">
        <v>287</v>
      </c>
      <c r="E4" s="161" t="s">
        <v>285</v>
      </c>
      <c r="F4" s="159" t="s">
        <v>286</v>
      </c>
      <c r="G4" s="162" t="s">
        <v>287</v>
      </c>
    </row>
    <row r="5" spans="1:7" ht="40.5">
      <c r="A5" s="163" t="s">
        <v>189</v>
      </c>
      <c r="B5" s="293" t="s">
        <v>288</v>
      </c>
      <c r="C5" s="164" t="s">
        <v>288</v>
      </c>
      <c r="D5" s="294" t="s">
        <v>288</v>
      </c>
      <c r="E5" s="165" t="s">
        <v>190</v>
      </c>
      <c r="F5" s="166">
        <v>4</v>
      </c>
      <c r="G5" s="167" t="s">
        <v>358</v>
      </c>
    </row>
    <row r="6" spans="1:7" ht="94.5">
      <c r="A6" s="168" t="s">
        <v>191</v>
      </c>
      <c r="B6" s="177" t="s">
        <v>288</v>
      </c>
      <c r="C6" s="170" t="s">
        <v>192</v>
      </c>
      <c r="D6" s="178" t="s">
        <v>288</v>
      </c>
      <c r="E6" s="172" t="s">
        <v>190</v>
      </c>
      <c r="F6" s="173">
        <v>9</v>
      </c>
      <c r="G6" s="174" t="s">
        <v>359</v>
      </c>
    </row>
    <row r="7" spans="1:7" ht="67.5">
      <c r="A7" s="168" t="s">
        <v>193</v>
      </c>
      <c r="B7" s="172" t="s">
        <v>190</v>
      </c>
      <c r="C7" s="173">
        <v>2</v>
      </c>
      <c r="D7" s="174" t="s">
        <v>360</v>
      </c>
      <c r="E7" s="172" t="s">
        <v>190</v>
      </c>
      <c r="F7" s="173">
        <v>8</v>
      </c>
      <c r="G7" s="174" t="s">
        <v>361</v>
      </c>
    </row>
    <row r="8" spans="1:7" ht="67.5">
      <c r="A8" s="168" t="s">
        <v>194</v>
      </c>
      <c r="B8" s="177" t="s">
        <v>288</v>
      </c>
      <c r="C8" s="170" t="s">
        <v>192</v>
      </c>
      <c r="D8" s="178" t="s">
        <v>288</v>
      </c>
      <c r="E8" s="172" t="s">
        <v>190</v>
      </c>
      <c r="F8" s="173">
        <v>7</v>
      </c>
      <c r="G8" s="174" t="s">
        <v>362</v>
      </c>
    </row>
    <row r="9" spans="1:7" ht="27">
      <c r="A9" s="168" t="s">
        <v>195</v>
      </c>
      <c r="B9" s="172" t="s">
        <v>190</v>
      </c>
      <c r="C9" s="173">
        <v>3</v>
      </c>
      <c r="D9" s="174" t="s">
        <v>196</v>
      </c>
      <c r="E9" s="172" t="s">
        <v>190</v>
      </c>
      <c r="F9" s="173">
        <v>3</v>
      </c>
      <c r="G9" s="174" t="s">
        <v>196</v>
      </c>
    </row>
    <row r="10" spans="1:7" ht="54">
      <c r="A10" s="168" t="s">
        <v>199</v>
      </c>
      <c r="B10" s="172" t="s">
        <v>190</v>
      </c>
      <c r="C10" s="173">
        <v>2</v>
      </c>
      <c r="D10" s="174" t="s">
        <v>200</v>
      </c>
      <c r="E10" s="172" t="s">
        <v>190</v>
      </c>
      <c r="F10" s="173">
        <v>5</v>
      </c>
      <c r="G10" s="174" t="s">
        <v>201</v>
      </c>
    </row>
    <row r="11" spans="1:7" ht="40.5">
      <c r="A11" s="168" t="s">
        <v>202</v>
      </c>
      <c r="B11" s="172" t="s">
        <v>190</v>
      </c>
      <c r="C11" s="173">
        <v>3</v>
      </c>
      <c r="D11" s="174" t="s">
        <v>203</v>
      </c>
      <c r="E11" s="177" t="s">
        <v>288</v>
      </c>
      <c r="F11" s="170" t="s">
        <v>288</v>
      </c>
      <c r="G11" s="178" t="s">
        <v>288</v>
      </c>
    </row>
    <row r="12" spans="1:7" ht="81">
      <c r="A12" s="168" t="s">
        <v>204</v>
      </c>
      <c r="B12" s="177" t="s">
        <v>288</v>
      </c>
      <c r="C12" s="170" t="s">
        <v>192</v>
      </c>
      <c r="D12" s="178" t="s">
        <v>288</v>
      </c>
      <c r="E12" s="172" t="s">
        <v>190</v>
      </c>
      <c r="F12" s="173">
        <v>7</v>
      </c>
      <c r="G12" s="174" t="s">
        <v>205</v>
      </c>
    </row>
    <row r="13" spans="1:7" ht="108">
      <c r="A13" s="168" t="s">
        <v>206</v>
      </c>
      <c r="B13" s="177" t="s">
        <v>288</v>
      </c>
      <c r="C13" s="170" t="s">
        <v>192</v>
      </c>
      <c r="D13" s="178" t="s">
        <v>288</v>
      </c>
      <c r="E13" s="172" t="s">
        <v>190</v>
      </c>
      <c r="F13" s="173">
        <v>12</v>
      </c>
      <c r="G13" s="174" t="s">
        <v>363</v>
      </c>
    </row>
    <row r="14" spans="1:7" ht="27">
      <c r="A14" s="168" t="s">
        <v>207</v>
      </c>
      <c r="B14" s="177" t="s">
        <v>288</v>
      </c>
      <c r="C14" s="170" t="s">
        <v>192</v>
      </c>
      <c r="D14" s="178" t="s">
        <v>288</v>
      </c>
      <c r="E14" s="172" t="s">
        <v>190</v>
      </c>
      <c r="F14" s="173">
        <v>2</v>
      </c>
      <c r="G14" s="174" t="s">
        <v>208</v>
      </c>
    </row>
    <row r="15" spans="1:7" ht="27">
      <c r="A15" s="367" t="s">
        <v>209</v>
      </c>
      <c r="B15" s="172" t="s">
        <v>190</v>
      </c>
      <c r="C15" s="173">
        <v>2</v>
      </c>
      <c r="D15" s="174" t="s">
        <v>210</v>
      </c>
      <c r="E15" s="375" t="s">
        <v>190</v>
      </c>
      <c r="F15" s="376">
        <v>2</v>
      </c>
      <c r="G15" s="377" t="s">
        <v>210</v>
      </c>
    </row>
    <row r="16" spans="1:7" ht="27">
      <c r="A16" s="367"/>
      <c r="B16" s="172" t="s">
        <v>197</v>
      </c>
      <c r="C16" s="173">
        <v>1</v>
      </c>
      <c r="D16" s="174" t="s">
        <v>211</v>
      </c>
      <c r="E16" s="375"/>
      <c r="F16" s="376"/>
      <c r="G16" s="377"/>
    </row>
    <row r="17" spans="1:7" ht="81">
      <c r="A17" s="168" t="s">
        <v>212</v>
      </c>
      <c r="B17" s="172" t="s">
        <v>190</v>
      </c>
      <c r="C17" s="173">
        <v>4</v>
      </c>
      <c r="D17" s="174" t="s">
        <v>213</v>
      </c>
      <c r="E17" s="172" t="s">
        <v>190</v>
      </c>
      <c r="F17" s="173">
        <v>7</v>
      </c>
      <c r="G17" s="174" t="s">
        <v>364</v>
      </c>
    </row>
    <row r="18" spans="1:7" ht="40.5">
      <c r="A18" s="168" t="s">
        <v>214</v>
      </c>
      <c r="B18" s="172" t="s">
        <v>190</v>
      </c>
      <c r="C18" s="173">
        <v>3</v>
      </c>
      <c r="D18" s="174" t="s">
        <v>365</v>
      </c>
      <c r="E18" s="177" t="s">
        <v>288</v>
      </c>
      <c r="F18" s="170" t="s">
        <v>288</v>
      </c>
      <c r="G18" s="178" t="s">
        <v>288</v>
      </c>
    </row>
    <row r="19" spans="1:7" ht="27.75" thickBot="1">
      <c r="A19" s="179" t="s">
        <v>215</v>
      </c>
      <c r="B19" s="180" t="s">
        <v>190</v>
      </c>
      <c r="C19" s="181">
        <v>2</v>
      </c>
      <c r="D19" s="182" t="s">
        <v>216</v>
      </c>
      <c r="E19" s="161" t="s">
        <v>288</v>
      </c>
      <c r="F19" s="159" t="s">
        <v>288</v>
      </c>
      <c r="G19" s="162" t="s">
        <v>288</v>
      </c>
    </row>
    <row r="20" ht="17.25">
      <c r="A20" s="156" t="s">
        <v>409</v>
      </c>
    </row>
    <row r="21" ht="14.25" thickBot="1"/>
    <row r="22" spans="1:7" ht="13.5">
      <c r="A22" s="368" t="s">
        <v>282</v>
      </c>
      <c r="B22" s="370" t="s">
        <v>283</v>
      </c>
      <c r="C22" s="371"/>
      <c r="D22" s="372"/>
      <c r="E22" s="373" t="s">
        <v>284</v>
      </c>
      <c r="F22" s="371"/>
      <c r="G22" s="374"/>
    </row>
    <row r="23" spans="1:7" ht="14.25" thickBot="1">
      <c r="A23" s="369"/>
      <c r="B23" s="158" t="s">
        <v>285</v>
      </c>
      <c r="C23" s="159" t="s">
        <v>286</v>
      </c>
      <c r="D23" s="160" t="s">
        <v>287</v>
      </c>
      <c r="E23" s="161" t="s">
        <v>285</v>
      </c>
      <c r="F23" s="159" t="s">
        <v>286</v>
      </c>
      <c r="G23" s="162" t="s">
        <v>287</v>
      </c>
    </row>
    <row r="24" spans="1:7" ht="40.5">
      <c r="A24" s="168" t="s">
        <v>217</v>
      </c>
      <c r="B24" s="169" t="s">
        <v>288</v>
      </c>
      <c r="C24" s="170" t="s">
        <v>192</v>
      </c>
      <c r="D24" s="171" t="s">
        <v>288</v>
      </c>
      <c r="E24" s="172" t="s">
        <v>190</v>
      </c>
      <c r="F24" s="173">
        <v>5</v>
      </c>
      <c r="G24" s="174" t="s">
        <v>366</v>
      </c>
    </row>
    <row r="25" spans="1:7" ht="54">
      <c r="A25" s="168" t="s">
        <v>218</v>
      </c>
      <c r="B25" s="175" t="s">
        <v>190</v>
      </c>
      <c r="C25" s="173">
        <v>1</v>
      </c>
      <c r="D25" s="176" t="s">
        <v>219</v>
      </c>
      <c r="E25" s="172" t="s">
        <v>190</v>
      </c>
      <c r="F25" s="173">
        <v>5</v>
      </c>
      <c r="G25" s="174" t="s">
        <v>220</v>
      </c>
    </row>
    <row r="26" spans="1:7" ht="13.5">
      <c r="A26" s="168" t="s">
        <v>221</v>
      </c>
      <c r="B26" s="175" t="s">
        <v>190</v>
      </c>
      <c r="C26" s="173">
        <v>2</v>
      </c>
      <c r="D26" s="176" t="s">
        <v>222</v>
      </c>
      <c r="E26" s="172" t="s">
        <v>190</v>
      </c>
      <c r="F26" s="173">
        <v>2</v>
      </c>
      <c r="G26" s="174" t="s">
        <v>222</v>
      </c>
    </row>
    <row r="27" spans="1:7" ht="27">
      <c r="A27" s="168" t="s">
        <v>223</v>
      </c>
      <c r="B27" s="169" t="s">
        <v>288</v>
      </c>
      <c r="C27" s="170" t="s">
        <v>192</v>
      </c>
      <c r="D27" s="171" t="s">
        <v>288</v>
      </c>
      <c r="E27" s="172" t="s">
        <v>190</v>
      </c>
      <c r="F27" s="173">
        <v>3</v>
      </c>
      <c r="G27" s="174" t="s">
        <v>224</v>
      </c>
    </row>
    <row r="28" spans="1:7" ht="81">
      <c r="A28" s="168" t="s">
        <v>225</v>
      </c>
      <c r="B28" s="169" t="s">
        <v>288</v>
      </c>
      <c r="C28" s="170" t="s">
        <v>192</v>
      </c>
      <c r="D28" s="171" t="s">
        <v>288</v>
      </c>
      <c r="E28" s="172" t="s">
        <v>190</v>
      </c>
      <c r="F28" s="173">
        <v>8</v>
      </c>
      <c r="G28" s="174" t="s">
        <v>367</v>
      </c>
    </row>
    <row r="29" spans="1:7" ht="54">
      <c r="A29" s="168" t="s">
        <v>226</v>
      </c>
      <c r="B29" s="169" t="s">
        <v>288</v>
      </c>
      <c r="C29" s="170" t="s">
        <v>192</v>
      </c>
      <c r="D29" s="171" t="s">
        <v>288</v>
      </c>
      <c r="E29" s="172" t="s">
        <v>190</v>
      </c>
      <c r="F29" s="173">
        <v>5</v>
      </c>
      <c r="G29" s="174" t="s">
        <v>368</v>
      </c>
    </row>
    <row r="30" spans="1:7" ht="81">
      <c r="A30" s="168" t="s">
        <v>227</v>
      </c>
      <c r="B30" s="169" t="s">
        <v>288</v>
      </c>
      <c r="C30" s="170" t="s">
        <v>192</v>
      </c>
      <c r="D30" s="171" t="s">
        <v>288</v>
      </c>
      <c r="E30" s="172" t="s">
        <v>190</v>
      </c>
      <c r="F30" s="173">
        <v>6</v>
      </c>
      <c r="G30" s="174" t="s">
        <v>228</v>
      </c>
    </row>
    <row r="31" spans="1:7" ht="54">
      <c r="A31" s="168" t="s">
        <v>229</v>
      </c>
      <c r="B31" s="175" t="s">
        <v>190</v>
      </c>
      <c r="C31" s="173">
        <v>2</v>
      </c>
      <c r="D31" s="176" t="s">
        <v>230</v>
      </c>
      <c r="E31" s="172" t="s">
        <v>190</v>
      </c>
      <c r="F31" s="173">
        <v>5</v>
      </c>
      <c r="G31" s="174" t="s">
        <v>369</v>
      </c>
    </row>
    <row r="32" spans="1:7" ht="13.5">
      <c r="A32" s="168" t="s">
        <v>231</v>
      </c>
      <c r="B32" s="175" t="s">
        <v>190</v>
      </c>
      <c r="C32" s="173">
        <v>1</v>
      </c>
      <c r="D32" s="176" t="s">
        <v>198</v>
      </c>
      <c r="E32" s="177" t="s">
        <v>288</v>
      </c>
      <c r="F32" s="170" t="s">
        <v>288</v>
      </c>
      <c r="G32" s="178" t="s">
        <v>288</v>
      </c>
    </row>
    <row r="33" spans="1:7" ht="13.5">
      <c r="A33" s="168" t="s">
        <v>232</v>
      </c>
      <c r="B33" s="175" t="s">
        <v>190</v>
      </c>
      <c r="C33" s="173">
        <v>1</v>
      </c>
      <c r="D33" s="176" t="s">
        <v>233</v>
      </c>
      <c r="E33" s="177" t="s">
        <v>288</v>
      </c>
      <c r="F33" s="170" t="s">
        <v>288</v>
      </c>
      <c r="G33" s="178" t="s">
        <v>288</v>
      </c>
    </row>
    <row r="34" spans="1:7" ht="13.5">
      <c r="A34" s="168" t="s">
        <v>234</v>
      </c>
      <c r="B34" s="175" t="s">
        <v>190</v>
      </c>
      <c r="C34" s="173">
        <v>1</v>
      </c>
      <c r="D34" s="176" t="s">
        <v>235</v>
      </c>
      <c r="E34" s="177" t="s">
        <v>288</v>
      </c>
      <c r="F34" s="170" t="s">
        <v>288</v>
      </c>
      <c r="G34" s="178" t="s">
        <v>288</v>
      </c>
    </row>
    <row r="35" spans="1:7" ht="40.5">
      <c r="A35" s="168" t="s">
        <v>236</v>
      </c>
      <c r="B35" s="175" t="s">
        <v>190</v>
      </c>
      <c r="C35" s="173">
        <v>4</v>
      </c>
      <c r="D35" s="176" t="s">
        <v>237</v>
      </c>
      <c r="E35" s="177" t="s">
        <v>288</v>
      </c>
      <c r="F35" s="170" t="s">
        <v>288</v>
      </c>
      <c r="G35" s="178" t="s">
        <v>288</v>
      </c>
    </row>
    <row r="36" spans="1:7" ht="13.5">
      <c r="A36" s="168" t="s">
        <v>238</v>
      </c>
      <c r="B36" s="169" t="s">
        <v>288</v>
      </c>
      <c r="C36" s="170" t="s">
        <v>192</v>
      </c>
      <c r="D36" s="171" t="s">
        <v>288</v>
      </c>
      <c r="E36" s="172" t="s">
        <v>190</v>
      </c>
      <c r="F36" s="173">
        <v>1</v>
      </c>
      <c r="G36" s="174" t="s">
        <v>239</v>
      </c>
    </row>
    <row r="37" spans="1:7" ht="13.5">
      <c r="A37" s="168" t="s">
        <v>240</v>
      </c>
      <c r="B37" s="175" t="s">
        <v>190</v>
      </c>
      <c r="C37" s="173">
        <v>1</v>
      </c>
      <c r="D37" s="176" t="s">
        <v>241</v>
      </c>
      <c r="E37" s="177" t="s">
        <v>288</v>
      </c>
      <c r="F37" s="173" t="s">
        <v>192</v>
      </c>
      <c r="G37" s="178" t="s">
        <v>288</v>
      </c>
    </row>
    <row r="38" spans="1:7" ht="27">
      <c r="A38" s="168" t="s">
        <v>242</v>
      </c>
      <c r="B38" s="175" t="s">
        <v>190</v>
      </c>
      <c r="C38" s="173">
        <v>1</v>
      </c>
      <c r="D38" s="176" t="s">
        <v>370</v>
      </c>
      <c r="E38" s="172" t="s">
        <v>190</v>
      </c>
      <c r="F38" s="173">
        <v>3</v>
      </c>
      <c r="G38" s="174" t="s">
        <v>371</v>
      </c>
    </row>
    <row r="39" spans="1:7" ht="40.5">
      <c r="A39" s="168" t="s">
        <v>243</v>
      </c>
      <c r="B39" s="175" t="s">
        <v>190</v>
      </c>
      <c r="C39" s="173">
        <v>2</v>
      </c>
      <c r="D39" s="176" t="s">
        <v>244</v>
      </c>
      <c r="E39" s="172" t="s">
        <v>190</v>
      </c>
      <c r="F39" s="173">
        <v>3</v>
      </c>
      <c r="G39" s="174" t="s">
        <v>245</v>
      </c>
    </row>
    <row r="40" spans="1:7" ht="27">
      <c r="A40" s="168" t="s">
        <v>246</v>
      </c>
      <c r="B40" s="169" t="s">
        <v>288</v>
      </c>
      <c r="C40" s="170" t="s">
        <v>192</v>
      </c>
      <c r="D40" s="171" t="s">
        <v>288</v>
      </c>
      <c r="E40" s="172" t="s">
        <v>190</v>
      </c>
      <c r="F40" s="173">
        <v>3</v>
      </c>
      <c r="G40" s="174" t="s">
        <v>247</v>
      </c>
    </row>
    <row r="41" spans="1:7" ht="54">
      <c r="A41" s="168" t="s">
        <v>373</v>
      </c>
      <c r="B41" s="169" t="s">
        <v>288</v>
      </c>
      <c r="C41" s="170" t="s">
        <v>192</v>
      </c>
      <c r="D41" s="171" t="s">
        <v>288</v>
      </c>
      <c r="E41" s="172" t="s">
        <v>190</v>
      </c>
      <c r="F41" s="173">
        <v>6</v>
      </c>
      <c r="G41" s="174" t="s">
        <v>372</v>
      </c>
    </row>
    <row r="42" spans="1:7" ht="54">
      <c r="A42" s="367" t="s">
        <v>326</v>
      </c>
      <c r="B42" s="175" t="s">
        <v>190</v>
      </c>
      <c r="C42" s="173">
        <v>4</v>
      </c>
      <c r="D42" s="176" t="s">
        <v>374</v>
      </c>
      <c r="E42" s="375" t="s">
        <v>190</v>
      </c>
      <c r="F42" s="376">
        <v>3</v>
      </c>
      <c r="G42" s="377" t="s">
        <v>376</v>
      </c>
    </row>
    <row r="43" spans="1:7" ht="13.5">
      <c r="A43" s="367"/>
      <c r="B43" s="175" t="s">
        <v>197</v>
      </c>
      <c r="C43" s="173">
        <v>1</v>
      </c>
      <c r="D43" s="176" t="s">
        <v>375</v>
      </c>
      <c r="E43" s="375"/>
      <c r="F43" s="376"/>
      <c r="G43" s="377"/>
    </row>
    <row r="44" spans="1:7" ht="27">
      <c r="A44" s="168" t="s">
        <v>324</v>
      </c>
      <c r="B44" s="175" t="s">
        <v>190</v>
      </c>
      <c r="C44" s="173">
        <v>2</v>
      </c>
      <c r="D44" s="176" t="s">
        <v>377</v>
      </c>
      <c r="E44" s="172" t="s">
        <v>190</v>
      </c>
      <c r="F44" s="173">
        <v>2</v>
      </c>
      <c r="G44" s="174" t="s">
        <v>377</v>
      </c>
    </row>
    <row r="45" spans="1:7" ht="27">
      <c r="A45" s="168" t="s">
        <v>248</v>
      </c>
      <c r="B45" s="175" t="s">
        <v>190</v>
      </c>
      <c r="C45" s="173">
        <v>2</v>
      </c>
      <c r="D45" s="176" t="s">
        <v>249</v>
      </c>
      <c r="E45" s="177" t="s">
        <v>288</v>
      </c>
      <c r="F45" s="170" t="s">
        <v>288</v>
      </c>
      <c r="G45" s="178" t="s">
        <v>288</v>
      </c>
    </row>
    <row r="46" spans="1:7" ht="27">
      <c r="A46" s="168" t="s">
        <v>250</v>
      </c>
      <c r="B46" s="175" t="s">
        <v>190</v>
      </c>
      <c r="C46" s="173">
        <v>2</v>
      </c>
      <c r="D46" s="176" t="s">
        <v>378</v>
      </c>
      <c r="E46" s="177" t="s">
        <v>288</v>
      </c>
      <c r="F46" s="170" t="s">
        <v>288</v>
      </c>
      <c r="G46" s="178" t="s">
        <v>288</v>
      </c>
    </row>
    <row r="47" spans="1:7" ht="14.25" thickBot="1">
      <c r="A47" s="179" t="s">
        <v>24</v>
      </c>
      <c r="B47" s="291" t="s">
        <v>190</v>
      </c>
      <c r="C47" s="181">
        <v>1</v>
      </c>
      <c r="D47" s="292" t="s">
        <v>251</v>
      </c>
      <c r="E47" s="180" t="s">
        <v>190</v>
      </c>
      <c r="F47" s="181">
        <v>1</v>
      </c>
      <c r="G47" s="182" t="s">
        <v>251</v>
      </c>
    </row>
    <row r="48" ht="17.25">
      <c r="A48" s="156" t="s">
        <v>410</v>
      </c>
    </row>
    <row r="49" ht="14.25" thickBot="1"/>
    <row r="50" spans="1:7" ht="13.5">
      <c r="A50" s="368" t="s">
        <v>282</v>
      </c>
      <c r="B50" s="370" t="s">
        <v>283</v>
      </c>
      <c r="C50" s="371"/>
      <c r="D50" s="372"/>
      <c r="E50" s="373" t="s">
        <v>284</v>
      </c>
      <c r="F50" s="371"/>
      <c r="G50" s="374"/>
    </row>
    <row r="51" spans="1:7" ht="14.25" thickBot="1">
      <c r="A51" s="369"/>
      <c r="B51" s="158" t="s">
        <v>285</v>
      </c>
      <c r="C51" s="159" t="s">
        <v>286</v>
      </c>
      <c r="D51" s="160" t="s">
        <v>287</v>
      </c>
      <c r="E51" s="161" t="s">
        <v>285</v>
      </c>
      <c r="F51" s="159" t="s">
        <v>286</v>
      </c>
      <c r="G51" s="162" t="s">
        <v>287</v>
      </c>
    </row>
    <row r="52" spans="1:7" ht="27">
      <c r="A52" s="367" t="s">
        <v>25</v>
      </c>
      <c r="B52" s="295" t="s">
        <v>190</v>
      </c>
      <c r="C52" s="296">
        <v>1</v>
      </c>
      <c r="D52" s="297" t="s">
        <v>252</v>
      </c>
      <c r="E52" s="378" t="s">
        <v>190</v>
      </c>
      <c r="F52" s="376">
        <v>1</v>
      </c>
      <c r="G52" s="377" t="s">
        <v>252</v>
      </c>
    </row>
    <row r="53" spans="1:7" ht="13.5">
      <c r="A53" s="367"/>
      <c r="B53" s="172" t="s">
        <v>197</v>
      </c>
      <c r="C53" s="173">
        <v>1</v>
      </c>
      <c r="D53" s="174" t="s">
        <v>253</v>
      </c>
      <c r="E53" s="378"/>
      <c r="F53" s="376"/>
      <c r="G53" s="377"/>
    </row>
    <row r="54" spans="1:7" ht="13.5">
      <c r="A54" s="168" t="s">
        <v>26</v>
      </c>
      <c r="B54" s="177" t="s">
        <v>288</v>
      </c>
      <c r="C54" s="170" t="s">
        <v>192</v>
      </c>
      <c r="D54" s="178" t="s">
        <v>288</v>
      </c>
      <c r="E54" s="175" t="s">
        <v>190</v>
      </c>
      <c r="F54" s="173">
        <v>1</v>
      </c>
      <c r="G54" s="174" t="s">
        <v>254</v>
      </c>
    </row>
    <row r="55" spans="1:7" ht="40.5">
      <c r="A55" s="168" t="s">
        <v>27</v>
      </c>
      <c r="B55" s="172" t="s">
        <v>190</v>
      </c>
      <c r="C55" s="173">
        <v>1</v>
      </c>
      <c r="D55" s="174" t="s">
        <v>255</v>
      </c>
      <c r="E55" s="175" t="s">
        <v>190</v>
      </c>
      <c r="F55" s="173">
        <v>4</v>
      </c>
      <c r="G55" s="174" t="s">
        <v>379</v>
      </c>
    </row>
    <row r="56" spans="1:7" ht="27">
      <c r="A56" s="168" t="s">
        <v>28</v>
      </c>
      <c r="B56" s="177" t="s">
        <v>288</v>
      </c>
      <c r="C56" s="170" t="s">
        <v>192</v>
      </c>
      <c r="D56" s="178" t="s">
        <v>288</v>
      </c>
      <c r="E56" s="175" t="s">
        <v>190</v>
      </c>
      <c r="F56" s="173">
        <v>2</v>
      </c>
      <c r="G56" s="174" t="s">
        <v>256</v>
      </c>
    </row>
    <row r="57" spans="1:7" ht="13.5">
      <c r="A57" s="168" t="s">
        <v>29</v>
      </c>
      <c r="B57" s="177" t="s">
        <v>288</v>
      </c>
      <c r="C57" s="170" t="s">
        <v>192</v>
      </c>
      <c r="D57" s="178" t="s">
        <v>288</v>
      </c>
      <c r="E57" s="175" t="s">
        <v>190</v>
      </c>
      <c r="F57" s="173">
        <v>1</v>
      </c>
      <c r="G57" s="174" t="s">
        <v>257</v>
      </c>
    </row>
    <row r="58" spans="1:7" ht="27">
      <c r="A58" s="367" t="s">
        <v>30</v>
      </c>
      <c r="B58" s="172" t="s">
        <v>190</v>
      </c>
      <c r="C58" s="173">
        <v>2</v>
      </c>
      <c r="D58" s="174" t="s">
        <v>258</v>
      </c>
      <c r="E58" s="378" t="s">
        <v>190</v>
      </c>
      <c r="F58" s="376">
        <v>2</v>
      </c>
      <c r="G58" s="377" t="s">
        <v>258</v>
      </c>
    </row>
    <row r="59" spans="1:7" ht="13.5">
      <c r="A59" s="367"/>
      <c r="B59" s="172" t="s">
        <v>197</v>
      </c>
      <c r="C59" s="173">
        <v>1</v>
      </c>
      <c r="D59" s="174" t="s">
        <v>380</v>
      </c>
      <c r="E59" s="378"/>
      <c r="F59" s="376"/>
      <c r="G59" s="377"/>
    </row>
    <row r="60" spans="1:7" ht="40.5">
      <c r="A60" s="168" t="s">
        <v>31</v>
      </c>
      <c r="B60" s="177" t="s">
        <v>288</v>
      </c>
      <c r="C60" s="170" t="s">
        <v>192</v>
      </c>
      <c r="D60" s="178" t="s">
        <v>288</v>
      </c>
      <c r="E60" s="175" t="s">
        <v>190</v>
      </c>
      <c r="F60" s="173">
        <v>5</v>
      </c>
      <c r="G60" s="174" t="s">
        <v>259</v>
      </c>
    </row>
    <row r="61" spans="1:7" ht="27">
      <c r="A61" s="168" t="s">
        <v>32</v>
      </c>
      <c r="B61" s="177" t="s">
        <v>288</v>
      </c>
      <c r="C61" s="170" t="s">
        <v>192</v>
      </c>
      <c r="D61" s="178" t="s">
        <v>288</v>
      </c>
      <c r="E61" s="175" t="s">
        <v>190</v>
      </c>
      <c r="F61" s="173">
        <v>3</v>
      </c>
      <c r="G61" s="174" t="s">
        <v>260</v>
      </c>
    </row>
    <row r="62" spans="1:7" ht="27">
      <c r="A62" s="168" t="s">
        <v>33</v>
      </c>
      <c r="B62" s="177" t="s">
        <v>288</v>
      </c>
      <c r="C62" s="170" t="s">
        <v>192</v>
      </c>
      <c r="D62" s="178" t="s">
        <v>288</v>
      </c>
      <c r="E62" s="175" t="s">
        <v>190</v>
      </c>
      <c r="F62" s="173">
        <v>2</v>
      </c>
      <c r="G62" s="174" t="s">
        <v>261</v>
      </c>
    </row>
    <row r="63" spans="1:7" ht="40.5">
      <c r="A63" s="168" t="s">
        <v>34</v>
      </c>
      <c r="B63" s="177" t="s">
        <v>288</v>
      </c>
      <c r="C63" s="170" t="s">
        <v>192</v>
      </c>
      <c r="D63" s="178" t="s">
        <v>288</v>
      </c>
      <c r="E63" s="175" t="s">
        <v>190</v>
      </c>
      <c r="F63" s="173">
        <v>3</v>
      </c>
      <c r="G63" s="174" t="s">
        <v>381</v>
      </c>
    </row>
    <row r="64" spans="1:7" ht="27">
      <c r="A64" s="168" t="s">
        <v>35</v>
      </c>
      <c r="B64" s="177" t="s">
        <v>288</v>
      </c>
      <c r="C64" s="170" t="s">
        <v>192</v>
      </c>
      <c r="D64" s="178" t="s">
        <v>288</v>
      </c>
      <c r="E64" s="175" t="s">
        <v>190</v>
      </c>
      <c r="F64" s="173">
        <v>3</v>
      </c>
      <c r="G64" s="174" t="s">
        <v>262</v>
      </c>
    </row>
    <row r="65" spans="1:7" ht="13.5">
      <c r="A65" s="168" t="s">
        <v>36</v>
      </c>
      <c r="B65" s="172" t="s">
        <v>190</v>
      </c>
      <c r="C65" s="173">
        <v>1</v>
      </c>
      <c r="D65" s="174" t="s">
        <v>263</v>
      </c>
      <c r="E65" s="169" t="s">
        <v>288</v>
      </c>
      <c r="F65" s="170" t="s">
        <v>288</v>
      </c>
      <c r="G65" s="178" t="s">
        <v>288</v>
      </c>
    </row>
    <row r="66" spans="1:7" ht="27">
      <c r="A66" s="168" t="s">
        <v>37</v>
      </c>
      <c r="B66" s="172" t="s">
        <v>190</v>
      </c>
      <c r="C66" s="173">
        <v>1</v>
      </c>
      <c r="D66" s="174" t="s">
        <v>264</v>
      </c>
      <c r="E66" s="175" t="s">
        <v>190</v>
      </c>
      <c r="F66" s="173">
        <v>3</v>
      </c>
      <c r="G66" s="174" t="s">
        <v>265</v>
      </c>
    </row>
    <row r="67" spans="1:7" ht="27">
      <c r="A67" s="168" t="s">
        <v>38</v>
      </c>
      <c r="B67" s="172" t="s">
        <v>190</v>
      </c>
      <c r="C67" s="173">
        <v>1</v>
      </c>
      <c r="D67" s="174" t="s">
        <v>266</v>
      </c>
      <c r="E67" s="175" t="s">
        <v>190</v>
      </c>
      <c r="F67" s="173">
        <v>2</v>
      </c>
      <c r="G67" s="174" t="s">
        <v>267</v>
      </c>
    </row>
    <row r="68" spans="1:7" ht="13.5">
      <c r="A68" s="168" t="s">
        <v>39</v>
      </c>
      <c r="B68" s="177" t="s">
        <v>288</v>
      </c>
      <c r="C68" s="170" t="s">
        <v>192</v>
      </c>
      <c r="D68" s="178" t="s">
        <v>288</v>
      </c>
      <c r="E68" s="175" t="s">
        <v>190</v>
      </c>
      <c r="F68" s="173">
        <v>1</v>
      </c>
      <c r="G68" s="174" t="s">
        <v>268</v>
      </c>
    </row>
    <row r="69" spans="1:7" ht="27">
      <c r="A69" s="168" t="s">
        <v>40</v>
      </c>
      <c r="B69" s="172" t="s">
        <v>190</v>
      </c>
      <c r="C69" s="173">
        <v>2</v>
      </c>
      <c r="D69" s="174" t="s">
        <v>269</v>
      </c>
      <c r="E69" s="175" t="s">
        <v>190</v>
      </c>
      <c r="F69" s="173">
        <v>1</v>
      </c>
      <c r="G69" s="174" t="s">
        <v>270</v>
      </c>
    </row>
    <row r="70" spans="1:7" ht="27">
      <c r="A70" s="168" t="s">
        <v>41</v>
      </c>
      <c r="B70" s="177" t="s">
        <v>288</v>
      </c>
      <c r="C70" s="170" t="s">
        <v>192</v>
      </c>
      <c r="D70" s="178" t="s">
        <v>288</v>
      </c>
      <c r="E70" s="175" t="s">
        <v>190</v>
      </c>
      <c r="F70" s="173">
        <v>2</v>
      </c>
      <c r="G70" s="174" t="s">
        <v>271</v>
      </c>
    </row>
    <row r="71" spans="1:7" ht="27">
      <c r="A71" s="168" t="s">
        <v>42</v>
      </c>
      <c r="B71" s="177" t="s">
        <v>288</v>
      </c>
      <c r="C71" s="170" t="s">
        <v>192</v>
      </c>
      <c r="D71" s="178" t="s">
        <v>288</v>
      </c>
      <c r="E71" s="175" t="s">
        <v>190</v>
      </c>
      <c r="F71" s="173">
        <v>2</v>
      </c>
      <c r="G71" s="174" t="s">
        <v>272</v>
      </c>
    </row>
    <row r="72" spans="1:7" ht="13.5">
      <c r="A72" s="168" t="s">
        <v>43</v>
      </c>
      <c r="B72" s="177" t="s">
        <v>288</v>
      </c>
      <c r="C72" s="170" t="s">
        <v>192</v>
      </c>
      <c r="D72" s="178" t="s">
        <v>288</v>
      </c>
      <c r="E72" s="175" t="s">
        <v>190</v>
      </c>
      <c r="F72" s="173">
        <v>1</v>
      </c>
      <c r="G72" s="174" t="s">
        <v>273</v>
      </c>
    </row>
    <row r="73" spans="1:7" ht="27">
      <c r="A73" s="168" t="s">
        <v>44</v>
      </c>
      <c r="B73" s="177" t="s">
        <v>288</v>
      </c>
      <c r="C73" s="170" t="s">
        <v>192</v>
      </c>
      <c r="D73" s="178" t="s">
        <v>288</v>
      </c>
      <c r="E73" s="175" t="s">
        <v>190</v>
      </c>
      <c r="F73" s="173">
        <v>2</v>
      </c>
      <c r="G73" s="174" t="s">
        <v>274</v>
      </c>
    </row>
    <row r="74" spans="1:7" ht="40.5">
      <c r="A74" s="168" t="s">
        <v>45</v>
      </c>
      <c r="B74" s="172" t="s">
        <v>190</v>
      </c>
      <c r="C74" s="173">
        <v>1</v>
      </c>
      <c r="D74" s="174" t="s">
        <v>275</v>
      </c>
      <c r="E74" s="175" t="s">
        <v>190</v>
      </c>
      <c r="F74" s="173">
        <v>3</v>
      </c>
      <c r="G74" s="174" t="s">
        <v>276</v>
      </c>
    </row>
    <row r="75" spans="1:7" ht="13.5">
      <c r="A75" s="168" t="s">
        <v>18</v>
      </c>
      <c r="B75" s="177" t="s">
        <v>288</v>
      </c>
      <c r="C75" s="170" t="s">
        <v>192</v>
      </c>
      <c r="D75" s="178" t="s">
        <v>288</v>
      </c>
      <c r="E75" s="175" t="s">
        <v>190</v>
      </c>
      <c r="F75" s="173">
        <v>1</v>
      </c>
      <c r="G75" s="174" t="s">
        <v>277</v>
      </c>
    </row>
    <row r="76" spans="1:7" ht="13.5">
      <c r="A76" s="168" t="s">
        <v>19</v>
      </c>
      <c r="B76" s="177" t="s">
        <v>288</v>
      </c>
      <c r="C76" s="170" t="s">
        <v>192</v>
      </c>
      <c r="D76" s="178" t="s">
        <v>288</v>
      </c>
      <c r="E76" s="175" t="s">
        <v>190</v>
      </c>
      <c r="F76" s="173">
        <v>1</v>
      </c>
      <c r="G76" s="174" t="s">
        <v>278</v>
      </c>
    </row>
    <row r="77" spans="1:7" ht="13.5">
      <c r="A77" s="168" t="s">
        <v>20</v>
      </c>
      <c r="B77" s="177" t="s">
        <v>288</v>
      </c>
      <c r="C77" s="170" t="s">
        <v>192</v>
      </c>
      <c r="D77" s="178" t="s">
        <v>288</v>
      </c>
      <c r="E77" s="175" t="s">
        <v>190</v>
      </c>
      <c r="F77" s="173">
        <v>1</v>
      </c>
      <c r="G77" s="174" t="s">
        <v>277</v>
      </c>
    </row>
    <row r="78" spans="1:7" ht="13.5">
      <c r="A78" s="168" t="s">
        <v>21</v>
      </c>
      <c r="B78" s="177" t="s">
        <v>288</v>
      </c>
      <c r="C78" s="170" t="s">
        <v>192</v>
      </c>
      <c r="D78" s="178" t="s">
        <v>288</v>
      </c>
      <c r="E78" s="175" t="s">
        <v>190</v>
      </c>
      <c r="F78" s="173">
        <v>1</v>
      </c>
      <c r="G78" s="174" t="s">
        <v>279</v>
      </c>
    </row>
    <row r="79" spans="1:7" ht="13.5">
      <c r="A79" s="168" t="s">
        <v>22</v>
      </c>
      <c r="B79" s="177" t="s">
        <v>288</v>
      </c>
      <c r="C79" s="170" t="s">
        <v>192</v>
      </c>
      <c r="D79" s="178" t="s">
        <v>288</v>
      </c>
      <c r="E79" s="175" t="s">
        <v>190</v>
      </c>
      <c r="F79" s="173">
        <v>1</v>
      </c>
      <c r="G79" s="174" t="s">
        <v>280</v>
      </c>
    </row>
    <row r="80" spans="1:7" ht="27.75" thickBot="1">
      <c r="A80" s="179" t="s">
        <v>23</v>
      </c>
      <c r="B80" s="161" t="s">
        <v>288</v>
      </c>
      <c r="C80" s="159" t="s">
        <v>192</v>
      </c>
      <c r="D80" s="162" t="s">
        <v>288</v>
      </c>
      <c r="E80" s="291" t="s">
        <v>190</v>
      </c>
      <c r="F80" s="181">
        <v>2</v>
      </c>
      <c r="G80" s="182" t="s">
        <v>281</v>
      </c>
    </row>
  </sheetData>
  <mergeCells count="25">
    <mergeCell ref="E58:E59"/>
    <mergeCell ref="F58:F59"/>
    <mergeCell ref="G58:G59"/>
    <mergeCell ref="A3:A4"/>
    <mergeCell ref="E3:G3"/>
    <mergeCell ref="B3:D3"/>
    <mergeCell ref="A42:A43"/>
    <mergeCell ref="E42:E43"/>
    <mergeCell ref="F42:F43"/>
    <mergeCell ref="G42:G43"/>
    <mergeCell ref="A58:A59"/>
    <mergeCell ref="A52:A53"/>
    <mergeCell ref="A50:A51"/>
    <mergeCell ref="B50:D50"/>
    <mergeCell ref="E50:G50"/>
    <mergeCell ref="E52:E53"/>
    <mergeCell ref="F52:F53"/>
    <mergeCell ref="G52:G53"/>
    <mergeCell ref="A15:A16"/>
    <mergeCell ref="A22:A23"/>
    <mergeCell ref="B22:D22"/>
    <mergeCell ref="E22:G22"/>
    <mergeCell ref="E15:E16"/>
    <mergeCell ref="F15:F16"/>
    <mergeCell ref="G15:G16"/>
  </mergeCells>
  <printOptions/>
  <pageMargins left="0.61" right="0.35" top="0.7" bottom="0.65" header="0.512" footer="0.512"/>
  <pageSetup horizontalDpi="600" verticalDpi="600" orientation="portrait" paperSize="9" scale="90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2007-03-15T09:13:48Z</cp:lastPrinted>
  <dcterms:created xsi:type="dcterms:W3CDTF">2001-11-13T13:27:45Z</dcterms:created>
  <dcterms:modified xsi:type="dcterms:W3CDTF">2007-03-15T09:14:46Z</dcterms:modified>
  <cp:category/>
  <cp:version/>
  <cp:contentType/>
  <cp:contentStatus/>
</cp:coreProperties>
</file>