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50" activeTab="1"/>
  </bookViews>
  <sheets>
    <sheet name="中学" sheetId="1" r:id="rId1"/>
    <sheet name="高校" sheetId="2" r:id="rId2"/>
  </sheets>
  <definedNames>
    <definedName name="_xlnm.Print_Area" localSheetId="1">'高校'!$A:$IV</definedName>
    <definedName name="_xlnm.Print_Area" localSheetId="0">'中学'!$A$1:$Z$76</definedName>
  </definedNames>
  <calcPr fullCalcOnLoad="1"/>
</workbook>
</file>

<file path=xl/sharedStrings.xml><?xml version="1.0" encoding="utf-8"?>
<sst xmlns="http://schemas.openxmlformats.org/spreadsheetml/2006/main" count="288" uniqueCount="122">
  <si>
    <t>推　　移</t>
  </si>
  <si>
    <t>２０　進 路 別　　　中 学 校 卒 業 者 数 の 推 移</t>
  </si>
  <si>
    <t>就職率＝</t>
  </si>
  <si>
    <t>×100</t>
  </si>
  <si>
    <t>推　　移</t>
  </si>
  <si>
    <t>２1　進 路 別　　　高 等 学 校 卒 業 者 数 の 推 移</t>
  </si>
  <si>
    <t>区　　分</t>
  </si>
  <si>
    <t>公共職業</t>
  </si>
  <si>
    <t>能力開発</t>
  </si>
  <si>
    <t>　　　就職者＋(Ａ)・(Ｂ)・(Ｃ)及び(Ｄ)のうち就職している者</t>
  </si>
  <si>
    <t>　　卒　　業　　者　　総　　数</t>
  </si>
  <si>
    <t>　　就職者＋（Ａ）・（Ｂ）・（Ｃ）及び（Ｄ）のうち就職している者</t>
  </si>
  <si>
    <t>　　　　　　　　　　　　　　　卒　　業　　者　　総　　数</t>
  </si>
  <si>
    <t>（注）１　「進学者計」の（　）内は、大学・短期大学の通信教育部への進学者を除いた進学者数及び進学率である。</t>
  </si>
  <si>
    <t>　　　３　「就職者」には、(Ａ)・(Ｂ)・(Ｃ)及び(Ｄ)のうち就職している者を含まない。</t>
  </si>
  <si>
    <t>　　　４　「就職者」の（　）内は、学校基本調査でいう就職率であり、算式は次のとおりである。</t>
  </si>
  <si>
    <t>５　比率は、卒業者総数に対するものである。</t>
  </si>
  <si>
    <t>　　　２　「就職者」には、(Ａ)・(Ｂ)・(Ｃ)及び(Ｄ)のうち就職している者を含まない。</t>
  </si>
  <si>
    <t>　　　３　「就職者」の（　）内は、学校基本調査でいう就職率であり、算式は次のとおりである。</t>
  </si>
  <si>
    <t>（注）１　「進学者計」の（　）内は高等学校の通信制課程（本科）への進学者を除いた進学者数及び進学率である。</t>
  </si>
  <si>
    <t>　　　４　比率は、卒業者総数に対するものである。</t>
  </si>
  <si>
    <t>５　「専修学校（一般課程）等入学者」の「うち専修学校(一般課程）」については、平成２年までは、高等課程と一般課程を</t>
  </si>
  <si>
    <t>　　合算した数値である。</t>
  </si>
  <si>
    <t>　　れている。</t>
  </si>
  <si>
    <t>６　「公共職業能力開発施設等入学者」については、平成１０年までは「専修学校（一般課程）等入学者」の内数として計上さ</t>
  </si>
  <si>
    <t>７　「左記以外の者」については、平成１０年までは「無業者」として計上されている。</t>
  </si>
  <si>
    <t>７　「専修学校（一般課程）等入学者」の内訳「計」については、平成１０年までは「公共職業能力開発施設等入学者」（平成</t>
  </si>
  <si>
    <t>　算した数値である。</t>
  </si>
  <si>
    <t>６　「専修学校（一般課程）等入学者」の内訳「専修学校(一般課程）」については、平成２年までは、専門課程と一般課程を合</t>
  </si>
  <si>
    <t>８　「左記以外の者」については、平成１０年までは「無業者」として計上されている。</t>
  </si>
  <si>
    <t>　１０年までは「公共職業訓練施設等入学者」）を合算した数値である。</t>
  </si>
  <si>
    <t>進</t>
  </si>
  <si>
    <t>学</t>
  </si>
  <si>
    <t>者</t>
  </si>
  <si>
    <t>（Ａ）</t>
  </si>
  <si>
    <t>専修学校</t>
  </si>
  <si>
    <t>専修学校(一般課程)</t>
  </si>
  <si>
    <t>　　　(Ａ) (Ｂ) (Ｃ)（Ｄ） のうち</t>
  </si>
  <si>
    <t>区　 分</t>
  </si>
  <si>
    <t>卒 業 者</t>
  </si>
  <si>
    <t>高　　　　　等　　　　　学　　　　　校</t>
  </si>
  <si>
    <t>高等専門学校</t>
  </si>
  <si>
    <t>(高等課程)</t>
  </si>
  <si>
    <t>等入学者</t>
  </si>
  <si>
    <t>うち</t>
  </si>
  <si>
    <t>就 職 者</t>
  </si>
  <si>
    <t>左記以外の者</t>
  </si>
  <si>
    <t>死　亡</t>
  </si>
  <si>
    <t>　　　　　就職している者(再掲)</t>
  </si>
  <si>
    <t>区　　分</t>
  </si>
  <si>
    <t>総　数</t>
  </si>
  <si>
    <t>進学者計</t>
  </si>
  <si>
    <t>　　　　　　本　　　　　　　　科</t>
  </si>
  <si>
    <t>別　科</t>
  </si>
  <si>
    <t>進学者</t>
  </si>
  <si>
    <t>施設等入</t>
  </si>
  <si>
    <t>不　詳</t>
  </si>
  <si>
    <t>(Ａ)</t>
  </si>
  <si>
    <t>(Ｂ)</t>
  </si>
  <si>
    <t>(Ｃ)</t>
  </si>
  <si>
    <t>(Ｄ)</t>
  </si>
  <si>
    <t>計</t>
  </si>
  <si>
    <t>全日制</t>
  </si>
  <si>
    <t>定時制</t>
  </si>
  <si>
    <t>通信制</t>
  </si>
  <si>
    <t>高 等 部</t>
  </si>
  <si>
    <t>（Ｂ）</t>
  </si>
  <si>
    <t>（Ｃ）</t>
  </si>
  <si>
    <t>(一般課程)</t>
  </si>
  <si>
    <t>学者（Ｄ）</t>
  </si>
  <si>
    <t>の う ち</t>
  </si>
  <si>
    <t>実</t>
  </si>
  <si>
    <t>数</t>
  </si>
  <si>
    <t>人</t>
  </si>
  <si>
    <t>比</t>
  </si>
  <si>
    <t>率</t>
  </si>
  <si>
    <t>卒　業　者 総　数</t>
  </si>
  <si>
    <t>進　　学　　者　（Ａ）</t>
  </si>
  <si>
    <t>専 修 学 校（専門課程）進学者(Ｂ)</t>
  </si>
  <si>
    <t>　専修学校（一般課程）等</t>
  </si>
  <si>
    <t>入学者（Ｃ）</t>
  </si>
  <si>
    <t>公共職業能力開発施設等入学者（Ｄ）</t>
  </si>
  <si>
    <t>死　亡　不　詳</t>
  </si>
  <si>
    <t>(Ａ)(Ｂ)(Ｃ)(Ｄ)のうち就職している者(再掲)</t>
  </si>
  <si>
    <t>大 学 学 部</t>
  </si>
  <si>
    <t>短 期 大 学 本　科</t>
  </si>
  <si>
    <t>そ の 他</t>
  </si>
  <si>
    <t>専 修 学 校(一般課程)</t>
  </si>
  <si>
    <t>各種学校</t>
  </si>
  <si>
    <t>(Ａ)のうち</t>
  </si>
  <si>
    <t>(Ｂ)のうち</t>
  </si>
  <si>
    <t>(Ｃ)のうち</t>
  </si>
  <si>
    <t>(Ｄ)のうち</t>
  </si>
  <si>
    <t>…</t>
  </si>
  <si>
    <t>（</t>
  </si>
  <si>
    <t>）</t>
  </si>
  <si>
    <t>％</t>
  </si>
  <si>
    <t>一時的な仕事に就いた者</t>
  </si>
  <si>
    <t>特別支援</t>
  </si>
  <si>
    <t>学校</t>
  </si>
  <si>
    <t>18</t>
  </si>
  <si>
    <t>19</t>
  </si>
  <si>
    <t>8</t>
  </si>
  <si>
    <t>9</t>
  </si>
  <si>
    <t>10</t>
  </si>
  <si>
    <t>11</t>
  </si>
  <si>
    <t>12</t>
  </si>
  <si>
    <t>13</t>
  </si>
  <si>
    <t>14</t>
  </si>
  <si>
    <t>15</t>
  </si>
  <si>
    <t>16</t>
  </si>
  <si>
    <t>17</t>
  </si>
  <si>
    <t>　　　２　「進学者」の「その他」とは、大学・短期大学の通信教育部及び別科、高等学校の専攻科、特別支援学校高等部専攻科をいう。</t>
  </si>
  <si>
    <t>８　「特別支援学校高等部」については、平成18年度までは「盲・聾・養護学校高等部」として計上されている。</t>
  </si>
  <si>
    <t>19</t>
  </si>
  <si>
    <t>20</t>
  </si>
  <si>
    <t>21</t>
  </si>
  <si>
    <t>21</t>
  </si>
  <si>
    <t>22</t>
  </si>
  <si>
    <t>21</t>
  </si>
  <si>
    <t>平成8.3卒</t>
  </si>
  <si>
    <t>23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</si>
</sst>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numFmt numFmtId="178" formatCode="0.0_ "/>
    <numFmt numFmtId="179" formatCode="\(0.0\)"/>
    <numFmt numFmtId="180" formatCode="\(0.0\)\ "/>
    <numFmt numFmtId="181" formatCode="#,##0.0_ "/>
    <numFmt numFmtId="182" formatCode="0.00_ "/>
    <numFmt numFmtId="183" formatCode="0.00000000_ "/>
    <numFmt numFmtId="184" formatCode="0.0000000_ "/>
    <numFmt numFmtId="185" formatCode="0.000000_ "/>
    <numFmt numFmtId="186" formatCode="0.00000_ "/>
    <numFmt numFmtId="187" formatCode="0.0000_ "/>
    <numFmt numFmtId="188" formatCode="0.000_ "/>
    <numFmt numFmtId="189" formatCode="0.000000000_ "/>
    <numFmt numFmtId="190" formatCode="0_ "/>
    <numFmt numFmtId="191" formatCode="[&lt;=999]000;[&lt;=99999]000\-00;000\-0000"/>
    <numFmt numFmtId="192" formatCode="0_);[Red]\(0\)"/>
  </numFmts>
  <fonts count="15">
    <font>
      <sz val="11"/>
      <name val="ＭＳ Ｐゴシック"/>
      <family val="3"/>
    </font>
    <font>
      <sz val="10"/>
      <name val="ＭＳ 明朝"/>
      <family val="1"/>
    </font>
    <font>
      <sz val="6"/>
      <name val="ＭＳ Ｐゴシック"/>
      <family val="3"/>
    </font>
    <font>
      <b/>
      <sz val="10"/>
      <name val="ＭＳ 明朝"/>
      <family val="1"/>
    </font>
    <font>
      <sz val="9"/>
      <name val="ＭＳ 明朝"/>
      <family val="1"/>
    </font>
    <font>
      <sz val="8"/>
      <name val="ＭＳ 明朝"/>
      <family val="1"/>
    </font>
    <font>
      <sz val="9"/>
      <name val="ＭＳ Ｐゴシック"/>
      <family val="3"/>
    </font>
    <font>
      <b/>
      <sz val="9"/>
      <name val="ＭＳ 明朝"/>
      <family val="1"/>
    </font>
    <font>
      <b/>
      <sz val="8.7"/>
      <name val="ＭＳ 明朝"/>
      <family val="1"/>
    </font>
    <font>
      <sz val="8.5"/>
      <name val="ＭＳ 明朝"/>
      <family val="1"/>
    </font>
    <font>
      <sz val="7.5"/>
      <name val="ＭＳ 明朝"/>
      <family val="1"/>
    </font>
    <font>
      <sz val="7.5"/>
      <name val="ＭＳ Ｐゴシック"/>
      <family val="3"/>
    </font>
    <font>
      <sz val="8.5"/>
      <name val="ＭＳ Ｐゴシック"/>
      <family val="3"/>
    </font>
    <font>
      <sz val="8.7"/>
      <name val="ＭＳ 明朝"/>
      <family val="1"/>
    </font>
    <font>
      <sz val="8"/>
      <name val="ＭＳ Ｐゴシック"/>
      <family val="3"/>
    </font>
  </fonts>
  <fills count="3">
    <fill>
      <patternFill/>
    </fill>
    <fill>
      <patternFill patternType="gray125"/>
    </fill>
    <fill>
      <patternFill patternType="solid">
        <fgColor indexed="13"/>
        <bgColor indexed="64"/>
      </patternFill>
    </fill>
  </fills>
  <borders count="30">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color indexed="63"/>
      </bottom>
    </border>
    <border>
      <left>
        <color indexed="63"/>
      </left>
      <right style="thin"/>
      <top>
        <color indexed="63"/>
      </top>
      <bottom style="dotted"/>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7">
    <xf numFmtId="0" fontId="0" fillId="0" borderId="0" xfId="0" applyAlignment="1">
      <alignment/>
    </xf>
    <xf numFmtId="176" fontId="4" fillId="0" borderId="0" xfId="0" applyNumberFormat="1" applyFont="1" applyFill="1" applyBorder="1" applyAlignment="1">
      <alignment horizontal="center"/>
    </xf>
    <xf numFmtId="177" fontId="4" fillId="0" borderId="0" xfId="0" applyNumberFormat="1" applyFont="1" applyFill="1" applyBorder="1" applyAlignment="1">
      <alignment horizontal="center"/>
    </xf>
    <xf numFmtId="176" fontId="7" fillId="0" borderId="0" xfId="0" applyNumberFormat="1" applyFont="1" applyFill="1" applyBorder="1" applyAlignment="1">
      <alignment horizontal="center"/>
    </xf>
    <xf numFmtId="49" fontId="4" fillId="0" borderId="1" xfId="0" applyNumberFormat="1" applyFont="1" applyFill="1" applyBorder="1" applyAlignment="1">
      <alignment/>
    </xf>
    <xf numFmtId="49" fontId="4" fillId="0" borderId="2" xfId="0" applyNumberFormat="1" applyFont="1" applyFill="1" applyBorder="1" applyAlignment="1">
      <alignment/>
    </xf>
    <xf numFmtId="49" fontId="7" fillId="0" borderId="3" xfId="0" applyNumberFormat="1" applyFont="1" applyFill="1" applyBorder="1" applyAlignment="1">
      <alignment/>
    </xf>
    <xf numFmtId="176" fontId="7" fillId="0" borderId="4" xfId="0" applyNumberFormat="1" applyFont="1" applyFill="1" applyBorder="1" applyAlignment="1">
      <alignment horizontal="center"/>
    </xf>
    <xf numFmtId="177" fontId="7" fillId="0" borderId="4" xfId="0" applyNumberFormat="1" applyFont="1" applyFill="1" applyBorder="1" applyAlignment="1">
      <alignment horizontal="center"/>
    </xf>
    <xf numFmtId="49" fontId="7" fillId="0" borderId="5" xfId="0" applyNumberFormat="1" applyFont="1" applyFill="1" applyBorder="1" applyAlignment="1">
      <alignment/>
    </xf>
    <xf numFmtId="0" fontId="4" fillId="0" borderId="6" xfId="0" applyFont="1" applyFill="1" applyBorder="1" applyAlignment="1">
      <alignment/>
    </xf>
    <xf numFmtId="49" fontId="7" fillId="0" borderId="1" xfId="0" applyNumberFormat="1" applyFont="1" applyFill="1" applyBorder="1" applyAlignment="1">
      <alignment horizontal="center"/>
    </xf>
    <xf numFmtId="49" fontId="7" fillId="0" borderId="2" xfId="0" applyNumberFormat="1" applyFont="1" applyFill="1" applyBorder="1" applyAlignment="1">
      <alignment horizontal="center"/>
    </xf>
    <xf numFmtId="0" fontId="3" fillId="0" borderId="0" xfId="0" applyFont="1" applyFill="1" applyAlignment="1">
      <alignment/>
    </xf>
    <xf numFmtId="0" fontId="4" fillId="0" borderId="7" xfId="0" applyFont="1" applyFill="1" applyBorder="1" applyAlignment="1">
      <alignment/>
    </xf>
    <xf numFmtId="49" fontId="4" fillId="0" borderId="2" xfId="0" applyNumberFormat="1" applyFont="1" applyFill="1" applyBorder="1" applyAlignment="1">
      <alignment horizontal="center"/>
    </xf>
    <xf numFmtId="49" fontId="4" fillId="0" borderId="1" xfId="0" applyNumberFormat="1" applyFont="1" applyFill="1" applyBorder="1" applyAlignment="1">
      <alignment horizontal="center"/>
    </xf>
    <xf numFmtId="0" fontId="1" fillId="0" borderId="0" xfId="0" applyFont="1" applyFill="1" applyAlignment="1">
      <alignment/>
    </xf>
    <xf numFmtId="0" fontId="1" fillId="0" borderId="0" xfId="0" applyFont="1" applyFill="1" applyBorder="1" applyAlignment="1">
      <alignment/>
    </xf>
    <xf numFmtId="49" fontId="1" fillId="0" borderId="0" xfId="0" applyNumberFormat="1" applyFont="1" applyFill="1" applyAlignment="1">
      <alignment horizontal="right"/>
    </xf>
    <xf numFmtId="49" fontId="1" fillId="0" borderId="0" xfId="0" applyNumberFormat="1" applyFont="1" applyFill="1" applyAlignment="1">
      <alignment/>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9"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textRotation="255"/>
    </xf>
    <xf numFmtId="49" fontId="4" fillId="0" borderId="1" xfId="0" applyNumberFormat="1" applyFont="1" applyFill="1" applyBorder="1" applyAlignment="1">
      <alignment horizontal="left"/>
    </xf>
    <xf numFmtId="176" fontId="4" fillId="0" borderId="0" xfId="0" applyNumberFormat="1" applyFont="1" applyFill="1" applyAlignment="1">
      <alignment horizontal="center"/>
    </xf>
    <xf numFmtId="176" fontId="4" fillId="0" borderId="0" xfId="0" applyNumberFormat="1" applyFont="1" applyFill="1" applyAlignment="1">
      <alignment horizontal="right"/>
    </xf>
    <xf numFmtId="177" fontId="4" fillId="0" borderId="0" xfId="0" applyNumberFormat="1" applyFont="1" applyFill="1" applyAlignment="1">
      <alignment horizontal="center"/>
    </xf>
    <xf numFmtId="176" fontId="4" fillId="0" borderId="0" xfId="0" applyNumberFormat="1" applyFont="1" applyFill="1" applyBorder="1" applyAlignment="1">
      <alignment horizontal="right"/>
    </xf>
    <xf numFmtId="0" fontId="1" fillId="0" borderId="2" xfId="0" applyFont="1" applyFill="1" applyBorder="1" applyAlignment="1">
      <alignment horizontal="center"/>
    </xf>
    <xf numFmtId="177" fontId="4" fillId="0" borderId="2" xfId="0" applyNumberFormat="1" applyFont="1" applyFill="1" applyBorder="1" applyAlignment="1">
      <alignment horizontal="center"/>
    </xf>
    <xf numFmtId="0" fontId="4" fillId="0" borderId="0" xfId="0" applyFont="1" applyFill="1" applyBorder="1" applyAlignment="1">
      <alignment/>
    </xf>
    <xf numFmtId="177" fontId="4" fillId="0" borderId="6" xfId="0" applyNumberFormat="1" applyFont="1" applyFill="1" applyBorder="1" applyAlignment="1">
      <alignment horizontal="center"/>
    </xf>
    <xf numFmtId="176" fontId="7" fillId="0" borderId="0" xfId="0" applyNumberFormat="1" applyFont="1" applyFill="1" applyBorder="1" applyAlignment="1">
      <alignment horizontal="right"/>
    </xf>
    <xf numFmtId="177" fontId="4" fillId="0" borderId="7" xfId="0" applyNumberFormat="1" applyFont="1" applyFill="1" applyBorder="1" applyAlignment="1">
      <alignment horizontal="center"/>
    </xf>
    <xf numFmtId="177" fontId="4" fillId="0" borderId="4" xfId="0" applyNumberFormat="1" applyFont="1" applyFill="1" applyBorder="1" applyAlignment="1">
      <alignment horizontal="center"/>
    </xf>
    <xf numFmtId="176" fontId="7" fillId="0" borderId="4" xfId="0" applyNumberFormat="1" applyFont="1" applyFill="1" applyBorder="1" applyAlignment="1">
      <alignment horizontal="right"/>
    </xf>
    <xf numFmtId="178" fontId="4" fillId="0" borderId="0" xfId="0" applyNumberFormat="1" applyFont="1" applyFill="1" applyAlignment="1">
      <alignment horizontal="center"/>
    </xf>
    <xf numFmtId="0" fontId="1" fillId="0" borderId="0" xfId="0" applyFont="1" applyFill="1" applyAlignment="1">
      <alignment horizontal="center"/>
    </xf>
    <xf numFmtId="179" fontId="4" fillId="0" borderId="0" xfId="0" applyNumberFormat="1" applyFont="1" applyFill="1" applyAlignment="1">
      <alignment horizontal="center"/>
    </xf>
    <xf numFmtId="178" fontId="4" fillId="0" borderId="0" xfId="0" applyNumberFormat="1" applyFont="1" applyFill="1" applyBorder="1" applyAlignment="1">
      <alignment horizontal="center"/>
    </xf>
    <xf numFmtId="180" fontId="4" fillId="0" borderId="0" xfId="0" applyNumberFormat="1" applyFont="1" applyFill="1" applyAlignment="1">
      <alignment horizontal="center"/>
    </xf>
    <xf numFmtId="181" fontId="4" fillId="0" borderId="0" xfId="0" applyNumberFormat="1" applyFont="1" applyFill="1" applyAlignment="1">
      <alignment horizontal="center"/>
    </xf>
    <xf numFmtId="179" fontId="4" fillId="0" borderId="0" xfId="0" applyNumberFormat="1" applyFont="1" applyFill="1" applyBorder="1" applyAlignment="1">
      <alignment horizontal="center"/>
    </xf>
    <xf numFmtId="180" fontId="4" fillId="0" borderId="0" xfId="0" applyNumberFormat="1" applyFont="1" applyFill="1" applyBorder="1" applyAlignment="1">
      <alignment horizontal="center"/>
    </xf>
    <xf numFmtId="178" fontId="4" fillId="0" borderId="2" xfId="0" applyNumberFormat="1" applyFont="1" applyFill="1" applyBorder="1" applyAlignment="1">
      <alignment horizontal="center"/>
    </xf>
    <xf numFmtId="179" fontId="13" fillId="0" borderId="0" xfId="0" applyNumberFormat="1" applyFont="1" applyFill="1" applyBorder="1" applyAlignment="1">
      <alignment horizontal="center"/>
    </xf>
    <xf numFmtId="0" fontId="1" fillId="0" borderId="0" xfId="0" applyFont="1" applyFill="1" applyBorder="1" applyAlignment="1">
      <alignment horizontal="center"/>
    </xf>
    <xf numFmtId="178" fontId="1" fillId="0" borderId="0" xfId="0" applyNumberFormat="1" applyFont="1" applyFill="1" applyAlignment="1">
      <alignment horizontal="center"/>
    </xf>
    <xf numFmtId="180" fontId="4" fillId="0" borderId="0" xfId="0" applyNumberFormat="1" applyFont="1" applyFill="1" applyBorder="1" applyAlignment="1">
      <alignment horizontal="left"/>
    </xf>
    <xf numFmtId="49" fontId="7" fillId="0" borderId="16" xfId="0" applyNumberFormat="1" applyFont="1" applyFill="1" applyBorder="1" applyAlignment="1">
      <alignment/>
    </xf>
    <xf numFmtId="49" fontId="7" fillId="0" borderId="17" xfId="0"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0" fontId="1" fillId="0" borderId="18" xfId="0" applyFont="1" applyFill="1" applyBorder="1" applyAlignment="1">
      <alignment/>
    </xf>
    <xf numFmtId="0" fontId="5" fillId="0" borderId="18" xfId="0" applyFont="1" applyFill="1" applyBorder="1" applyAlignment="1">
      <alignment horizontal="center"/>
    </xf>
    <xf numFmtId="49" fontId="5" fillId="0" borderId="0" xfId="0" applyNumberFormat="1" applyFont="1" applyFill="1" applyAlignment="1">
      <alignment/>
    </xf>
    <xf numFmtId="0" fontId="4" fillId="0" borderId="19"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7" fillId="0" borderId="6" xfId="0" applyFont="1" applyFill="1" applyBorder="1" applyAlignment="1">
      <alignment/>
    </xf>
    <xf numFmtId="178" fontId="7" fillId="0" borderId="2" xfId="0" applyNumberFormat="1" applyFont="1" applyFill="1" applyBorder="1" applyAlignment="1">
      <alignment horizontal="center"/>
    </xf>
    <xf numFmtId="178" fontId="7" fillId="0" borderId="0" xfId="0" applyNumberFormat="1" applyFont="1" applyFill="1" applyBorder="1" applyAlignment="1">
      <alignment horizontal="center"/>
    </xf>
    <xf numFmtId="178" fontId="7" fillId="0" borderId="6" xfId="0" applyNumberFormat="1" applyFont="1" applyFill="1" applyBorder="1" applyAlignment="1">
      <alignment horizontal="center"/>
    </xf>
    <xf numFmtId="0" fontId="7" fillId="0" borderId="16" xfId="0" applyFont="1" applyFill="1" applyBorder="1" applyAlignment="1">
      <alignment/>
    </xf>
    <xf numFmtId="178" fontId="7" fillId="0" borderId="21" xfId="0" applyNumberFormat="1" applyFont="1" applyFill="1" applyBorder="1" applyAlignment="1">
      <alignment horizontal="center"/>
    </xf>
    <xf numFmtId="179" fontId="8" fillId="0" borderId="17" xfId="0" applyNumberFormat="1" applyFont="1" applyFill="1" applyBorder="1" applyAlignment="1">
      <alignment horizontal="center"/>
    </xf>
    <xf numFmtId="178" fontId="7" fillId="0" borderId="17" xfId="0" applyNumberFormat="1" applyFont="1" applyFill="1" applyBorder="1" applyAlignment="1">
      <alignment horizontal="center"/>
    </xf>
    <xf numFmtId="176" fontId="7" fillId="0" borderId="17" xfId="0" applyNumberFormat="1" applyFont="1" applyFill="1" applyBorder="1" applyAlignment="1">
      <alignment horizontal="center"/>
    </xf>
    <xf numFmtId="179" fontId="7" fillId="0" borderId="17" xfId="0" applyNumberFormat="1" applyFont="1" applyFill="1" applyBorder="1" applyAlignment="1">
      <alignment horizontal="center"/>
    </xf>
    <xf numFmtId="180" fontId="7" fillId="0" borderId="17" xfId="0" applyNumberFormat="1" applyFont="1" applyFill="1" applyBorder="1" applyAlignment="1">
      <alignment horizontal="left"/>
    </xf>
    <xf numFmtId="178" fontId="7" fillId="0" borderId="16" xfId="0" applyNumberFormat="1" applyFont="1" applyFill="1" applyBorder="1" applyAlignment="1">
      <alignment horizontal="center"/>
    </xf>
    <xf numFmtId="0" fontId="4" fillId="0" borderId="22" xfId="0"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8" xfId="0" applyFont="1" applyFill="1" applyBorder="1" applyAlignment="1">
      <alignment horizontal="left"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25" xfId="0" applyFont="1" applyFill="1" applyBorder="1" applyAlignment="1">
      <alignment horizontal="left" vertical="center"/>
    </xf>
    <xf numFmtId="49" fontId="4" fillId="0" borderId="28"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4" fillId="0" borderId="28" xfId="0" applyFont="1" applyFill="1" applyBorder="1" applyAlignment="1">
      <alignment horizontal="center" vertical="center"/>
    </xf>
    <xf numFmtId="49" fontId="4" fillId="0" borderId="20" xfId="0" applyNumberFormat="1" applyFont="1" applyFill="1" applyBorder="1" applyAlignment="1">
      <alignment horizontal="center" vertical="center"/>
    </xf>
    <xf numFmtId="0" fontId="4" fillId="0" borderId="6" xfId="0" applyFont="1" applyFill="1" applyBorder="1" applyAlignment="1">
      <alignment horizontal="center" vertical="center" textRotation="255"/>
    </xf>
    <xf numFmtId="0" fontId="1" fillId="0" borderId="1" xfId="0" applyFont="1" applyFill="1" applyBorder="1" applyAlignment="1">
      <alignment horizontal="center"/>
    </xf>
    <xf numFmtId="176" fontId="4" fillId="0" borderId="2" xfId="0" applyNumberFormat="1" applyFont="1" applyFill="1" applyBorder="1" applyAlignment="1">
      <alignment horizontal="center"/>
    </xf>
    <xf numFmtId="49" fontId="4" fillId="0" borderId="6" xfId="0" applyNumberFormat="1" applyFont="1" applyFill="1" applyBorder="1" applyAlignment="1">
      <alignment horizontal="left"/>
    </xf>
    <xf numFmtId="178" fontId="4" fillId="0" borderId="0" xfId="0" applyNumberFormat="1" applyFont="1" applyFill="1" applyAlignment="1">
      <alignment horizontal="right"/>
    </xf>
    <xf numFmtId="179" fontId="4" fillId="0" borderId="0" xfId="0" applyNumberFormat="1" applyFont="1" applyFill="1" applyAlignment="1">
      <alignment horizontal="right"/>
    </xf>
    <xf numFmtId="49" fontId="4" fillId="0" borderId="6" xfId="0" applyNumberFormat="1" applyFont="1" applyFill="1" applyBorder="1" applyAlignment="1">
      <alignment horizontal="center"/>
    </xf>
    <xf numFmtId="180" fontId="4" fillId="0" borderId="0" xfId="0" applyNumberFormat="1" applyFont="1" applyFill="1" applyAlignment="1">
      <alignment horizontal="left"/>
    </xf>
    <xf numFmtId="178" fontId="4" fillId="0" borderId="0" xfId="0" applyNumberFormat="1" applyFont="1" applyFill="1" applyBorder="1" applyAlignment="1">
      <alignment horizontal="right"/>
    </xf>
    <xf numFmtId="179" fontId="4" fillId="0" borderId="0" xfId="0" applyNumberFormat="1" applyFont="1" applyFill="1" applyBorder="1" applyAlignment="1">
      <alignment horizontal="right"/>
    </xf>
    <xf numFmtId="178" fontId="7"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0" fontId="4" fillId="0" borderId="16" xfId="0" applyFont="1" applyFill="1" applyBorder="1" applyAlignment="1">
      <alignment/>
    </xf>
    <xf numFmtId="49" fontId="7" fillId="0" borderId="29" xfId="0" applyNumberFormat="1" applyFont="1" applyFill="1" applyBorder="1" applyAlignment="1">
      <alignment horizontal="center"/>
    </xf>
    <xf numFmtId="178" fontId="7" fillId="0" borderId="17" xfId="0" applyNumberFormat="1" applyFont="1" applyFill="1" applyBorder="1" applyAlignment="1">
      <alignment horizontal="right"/>
    </xf>
    <xf numFmtId="49" fontId="4" fillId="0" borderId="21" xfId="0" applyNumberFormat="1" applyFont="1" applyFill="1" applyBorder="1" applyAlignment="1">
      <alignment/>
    </xf>
    <xf numFmtId="0" fontId="5" fillId="0" borderId="18" xfId="0" applyFont="1" applyFill="1" applyBorder="1" applyAlignment="1">
      <alignment/>
    </xf>
    <xf numFmtId="0" fontId="5" fillId="0" borderId="0" xfId="0" applyFont="1" applyFill="1" applyAlignment="1">
      <alignment horizontal="left"/>
    </xf>
    <xf numFmtId="178" fontId="4" fillId="0" borderId="6" xfId="0" applyNumberFormat="1" applyFont="1" applyFill="1" applyBorder="1" applyAlignment="1">
      <alignment horizontal="center"/>
    </xf>
    <xf numFmtId="49" fontId="4" fillId="0" borderId="0" xfId="0" applyNumberFormat="1" applyFont="1" applyFill="1" applyBorder="1" applyAlignment="1">
      <alignment/>
    </xf>
    <xf numFmtId="49" fontId="4" fillId="0" borderId="19"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6" xfId="0" applyNumberFormat="1"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4" fillId="0" borderId="24" xfId="0" applyFont="1" applyFill="1" applyBorder="1" applyAlignment="1">
      <alignment horizontal="center" vertical="center"/>
    </xf>
    <xf numFmtId="0" fontId="0" fillId="0" borderId="15" xfId="0" applyFill="1" applyBorder="1" applyAlignment="1">
      <alignment horizontal="center" vertical="center"/>
    </xf>
    <xf numFmtId="0" fontId="4" fillId="0" borderId="2" xfId="0" applyFont="1" applyFill="1" applyBorder="1" applyAlignment="1">
      <alignment horizontal="center" vertical="center"/>
    </xf>
    <xf numFmtId="0" fontId="0" fillId="0" borderId="6" xfId="0" applyFill="1" applyBorder="1" applyAlignment="1">
      <alignment horizontal="center" vertical="center"/>
    </xf>
    <xf numFmtId="0" fontId="4" fillId="0" borderId="2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 xfId="0" applyFont="1" applyFill="1" applyBorder="1" applyAlignment="1">
      <alignment horizontal="distributed" vertical="center"/>
    </xf>
    <xf numFmtId="0" fontId="10"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5" fillId="0" borderId="22" xfId="0" applyFont="1" applyFill="1" applyBorder="1" applyAlignment="1">
      <alignment horizontal="left" vertical="center" wrapText="1"/>
    </xf>
    <xf numFmtId="0" fontId="14" fillId="0" borderId="15" xfId="0" applyFont="1" applyFill="1" applyBorder="1" applyAlignment="1">
      <alignment vertical="center" wrapText="1"/>
    </xf>
    <xf numFmtId="0" fontId="4" fillId="0" borderId="22"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20" xfId="0" applyFill="1" applyBorder="1" applyAlignment="1">
      <alignment horizontal="center" vertical="center"/>
    </xf>
    <xf numFmtId="0" fontId="0" fillId="0" borderId="15"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0" fillId="0" borderId="28" xfId="0" applyFill="1" applyBorder="1" applyAlignment="1">
      <alignment horizontal="center" vertical="center"/>
    </xf>
    <xf numFmtId="0" fontId="9" fillId="0" borderId="22" xfId="0" applyFont="1" applyFill="1" applyBorder="1" applyAlignment="1">
      <alignment horizontal="center" vertical="center" wrapText="1"/>
    </xf>
    <xf numFmtId="0" fontId="12" fillId="0" borderId="15" xfId="0" applyFont="1" applyFill="1" applyBorder="1" applyAlignment="1">
      <alignment horizontal="center" vertical="center" wrapText="1"/>
    </xf>
    <xf numFmtId="176" fontId="7" fillId="2" borderId="0" xfId="0" applyNumberFormat="1" applyFont="1"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86"/>
  <sheetViews>
    <sheetView showZeros="0" view="pageBreakPreview" zoomScaleSheetLayoutView="100" workbookViewId="0" topLeftCell="A1">
      <pane ySplit="6" topLeftCell="BM22" activePane="bottomLeft" state="frozen"/>
      <selection pane="topLeft" activeCell="A1" sqref="A1"/>
      <selection pane="bottomLeft" activeCell="I36" sqref="I36"/>
    </sheetView>
  </sheetViews>
  <sheetFormatPr defaultColWidth="9.00390625" defaultRowHeight="13.5"/>
  <cols>
    <col min="1" max="1" width="3.625" style="17" customWidth="1"/>
    <col min="2" max="2" width="9.625" style="17" customWidth="1"/>
    <col min="3" max="3" width="7.875" style="17" customWidth="1"/>
    <col min="4" max="4" width="9.625" style="17" bestFit="1" customWidth="1"/>
    <col min="5" max="6" width="7.625" style="17" customWidth="1"/>
    <col min="7" max="10" width="7.00390625" style="17" customWidth="1"/>
    <col min="11" max="11" width="7.50390625" style="17" customWidth="1"/>
    <col min="12" max="12" width="9.00390625" style="17" customWidth="1"/>
    <col min="13" max="13" width="2.125" style="18" customWidth="1"/>
    <col min="14" max="14" width="3.625" style="18" customWidth="1"/>
    <col min="15" max="15" width="6.875" style="17" customWidth="1"/>
    <col min="16" max="16" width="7.625" style="17" customWidth="1"/>
    <col min="17" max="17" width="9.125" style="17" bestFit="1" customWidth="1"/>
    <col min="18" max="18" width="6.125" style="17" customWidth="1"/>
    <col min="19" max="19" width="5.125" style="17" customWidth="1"/>
    <col min="20" max="20" width="8.625" style="17" bestFit="1" customWidth="1"/>
    <col min="21" max="21" width="5.625" style="17" customWidth="1"/>
    <col min="22" max="25" width="8.125" style="17" customWidth="1"/>
    <col min="26" max="26" width="9.625" style="20" customWidth="1"/>
    <col min="27" max="16384" width="9.00390625" style="17" customWidth="1"/>
  </cols>
  <sheetData>
    <row r="1" spans="1:26" ht="12.75" customHeight="1">
      <c r="A1" s="17" t="s">
        <v>0</v>
      </c>
      <c r="Z1" s="19" t="s">
        <v>0</v>
      </c>
    </row>
    <row r="2" spans="1:2" ht="13.5" customHeight="1" thickBot="1">
      <c r="A2" s="13" t="s">
        <v>1</v>
      </c>
      <c r="B2" s="13"/>
    </row>
    <row r="3" spans="1:26" ht="9.75" customHeight="1">
      <c r="A3" s="21"/>
      <c r="B3" s="88"/>
      <c r="C3" s="87"/>
      <c r="D3" s="22"/>
      <c r="E3" s="24" t="s">
        <v>31</v>
      </c>
      <c r="F3" s="24"/>
      <c r="G3" s="24" t="s">
        <v>32</v>
      </c>
      <c r="H3" s="24"/>
      <c r="I3" s="24" t="s">
        <v>33</v>
      </c>
      <c r="J3" s="24" t="s">
        <v>34</v>
      </c>
      <c r="K3" s="25"/>
      <c r="L3" s="87" t="s">
        <v>35</v>
      </c>
      <c r="M3" s="27"/>
      <c r="N3" s="27"/>
      <c r="O3" s="72" t="s">
        <v>36</v>
      </c>
      <c r="P3" s="89"/>
      <c r="Q3" s="90" t="s">
        <v>7</v>
      </c>
      <c r="R3" s="73"/>
      <c r="S3" s="91"/>
      <c r="T3" s="87"/>
      <c r="U3" s="87"/>
      <c r="V3" s="72" t="s">
        <v>37</v>
      </c>
      <c r="W3" s="21"/>
      <c r="X3" s="21"/>
      <c r="Y3" s="91"/>
      <c r="Z3" s="88"/>
    </row>
    <row r="4" spans="1:26" ht="9.75" customHeight="1">
      <c r="A4" s="27"/>
      <c r="B4" s="130" t="s">
        <v>38</v>
      </c>
      <c r="C4" s="92" t="s">
        <v>39</v>
      </c>
      <c r="D4" s="93"/>
      <c r="E4" s="94"/>
      <c r="F4" s="95"/>
      <c r="G4" s="95" t="s">
        <v>40</v>
      </c>
      <c r="H4" s="95"/>
      <c r="I4" s="96"/>
      <c r="J4" s="137" t="s">
        <v>41</v>
      </c>
      <c r="K4" s="93" t="s">
        <v>98</v>
      </c>
      <c r="L4" s="92" t="s">
        <v>42</v>
      </c>
      <c r="M4" s="27"/>
      <c r="N4" s="27"/>
      <c r="O4" s="97" t="s">
        <v>43</v>
      </c>
      <c r="P4" s="98" t="s">
        <v>44</v>
      </c>
      <c r="Q4" s="99" t="s">
        <v>8</v>
      </c>
      <c r="R4" s="135" t="s">
        <v>45</v>
      </c>
      <c r="S4" s="136"/>
      <c r="T4" s="140" t="s">
        <v>46</v>
      </c>
      <c r="U4" s="92" t="s">
        <v>47</v>
      </c>
      <c r="V4" s="100" t="s">
        <v>48</v>
      </c>
      <c r="W4" s="29"/>
      <c r="X4" s="29"/>
      <c r="Y4" s="101"/>
      <c r="Z4" s="128" t="s">
        <v>49</v>
      </c>
    </row>
    <row r="5" spans="1:26" ht="9.75" customHeight="1">
      <c r="A5" s="27"/>
      <c r="B5" s="130"/>
      <c r="C5" s="92" t="s">
        <v>50</v>
      </c>
      <c r="D5" s="92" t="s">
        <v>51</v>
      </c>
      <c r="E5" s="102" t="s">
        <v>52</v>
      </c>
      <c r="F5" s="95"/>
      <c r="G5" s="95"/>
      <c r="H5" s="96"/>
      <c r="I5" s="133" t="s">
        <v>53</v>
      </c>
      <c r="J5" s="138"/>
      <c r="K5" s="92" t="s">
        <v>99</v>
      </c>
      <c r="L5" s="92" t="s">
        <v>54</v>
      </c>
      <c r="M5" s="27"/>
      <c r="N5" s="27"/>
      <c r="O5" s="97"/>
      <c r="P5" s="97" t="s">
        <v>35</v>
      </c>
      <c r="Q5" s="99" t="s">
        <v>55</v>
      </c>
      <c r="R5" s="135"/>
      <c r="S5" s="136"/>
      <c r="T5" s="140"/>
      <c r="U5" s="92" t="s">
        <v>56</v>
      </c>
      <c r="V5" s="93" t="s">
        <v>57</v>
      </c>
      <c r="W5" s="93" t="s">
        <v>58</v>
      </c>
      <c r="X5" s="93" t="s">
        <v>59</v>
      </c>
      <c r="Y5" s="93" t="s">
        <v>60</v>
      </c>
      <c r="Z5" s="129"/>
    </row>
    <row r="6" spans="1:26" ht="9.75" customHeight="1">
      <c r="A6" s="29"/>
      <c r="B6" s="103"/>
      <c r="C6" s="32"/>
      <c r="D6" s="32"/>
      <c r="E6" s="34" t="s">
        <v>61</v>
      </c>
      <c r="F6" s="34" t="s">
        <v>62</v>
      </c>
      <c r="G6" s="34" t="s">
        <v>63</v>
      </c>
      <c r="H6" s="34" t="s">
        <v>64</v>
      </c>
      <c r="I6" s="134"/>
      <c r="J6" s="139"/>
      <c r="K6" s="32" t="s">
        <v>65</v>
      </c>
      <c r="L6" s="32" t="s">
        <v>66</v>
      </c>
      <c r="M6" s="27"/>
      <c r="N6" s="27"/>
      <c r="O6" s="74" t="s">
        <v>67</v>
      </c>
      <c r="P6" s="74" t="s">
        <v>68</v>
      </c>
      <c r="Q6" s="104" t="s">
        <v>69</v>
      </c>
      <c r="R6" s="74"/>
      <c r="S6" s="105"/>
      <c r="T6" s="32"/>
      <c r="U6" s="32"/>
      <c r="V6" s="32" t="s">
        <v>70</v>
      </c>
      <c r="W6" s="32" t="s">
        <v>70</v>
      </c>
      <c r="X6" s="32" t="s">
        <v>70</v>
      </c>
      <c r="Y6" s="32" t="s">
        <v>70</v>
      </c>
      <c r="Z6" s="106"/>
    </row>
    <row r="7" spans="1:26" ht="10.5" customHeight="1">
      <c r="A7" s="107"/>
      <c r="B7" s="36" t="s">
        <v>120</v>
      </c>
      <c r="C7" s="37">
        <v>82622</v>
      </c>
      <c r="D7" s="37">
        <v>79699</v>
      </c>
      <c r="E7" s="37">
        <v>79129</v>
      </c>
      <c r="F7" s="37">
        <v>74964</v>
      </c>
      <c r="G7" s="37">
        <v>974</v>
      </c>
      <c r="H7" s="37">
        <v>3191</v>
      </c>
      <c r="I7" s="37">
        <v>0</v>
      </c>
      <c r="J7" s="37">
        <v>231</v>
      </c>
      <c r="K7" s="37">
        <v>339</v>
      </c>
      <c r="L7" s="37">
        <v>257</v>
      </c>
      <c r="M7" s="1"/>
      <c r="N7" s="1"/>
      <c r="O7" s="37">
        <v>459</v>
      </c>
      <c r="P7" s="37">
        <v>78</v>
      </c>
      <c r="Q7" s="37" t="s">
        <v>93</v>
      </c>
      <c r="R7" s="38">
        <v>1509</v>
      </c>
      <c r="S7" s="37"/>
      <c r="T7" s="37">
        <v>690</v>
      </c>
      <c r="U7" s="37">
        <v>8</v>
      </c>
      <c r="V7" s="37">
        <v>236</v>
      </c>
      <c r="W7" s="37">
        <v>0</v>
      </c>
      <c r="X7" s="37">
        <v>4</v>
      </c>
      <c r="Y7" s="37" t="s">
        <v>93</v>
      </c>
      <c r="Z7" s="15" t="s">
        <v>102</v>
      </c>
    </row>
    <row r="8" spans="1:26" ht="10.5" customHeight="1">
      <c r="A8" s="107"/>
      <c r="B8" s="16"/>
      <c r="C8" s="37"/>
      <c r="D8" s="39">
        <v>76508</v>
      </c>
      <c r="E8" s="39"/>
      <c r="F8" s="37"/>
      <c r="G8" s="37"/>
      <c r="H8" s="37"/>
      <c r="I8" s="37"/>
      <c r="J8" s="37"/>
      <c r="K8" s="37"/>
      <c r="L8" s="37"/>
      <c r="M8" s="1"/>
      <c r="N8" s="1"/>
      <c r="O8" s="37"/>
      <c r="P8" s="37"/>
      <c r="Q8" s="37"/>
      <c r="R8" s="38"/>
      <c r="S8" s="37"/>
      <c r="T8" s="37"/>
      <c r="U8" s="37"/>
      <c r="V8" s="37"/>
      <c r="W8" s="37"/>
      <c r="X8" s="37"/>
      <c r="Y8" s="37"/>
      <c r="Z8" s="15"/>
    </row>
    <row r="9" spans="1:26" ht="10.5" customHeight="1">
      <c r="A9" s="107"/>
      <c r="B9" s="16" t="s">
        <v>103</v>
      </c>
      <c r="C9" s="37">
        <v>80181</v>
      </c>
      <c r="D9" s="37">
        <v>77324</v>
      </c>
      <c r="E9" s="37">
        <v>76738</v>
      </c>
      <c r="F9" s="37">
        <v>72844</v>
      </c>
      <c r="G9" s="37">
        <v>815</v>
      </c>
      <c r="H9" s="37">
        <v>3079</v>
      </c>
      <c r="I9" s="37">
        <v>0</v>
      </c>
      <c r="J9" s="37">
        <v>241</v>
      </c>
      <c r="K9" s="37">
        <v>345</v>
      </c>
      <c r="L9" s="37">
        <v>250</v>
      </c>
      <c r="M9" s="1"/>
      <c r="N9" s="1"/>
      <c r="O9" s="37">
        <v>392</v>
      </c>
      <c r="P9" s="37">
        <v>74</v>
      </c>
      <c r="Q9" s="37" t="s">
        <v>93</v>
      </c>
      <c r="R9" s="38">
        <v>1418</v>
      </c>
      <c r="S9" s="37"/>
      <c r="T9" s="37">
        <v>786</v>
      </c>
      <c r="U9" s="37">
        <v>11</v>
      </c>
      <c r="V9" s="37">
        <v>203</v>
      </c>
      <c r="W9" s="37">
        <v>0</v>
      </c>
      <c r="X9" s="37">
        <v>4</v>
      </c>
      <c r="Y9" s="37" t="s">
        <v>93</v>
      </c>
      <c r="Z9" s="15" t="s">
        <v>103</v>
      </c>
    </row>
    <row r="10" spans="1:26" ht="10.5" customHeight="1">
      <c r="A10" s="107"/>
      <c r="B10" s="16"/>
      <c r="C10" s="37"/>
      <c r="D10" s="39">
        <v>74245</v>
      </c>
      <c r="E10" s="39"/>
      <c r="F10" s="37"/>
      <c r="G10" s="37"/>
      <c r="H10" s="37"/>
      <c r="I10" s="37"/>
      <c r="J10" s="37"/>
      <c r="K10" s="37"/>
      <c r="L10" s="37"/>
      <c r="M10" s="1"/>
      <c r="N10" s="1"/>
      <c r="O10" s="37"/>
      <c r="P10" s="37"/>
      <c r="Q10" s="37"/>
      <c r="R10" s="38"/>
      <c r="S10" s="37"/>
      <c r="T10" s="37"/>
      <c r="U10" s="37"/>
      <c r="V10" s="37"/>
      <c r="W10" s="37"/>
      <c r="X10" s="37"/>
      <c r="Y10" s="37"/>
      <c r="Z10" s="15"/>
    </row>
    <row r="11" spans="1:26" ht="10.5" customHeight="1">
      <c r="A11" s="107"/>
      <c r="B11" s="16" t="s">
        <v>104</v>
      </c>
      <c r="C11" s="37">
        <v>79161</v>
      </c>
      <c r="D11" s="37">
        <v>76391</v>
      </c>
      <c r="E11" s="37">
        <v>75837</v>
      </c>
      <c r="F11" s="37">
        <v>71807</v>
      </c>
      <c r="G11" s="37">
        <v>886</v>
      </c>
      <c r="H11" s="37">
        <v>3144</v>
      </c>
      <c r="I11" s="37">
        <v>0</v>
      </c>
      <c r="J11" s="37">
        <v>237</v>
      </c>
      <c r="K11" s="37">
        <v>317</v>
      </c>
      <c r="L11" s="37">
        <v>154</v>
      </c>
      <c r="M11" s="1"/>
      <c r="N11" s="1"/>
      <c r="O11" s="37">
        <v>321</v>
      </c>
      <c r="P11" s="37">
        <v>47</v>
      </c>
      <c r="Q11" s="37" t="s">
        <v>93</v>
      </c>
      <c r="R11" s="38">
        <v>1406</v>
      </c>
      <c r="S11" s="37"/>
      <c r="T11" s="37">
        <v>883</v>
      </c>
      <c r="U11" s="37">
        <v>6</v>
      </c>
      <c r="V11" s="37">
        <v>192</v>
      </c>
      <c r="W11" s="37">
        <v>0</v>
      </c>
      <c r="X11" s="37">
        <v>0</v>
      </c>
      <c r="Y11" s="37" t="s">
        <v>93</v>
      </c>
      <c r="Z11" s="15" t="s">
        <v>104</v>
      </c>
    </row>
    <row r="12" spans="1:26" ht="10.5" customHeight="1">
      <c r="A12" s="107"/>
      <c r="B12" s="16"/>
      <c r="C12" s="37"/>
      <c r="D12" s="39">
        <v>73247</v>
      </c>
      <c r="E12" s="39"/>
      <c r="F12" s="37"/>
      <c r="G12" s="37"/>
      <c r="H12" s="37"/>
      <c r="I12" s="37"/>
      <c r="J12" s="37"/>
      <c r="K12" s="37"/>
      <c r="L12" s="37"/>
      <c r="M12" s="1"/>
      <c r="N12" s="1"/>
      <c r="O12" s="37"/>
      <c r="P12" s="37"/>
      <c r="Q12" s="37"/>
      <c r="R12" s="38"/>
      <c r="S12" s="37"/>
      <c r="T12" s="37"/>
      <c r="U12" s="37"/>
      <c r="V12" s="37"/>
      <c r="W12" s="37"/>
      <c r="X12" s="37"/>
      <c r="Y12" s="37"/>
      <c r="Z12" s="15"/>
    </row>
    <row r="13" spans="1:26" ht="10.5" customHeight="1">
      <c r="A13" s="107"/>
      <c r="B13" s="16" t="s">
        <v>105</v>
      </c>
      <c r="C13" s="37">
        <v>81414</v>
      </c>
      <c r="D13" s="37">
        <v>78260</v>
      </c>
      <c r="E13" s="37">
        <v>77676</v>
      </c>
      <c r="F13" s="37">
        <v>73461</v>
      </c>
      <c r="G13" s="37">
        <v>1166</v>
      </c>
      <c r="H13" s="37">
        <v>3049</v>
      </c>
      <c r="I13" s="37">
        <v>0</v>
      </c>
      <c r="J13" s="37">
        <v>229</v>
      </c>
      <c r="K13" s="37">
        <v>355</v>
      </c>
      <c r="L13" s="37">
        <v>271</v>
      </c>
      <c r="M13" s="1"/>
      <c r="N13" s="1"/>
      <c r="O13" s="37">
        <v>169</v>
      </c>
      <c r="P13" s="37">
        <v>58</v>
      </c>
      <c r="Q13" s="37">
        <v>138</v>
      </c>
      <c r="R13" s="38">
        <v>1336</v>
      </c>
      <c r="S13" s="37"/>
      <c r="T13" s="37">
        <v>1233</v>
      </c>
      <c r="U13" s="37">
        <v>7</v>
      </c>
      <c r="V13" s="37">
        <v>123</v>
      </c>
      <c r="W13" s="37">
        <v>0</v>
      </c>
      <c r="X13" s="37">
        <v>0</v>
      </c>
      <c r="Y13" s="37">
        <v>3</v>
      </c>
      <c r="Z13" s="15" t="s">
        <v>105</v>
      </c>
    </row>
    <row r="14" spans="1:26" ht="10.5" customHeight="1">
      <c r="A14" s="107"/>
      <c r="B14" s="16"/>
      <c r="C14" s="37"/>
      <c r="D14" s="39">
        <v>75211</v>
      </c>
      <c r="E14" s="39"/>
      <c r="F14" s="37"/>
      <c r="G14" s="37"/>
      <c r="H14" s="37"/>
      <c r="I14" s="37"/>
      <c r="J14" s="37"/>
      <c r="K14" s="37"/>
      <c r="L14" s="37"/>
      <c r="M14" s="1"/>
      <c r="N14" s="1"/>
      <c r="O14" s="37"/>
      <c r="P14" s="37"/>
      <c r="Q14" s="37"/>
      <c r="R14" s="37"/>
      <c r="S14" s="37"/>
      <c r="T14" s="37"/>
      <c r="U14" s="37"/>
      <c r="V14" s="37"/>
      <c r="W14" s="37"/>
      <c r="X14" s="37"/>
      <c r="Y14" s="37"/>
      <c r="Z14" s="15"/>
    </row>
    <row r="15" spans="1:26" ht="10.5" customHeight="1">
      <c r="A15" s="107" t="s">
        <v>71</v>
      </c>
      <c r="B15" s="16" t="s">
        <v>106</v>
      </c>
      <c r="C15" s="37">
        <v>79378</v>
      </c>
      <c r="D15" s="37">
        <v>76230</v>
      </c>
      <c r="E15" s="37">
        <v>75642</v>
      </c>
      <c r="F15" s="37">
        <v>71130</v>
      </c>
      <c r="G15" s="37">
        <v>1376</v>
      </c>
      <c r="H15" s="37">
        <v>3136</v>
      </c>
      <c r="I15" s="37">
        <v>0</v>
      </c>
      <c r="J15" s="37">
        <v>230</v>
      </c>
      <c r="K15" s="37">
        <v>358</v>
      </c>
      <c r="L15" s="37">
        <v>238</v>
      </c>
      <c r="M15" s="1"/>
      <c r="N15" s="1"/>
      <c r="O15" s="37">
        <v>156</v>
      </c>
      <c r="P15" s="37">
        <v>47</v>
      </c>
      <c r="Q15" s="37">
        <v>147</v>
      </c>
      <c r="R15" s="37">
        <v>1224</v>
      </c>
      <c r="S15" s="37"/>
      <c r="T15" s="37">
        <v>1373</v>
      </c>
      <c r="U15" s="37">
        <v>10</v>
      </c>
      <c r="V15" s="37">
        <v>134</v>
      </c>
      <c r="W15" s="37">
        <v>1</v>
      </c>
      <c r="X15" s="37">
        <v>0</v>
      </c>
      <c r="Y15" s="37"/>
      <c r="Z15" s="15" t="s">
        <v>106</v>
      </c>
    </row>
    <row r="16" spans="1:26" ht="10.5" customHeight="1">
      <c r="A16" s="107"/>
      <c r="B16" s="16"/>
      <c r="C16" s="1"/>
      <c r="D16" s="2">
        <v>73094</v>
      </c>
      <c r="E16" s="2"/>
      <c r="F16" s="1"/>
      <c r="G16" s="1"/>
      <c r="H16" s="1"/>
      <c r="I16" s="1"/>
      <c r="J16" s="1"/>
      <c r="K16" s="1"/>
      <c r="L16" s="1"/>
      <c r="M16" s="1"/>
      <c r="N16" s="1"/>
      <c r="O16" s="1"/>
      <c r="P16" s="1"/>
      <c r="Q16" s="1"/>
      <c r="R16" s="1"/>
      <c r="S16" s="1"/>
      <c r="T16" s="1"/>
      <c r="U16" s="1"/>
      <c r="V16" s="1"/>
      <c r="W16" s="1"/>
      <c r="X16" s="1"/>
      <c r="Y16" s="1"/>
      <c r="Z16" s="15"/>
    </row>
    <row r="17" spans="1:26" ht="10.5" customHeight="1">
      <c r="A17" s="107"/>
      <c r="B17" s="16" t="s">
        <v>107</v>
      </c>
      <c r="C17" s="1">
        <v>76660</v>
      </c>
      <c r="D17" s="1">
        <v>73533</v>
      </c>
      <c r="E17" s="1">
        <v>72904</v>
      </c>
      <c r="F17" s="1">
        <v>68810</v>
      </c>
      <c r="G17" s="1">
        <v>1204</v>
      </c>
      <c r="H17" s="1">
        <v>2890</v>
      </c>
      <c r="I17" s="1">
        <v>0</v>
      </c>
      <c r="J17" s="1">
        <v>233</v>
      </c>
      <c r="K17" s="1">
        <v>396</v>
      </c>
      <c r="L17" s="1">
        <v>230</v>
      </c>
      <c r="M17" s="1"/>
      <c r="N17" s="1"/>
      <c r="O17" s="1">
        <v>169</v>
      </c>
      <c r="P17" s="1">
        <v>40</v>
      </c>
      <c r="Q17" s="1">
        <v>128</v>
      </c>
      <c r="R17" s="1">
        <v>1289</v>
      </c>
      <c r="S17" s="1"/>
      <c r="T17" s="1">
        <v>1304</v>
      </c>
      <c r="U17" s="1">
        <v>7</v>
      </c>
      <c r="V17" s="1">
        <v>128</v>
      </c>
      <c r="W17" s="1">
        <v>1</v>
      </c>
      <c r="X17" s="1">
        <v>2</v>
      </c>
      <c r="Y17" s="1">
        <v>1</v>
      </c>
      <c r="Z17" s="15" t="s">
        <v>107</v>
      </c>
    </row>
    <row r="18" spans="1:26" ht="10.5" customHeight="1">
      <c r="A18" s="107"/>
      <c r="B18" s="16"/>
      <c r="C18" s="1"/>
      <c r="D18" s="2">
        <v>70643</v>
      </c>
      <c r="E18" s="2"/>
      <c r="F18" s="1"/>
      <c r="G18" s="1"/>
      <c r="H18" s="1"/>
      <c r="I18" s="1"/>
      <c r="J18" s="1"/>
      <c r="K18" s="1"/>
      <c r="L18" s="1"/>
      <c r="M18" s="1"/>
      <c r="N18" s="1"/>
      <c r="O18" s="1"/>
      <c r="P18" s="1"/>
      <c r="Q18" s="1"/>
      <c r="R18" s="1"/>
      <c r="S18" s="1"/>
      <c r="T18" s="1"/>
      <c r="U18" s="1"/>
      <c r="V18" s="1"/>
      <c r="W18" s="1"/>
      <c r="X18" s="1"/>
      <c r="Y18" s="1"/>
      <c r="Z18" s="15"/>
    </row>
    <row r="19" spans="1:26" ht="10.5" customHeight="1">
      <c r="A19" s="107"/>
      <c r="B19" s="16" t="s">
        <v>108</v>
      </c>
      <c r="C19" s="1">
        <v>74289</v>
      </c>
      <c r="D19" s="1">
        <v>71138</v>
      </c>
      <c r="E19" s="1">
        <v>70525</v>
      </c>
      <c r="F19" s="1">
        <v>66785</v>
      </c>
      <c r="G19" s="1">
        <v>1219</v>
      </c>
      <c r="H19" s="1">
        <v>2521</v>
      </c>
      <c r="I19" s="1">
        <v>0</v>
      </c>
      <c r="J19" s="1">
        <v>236</v>
      </c>
      <c r="K19" s="1">
        <v>377</v>
      </c>
      <c r="L19" s="1">
        <v>347</v>
      </c>
      <c r="M19" s="1"/>
      <c r="N19" s="1"/>
      <c r="O19" s="1">
        <v>176</v>
      </c>
      <c r="P19" s="1">
        <v>57</v>
      </c>
      <c r="Q19" s="1">
        <v>86</v>
      </c>
      <c r="R19" s="1">
        <v>1120</v>
      </c>
      <c r="S19" s="1"/>
      <c r="T19" s="1">
        <v>1414</v>
      </c>
      <c r="U19" s="1">
        <v>8</v>
      </c>
      <c r="V19" s="1">
        <v>59</v>
      </c>
      <c r="W19" s="1"/>
      <c r="X19" s="1">
        <v>3</v>
      </c>
      <c r="Y19" s="1"/>
      <c r="Z19" s="15" t="s">
        <v>108</v>
      </c>
    </row>
    <row r="20" spans="1:26" ht="10.5" customHeight="1">
      <c r="A20" s="107"/>
      <c r="B20" s="16"/>
      <c r="C20" s="1"/>
      <c r="D20" s="2">
        <v>68617</v>
      </c>
      <c r="E20" s="2"/>
      <c r="F20" s="1"/>
      <c r="G20" s="1"/>
      <c r="H20" s="1"/>
      <c r="I20" s="1"/>
      <c r="J20" s="1"/>
      <c r="K20" s="1"/>
      <c r="L20" s="1"/>
      <c r="M20" s="1"/>
      <c r="N20" s="1"/>
      <c r="O20" s="1"/>
      <c r="P20" s="1"/>
      <c r="Q20" s="1"/>
      <c r="R20" s="1"/>
      <c r="S20" s="1"/>
      <c r="T20" s="1"/>
      <c r="U20" s="1"/>
      <c r="V20" s="1"/>
      <c r="W20" s="1"/>
      <c r="X20" s="1"/>
      <c r="Y20" s="1"/>
      <c r="Z20" s="15"/>
    </row>
    <row r="21" spans="1:26" ht="10.5" customHeight="1">
      <c r="A21" s="107"/>
      <c r="B21" s="16" t="s">
        <v>109</v>
      </c>
      <c r="C21" s="1">
        <v>73775</v>
      </c>
      <c r="D21" s="1">
        <v>71132</v>
      </c>
      <c r="E21" s="1">
        <v>70466</v>
      </c>
      <c r="F21" s="1">
        <v>66505</v>
      </c>
      <c r="G21" s="1">
        <v>1290</v>
      </c>
      <c r="H21" s="1">
        <v>2671</v>
      </c>
      <c r="I21" s="1">
        <v>0</v>
      </c>
      <c r="J21" s="1">
        <v>245</v>
      </c>
      <c r="K21" s="1">
        <v>421</v>
      </c>
      <c r="L21" s="1">
        <v>195</v>
      </c>
      <c r="M21" s="1"/>
      <c r="N21" s="1"/>
      <c r="O21" s="1">
        <v>123</v>
      </c>
      <c r="P21" s="1">
        <v>50</v>
      </c>
      <c r="Q21" s="1">
        <v>91</v>
      </c>
      <c r="R21" s="1">
        <v>892</v>
      </c>
      <c r="S21" s="1"/>
      <c r="T21" s="1">
        <v>1331</v>
      </c>
      <c r="U21" s="1">
        <v>11</v>
      </c>
      <c r="V21" s="1">
        <v>67</v>
      </c>
      <c r="W21" s="1">
        <v>1</v>
      </c>
      <c r="X21" s="1"/>
      <c r="Y21" s="1"/>
      <c r="Z21" s="15" t="s">
        <v>109</v>
      </c>
    </row>
    <row r="22" spans="1:26" ht="10.5" customHeight="1">
      <c r="A22" s="107"/>
      <c r="B22" s="16"/>
      <c r="C22" s="1"/>
      <c r="D22" s="2">
        <v>68461</v>
      </c>
      <c r="E22" s="2"/>
      <c r="F22" s="1"/>
      <c r="G22" s="1"/>
      <c r="H22" s="1"/>
      <c r="I22" s="1"/>
      <c r="J22" s="1"/>
      <c r="K22" s="1"/>
      <c r="L22" s="1"/>
      <c r="M22" s="1"/>
      <c r="N22" s="1"/>
      <c r="O22" s="1"/>
      <c r="P22" s="1"/>
      <c r="Q22" s="1"/>
      <c r="R22" s="1"/>
      <c r="S22" s="1"/>
      <c r="T22" s="1"/>
      <c r="U22" s="1"/>
      <c r="V22" s="1"/>
      <c r="W22" s="1"/>
      <c r="X22" s="1"/>
      <c r="Y22" s="1"/>
      <c r="Z22" s="15"/>
    </row>
    <row r="23" spans="1:26" ht="10.5" customHeight="1">
      <c r="A23" s="107" t="s">
        <v>72</v>
      </c>
      <c r="B23" s="16" t="s">
        <v>110</v>
      </c>
      <c r="C23" s="1">
        <v>72086</v>
      </c>
      <c r="D23" s="1">
        <v>69695</v>
      </c>
      <c r="E23" s="1">
        <v>69038</v>
      </c>
      <c r="F23" s="1">
        <v>65335</v>
      </c>
      <c r="G23" s="1">
        <v>1227</v>
      </c>
      <c r="H23" s="1">
        <v>2476</v>
      </c>
      <c r="I23" s="1">
        <v>0</v>
      </c>
      <c r="J23" s="1">
        <v>229</v>
      </c>
      <c r="K23" s="1">
        <v>428</v>
      </c>
      <c r="L23" s="1">
        <v>191</v>
      </c>
      <c r="M23" s="1"/>
      <c r="N23" s="1"/>
      <c r="O23" s="1">
        <v>97</v>
      </c>
      <c r="P23" s="1">
        <v>26</v>
      </c>
      <c r="Q23" s="1">
        <v>70</v>
      </c>
      <c r="R23" s="1">
        <v>850</v>
      </c>
      <c r="S23" s="1"/>
      <c r="T23" s="1">
        <v>1173</v>
      </c>
      <c r="U23" s="1">
        <v>10</v>
      </c>
      <c r="V23" s="1">
        <v>34</v>
      </c>
      <c r="W23" s="1"/>
      <c r="X23" s="1"/>
      <c r="Y23" s="1"/>
      <c r="Z23" s="15" t="s">
        <v>110</v>
      </c>
    </row>
    <row r="24" spans="1:26" ht="10.5" customHeight="1">
      <c r="A24" s="107"/>
      <c r="B24" s="108"/>
      <c r="C24" s="1"/>
      <c r="D24" s="2">
        <v>67219</v>
      </c>
      <c r="E24" s="2"/>
      <c r="F24" s="1"/>
      <c r="G24" s="1"/>
      <c r="H24" s="1"/>
      <c r="I24" s="1"/>
      <c r="J24" s="1"/>
      <c r="K24" s="1"/>
      <c r="L24" s="1"/>
      <c r="M24" s="1"/>
      <c r="N24" s="1"/>
      <c r="O24" s="1"/>
      <c r="P24" s="1"/>
      <c r="Q24" s="1"/>
      <c r="R24" s="1"/>
      <c r="S24" s="1"/>
      <c r="T24" s="1"/>
      <c r="U24" s="1"/>
      <c r="V24" s="1"/>
      <c r="W24" s="1"/>
      <c r="X24" s="1"/>
      <c r="Y24" s="1"/>
      <c r="Z24" s="41"/>
    </row>
    <row r="25" spans="1:26" ht="10.5" customHeight="1">
      <c r="A25" s="107"/>
      <c r="B25" s="16" t="s">
        <v>111</v>
      </c>
      <c r="C25" s="1">
        <f>SUM(D25,L25,O25,Q25:U25)</f>
        <v>69254</v>
      </c>
      <c r="D25" s="1">
        <f>SUM(E25,J25:K25)</f>
        <v>66953</v>
      </c>
      <c r="E25" s="1">
        <f>SUM(F25:H25)</f>
        <v>66289</v>
      </c>
      <c r="F25" s="1">
        <v>62629</v>
      </c>
      <c r="G25" s="1">
        <v>1149</v>
      </c>
      <c r="H25" s="1">
        <v>2511</v>
      </c>
      <c r="I25" s="1">
        <v>0</v>
      </c>
      <c r="J25" s="1">
        <v>230</v>
      </c>
      <c r="K25" s="1">
        <v>434</v>
      </c>
      <c r="L25" s="1">
        <v>185</v>
      </c>
      <c r="M25" s="1"/>
      <c r="N25" s="1"/>
      <c r="O25" s="1">
        <v>93</v>
      </c>
      <c r="P25" s="1">
        <v>30</v>
      </c>
      <c r="Q25" s="1">
        <v>78</v>
      </c>
      <c r="R25" s="1">
        <v>851</v>
      </c>
      <c r="S25" s="1"/>
      <c r="T25" s="1">
        <v>1088</v>
      </c>
      <c r="U25" s="1">
        <v>6</v>
      </c>
      <c r="V25" s="1">
        <v>62</v>
      </c>
      <c r="W25" s="1">
        <v>2</v>
      </c>
      <c r="X25" s="1"/>
      <c r="Y25" s="1">
        <v>1</v>
      </c>
      <c r="Z25" s="15" t="s">
        <v>111</v>
      </c>
    </row>
    <row r="26" spans="1:26" ht="10.5" customHeight="1">
      <c r="A26" s="107" t="s">
        <v>94</v>
      </c>
      <c r="B26" s="11"/>
      <c r="C26" s="109"/>
      <c r="D26" s="2">
        <v>64442</v>
      </c>
      <c r="E26" s="2"/>
      <c r="F26" s="1"/>
      <c r="G26" s="1"/>
      <c r="H26" s="1"/>
      <c r="I26" s="1"/>
      <c r="J26" s="1"/>
      <c r="K26" s="1"/>
      <c r="L26" s="1"/>
      <c r="M26" s="1"/>
      <c r="N26" s="1"/>
      <c r="O26" s="1"/>
      <c r="P26" s="1"/>
      <c r="Q26" s="1"/>
      <c r="R26" s="1"/>
      <c r="S26" s="1"/>
      <c r="T26" s="1"/>
      <c r="U26" s="1"/>
      <c r="V26" s="1"/>
      <c r="W26" s="1"/>
      <c r="X26" s="1"/>
      <c r="Y26" s="1"/>
      <c r="Z26" s="12"/>
    </row>
    <row r="27" spans="1:26" s="18" customFormat="1" ht="10.5" customHeight="1">
      <c r="A27" s="107" t="s">
        <v>73</v>
      </c>
      <c r="B27" s="16" t="s">
        <v>100</v>
      </c>
      <c r="C27" s="1">
        <f>SUM(D27,L27,O27,Q27:U27)</f>
        <v>68460</v>
      </c>
      <c r="D27" s="1">
        <f>SUM(E27,J27:K27)</f>
        <v>66301</v>
      </c>
      <c r="E27" s="1">
        <f>SUM(F27:H27)</f>
        <v>65612</v>
      </c>
      <c r="F27" s="1">
        <v>61963</v>
      </c>
      <c r="G27" s="1">
        <v>1248</v>
      </c>
      <c r="H27" s="1">
        <v>2401</v>
      </c>
      <c r="I27" s="1">
        <v>0</v>
      </c>
      <c r="J27" s="1">
        <v>234</v>
      </c>
      <c r="K27" s="1">
        <v>455</v>
      </c>
      <c r="L27" s="1">
        <v>120</v>
      </c>
      <c r="M27" s="1"/>
      <c r="N27" s="1"/>
      <c r="O27" s="1">
        <v>86</v>
      </c>
      <c r="P27" s="1">
        <v>28</v>
      </c>
      <c r="Q27" s="1">
        <v>59</v>
      </c>
      <c r="R27" s="1">
        <v>811</v>
      </c>
      <c r="S27" s="1"/>
      <c r="T27" s="1">
        <v>1076</v>
      </c>
      <c r="U27" s="1">
        <v>7</v>
      </c>
      <c r="V27" s="1">
        <v>79</v>
      </c>
      <c r="W27" s="1">
        <v>0</v>
      </c>
      <c r="X27" s="1"/>
      <c r="Y27" s="1">
        <v>0</v>
      </c>
      <c r="Z27" s="15" t="s">
        <v>100</v>
      </c>
    </row>
    <row r="28" spans="1:26" s="18" customFormat="1" ht="10.5" customHeight="1">
      <c r="A28" s="107"/>
      <c r="B28" s="16"/>
      <c r="C28" s="1"/>
      <c r="D28" s="2">
        <f>F27+G27+I27+J27+K27</f>
        <v>63900</v>
      </c>
      <c r="E28" s="2"/>
      <c r="F28" s="1"/>
      <c r="G28" s="1"/>
      <c r="H28" s="1"/>
      <c r="I28" s="1"/>
      <c r="J28" s="1"/>
      <c r="K28" s="1"/>
      <c r="L28" s="1"/>
      <c r="M28" s="1"/>
      <c r="N28" s="1"/>
      <c r="O28" s="1"/>
      <c r="P28" s="1"/>
      <c r="Q28" s="1"/>
      <c r="R28" s="1"/>
      <c r="S28" s="1"/>
      <c r="T28" s="1"/>
      <c r="U28" s="1"/>
      <c r="V28" s="1"/>
      <c r="W28" s="1"/>
      <c r="X28" s="1"/>
      <c r="Y28" s="1"/>
      <c r="Z28" s="15"/>
    </row>
    <row r="29" spans="1:26" s="13" customFormat="1" ht="10.5" customHeight="1">
      <c r="A29" s="107" t="s">
        <v>95</v>
      </c>
      <c r="B29" s="16" t="s">
        <v>114</v>
      </c>
      <c r="C29" s="1">
        <f>SUM(D29,L29,O29,Q29:U29)</f>
        <v>68662</v>
      </c>
      <c r="D29" s="1">
        <f>SUM(E29,J29:K29)</f>
        <v>66602</v>
      </c>
      <c r="E29" s="1">
        <f>SUM(F29:H29)</f>
        <v>65835</v>
      </c>
      <c r="F29" s="1">
        <v>62147</v>
      </c>
      <c r="G29" s="1">
        <v>1272</v>
      </c>
      <c r="H29" s="1">
        <v>2416</v>
      </c>
      <c r="I29" s="1">
        <v>0</v>
      </c>
      <c r="J29" s="1">
        <v>227</v>
      </c>
      <c r="K29" s="1">
        <v>540</v>
      </c>
      <c r="L29" s="1">
        <v>142</v>
      </c>
      <c r="M29" s="1"/>
      <c r="N29" s="1"/>
      <c r="O29" s="1">
        <v>74</v>
      </c>
      <c r="P29" s="1">
        <v>17</v>
      </c>
      <c r="Q29" s="1">
        <v>55</v>
      </c>
      <c r="R29" s="1">
        <v>744</v>
      </c>
      <c r="S29" s="1"/>
      <c r="T29" s="1">
        <v>1038</v>
      </c>
      <c r="U29" s="1">
        <v>7</v>
      </c>
      <c r="V29" s="1">
        <v>63</v>
      </c>
      <c r="W29" s="1">
        <v>2</v>
      </c>
      <c r="X29" s="1"/>
      <c r="Y29" s="1">
        <v>0</v>
      </c>
      <c r="Z29" s="15" t="s">
        <v>114</v>
      </c>
    </row>
    <row r="30" spans="1:26" s="13" customFormat="1" ht="10.5" customHeight="1">
      <c r="A30" s="10"/>
      <c r="B30" s="4"/>
      <c r="C30" s="1"/>
      <c r="D30" s="2">
        <f>F29+G29+I29+J29+K29</f>
        <v>64186</v>
      </c>
      <c r="E30" s="2"/>
      <c r="F30" s="1"/>
      <c r="G30" s="1"/>
      <c r="H30" s="1"/>
      <c r="I30" s="1"/>
      <c r="J30" s="1"/>
      <c r="K30" s="1"/>
      <c r="L30" s="1"/>
      <c r="M30" s="1"/>
      <c r="N30" s="1"/>
      <c r="O30" s="1"/>
      <c r="P30" s="1"/>
      <c r="Q30" s="1"/>
      <c r="R30" s="1"/>
      <c r="S30" s="1"/>
      <c r="T30" s="1"/>
      <c r="U30" s="1"/>
      <c r="V30" s="1"/>
      <c r="W30" s="1"/>
      <c r="X30" s="1"/>
      <c r="Y30" s="1"/>
      <c r="Z30" s="5"/>
    </row>
    <row r="31" spans="1:26" s="13" customFormat="1" ht="10.5" customHeight="1">
      <c r="A31" s="10"/>
      <c r="B31" s="16" t="s">
        <v>115</v>
      </c>
      <c r="C31" s="1">
        <f>SUM(D31,L31,O31,Q31:U31)</f>
        <v>69475</v>
      </c>
      <c r="D31" s="1">
        <f>SUM(E31,J31:K31)</f>
        <v>67542</v>
      </c>
      <c r="E31" s="1">
        <f>SUM(F31:H31)</f>
        <v>66741</v>
      </c>
      <c r="F31" s="1">
        <v>62885</v>
      </c>
      <c r="G31" s="1">
        <v>1317</v>
      </c>
      <c r="H31" s="1">
        <v>2539</v>
      </c>
      <c r="I31" s="1">
        <v>0</v>
      </c>
      <c r="J31" s="1">
        <v>237</v>
      </c>
      <c r="K31" s="1">
        <v>564</v>
      </c>
      <c r="L31" s="1">
        <v>72</v>
      </c>
      <c r="M31" s="1"/>
      <c r="N31" s="1"/>
      <c r="O31" s="1">
        <v>69</v>
      </c>
      <c r="P31" s="1">
        <v>24</v>
      </c>
      <c r="Q31" s="1">
        <v>61</v>
      </c>
      <c r="R31" s="1">
        <v>778</v>
      </c>
      <c r="S31" s="1"/>
      <c r="T31" s="1">
        <v>949</v>
      </c>
      <c r="U31" s="1">
        <v>4</v>
      </c>
      <c r="V31" s="1">
        <v>57</v>
      </c>
      <c r="W31" s="1">
        <v>0</v>
      </c>
      <c r="X31" s="1"/>
      <c r="Y31" s="1">
        <v>0</v>
      </c>
      <c r="Z31" s="15" t="s">
        <v>115</v>
      </c>
    </row>
    <row r="32" spans="1:26" s="13" customFormat="1" ht="10.5" customHeight="1">
      <c r="A32" s="10"/>
      <c r="B32" s="4"/>
      <c r="C32" s="1"/>
      <c r="D32" s="2">
        <f>F31+G31+I31+J31+K31</f>
        <v>65003</v>
      </c>
      <c r="E32" s="2"/>
      <c r="F32" s="1"/>
      <c r="G32" s="1"/>
      <c r="H32" s="1"/>
      <c r="I32" s="1"/>
      <c r="J32" s="1"/>
      <c r="K32" s="1"/>
      <c r="L32" s="1"/>
      <c r="M32" s="1"/>
      <c r="N32" s="1"/>
      <c r="O32" s="1"/>
      <c r="P32" s="1"/>
      <c r="Q32" s="1"/>
      <c r="R32" s="1"/>
      <c r="S32" s="1"/>
      <c r="T32" s="1"/>
      <c r="U32" s="1"/>
      <c r="V32" s="1"/>
      <c r="W32" s="1"/>
      <c r="X32" s="1"/>
      <c r="Y32" s="1"/>
      <c r="Z32" s="5"/>
    </row>
    <row r="33" spans="1:26" s="18" customFormat="1" ht="10.5" customHeight="1">
      <c r="A33" s="10"/>
      <c r="B33" s="16" t="s">
        <v>116</v>
      </c>
      <c r="C33" s="1">
        <f>SUM(D33,L33,O33,Q33:U33)</f>
        <v>69685</v>
      </c>
      <c r="D33" s="1">
        <f>SUM(E33,J33:K33)</f>
        <v>67737</v>
      </c>
      <c r="E33" s="1">
        <f>SUM(F33:H33)</f>
        <v>66954</v>
      </c>
      <c r="F33" s="1">
        <v>62828</v>
      </c>
      <c r="G33" s="1">
        <v>1459</v>
      </c>
      <c r="H33" s="1">
        <v>2667</v>
      </c>
      <c r="I33" s="1">
        <v>0</v>
      </c>
      <c r="J33" s="1">
        <v>232</v>
      </c>
      <c r="K33" s="1">
        <v>551</v>
      </c>
      <c r="L33" s="1">
        <v>82</v>
      </c>
      <c r="M33" s="1"/>
      <c r="N33" s="1"/>
      <c r="O33" s="1">
        <v>56</v>
      </c>
      <c r="P33" s="1">
        <v>10</v>
      </c>
      <c r="Q33" s="1">
        <v>51</v>
      </c>
      <c r="R33" s="1">
        <v>616</v>
      </c>
      <c r="S33" s="1"/>
      <c r="T33" s="1">
        <v>1139</v>
      </c>
      <c r="U33" s="1">
        <v>4</v>
      </c>
      <c r="V33" s="1">
        <v>35</v>
      </c>
      <c r="W33" s="1">
        <v>0</v>
      </c>
      <c r="X33" s="1"/>
      <c r="Y33" s="1">
        <v>0</v>
      </c>
      <c r="Z33" s="15" t="s">
        <v>117</v>
      </c>
    </row>
    <row r="34" spans="1:26" s="18" customFormat="1" ht="10.5" customHeight="1">
      <c r="A34" s="10"/>
      <c r="B34" s="4"/>
      <c r="C34" s="1"/>
      <c r="D34" s="2">
        <f>F33+G33+I33+J33+K33</f>
        <v>65070</v>
      </c>
      <c r="E34" s="2"/>
      <c r="F34" s="1"/>
      <c r="G34" s="1"/>
      <c r="H34" s="1"/>
      <c r="I34" s="1"/>
      <c r="J34" s="1"/>
      <c r="K34" s="1"/>
      <c r="L34" s="1"/>
      <c r="M34" s="1"/>
      <c r="N34" s="1"/>
      <c r="O34" s="1"/>
      <c r="P34" s="1"/>
      <c r="Q34" s="1"/>
      <c r="R34" s="1"/>
      <c r="S34" s="1"/>
      <c r="T34" s="1"/>
      <c r="U34" s="1"/>
      <c r="V34" s="1"/>
      <c r="W34" s="1"/>
      <c r="X34" s="1"/>
      <c r="Y34" s="1"/>
      <c r="Z34" s="5"/>
    </row>
    <row r="35" spans="1:26" s="18" customFormat="1" ht="10.5" customHeight="1">
      <c r="A35" s="10"/>
      <c r="B35" s="16" t="s">
        <v>118</v>
      </c>
      <c r="C35" s="1">
        <f>SUM(D35,L35,O35,Q35:U35)</f>
        <v>72449</v>
      </c>
      <c r="D35" s="1">
        <f>SUM(E35,I35,J35:K35)</f>
        <v>70485</v>
      </c>
      <c r="E35" s="1">
        <f>SUM(F35:H35)</f>
        <v>69652</v>
      </c>
      <c r="F35" s="1">
        <v>64940</v>
      </c>
      <c r="G35" s="1">
        <v>1639</v>
      </c>
      <c r="H35" s="1">
        <v>3073</v>
      </c>
      <c r="I35" s="1">
        <v>0</v>
      </c>
      <c r="J35" s="1">
        <v>243</v>
      </c>
      <c r="K35" s="1">
        <v>590</v>
      </c>
      <c r="L35" s="1">
        <v>82</v>
      </c>
      <c r="M35" s="1"/>
      <c r="N35" s="1"/>
      <c r="O35" s="1">
        <v>97</v>
      </c>
      <c r="P35" s="1">
        <v>15</v>
      </c>
      <c r="Q35" s="1">
        <v>53</v>
      </c>
      <c r="R35" s="1">
        <v>598</v>
      </c>
      <c r="S35" s="1"/>
      <c r="T35" s="1">
        <v>1122</v>
      </c>
      <c r="U35" s="1">
        <v>12</v>
      </c>
      <c r="V35" s="1">
        <v>13</v>
      </c>
      <c r="W35" s="1"/>
      <c r="X35" s="1"/>
      <c r="Y35" s="1">
        <v>2</v>
      </c>
      <c r="Z35" s="15" t="s">
        <v>118</v>
      </c>
    </row>
    <row r="36" spans="1:26" s="18" customFormat="1" ht="10.5" customHeight="1">
      <c r="A36" s="10"/>
      <c r="B36" s="4"/>
      <c r="C36" s="1"/>
      <c r="D36" s="2">
        <f>F35+G35+I35+J35+K35</f>
        <v>67412</v>
      </c>
      <c r="E36" s="2"/>
      <c r="F36" s="1"/>
      <c r="G36" s="1"/>
      <c r="H36" s="1"/>
      <c r="I36" s="1"/>
      <c r="J36" s="1"/>
      <c r="K36" s="1"/>
      <c r="L36" s="1"/>
      <c r="M36" s="1"/>
      <c r="N36" s="1"/>
      <c r="O36" s="1"/>
      <c r="P36" s="1"/>
      <c r="Q36" s="1"/>
      <c r="R36" s="1"/>
      <c r="S36" s="1"/>
      <c r="T36" s="1"/>
      <c r="U36" s="1"/>
      <c r="V36" s="1"/>
      <c r="W36" s="1"/>
      <c r="X36" s="1"/>
      <c r="Y36" s="1"/>
      <c r="Z36" s="5"/>
    </row>
    <row r="37" spans="1:26" s="13" customFormat="1" ht="10.5" customHeight="1">
      <c r="A37" s="10"/>
      <c r="B37" s="11" t="s">
        <v>121</v>
      </c>
      <c r="C37" s="3">
        <f>SUM(D37,L37,O37,Q37:U37)</f>
        <v>70681</v>
      </c>
      <c r="D37" s="3">
        <f>SUM(E37,I37,J37:K37)</f>
        <v>68897</v>
      </c>
      <c r="E37" s="3">
        <f>SUM(F37:H37)</f>
        <v>68048</v>
      </c>
      <c r="F37" s="3">
        <v>63418</v>
      </c>
      <c r="G37" s="3">
        <v>1592</v>
      </c>
      <c r="H37" s="3">
        <v>3038</v>
      </c>
      <c r="I37" s="3">
        <v>0</v>
      </c>
      <c r="J37" s="3">
        <v>233</v>
      </c>
      <c r="K37" s="3">
        <v>616</v>
      </c>
      <c r="L37" s="3">
        <v>125</v>
      </c>
      <c r="M37" s="3"/>
      <c r="N37" s="3"/>
      <c r="O37" s="3">
        <v>70</v>
      </c>
      <c r="P37" s="3">
        <v>21</v>
      </c>
      <c r="Q37" s="3">
        <v>44</v>
      </c>
      <c r="R37" s="3">
        <v>466</v>
      </c>
      <c r="S37" s="3"/>
      <c r="T37" s="3">
        <v>1066</v>
      </c>
      <c r="U37" s="3">
        <v>13</v>
      </c>
      <c r="V37" s="3">
        <v>29</v>
      </c>
      <c r="W37" s="3"/>
      <c r="X37" s="3"/>
      <c r="Y37" s="3">
        <v>2</v>
      </c>
      <c r="Z37" s="12" t="s">
        <v>121</v>
      </c>
    </row>
    <row r="38" spans="1:26" s="13" customFormat="1" ht="10.5" customHeight="1">
      <c r="A38" s="14"/>
      <c r="B38" s="6"/>
      <c r="C38" s="7"/>
      <c r="D38" s="8">
        <f>F37+G37+I37+J37+K37</f>
        <v>65859</v>
      </c>
      <c r="E38" s="8"/>
      <c r="F38" s="7"/>
      <c r="G38" s="7"/>
      <c r="H38" s="7"/>
      <c r="I38" s="7"/>
      <c r="J38" s="7"/>
      <c r="K38" s="7"/>
      <c r="L38" s="7"/>
      <c r="M38" s="3"/>
      <c r="N38" s="3"/>
      <c r="O38" s="7"/>
      <c r="P38" s="7"/>
      <c r="Q38" s="7"/>
      <c r="R38" s="7"/>
      <c r="S38" s="7"/>
      <c r="T38" s="7"/>
      <c r="U38" s="7"/>
      <c r="V38" s="7"/>
      <c r="W38" s="7"/>
      <c r="X38" s="7"/>
      <c r="Y38" s="7"/>
      <c r="Z38" s="9"/>
    </row>
    <row r="39" spans="1:26" ht="10.5" customHeight="1">
      <c r="A39" s="107"/>
      <c r="B39" s="110" t="s">
        <v>120</v>
      </c>
      <c r="C39" s="49">
        <v>100</v>
      </c>
      <c r="D39" s="49">
        <v>96.46220135072983</v>
      </c>
      <c r="E39" s="49">
        <v>95.77231245915132</v>
      </c>
      <c r="F39" s="49">
        <v>90.73128222507323</v>
      </c>
      <c r="G39" s="49">
        <v>1.1788627726271454</v>
      </c>
      <c r="H39" s="49">
        <v>3.8621674614509454</v>
      </c>
      <c r="I39" s="49">
        <v>0</v>
      </c>
      <c r="J39" s="49">
        <v>0.27958655079760836</v>
      </c>
      <c r="K39" s="49">
        <v>0.4103023407809058</v>
      </c>
      <c r="L39" s="49">
        <v>0.3110551669046985</v>
      </c>
      <c r="M39" s="49"/>
      <c r="N39" s="49"/>
      <c r="O39" s="49">
        <v>0.555542107429014</v>
      </c>
      <c r="P39" s="49">
        <v>0.09440584832127037</v>
      </c>
      <c r="Q39" s="37" t="s">
        <v>93</v>
      </c>
      <c r="R39" s="111">
        <v>1.8263900655999612</v>
      </c>
      <c r="S39" s="112">
        <v>2.116869598896178</v>
      </c>
      <c r="T39" s="49">
        <v>0.8351286582266224</v>
      </c>
      <c r="U39" s="49">
        <v>0.009682651109873883</v>
      </c>
      <c r="V39" s="49">
        <v>0.28563820774127957</v>
      </c>
      <c r="W39" s="49">
        <v>0</v>
      </c>
      <c r="X39" s="49">
        <v>0.0048413255549369415</v>
      </c>
      <c r="Y39" s="37" t="s">
        <v>93</v>
      </c>
      <c r="Z39" s="15" t="s">
        <v>102</v>
      </c>
    </row>
    <row r="40" spans="1:26" ht="10.5" customHeight="1">
      <c r="A40" s="107"/>
      <c r="B40" s="113"/>
      <c r="C40" s="49"/>
      <c r="D40" s="51">
        <v>92.60003388927889</v>
      </c>
      <c r="E40" s="49"/>
      <c r="F40" s="49"/>
      <c r="G40" s="49"/>
      <c r="H40" s="49"/>
      <c r="I40" s="49"/>
      <c r="J40" s="49"/>
      <c r="K40" s="49"/>
      <c r="L40" s="49"/>
      <c r="M40" s="52"/>
      <c r="N40" s="52"/>
      <c r="O40" s="49"/>
      <c r="P40" s="49"/>
      <c r="Q40" s="37"/>
      <c r="R40" s="111"/>
      <c r="S40" s="114"/>
      <c r="T40" s="49"/>
      <c r="U40" s="49"/>
      <c r="V40" s="49"/>
      <c r="W40" s="37"/>
      <c r="X40" s="49"/>
      <c r="Y40" s="37"/>
      <c r="Z40" s="15"/>
    </row>
    <row r="41" spans="1:26" ht="10.5" customHeight="1">
      <c r="A41" s="107"/>
      <c r="B41" s="113" t="s">
        <v>103</v>
      </c>
      <c r="C41" s="49">
        <v>100</v>
      </c>
      <c r="D41" s="49">
        <v>96.4368117134982</v>
      </c>
      <c r="E41" s="49">
        <v>95.7059652536137</v>
      </c>
      <c r="F41" s="49">
        <v>90.84945311233335</v>
      </c>
      <c r="G41" s="49">
        <v>1.0164502812386975</v>
      </c>
      <c r="H41" s="49">
        <v>3.8400618600416556</v>
      </c>
      <c r="I41" s="49">
        <v>0</v>
      </c>
      <c r="J41" s="49">
        <v>0.30056996046444917</v>
      </c>
      <c r="K41" s="49">
        <v>0.4302764994200621</v>
      </c>
      <c r="L41" s="49">
        <v>0.31179456479714646</v>
      </c>
      <c r="M41" s="49"/>
      <c r="N41" s="49"/>
      <c r="O41" s="49">
        <v>0.48889387760192565</v>
      </c>
      <c r="P41" s="49">
        <v>0.09229119117995535</v>
      </c>
      <c r="Q41" s="37" t="s">
        <v>93</v>
      </c>
      <c r="R41" s="111">
        <v>1.7684987715294147</v>
      </c>
      <c r="S41" s="112">
        <v>2.026664671181452</v>
      </c>
      <c r="T41" s="49">
        <v>0.9802821117222283</v>
      </c>
      <c r="U41" s="49">
        <v>0.013718960851074444</v>
      </c>
      <c r="V41" s="49">
        <v>0.25317718661528293</v>
      </c>
      <c r="W41" s="49">
        <v>0</v>
      </c>
      <c r="X41" s="49">
        <v>0.004988713036754343</v>
      </c>
      <c r="Y41" s="37" t="s">
        <v>93</v>
      </c>
      <c r="Z41" s="15" t="s">
        <v>103</v>
      </c>
    </row>
    <row r="42" spans="1:26" ht="10.5" customHeight="1">
      <c r="A42" s="107"/>
      <c r="B42" s="113"/>
      <c r="C42" s="49"/>
      <c r="D42" s="51">
        <v>92.59674985345654</v>
      </c>
      <c r="E42" s="49"/>
      <c r="F42" s="49"/>
      <c r="G42" s="49"/>
      <c r="H42" s="49"/>
      <c r="I42" s="49"/>
      <c r="J42" s="49"/>
      <c r="K42" s="49"/>
      <c r="L42" s="49"/>
      <c r="M42" s="52"/>
      <c r="N42" s="52"/>
      <c r="O42" s="49"/>
      <c r="P42" s="49"/>
      <c r="Q42" s="37"/>
      <c r="R42" s="111"/>
      <c r="S42" s="114"/>
      <c r="T42" s="49"/>
      <c r="U42" s="49"/>
      <c r="V42" s="49"/>
      <c r="W42" s="37"/>
      <c r="X42" s="49"/>
      <c r="Y42" s="37"/>
      <c r="Z42" s="15"/>
    </row>
    <row r="43" spans="1:26" ht="10.5" customHeight="1">
      <c r="A43" s="107"/>
      <c r="B43" s="113" t="s">
        <v>104</v>
      </c>
      <c r="C43" s="49">
        <v>100</v>
      </c>
      <c r="D43" s="49">
        <v>96.50080216268113</v>
      </c>
      <c r="E43" s="49">
        <v>95.80096259521734</v>
      </c>
      <c r="F43" s="49">
        <v>90.71007187882923</v>
      </c>
      <c r="G43" s="49">
        <v>1.1192380086153535</v>
      </c>
      <c r="H43" s="49">
        <v>3.971652707772767</v>
      </c>
      <c r="I43" s="49">
        <v>0</v>
      </c>
      <c r="J43" s="49">
        <v>0.29938985106302346</v>
      </c>
      <c r="K43" s="49">
        <v>0.4004497164007529</v>
      </c>
      <c r="L43" s="49">
        <v>0.19454024077512916</v>
      </c>
      <c r="M43" s="49"/>
      <c r="N43" s="49"/>
      <c r="O43" s="49">
        <v>0.40550270966763935</v>
      </c>
      <c r="P43" s="49">
        <v>0.059372670885916044</v>
      </c>
      <c r="Q43" s="37" t="s">
        <v>93</v>
      </c>
      <c r="R43" s="111">
        <v>1.7761271333105948</v>
      </c>
      <c r="S43" s="112">
        <v>2.0186708101211455</v>
      </c>
      <c r="T43" s="49">
        <v>1.1154482636651886</v>
      </c>
      <c r="U43" s="49">
        <v>0.007579489900329708</v>
      </c>
      <c r="V43" s="49">
        <v>0.24254367681055067</v>
      </c>
      <c r="W43" s="49">
        <v>0</v>
      </c>
      <c r="X43" s="49">
        <v>0</v>
      </c>
      <c r="Y43" s="37" t="s">
        <v>93</v>
      </c>
      <c r="Z43" s="15" t="s">
        <v>104</v>
      </c>
    </row>
    <row r="44" spans="1:26" ht="10.5" customHeight="1">
      <c r="A44" s="107"/>
      <c r="B44" s="113"/>
      <c r="C44" s="49"/>
      <c r="D44" s="51">
        <v>92.52914945490835</v>
      </c>
      <c r="E44" s="49"/>
      <c r="F44" s="49"/>
      <c r="G44" s="49"/>
      <c r="H44" s="49"/>
      <c r="I44" s="49"/>
      <c r="J44" s="49"/>
      <c r="K44" s="49"/>
      <c r="L44" s="49"/>
      <c r="M44" s="52"/>
      <c r="N44" s="52"/>
      <c r="O44" s="49"/>
      <c r="P44" s="49"/>
      <c r="Q44" s="37"/>
      <c r="R44" s="111"/>
      <c r="S44" s="114"/>
      <c r="T44" s="49"/>
      <c r="U44" s="49"/>
      <c r="V44" s="49"/>
      <c r="W44" s="37"/>
      <c r="X44" s="49"/>
      <c r="Y44" s="37"/>
      <c r="Z44" s="15"/>
    </row>
    <row r="45" spans="1:26" ht="10.5" customHeight="1">
      <c r="A45" s="107"/>
      <c r="B45" s="113" t="s">
        <v>105</v>
      </c>
      <c r="C45" s="49">
        <v>100</v>
      </c>
      <c r="D45" s="49">
        <v>96.12597341980495</v>
      </c>
      <c r="E45" s="49">
        <v>95.40865207458177</v>
      </c>
      <c r="F45" s="49">
        <v>90.23140983123295</v>
      </c>
      <c r="G45" s="49">
        <v>1.4321861104969662</v>
      </c>
      <c r="H45" s="49">
        <v>3.7450561328518437</v>
      </c>
      <c r="I45" s="49">
        <v>0</v>
      </c>
      <c r="J45" s="49">
        <v>0.28127840420566486</v>
      </c>
      <c r="K45" s="49">
        <v>0.4360429410175154</v>
      </c>
      <c r="L45" s="49">
        <v>0.3328665831429484</v>
      </c>
      <c r="M45" s="49"/>
      <c r="N45" s="49"/>
      <c r="O45" s="49">
        <v>0.2075810057238313</v>
      </c>
      <c r="P45" s="49">
        <v>0.07124081853243913</v>
      </c>
      <c r="Q45" s="37">
        <v>0.16950401650821725</v>
      </c>
      <c r="R45" s="111">
        <v>1.6409954061954946</v>
      </c>
      <c r="S45" s="112">
        <v>1.7920750730832535</v>
      </c>
      <c r="T45" s="49">
        <v>1.5144815388016803</v>
      </c>
      <c r="U45" s="49">
        <v>0.008598029822880585</v>
      </c>
      <c r="V45" s="49">
        <v>0.15107966688775884</v>
      </c>
      <c r="W45" s="49">
        <v>0</v>
      </c>
      <c r="X45" s="49">
        <v>0</v>
      </c>
      <c r="Y45" s="37">
        <v>0.0036848699240916794</v>
      </c>
      <c r="Z45" s="15" t="s">
        <v>105</v>
      </c>
    </row>
    <row r="46" spans="1:26" ht="10.5" customHeight="1">
      <c r="A46" s="107"/>
      <c r="B46" s="113"/>
      <c r="C46" s="49"/>
      <c r="D46" s="51">
        <v>92.3809172869531</v>
      </c>
      <c r="E46" s="49"/>
      <c r="F46" s="49"/>
      <c r="G46" s="49"/>
      <c r="H46" s="49"/>
      <c r="I46" s="49"/>
      <c r="J46" s="49"/>
      <c r="K46" s="49"/>
      <c r="L46" s="49"/>
      <c r="M46" s="52"/>
      <c r="N46" s="52"/>
      <c r="O46" s="49"/>
      <c r="P46" s="49"/>
      <c r="Q46" s="37"/>
      <c r="R46" s="111"/>
      <c r="S46" s="114"/>
      <c r="T46" s="49"/>
      <c r="U46" s="49"/>
      <c r="V46" s="49"/>
      <c r="W46" s="37"/>
      <c r="X46" s="49"/>
      <c r="Y46" s="37"/>
      <c r="Z46" s="15"/>
    </row>
    <row r="47" spans="1:26" ht="10.5" customHeight="1">
      <c r="A47" s="107" t="s">
        <v>74</v>
      </c>
      <c r="B47" s="113" t="s">
        <v>106</v>
      </c>
      <c r="C47" s="49">
        <v>100</v>
      </c>
      <c r="D47" s="49">
        <v>96.03416563783415</v>
      </c>
      <c r="E47" s="49">
        <v>95.29340623346519</v>
      </c>
      <c r="F47" s="49">
        <v>89.6092116203482</v>
      </c>
      <c r="G47" s="49">
        <v>1.7334777898158178</v>
      </c>
      <c r="H47" s="49">
        <v>3.9507168233011667</v>
      </c>
      <c r="I47" s="49">
        <v>0</v>
      </c>
      <c r="J47" s="49">
        <v>0.2897528282395626</v>
      </c>
      <c r="K47" s="49">
        <v>0.45100657612940614</v>
      </c>
      <c r="L47" s="49">
        <v>0.29983118748267784</v>
      </c>
      <c r="M47" s="49"/>
      <c r="N47" s="49"/>
      <c r="O47" s="49">
        <v>0.1965280052407468</v>
      </c>
      <c r="P47" s="49">
        <v>0.05921036055330192</v>
      </c>
      <c r="Q47" s="37">
        <v>0.18518985109224217</v>
      </c>
      <c r="R47" s="111">
        <v>1.541988964196629</v>
      </c>
      <c r="S47" s="112">
        <v>1.7120612764241983</v>
      </c>
      <c r="T47" s="49">
        <v>1.7296984050996496</v>
      </c>
      <c r="U47" s="49">
        <v>0.012597949053894027</v>
      </c>
      <c r="V47" s="49">
        <v>0.16881251732217994</v>
      </c>
      <c r="W47" s="49">
        <v>0.0012597949053894026</v>
      </c>
      <c r="X47" s="49">
        <v>0</v>
      </c>
      <c r="Y47" s="37">
        <v>0</v>
      </c>
      <c r="Z47" s="15" t="s">
        <v>106</v>
      </c>
    </row>
    <row r="48" spans="1:26" ht="10.5" customHeight="1">
      <c r="A48" s="107"/>
      <c r="B48" s="113"/>
      <c r="C48" s="49"/>
      <c r="D48" s="51">
        <v>92.083448814533</v>
      </c>
      <c r="E48" s="49"/>
      <c r="F48" s="49"/>
      <c r="G48" s="49"/>
      <c r="H48" s="49"/>
      <c r="I48" s="49"/>
      <c r="J48" s="49"/>
      <c r="K48" s="49"/>
      <c r="L48" s="49"/>
      <c r="M48" s="52"/>
      <c r="N48" s="52"/>
      <c r="O48" s="49"/>
      <c r="P48" s="49"/>
      <c r="Q48" s="37"/>
      <c r="R48" s="111"/>
      <c r="S48" s="114"/>
      <c r="T48" s="49"/>
      <c r="U48" s="49"/>
      <c r="V48" s="49"/>
      <c r="W48" s="37"/>
      <c r="X48" s="49"/>
      <c r="Y48" s="37"/>
      <c r="Z48" s="15"/>
    </row>
    <row r="49" spans="1:26" ht="10.5" customHeight="1">
      <c r="A49" s="107"/>
      <c r="B49" s="16" t="s">
        <v>107</v>
      </c>
      <c r="C49" s="49">
        <v>100</v>
      </c>
      <c r="D49" s="49">
        <v>95.92094964779547</v>
      </c>
      <c r="E49" s="49">
        <v>95.10044351682755</v>
      </c>
      <c r="F49" s="49">
        <v>89.75997912861988</v>
      </c>
      <c r="G49" s="49">
        <v>1.5705713540307853</v>
      </c>
      <c r="H49" s="49">
        <v>3.7698930341768846</v>
      </c>
      <c r="I49" s="49">
        <v>0</v>
      </c>
      <c r="J49" s="49">
        <v>0.30393947299765195</v>
      </c>
      <c r="K49" s="49">
        <v>0.5165666579702582</v>
      </c>
      <c r="L49" s="49">
        <v>0.30002608922515</v>
      </c>
      <c r="M49" s="49"/>
      <c r="N49" s="49"/>
      <c r="O49" s="49">
        <v>0.22045395251761024</v>
      </c>
      <c r="P49" s="49">
        <v>0.05217845030002609</v>
      </c>
      <c r="Q49" s="54">
        <v>0.16697104096008347</v>
      </c>
      <c r="R49" s="111">
        <v>1.6814505609183406</v>
      </c>
      <c r="S49" s="112">
        <v>1.853639446908427</v>
      </c>
      <c r="T49" s="49">
        <v>1.7010174797808506</v>
      </c>
      <c r="U49" s="49">
        <v>0.009131228802504564</v>
      </c>
      <c r="V49" s="49">
        <v>0.16697104096008347</v>
      </c>
      <c r="W49" s="49">
        <v>0.0013044612575006521</v>
      </c>
      <c r="X49" s="49">
        <v>0.0026089225150013043</v>
      </c>
      <c r="Y49" s="54">
        <v>0.0013044612575006521</v>
      </c>
      <c r="Z49" s="15" t="s">
        <v>107</v>
      </c>
    </row>
    <row r="50" spans="1:26" ht="10.5" customHeight="1">
      <c r="A50" s="107"/>
      <c r="B50" s="16"/>
      <c r="C50" s="49"/>
      <c r="D50" s="51">
        <v>92.15105661361858</v>
      </c>
      <c r="E50" s="49"/>
      <c r="F50" s="49"/>
      <c r="G50" s="49"/>
      <c r="H50" s="49"/>
      <c r="I50" s="49"/>
      <c r="J50" s="49"/>
      <c r="K50" s="49"/>
      <c r="L50" s="49"/>
      <c r="M50" s="52"/>
      <c r="N50" s="52"/>
      <c r="O50" s="49"/>
      <c r="P50" s="49"/>
      <c r="Q50" s="37"/>
      <c r="R50" s="111"/>
      <c r="S50" s="114"/>
      <c r="T50" s="49"/>
      <c r="U50" s="49"/>
      <c r="V50" s="49"/>
      <c r="W50" s="37"/>
      <c r="X50" s="49"/>
      <c r="Y50" s="37"/>
      <c r="Z50" s="15"/>
    </row>
    <row r="51" spans="1:26" ht="10.5" customHeight="1">
      <c r="A51" s="107"/>
      <c r="B51" s="16" t="s">
        <v>108</v>
      </c>
      <c r="C51" s="57">
        <v>100</v>
      </c>
      <c r="D51" s="52">
        <v>95.75845683748604</v>
      </c>
      <c r="E51" s="52">
        <v>94.93330102706996</v>
      </c>
      <c r="F51" s="52">
        <v>89.89890831751673</v>
      </c>
      <c r="G51" s="52">
        <v>1.6408889606805852</v>
      </c>
      <c r="H51" s="52">
        <v>3.3935037488726465</v>
      </c>
      <c r="I51" s="52">
        <v>0</v>
      </c>
      <c r="J51" s="52">
        <v>0.3176782565386531</v>
      </c>
      <c r="K51" s="52">
        <v>0.5074775538774247</v>
      </c>
      <c r="L51" s="52">
        <v>0.46709472465640944</v>
      </c>
      <c r="M51" s="52"/>
      <c r="N51" s="52"/>
      <c r="O51" s="52">
        <v>0.23691259809662263</v>
      </c>
      <c r="P51" s="52">
        <v>0.07672737551992892</v>
      </c>
      <c r="Q51" s="52">
        <v>0.11576411043357697</v>
      </c>
      <c r="R51" s="115">
        <v>1.507625624251235</v>
      </c>
      <c r="S51" s="116">
        <v>1.591083471308</v>
      </c>
      <c r="T51" s="52">
        <v>1.903377350617184</v>
      </c>
      <c r="U51" s="52">
        <v>0.010768754458937393</v>
      </c>
      <c r="V51" s="52">
        <v>0.07941956413466328</v>
      </c>
      <c r="W51" s="52">
        <v>0</v>
      </c>
      <c r="X51" s="52">
        <v>0.0040382829221015226</v>
      </c>
      <c r="Y51" s="52">
        <v>0</v>
      </c>
      <c r="Z51" s="15" t="s">
        <v>108</v>
      </c>
    </row>
    <row r="52" spans="1:26" ht="10.5" customHeight="1">
      <c r="A52" s="107"/>
      <c r="B52" s="16"/>
      <c r="C52" s="57"/>
      <c r="D52" s="58">
        <v>92.36495308861339</v>
      </c>
      <c r="E52" s="52"/>
      <c r="F52" s="52"/>
      <c r="G52" s="52"/>
      <c r="H52" s="52"/>
      <c r="I52" s="52"/>
      <c r="J52" s="52"/>
      <c r="K52" s="52"/>
      <c r="L52" s="1"/>
      <c r="M52" s="52"/>
      <c r="N52" s="52"/>
      <c r="O52" s="52"/>
      <c r="P52" s="52"/>
      <c r="Q52" s="52"/>
      <c r="R52" s="115"/>
      <c r="S52" s="61"/>
      <c r="T52" s="52"/>
      <c r="U52" s="52"/>
      <c r="V52" s="52"/>
      <c r="W52" s="1"/>
      <c r="X52" s="52"/>
      <c r="Y52" s="52"/>
      <c r="Z52" s="15"/>
    </row>
    <row r="53" spans="1:26" ht="10.5" customHeight="1">
      <c r="A53" s="107"/>
      <c r="B53" s="16" t="s">
        <v>109</v>
      </c>
      <c r="C53" s="57">
        <v>100</v>
      </c>
      <c r="D53" s="52">
        <v>96.41748559810233</v>
      </c>
      <c r="E53" s="52">
        <v>95.51474076584209</v>
      </c>
      <c r="F53" s="52">
        <v>90.14571331751948</v>
      </c>
      <c r="G53" s="52">
        <v>1.7485598102338191</v>
      </c>
      <c r="H53" s="52">
        <v>3.6204676380887832</v>
      </c>
      <c r="I53" s="52">
        <v>0</v>
      </c>
      <c r="J53" s="52">
        <v>0.3320908166723145</v>
      </c>
      <c r="K53" s="52">
        <v>0.5706540155879363</v>
      </c>
      <c r="L53" s="52">
        <v>0.2643171806167401</v>
      </c>
      <c r="M53" s="52"/>
      <c r="N53" s="52"/>
      <c r="O53" s="52">
        <v>0.16672314469671295</v>
      </c>
      <c r="P53" s="52">
        <v>0.06777363605557439</v>
      </c>
      <c r="Q53" s="52">
        <v>0.12334801762114538</v>
      </c>
      <c r="R53" s="115">
        <v>1.209081667231447</v>
      </c>
      <c r="S53" s="116">
        <v>1.301253812267028</v>
      </c>
      <c r="T53" s="52">
        <v>1.8041341917993903</v>
      </c>
      <c r="U53" s="52">
        <v>0.014910199932226365</v>
      </c>
      <c r="V53" s="52">
        <v>0.09081667231446967</v>
      </c>
      <c r="W53" s="52">
        <v>0.0013554727211114875</v>
      </c>
      <c r="X53" s="52">
        <v>0</v>
      </c>
      <c r="Y53" s="52">
        <v>0</v>
      </c>
      <c r="Z53" s="15" t="s">
        <v>109</v>
      </c>
    </row>
    <row r="54" spans="1:26" ht="10.5" customHeight="1">
      <c r="A54" s="107"/>
      <c r="B54" s="16"/>
      <c r="C54" s="57"/>
      <c r="D54" s="58">
        <v>92.79701796001355</v>
      </c>
      <c r="E54" s="52"/>
      <c r="F54" s="52"/>
      <c r="G54" s="52"/>
      <c r="H54" s="52"/>
      <c r="I54" s="52"/>
      <c r="J54" s="52"/>
      <c r="K54" s="52"/>
      <c r="L54" s="1"/>
      <c r="M54" s="52"/>
      <c r="N54" s="52"/>
      <c r="O54" s="52"/>
      <c r="P54" s="52"/>
      <c r="Q54" s="52"/>
      <c r="R54" s="115"/>
      <c r="S54" s="61"/>
      <c r="T54" s="52"/>
      <c r="U54" s="52"/>
      <c r="V54" s="52"/>
      <c r="W54" s="1"/>
      <c r="X54" s="52"/>
      <c r="Y54" s="52"/>
      <c r="Z54" s="15"/>
    </row>
    <row r="55" spans="1:26" s="18" customFormat="1" ht="10.5" customHeight="1">
      <c r="A55" s="107" t="s">
        <v>75</v>
      </c>
      <c r="B55" s="16" t="s">
        <v>110</v>
      </c>
      <c r="C55" s="57">
        <v>100</v>
      </c>
      <c r="D55" s="52">
        <v>96.68312848542018</v>
      </c>
      <c r="E55" s="52">
        <v>95.7717171156674</v>
      </c>
      <c r="F55" s="52">
        <v>90.63479732541686</v>
      </c>
      <c r="G55" s="52">
        <v>1.7021335626890104</v>
      </c>
      <c r="H55" s="52">
        <v>3.4347862275615237</v>
      </c>
      <c r="I55" s="52">
        <v>0</v>
      </c>
      <c r="J55" s="52">
        <v>0.317676109091918</v>
      </c>
      <c r="K55" s="52">
        <v>0.5937352606608772</v>
      </c>
      <c r="L55" s="52">
        <v>0.26496129622950365</v>
      </c>
      <c r="M55" s="52"/>
      <c r="N55" s="52"/>
      <c r="O55" s="52">
        <v>0.13456149599089975</v>
      </c>
      <c r="P55" s="52">
        <v>0.03606802985323086</v>
      </c>
      <c r="Q55" s="52">
        <v>0.09710623422023694</v>
      </c>
      <c r="R55" s="115">
        <v>1.1791471298171627</v>
      </c>
      <c r="S55" s="116">
        <v>1.2263130150098493</v>
      </c>
      <c r="T55" s="52">
        <v>1.6272230391476845</v>
      </c>
      <c r="U55" s="52">
        <v>0.013872319174319562</v>
      </c>
      <c r="V55" s="52">
        <v>0.04716588519268651</v>
      </c>
      <c r="W55" s="52">
        <v>0</v>
      </c>
      <c r="X55" s="52">
        <v>0</v>
      </c>
      <c r="Y55" s="52">
        <v>0</v>
      </c>
      <c r="Z55" s="15" t="s">
        <v>110</v>
      </c>
    </row>
    <row r="56" spans="1:26" s="18" customFormat="1" ht="10.5" customHeight="1">
      <c r="A56" s="107"/>
      <c r="B56" s="50"/>
      <c r="C56" s="57"/>
      <c r="D56" s="58">
        <v>93.24834225785867</v>
      </c>
      <c r="E56" s="52"/>
      <c r="F56" s="52"/>
      <c r="G56" s="52"/>
      <c r="H56" s="52"/>
      <c r="I56" s="52"/>
      <c r="J56" s="52"/>
      <c r="K56" s="52"/>
      <c r="L56" s="1"/>
      <c r="M56" s="52"/>
      <c r="N56" s="52"/>
      <c r="O56" s="52"/>
      <c r="P56" s="52"/>
      <c r="Q56" s="52"/>
      <c r="R56" s="115"/>
      <c r="S56" s="61"/>
      <c r="T56" s="52"/>
      <c r="U56" s="52"/>
      <c r="V56" s="52"/>
      <c r="W56" s="1"/>
      <c r="X56" s="52"/>
      <c r="Y56" s="52"/>
      <c r="Z56" s="41"/>
    </row>
    <row r="57" spans="1:26" ht="10.5" customHeight="1">
      <c r="A57" s="107"/>
      <c r="B57" s="16" t="s">
        <v>111</v>
      </c>
      <c r="C57" s="57">
        <v>100</v>
      </c>
      <c r="D57" s="52">
        <v>96.68322407369972</v>
      </c>
      <c r="E57" s="52">
        <v>95.72587864960869</v>
      </c>
      <c r="F57" s="52">
        <v>90.44098535824645</v>
      </c>
      <c r="G57" s="52">
        <v>1.6591099431079794</v>
      </c>
      <c r="H57" s="52">
        <v>3.6257833482542523</v>
      </c>
      <c r="I57" s="52">
        <v>0</v>
      </c>
      <c r="J57" s="52">
        <v>0.33066682068905767</v>
      </c>
      <c r="K57" s="52">
        <v>0.6266786034019696</v>
      </c>
      <c r="L57" s="52">
        <v>0.2671325843994571</v>
      </c>
      <c r="M57" s="52"/>
      <c r="N57" s="52"/>
      <c r="O57" s="52">
        <v>0.1314003523262194</v>
      </c>
      <c r="P57" s="52">
        <v>0.041874837554509485</v>
      </c>
      <c r="Q57" s="52">
        <v>0.1126288734224738</v>
      </c>
      <c r="R57" s="115">
        <v>1.2288098882375025</v>
      </c>
      <c r="S57" s="112">
        <v>1.3226672827562307</v>
      </c>
      <c r="T57" s="52">
        <v>1.5681404684205966</v>
      </c>
      <c r="U57" s="52">
        <v>0.008663759494036445</v>
      </c>
      <c r="V57" s="52">
        <v>0.08952551477170993</v>
      </c>
      <c r="W57" s="49">
        <v>0.002887919831345482</v>
      </c>
      <c r="X57" s="52">
        <v>0</v>
      </c>
      <c r="Y57" s="52">
        <v>0.001443959915672741</v>
      </c>
      <c r="Z57" s="15" t="s">
        <v>111</v>
      </c>
    </row>
    <row r="58" spans="1:26" ht="10.5" customHeight="1">
      <c r="A58" s="107" t="s">
        <v>94</v>
      </c>
      <c r="B58" s="11"/>
      <c r="C58" s="57"/>
      <c r="D58" s="58">
        <v>93.05744072544546</v>
      </c>
      <c r="E58" s="52"/>
      <c r="F58" s="52"/>
      <c r="G58" s="52"/>
      <c r="H58" s="52"/>
      <c r="I58" s="52"/>
      <c r="J58" s="52"/>
      <c r="K58" s="52"/>
      <c r="L58" s="1"/>
      <c r="M58" s="52"/>
      <c r="N58" s="52"/>
      <c r="O58" s="52"/>
      <c r="P58" s="52"/>
      <c r="Q58" s="52"/>
      <c r="R58" s="115"/>
      <c r="S58" s="61"/>
      <c r="T58" s="52"/>
      <c r="U58" s="52"/>
      <c r="V58" s="52"/>
      <c r="W58" s="1"/>
      <c r="X58" s="52"/>
      <c r="Y58" s="52"/>
      <c r="Z58" s="12"/>
    </row>
    <row r="59" spans="1:26" ht="10.5" customHeight="1">
      <c r="A59" s="107" t="s">
        <v>96</v>
      </c>
      <c r="B59" s="16" t="s">
        <v>100</v>
      </c>
      <c r="C59" s="57">
        <f>C25/$C25*100</f>
        <v>100</v>
      </c>
      <c r="D59" s="52">
        <f aca="true" t="shared" si="0" ref="D59:L59">D27/$C27*100</f>
        <v>96.84633362547473</v>
      </c>
      <c r="E59" s="52">
        <f t="shared" si="0"/>
        <v>95.83990651475314</v>
      </c>
      <c r="F59" s="52">
        <f t="shared" si="0"/>
        <v>90.50978673678061</v>
      </c>
      <c r="G59" s="52">
        <f t="shared" si="0"/>
        <v>1.8229623137598596</v>
      </c>
      <c r="H59" s="52">
        <f t="shared" si="0"/>
        <v>3.5071574642126793</v>
      </c>
      <c r="I59" s="52">
        <f t="shared" si="0"/>
        <v>0</v>
      </c>
      <c r="J59" s="52">
        <f t="shared" si="0"/>
        <v>0.3418054338299737</v>
      </c>
      <c r="K59" s="52">
        <f t="shared" si="0"/>
        <v>0.6646216768916156</v>
      </c>
      <c r="L59" s="52">
        <f t="shared" si="0"/>
        <v>0.175284837861525</v>
      </c>
      <c r="M59" s="52"/>
      <c r="N59" s="52"/>
      <c r="O59" s="52">
        <f>O27/$C27*100</f>
        <v>0.1256208004674262</v>
      </c>
      <c r="P59" s="52">
        <f>P27/$C27*100</f>
        <v>0.0408997955010225</v>
      </c>
      <c r="Q59" s="52">
        <f>Q27/$C27*100</f>
        <v>0.08618171194858311</v>
      </c>
      <c r="R59" s="115">
        <f>R27/$C27*100</f>
        <v>1.184633362547473</v>
      </c>
      <c r="S59" s="116">
        <f>(R27+V27+W27+X27+Y27)/$C27*100</f>
        <v>1.3000292141396437</v>
      </c>
      <c r="T59" s="52">
        <f aca="true" t="shared" si="1" ref="T59:Y59">T27/$C27*100</f>
        <v>1.5717207128250075</v>
      </c>
      <c r="U59" s="52">
        <f t="shared" si="1"/>
        <v>0.010224948875255624</v>
      </c>
      <c r="V59" s="52">
        <f t="shared" si="1"/>
        <v>0.1153958515921706</v>
      </c>
      <c r="W59" s="52">
        <f t="shared" si="1"/>
        <v>0</v>
      </c>
      <c r="X59" s="52">
        <f t="shared" si="1"/>
        <v>0</v>
      </c>
      <c r="Y59" s="52">
        <f t="shared" si="1"/>
        <v>0</v>
      </c>
      <c r="Z59" s="15" t="s">
        <v>100</v>
      </c>
    </row>
    <row r="60" spans="1:26" ht="10.5" customHeight="1">
      <c r="A60" s="107"/>
      <c r="B60" s="16"/>
      <c r="C60" s="57"/>
      <c r="D60" s="58">
        <f>D28/$C27*100</f>
        <v>93.33917616126205</v>
      </c>
      <c r="E60" s="52"/>
      <c r="F60" s="52"/>
      <c r="G60" s="52"/>
      <c r="H60" s="52"/>
      <c r="I60" s="52"/>
      <c r="J60" s="52"/>
      <c r="K60" s="52"/>
      <c r="L60" s="1"/>
      <c r="M60" s="52"/>
      <c r="N60" s="52"/>
      <c r="O60" s="52"/>
      <c r="P60" s="52"/>
      <c r="Q60" s="52"/>
      <c r="R60" s="115"/>
      <c r="S60" s="61"/>
      <c r="T60" s="52"/>
      <c r="U60" s="52"/>
      <c r="V60" s="52"/>
      <c r="W60" s="1"/>
      <c r="X60" s="52"/>
      <c r="Y60" s="52"/>
      <c r="Z60" s="15"/>
    </row>
    <row r="61" spans="1:26" ht="10.5" customHeight="1">
      <c r="A61" s="107" t="s">
        <v>95</v>
      </c>
      <c r="B61" s="16" t="s">
        <v>101</v>
      </c>
      <c r="C61" s="57">
        <f aca="true" t="shared" si="2" ref="C61:H61">C29/$C29*100</f>
        <v>100</v>
      </c>
      <c r="D61" s="52">
        <f t="shared" si="2"/>
        <v>96.99979610264775</v>
      </c>
      <c r="E61" s="52">
        <f t="shared" si="2"/>
        <v>95.88272989426466</v>
      </c>
      <c r="F61" s="52">
        <f t="shared" si="2"/>
        <v>90.5114910722088</v>
      </c>
      <c r="G61" s="52">
        <f t="shared" si="2"/>
        <v>1.8525530861320674</v>
      </c>
      <c r="H61" s="52">
        <f t="shared" si="2"/>
        <v>3.518685735923801</v>
      </c>
      <c r="I61" s="52">
        <f>I25/$C25*100</f>
        <v>0</v>
      </c>
      <c r="J61" s="52">
        <f>J29/$C29*100</f>
        <v>0.33060499257231074</v>
      </c>
      <c r="K61" s="52">
        <f>K29/$C29*100</f>
        <v>0.7864612158107832</v>
      </c>
      <c r="L61" s="52">
        <f>L29/$C29*100</f>
        <v>0.2068101715650578</v>
      </c>
      <c r="M61" s="52"/>
      <c r="N61" s="52"/>
      <c r="O61" s="52">
        <f>O29/$C29*100</f>
        <v>0.10777431475925549</v>
      </c>
      <c r="P61" s="52">
        <f>P29/$C29*100</f>
        <v>0.024758964201450583</v>
      </c>
      <c r="Q61" s="52">
        <f>Q29/$C29*100</f>
        <v>0.08010253123998719</v>
      </c>
      <c r="R61" s="115">
        <f>R29/$C29*100</f>
        <v>1.0835687862281902</v>
      </c>
      <c r="S61" s="116">
        <f>(R29+V29+W29+X29+Y29)/$C29*100</f>
        <v>1.178235414057266</v>
      </c>
      <c r="T61" s="52">
        <f aca="true" t="shared" si="3" ref="T61:Y61">T29/$C29*100</f>
        <v>1.5117532259473945</v>
      </c>
      <c r="U61" s="52">
        <f t="shared" si="3"/>
        <v>0.010194867612362006</v>
      </c>
      <c r="V61" s="52">
        <f t="shared" si="3"/>
        <v>0.09175380851125804</v>
      </c>
      <c r="W61" s="52">
        <f t="shared" si="3"/>
        <v>0.002912819317817716</v>
      </c>
      <c r="X61" s="52">
        <f t="shared" si="3"/>
        <v>0</v>
      </c>
      <c r="Y61" s="52">
        <f t="shared" si="3"/>
        <v>0</v>
      </c>
      <c r="Z61" s="15" t="s">
        <v>101</v>
      </c>
    </row>
    <row r="62" spans="1:26" ht="10.5" customHeight="1">
      <c r="A62" s="10"/>
      <c r="B62" s="16"/>
      <c r="C62" s="57"/>
      <c r="D62" s="58">
        <f>D30/$C29*100</f>
        <v>93.48111036672395</v>
      </c>
      <c r="E62" s="52"/>
      <c r="F62" s="52"/>
      <c r="G62" s="52"/>
      <c r="H62" s="52"/>
      <c r="I62" s="52"/>
      <c r="J62" s="52"/>
      <c r="K62" s="52"/>
      <c r="L62" s="1"/>
      <c r="M62" s="52"/>
      <c r="N62" s="52"/>
      <c r="O62" s="52"/>
      <c r="P62" s="52"/>
      <c r="Q62" s="52"/>
      <c r="R62" s="115"/>
      <c r="S62" s="61"/>
      <c r="T62" s="52"/>
      <c r="U62" s="52"/>
      <c r="V62" s="52"/>
      <c r="W62" s="1"/>
      <c r="X62" s="52"/>
      <c r="Y62" s="52"/>
      <c r="Z62" s="5"/>
    </row>
    <row r="63" spans="1:31" ht="11.25" customHeight="1">
      <c r="A63" s="10"/>
      <c r="B63" s="16" t="s">
        <v>115</v>
      </c>
      <c r="C63" s="57">
        <f aca="true" t="shared" si="4" ref="C63:H63">C31/$C31*100</f>
        <v>100</v>
      </c>
      <c r="D63" s="52">
        <f t="shared" si="4"/>
        <v>97.21770421014753</v>
      </c>
      <c r="E63" s="52">
        <f t="shared" si="4"/>
        <v>96.06477150053976</v>
      </c>
      <c r="F63" s="52">
        <f t="shared" si="4"/>
        <v>90.51457358762146</v>
      </c>
      <c r="G63" s="52">
        <f t="shared" si="4"/>
        <v>1.8956459157970493</v>
      </c>
      <c r="H63" s="52">
        <f t="shared" si="4"/>
        <v>3.6545519971212665</v>
      </c>
      <c r="I63" s="52">
        <f>I25/$C25*100</f>
        <v>0</v>
      </c>
      <c r="J63" s="52">
        <f>J31/$C31*100</f>
        <v>0.3411299028427492</v>
      </c>
      <c r="K63" s="52">
        <f>K31/$C31*100</f>
        <v>0.8118028067650234</v>
      </c>
      <c r="L63" s="52">
        <f>L31/$C31*100</f>
        <v>0.10363440086362001</v>
      </c>
      <c r="M63" s="52"/>
      <c r="N63" s="52"/>
      <c r="O63" s="52">
        <f>O31/$C31*100</f>
        <v>0.09931630082763583</v>
      </c>
      <c r="P63" s="52">
        <f>P31/$C31*100</f>
        <v>0.03454480028787334</v>
      </c>
      <c r="Q63" s="52">
        <f>Q31/$C31*100</f>
        <v>0.08780136739834472</v>
      </c>
      <c r="R63" s="115">
        <f>R31/$C31*100</f>
        <v>1.1198272759985606</v>
      </c>
      <c r="S63" s="116">
        <f>(R31+V31+W31+X31+Y31)/$C31*100</f>
        <v>1.2018711766822598</v>
      </c>
      <c r="T63" s="52">
        <f aca="true" t="shared" si="5" ref="T63:Y63">T31/$C31*100</f>
        <v>1.3659589780496582</v>
      </c>
      <c r="U63" s="52">
        <f t="shared" si="5"/>
        <v>0.005757466714645556</v>
      </c>
      <c r="V63" s="52">
        <f t="shared" si="5"/>
        <v>0.08204390068369917</v>
      </c>
      <c r="W63" s="52">
        <f t="shared" si="5"/>
        <v>0</v>
      </c>
      <c r="X63" s="52">
        <f t="shared" si="5"/>
        <v>0</v>
      </c>
      <c r="Y63" s="52">
        <f t="shared" si="5"/>
        <v>0</v>
      </c>
      <c r="Z63" s="15" t="s">
        <v>115</v>
      </c>
      <c r="AA63" s="18"/>
      <c r="AB63" s="18"/>
      <c r="AC63" s="18"/>
      <c r="AD63" s="18"/>
      <c r="AE63" s="18"/>
    </row>
    <row r="64" spans="1:31" ht="11.25" customHeight="1">
      <c r="A64" s="10"/>
      <c r="B64" s="16"/>
      <c r="C64" s="57"/>
      <c r="D64" s="58">
        <f>D32/$C31*100</f>
        <v>93.56315221302627</v>
      </c>
      <c r="E64" s="52"/>
      <c r="F64" s="52"/>
      <c r="G64" s="52"/>
      <c r="H64" s="52"/>
      <c r="I64" s="52"/>
      <c r="J64" s="52"/>
      <c r="K64" s="52"/>
      <c r="L64" s="1"/>
      <c r="M64" s="52"/>
      <c r="N64" s="52"/>
      <c r="O64" s="52"/>
      <c r="P64" s="52"/>
      <c r="Q64" s="52"/>
      <c r="R64" s="115"/>
      <c r="S64" s="61"/>
      <c r="T64" s="52"/>
      <c r="U64" s="52"/>
      <c r="V64" s="52"/>
      <c r="W64" s="1"/>
      <c r="X64" s="52"/>
      <c r="Y64" s="52"/>
      <c r="Z64" s="5"/>
      <c r="AA64" s="18"/>
      <c r="AB64" s="18"/>
      <c r="AC64" s="18"/>
      <c r="AD64" s="18"/>
      <c r="AE64" s="18"/>
    </row>
    <row r="65" spans="1:26" s="18" customFormat="1" ht="11.25" customHeight="1">
      <c r="A65" s="10"/>
      <c r="B65" s="16" t="s">
        <v>117</v>
      </c>
      <c r="C65" s="57">
        <f aca="true" t="shared" si="6" ref="C65:H65">C33/$C33*100</f>
        <v>100</v>
      </c>
      <c r="D65" s="52">
        <f t="shared" si="6"/>
        <v>97.20456339240869</v>
      </c>
      <c r="E65" s="52">
        <f t="shared" si="6"/>
        <v>96.08093563894668</v>
      </c>
      <c r="F65" s="52">
        <f t="shared" si="6"/>
        <v>90.16000574011623</v>
      </c>
      <c r="G65" s="52">
        <f t="shared" si="6"/>
        <v>2.093707397574801</v>
      </c>
      <c r="H65" s="52">
        <f t="shared" si="6"/>
        <v>3.8272225012556502</v>
      </c>
      <c r="I65" s="52">
        <f>I27/$C27*100</f>
        <v>0</v>
      </c>
      <c r="J65" s="52">
        <f>J33/$C33*100</f>
        <v>0.33292674176652076</v>
      </c>
      <c r="K65" s="52">
        <f>K33/$C33*100</f>
        <v>0.7907010116954869</v>
      </c>
      <c r="L65" s="52">
        <f>L33/$C33*100</f>
        <v>0.11767238286575303</v>
      </c>
      <c r="M65" s="52"/>
      <c r="N65" s="52"/>
      <c r="O65" s="52">
        <f>O33/$C33*100</f>
        <v>0.0803616273229533</v>
      </c>
      <c r="P65" s="52">
        <f>P33/$C33*100</f>
        <v>0.014350290593384517</v>
      </c>
      <c r="Q65" s="52">
        <f>Q33/$C33*100</f>
        <v>0.07318648202626103</v>
      </c>
      <c r="R65" s="115">
        <f>R33/$C33*100</f>
        <v>0.8839779005524863</v>
      </c>
      <c r="S65" s="116">
        <f>(R33+V33+W33+X33+Y33)/$C33*100</f>
        <v>0.934203917629332</v>
      </c>
      <c r="T65" s="52">
        <f aca="true" t="shared" si="7" ref="T65:Y65">T33/$C33*100</f>
        <v>1.6344980985864965</v>
      </c>
      <c r="U65" s="52">
        <f t="shared" si="7"/>
        <v>0.005740116237353807</v>
      </c>
      <c r="V65" s="52">
        <f t="shared" si="7"/>
        <v>0.05022601707684581</v>
      </c>
      <c r="W65" s="1">
        <f t="shared" si="7"/>
        <v>0</v>
      </c>
      <c r="X65" s="52">
        <f t="shared" si="7"/>
        <v>0</v>
      </c>
      <c r="Y65" s="52">
        <f t="shared" si="7"/>
        <v>0</v>
      </c>
      <c r="Z65" s="15" t="s">
        <v>117</v>
      </c>
    </row>
    <row r="66" spans="1:26" s="18" customFormat="1" ht="11.25" customHeight="1">
      <c r="A66" s="10"/>
      <c r="B66" s="16"/>
      <c r="C66" s="57"/>
      <c r="D66" s="58">
        <f>D34/$C33*100</f>
        <v>93.37734089115305</v>
      </c>
      <c r="E66" s="52"/>
      <c r="F66" s="52"/>
      <c r="G66" s="52"/>
      <c r="H66" s="52"/>
      <c r="I66" s="52"/>
      <c r="J66" s="52"/>
      <c r="K66" s="52"/>
      <c r="L66" s="1"/>
      <c r="M66" s="52"/>
      <c r="N66" s="52"/>
      <c r="O66" s="52"/>
      <c r="P66" s="52"/>
      <c r="Q66" s="52"/>
      <c r="R66" s="115"/>
      <c r="S66" s="61"/>
      <c r="T66" s="52"/>
      <c r="U66" s="52"/>
      <c r="V66" s="52"/>
      <c r="W66" s="1"/>
      <c r="X66" s="52"/>
      <c r="Y66" s="52"/>
      <c r="Z66" s="5"/>
    </row>
    <row r="67" spans="1:26" s="18" customFormat="1" ht="11.25" customHeight="1">
      <c r="A67" s="10"/>
      <c r="B67" s="16" t="s">
        <v>118</v>
      </c>
      <c r="C67" s="57">
        <f aca="true" t="shared" si="8" ref="C67:H67">C35/$C35*100</f>
        <v>100</v>
      </c>
      <c r="D67" s="52">
        <f t="shared" si="8"/>
        <v>97.28912752418944</v>
      </c>
      <c r="E67" s="52">
        <f t="shared" si="8"/>
        <v>96.1393532001822</v>
      </c>
      <c r="F67" s="52">
        <f t="shared" si="8"/>
        <v>89.63546770831896</v>
      </c>
      <c r="G67" s="52">
        <f t="shared" si="8"/>
        <v>2.2622810528785764</v>
      </c>
      <c r="H67" s="52">
        <f t="shared" si="8"/>
        <v>4.241604438984665</v>
      </c>
      <c r="I67" s="52">
        <f>I27/$C27*100</f>
        <v>0</v>
      </c>
      <c r="J67" s="52">
        <f>J35/$C35*100</f>
        <v>0.33540835622299825</v>
      </c>
      <c r="K67" s="52">
        <f>K35/$C35*100</f>
        <v>0.8143659677842344</v>
      </c>
      <c r="L67" s="52">
        <f>L35/$C35*100</f>
        <v>0.11318306670899528</v>
      </c>
      <c r="M67" s="52"/>
      <c r="N67" s="52"/>
      <c r="O67" s="52">
        <f>O35/$C35*100</f>
        <v>0.13388728622893345</v>
      </c>
      <c r="P67" s="52">
        <f>P35/$C35*100</f>
        <v>0.020704219519938165</v>
      </c>
      <c r="Q67" s="52">
        <f>Q35/$C35*100</f>
        <v>0.07315490897044817</v>
      </c>
      <c r="R67" s="115">
        <f>R35/$C35*100</f>
        <v>0.8254082181948681</v>
      </c>
      <c r="S67" s="116">
        <f>(R35+V35+W35+X35+Y35)/$C35*100</f>
        <v>0.8461124377148064</v>
      </c>
      <c r="T67" s="52">
        <f aca="true" t="shared" si="9" ref="T67:Y67">T35/$C35*100</f>
        <v>1.5486756200913747</v>
      </c>
      <c r="U67" s="52">
        <f t="shared" si="9"/>
        <v>0.016563375615950532</v>
      </c>
      <c r="V67" s="52">
        <f t="shared" si="9"/>
        <v>0.017943656917279744</v>
      </c>
      <c r="W67" s="52">
        <f t="shared" si="9"/>
        <v>0</v>
      </c>
      <c r="X67" s="52">
        <f t="shared" si="9"/>
        <v>0</v>
      </c>
      <c r="Y67" s="52">
        <f t="shared" si="9"/>
        <v>0.0027605626026584217</v>
      </c>
      <c r="Z67" s="15" t="s">
        <v>118</v>
      </c>
    </row>
    <row r="68" spans="1:26" s="18" customFormat="1" ht="11.25" customHeight="1">
      <c r="A68" s="10"/>
      <c r="B68" s="16"/>
      <c r="C68" s="57"/>
      <c r="D68" s="58">
        <f>D36/$C35*100</f>
        <v>93.04752308520476</v>
      </c>
      <c r="E68" s="52"/>
      <c r="F68" s="52"/>
      <c r="G68" s="52"/>
      <c r="H68" s="52"/>
      <c r="I68" s="52"/>
      <c r="J68" s="52"/>
      <c r="K68" s="52"/>
      <c r="L68" s="1"/>
      <c r="M68" s="52"/>
      <c r="N68" s="52"/>
      <c r="O68" s="52"/>
      <c r="P68" s="52"/>
      <c r="Q68" s="52"/>
      <c r="R68" s="115"/>
      <c r="S68" s="61"/>
      <c r="T68" s="52"/>
      <c r="U68" s="52"/>
      <c r="V68" s="52"/>
      <c r="W68" s="1"/>
      <c r="X68" s="52"/>
      <c r="Y68" s="52"/>
      <c r="Z68" s="5"/>
    </row>
    <row r="69" spans="1:26" ht="11.25" customHeight="1">
      <c r="A69" s="10"/>
      <c r="B69" s="11" t="s">
        <v>121</v>
      </c>
      <c r="C69" s="76">
        <f aca="true" t="shared" si="10" ref="C69:H69">C37/$C37*100</f>
        <v>100</v>
      </c>
      <c r="D69" s="77">
        <f t="shared" si="10"/>
        <v>97.47598364482675</v>
      </c>
      <c r="E69" s="77">
        <f t="shared" si="10"/>
        <v>96.2748121843211</v>
      </c>
      <c r="F69" s="77">
        <f t="shared" si="10"/>
        <v>89.72425404281206</v>
      </c>
      <c r="G69" s="77">
        <f t="shared" si="10"/>
        <v>2.252373339369845</v>
      </c>
      <c r="H69" s="77">
        <f t="shared" si="10"/>
        <v>4.298184802139189</v>
      </c>
      <c r="I69" s="77">
        <f>I29/$C29*100</f>
        <v>0</v>
      </c>
      <c r="J69" s="77">
        <f>J37/$C37*100</f>
        <v>0.3296501181364157</v>
      </c>
      <c r="K69" s="77">
        <f>K37/$C37*100</f>
        <v>0.8715213423692364</v>
      </c>
      <c r="L69" s="77">
        <f>L37/$C37*100</f>
        <v>0.17685092174700415</v>
      </c>
      <c r="M69" s="77"/>
      <c r="N69" s="77"/>
      <c r="O69" s="77">
        <f>O37/$C37*100</f>
        <v>0.09903651617832233</v>
      </c>
      <c r="P69" s="77">
        <f>P37/$C37*100</f>
        <v>0.029710954853496695</v>
      </c>
      <c r="Q69" s="77">
        <f>Q37/$C37*100</f>
        <v>0.06225152445494546</v>
      </c>
      <c r="R69" s="117">
        <f>R37/$C37*100</f>
        <v>0.6593002362728314</v>
      </c>
      <c r="S69" s="118">
        <f>(R37+V37+W37+X37+Y37)/$C37*100</f>
        <v>0.7031592648660885</v>
      </c>
      <c r="T69" s="77">
        <f aca="true" t="shared" si="11" ref="T69:Y69">T37/$C37*100</f>
        <v>1.5081846606584512</v>
      </c>
      <c r="U69" s="77">
        <f t="shared" si="11"/>
        <v>0.01839249586168843</v>
      </c>
      <c r="V69" s="77">
        <f t="shared" si="11"/>
        <v>0.04102941384530496</v>
      </c>
      <c r="W69" s="77">
        <f t="shared" si="11"/>
        <v>0</v>
      </c>
      <c r="X69" s="77">
        <f t="shared" si="11"/>
        <v>0</v>
      </c>
      <c r="Y69" s="77">
        <f t="shared" si="11"/>
        <v>0.0028296147479520664</v>
      </c>
      <c r="Z69" s="12" t="s">
        <v>121</v>
      </c>
    </row>
    <row r="70" spans="1:26" ht="11.25" customHeight="1" thickBot="1">
      <c r="A70" s="119"/>
      <c r="B70" s="120"/>
      <c r="C70" s="80"/>
      <c r="D70" s="81">
        <f>D38/$C37*100</f>
        <v>93.17779884268757</v>
      </c>
      <c r="E70" s="82"/>
      <c r="F70" s="82"/>
      <c r="G70" s="82"/>
      <c r="H70" s="82"/>
      <c r="I70" s="82"/>
      <c r="J70" s="82"/>
      <c r="K70" s="82"/>
      <c r="L70" s="83"/>
      <c r="M70" s="77"/>
      <c r="N70" s="77"/>
      <c r="O70" s="82"/>
      <c r="P70" s="82"/>
      <c r="Q70" s="82"/>
      <c r="R70" s="121"/>
      <c r="S70" s="85"/>
      <c r="T70" s="82"/>
      <c r="U70" s="82"/>
      <c r="V70" s="82"/>
      <c r="W70" s="83"/>
      <c r="X70" s="82"/>
      <c r="Y70" s="82"/>
      <c r="Z70" s="122"/>
    </row>
    <row r="71" spans="1:26" ht="10.5" customHeight="1">
      <c r="A71" s="64" t="s">
        <v>19</v>
      </c>
      <c r="B71" s="64"/>
      <c r="C71" s="64"/>
      <c r="D71" s="64"/>
      <c r="E71" s="64"/>
      <c r="F71" s="64"/>
      <c r="G71" s="64"/>
      <c r="H71" s="64"/>
      <c r="I71" s="64"/>
      <c r="J71" s="64"/>
      <c r="K71" s="64"/>
      <c r="L71" s="64"/>
      <c r="M71" s="65"/>
      <c r="N71" s="65"/>
      <c r="O71" s="64" t="s">
        <v>21</v>
      </c>
      <c r="P71" s="64"/>
      <c r="Q71" s="64"/>
      <c r="R71" s="64"/>
      <c r="S71" s="64"/>
      <c r="T71" s="64"/>
      <c r="U71" s="64"/>
      <c r="V71" s="64"/>
      <c r="W71" s="64"/>
      <c r="X71" s="64"/>
      <c r="Y71" s="64"/>
      <c r="Z71" s="71"/>
    </row>
    <row r="72" spans="1:26" ht="10.5" customHeight="1">
      <c r="A72" s="64" t="s">
        <v>17</v>
      </c>
      <c r="B72" s="64"/>
      <c r="C72" s="64"/>
      <c r="D72" s="64"/>
      <c r="E72" s="64"/>
      <c r="F72" s="64"/>
      <c r="G72" s="64"/>
      <c r="H72" s="64"/>
      <c r="I72" s="64"/>
      <c r="J72" s="64"/>
      <c r="K72" s="64"/>
      <c r="L72" s="64"/>
      <c r="M72" s="65"/>
      <c r="N72" s="65"/>
      <c r="O72" s="64" t="s">
        <v>22</v>
      </c>
      <c r="P72" s="64"/>
      <c r="Q72" s="64"/>
      <c r="R72" s="64"/>
      <c r="S72" s="64"/>
      <c r="T72" s="64"/>
      <c r="U72" s="64"/>
      <c r="V72" s="64"/>
      <c r="W72" s="64"/>
      <c r="X72" s="64"/>
      <c r="Y72" s="64"/>
      <c r="Z72" s="71"/>
    </row>
    <row r="73" spans="1:26" ht="10.5" customHeight="1">
      <c r="A73" s="64" t="s">
        <v>18</v>
      </c>
      <c r="B73" s="64"/>
      <c r="C73" s="64"/>
      <c r="D73" s="64"/>
      <c r="E73" s="64"/>
      <c r="F73" s="64"/>
      <c r="G73" s="64"/>
      <c r="H73" s="64"/>
      <c r="I73" s="64"/>
      <c r="J73" s="64"/>
      <c r="K73" s="64"/>
      <c r="L73" s="64"/>
      <c r="M73" s="65"/>
      <c r="N73" s="65"/>
      <c r="O73" s="64" t="s">
        <v>24</v>
      </c>
      <c r="P73" s="64"/>
      <c r="Q73" s="64"/>
      <c r="R73" s="64"/>
      <c r="S73" s="64"/>
      <c r="T73" s="64"/>
      <c r="U73" s="64"/>
      <c r="V73" s="64"/>
      <c r="W73" s="64"/>
      <c r="X73" s="64"/>
      <c r="Y73" s="64"/>
      <c r="Z73" s="71"/>
    </row>
    <row r="74" spans="1:26" ht="10.5" customHeight="1">
      <c r="A74" s="64"/>
      <c r="B74" s="64"/>
      <c r="C74" s="131" t="s">
        <v>2</v>
      </c>
      <c r="D74" s="65"/>
      <c r="E74" s="65"/>
      <c r="F74" s="67" t="s">
        <v>9</v>
      </c>
      <c r="G74" s="65"/>
      <c r="H74" s="65"/>
      <c r="I74" s="64"/>
      <c r="J74" s="132" t="s">
        <v>3</v>
      </c>
      <c r="K74" s="64"/>
      <c r="L74" s="64"/>
      <c r="M74" s="65"/>
      <c r="N74" s="65"/>
      <c r="O74" s="64" t="s">
        <v>23</v>
      </c>
      <c r="P74" s="64"/>
      <c r="Q74" s="64"/>
      <c r="R74" s="64"/>
      <c r="S74" s="64"/>
      <c r="T74" s="64"/>
      <c r="U74" s="64"/>
      <c r="V74" s="64"/>
      <c r="W74" s="64"/>
      <c r="X74" s="64"/>
      <c r="Y74" s="64"/>
      <c r="Z74" s="71"/>
    </row>
    <row r="75" spans="1:26" ht="10.5" customHeight="1">
      <c r="A75" s="64"/>
      <c r="B75" s="64"/>
      <c r="C75" s="131"/>
      <c r="D75" s="123"/>
      <c r="E75" s="123"/>
      <c r="F75" s="70" t="s">
        <v>10</v>
      </c>
      <c r="G75" s="123"/>
      <c r="H75" s="123"/>
      <c r="I75" s="123"/>
      <c r="J75" s="132"/>
      <c r="K75" s="64"/>
      <c r="L75" s="64"/>
      <c r="M75" s="65"/>
      <c r="N75" s="65"/>
      <c r="O75" s="64" t="s">
        <v>25</v>
      </c>
      <c r="P75" s="64"/>
      <c r="Q75" s="64"/>
      <c r="R75" s="64"/>
      <c r="S75" s="64"/>
      <c r="T75" s="64"/>
      <c r="U75" s="64"/>
      <c r="V75" s="64"/>
      <c r="W75" s="64"/>
      <c r="X75" s="64"/>
      <c r="Y75" s="64"/>
      <c r="Z75" s="71"/>
    </row>
    <row r="76" spans="1:26" ht="10.5" customHeight="1">
      <c r="A76" s="64" t="s">
        <v>20</v>
      </c>
      <c r="B76" s="64"/>
      <c r="C76" s="64"/>
      <c r="D76" s="64"/>
      <c r="E76" s="64"/>
      <c r="F76" s="64"/>
      <c r="G76" s="64"/>
      <c r="H76" s="64"/>
      <c r="I76" s="64"/>
      <c r="J76" s="64"/>
      <c r="K76" s="64"/>
      <c r="L76" s="64"/>
      <c r="M76" s="65"/>
      <c r="N76" s="65"/>
      <c r="O76" s="124" t="s">
        <v>113</v>
      </c>
      <c r="P76" s="64"/>
      <c r="Q76" s="64"/>
      <c r="R76" s="64"/>
      <c r="S76" s="64"/>
      <c r="T76" s="64"/>
      <c r="U76" s="64"/>
      <c r="V76" s="64"/>
      <c r="W76" s="64"/>
      <c r="X76" s="64"/>
      <c r="Y76" s="64"/>
      <c r="Z76" s="71"/>
    </row>
    <row r="77" spans="1:26" s="13" customFormat="1" ht="11.25" customHeight="1">
      <c r="A77" s="17"/>
      <c r="B77" s="64"/>
      <c r="C77" s="64"/>
      <c r="D77" s="64"/>
      <c r="E77" s="64"/>
      <c r="F77" s="64"/>
      <c r="G77" s="64"/>
      <c r="H77" s="64"/>
      <c r="I77" s="64"/>
      <c r="J77" s="64"/>
      <c r="K77" s="64"/>
      <c r="L77" s="64"/>
      <c r="M77" s="65"/>
      <c r="N77" s="65"/>
      <c r="O77" s="64"/>
      <c r="P77" s="64"/>
      <c r="Q77" s="64"/>
      <c r="R77" s="64"/>
      <c r="S77" s="64"/>
      <c r="T77" s="64"/>
      <c r="U77" s="64"/>
      <c r="V77" s="64"/>
      <c r="W77" s="64"/>
      <c r="X77" s="64"/>
      <c r="Y77" s="64"/>
      <c r="Z77" s="71"/>
    </row>
    <row r="78" spans="1:26" s="13" customFormat="1" ht="11.25" customHeight="1">
      <c r="A78" s="17"/>
      <c r="B78" s="17"/>
      <c r="C78" s="17"/>
      <c r="D78" s="17"/>
      <c r="E78" s="17"/>
      <c r="F78" s="17"/>
      <c r="G78" s="17"/>
      <c r="H78" s="17"/>
      <c r="I78" s="17"/>
      <c r="J78" s="17"/>
      <c r="K78" s="17"/>
      <c r="L78" s="17"/>
      <c r="M78" s="65"/>
      <c r="N78" s="65"/>
      <c r="O78" s="17"/>
      <c r="P78" s="17"/>
      <c r="Q78" s="17"/>
      <c r="R78" s="17"/>
      <c r="S78" s="17"/>
      <c r="T78" s="17"/>
      <c r="U78" s="17"/>
      <c r="V78" s="17"/>
      <c r="W78" s="17"/>
      <c r="X78" s="17"/>
      <c r="Y78" s="17"/>
      <c r="Z78" s="20"/>
    </row>
    <row r="79" spans="1:26" s="64" customFormat="1" ht="11.25" customHeight="1">
      <c r="A79" s="17"/>
      <c r="B79" s="17"/>
      <c r="C79" s="17"/>
      <c r="D79" s="17"/>
      <c r="E79" s="17"/>
      <c r="F79" s="17"/>
      <c r="G79" s="17"/>
      <c r="H79" s="17"/>
      <c r="I79" s="17"/>
      <c r="J79" s="17"/>
      <c r="K79" s="17"/>
      <c r="L79" s="17"/>
      <c r="M79" s="18"/>
      <c r="N79" s="18"/>
      <c r="O79" s="17"/>
      <c r="P79" s="17"/>
      <c r="Q79" s="17"/>
      <c r="R79" s="17"/>
      <c r="S79" s="17"/>
      <c r="T79" s="17"/>
      <c r="U79" s="17"/>
      <c r="V79" s="17"/>
      <c r="W79" s="17"/>
      <c r="X79" s="17"/>
      <c r="Y79" s="17"/>
      <c r="Z79" s="20"/>
    </row>
    <row r="80" spans="1:26" s="64" customFormat="1" ht="11.25" customHeight="1">
      <c r="A80" s="17"/>
      <c r="B80" s="17"/>
      <c r="C80" s="17"/>
      <c r="D80" s="17"/>
      <c r="E80" s="17"/>
      <c r="F80" s="17"/>
      <c r="G80" s="17"/>
      <c r="H80" s="17"/>
      <c r="I80" s="17"/>
      <c r="J80" s="17"/>
      <c r="K80" s="17"/>
      <c r="L80" s="17"/>
      <c r="M80" s="18"/>
      <c r="N80" s="18"/>
      <c r="O80" s="17"/>
      <c r="P80" s="17"/>
      <c r="Q80" s="17"/>
      <c r="R80" s="17"/>
      <c r="S80" s="17"/>
      <c r="T80" s="17"/>
      <c r="U80" s="17"/>
      <c r="V80" s="17"/>
      <c r="W80" s="17"/>
      <c r="X80" s="17"/>
      <c r="Y80" s="17"/>
      <c r="Z80" s="20"/>
    </row>
    <row r="81" spans="1:26" s="64" customFormat="1" ht="11.25" customHeight="1">
      <c r="A81" s="17"/>
      <c r="B81" s="17"/>
      <c r="C81" s="17"/>
      <c r="D81" s="17"/>
      <c r="E81" s="17"/>
      <c r="F81" s="17"/>
      <c r="G81" s="17"/>
      <c r="H81" s="17"/>
      <c r="I81" s="17"/>
      <c r="J81" s="17"/>
      <c r="K81" s="17"/>
      <c r="L81" s="17"/>
      <c r="M81" s="18"/>
      <c r="N81" s="18"/>
      <c r="O81" s="17"/>
      <c r="P81" s="17"/>
      <c r="Q81" s="17"/>
      <c r="R81" s="17"/>
      <c r="S81" s="17"/>
      <c r="T81" s="17"/>
      <c r="U81" s="17"/>
      <c r="V81" s="17"/>
      <c r="W81" s="17"/>
      <c r="X81" s="17"/>
      <c r="Y81" s="17"/>
      <c r="Z81" s="20"/>
    </row>
    <row r="82" spans="1:26" s="64" customFormat="1" ht="11.25" customHeight="1">
      <c r="A82" s="17"/>
      <c r="B82" s="17"/>
      <c r="C82" s="17"/>
      <c r="D82" s="17"/>
      <c r="E82" s="17"/>
      <c r="F82" s="17"/>
      <c r="G82" s="17"/>
      <c r="H82" s="17"/>
      <c r="I82" s="17"/>
      <c r="J82" s="17"/>
      <c r="K82" s="17"/>
      <c r="L82" s="17"/>
      <c r="M82" s="18"/>
      <c r="N82" s="18"/>
      <c r="O82" s="17"/>
      <c r="P82" s="17"/>
      <c r="Q82" s="17"/>
      <c r="R82" s="17"/>
      <c r="S82" s="17"/>
      <c r="T82" s="17"/>
      <c r="U82" s="17"/>
      <c r="V82" s="17"/>
      <c r="W82" s="17"/>
      <c r="X82" s="17"/>
      <c r="Y82" s="17"/>
      <c r="Z82" s="20"/>
    </row>
    <row r="83" spans="1:26" s="64" customFormat="1" ht="9.75" customHeight="1">
      <c r="A83" s="17"/>
      <c r="B83" s="17"/>
      <c r="C83" s="17"/>
      <c r="D83" s="17"/>
      <c r="E83" s="17"/>
      <c r="F83" s="17"/>
      <c r="G83" s="17"/>
      <c r="H83" s="17"/>
      <c r="I83" s="17"/>
      <c r="J83" s="17"/>
      <c r="K83" s="17"/>
      <c r="L83" s="17"/>
      <c r="M83" s="18"/>
      <c r="N83" s="18"/>
      <c r="O83" s="17"/>
      <c r="P83" s="17"/>
      <c r="Q83" s="17"/>
      <c r="R83" s="17"/>
      <c r="S83" s="17"/>
      <c r="T83" s="17"/>
      <c r="U83" s="17"/>
      <c r="V83" s="17"/>
      <c r="W83" s="17"/>
      <c r="X83" s="17"/>
      <c r="Y83" s="17"/>
      <c r="Z83" s="20"/>
    </row>
    <row r="84" spans="1:26" s="64" customFormat="1" ht="9.75" customHeight="1">
      <c r="A84" s="17"/>
      <c r="B84" s="17"/>
      <c r="C84" s="17"/>
      <c r="D84" s="17"/>
      <c r="E84" s="17"/>
      <c r="F84" s="17"/>
      <c r="G84" s="17"/>
      <c r="H84" s="17"/>
      <c r="I84" s="17"/>
      <c r="J84" s="17"/>
      <c r="K84" s="17"/>
      <c r="L84" s="17"/>
      <c r="M84" s="18"/>
      <c r="N84" s="18"/>
      <c r="O84" s="17"/>
      <c r="P84" s="17"/>
      <c r="Q84" s="17"/>
      <c r="R84" s="17"/>
      <c r="S84" s="17"/>
      <c r="T84" s="17"/>
      <c r="U84" s="17"/>
      <c r="V84" s="17"/>
      <c r="W84" s="17"/>
      <c r="X84" s="17"/>
      <c r="Y84" s="17"/>
      <c r="Z84" s="20"/>
    </row>
    <row r="85" spans="1:26" s="64" customFormat="1" ht="12">
      <c r="A85" s="17"/>
      <c r="B85" s="17"/>
      <c r="C85" s="17"/>
      <c r="D85" s="17"/>
      <c r="E85" s="17"/>
      <c r="F85" s="17"/>
      <c r="G85" s="17"/>
      <c r="H85" s="17"/>
      <c r="I85" s="17"/>
      <c r="J85" s="17"/>
      <c r="K85" s="17"/>
      <c r="L85" s="17"/>
      <c r="M85" s="18"/>
      <c r="N85" s="18"/>
      <c r="O85" s="17"/>
      <c r="P85" s="17"/>
      <c r="Q85" s="17"/>
      <c r="R85" s="17"/>
      <c r="S85" s="17"/>
      <c r="T85" s="17"/>
      <c r="U85" s="17"/>
      <c r="V85" s="17"/>
      <c r="W85" s="17"/>
      <c r="X85" s="17"/>
      <c r="Y85" s="17"/>
      <c r="Z85" s="20"/>
    </row>
    <row r="86" spans="1:26" s="64" customFormat="1" ht="12">
      <c r="A86" s="17"/>
      <c r="B86" s="17"/>
      <c r="C86" s="17"/>
      <c r="D86" s="17"/>
      <c r="E86" s="17"/>
      <c r="F86" s="17"/>
      <c r="G86" s="17"/>
      <c r="H86" s="17"/>
      <c r="I86" s="17"/>
      <c r="J86" s="17"/>
      <c r="K86" s="17"/>
      <c r="L86" s="17"/>
      <c r="M86" s="18"/>
      <c r="N86" s="18"/>
      <c r="O86" s="17"/>
      <c r="P86" s="17"/>
      <c r="Q86" s="17"/>
      <c r="R86" s="17"/>
      <c r="S86" s="17"/>
      <c r="T86" s="17"/>
      <c r="U86" s="17"/>
      <c r="V86" s="17"/>
      <c r="W86" s="17"/>
      <c r="X86" s="17"/>
      <c r="Y86" s="17"/>
      <c r="Z86" s="20"/>
    </row>
  </sheetData>
  <mergeCells count="8">
    <mergeCell ref="Z4:Z5"/>
    <mergeCell ref="B4:B5"/>
    <mergeCell ref="C74:C75"/>
    <mergeCell ref="J74:J75"/>
    <mergeCell ref="I5:I6"/>
    <mergeCell ref="R4:S5"/>
    <mergeCell ref="J4:J6"/>
    <mergeCell ref="T4:T5"/>
  </mergeCells>
  <printOptions/>
  <pageMargins left="0.54" right="0.4" top="0.3937007874015748" bottom="0.31496062992125984" header="0.5118110236220472" footer="0.3937007874015748"/>
  <pageSetup firstPageNumber="62" useFirstPageNumber="1" horizontalDpi="300" verticalDpi="300" orientation="portrait" pageOrder="overThenDown" paperSize="9" scale="97" r:id="rId1"/>
  <headerFooter alignWithMargins="0">
    <oddFooter>&amp;C&amp;"ＭＳ 明朝,標準"&amp;10－&amp;P－</oddFooter>
  </headerFooter>
  <colBreaks count="1" manualBreakCount="1">
    <brk id="13" max="75" man="1"/>
  </colBreaks>
  <ignoredErrors>
    <ignoredError sqref="P70 Q70 C70 Y70 R70 V70 W70 F70 E70 G70 I69:I70 S70 H70 AA29:AA30 J70 T70 K70 M69:N70 X70 L70 U70 O70 AA69:AA70" numberStoredAsText="1"/>
  </ignoredErrors>
</worksheet>
</file>

<file path=xl/worksheets/sheet2.xml><?xml version="1.0" encoding="utf-8"?>
<worksheet xmlns="http://schemas.openxmlformats.org/spreadsheetml/2006/main" xmlns:r="http://schemas.openxmlformats.org/officeDocument/2006/relationships">
  <dimension ref="A1:X85"/>
  <sheetViews>
    <sheetView showZeros="0" tabSelected="1" view="pageBreakPreview" zoomScaleSheetLayoutView="100" workbookViewId="0" topLeftCell="G1">
      <pane ySplit="4" topLeftCell="BM5" activePane="bottomLeft" state="frozen"/>
      <selection pane="topLeft" activeCell="A1" sqref="A1"/>
      <selection pane="bottomLeft" activeCell="X67" sqref="X67"/>
    </sheetView>
  </sheetViews>
  <sheetFormatPr defaultColWidth="9.00390625" defaultRowHeight="13.5"/>
  <cols>
    <col min="1" max="1" width="3.625" style="17" customWidth="1"/>
    <col min="2" max="10" width="9.625" style="17" customWidth="1"/>
    <col min="11" max="11" width="2.125" style="18" customWidth="1"/>
    <col min="12" max="12" width="2.625" style="18" customWidth="1"/>
    <col min="13" max="13" width="9.50390625" style="17" customWidth="1"/>
    <col min="14" max="14" width="9.75390625" style="17" customWidth="1"/>
    <col min="15" max="15" width="8.00390625" style="17" bestFit="1" customWidth="1"/>
    <col min="16" max="16" width="9.125" style="17" customWidth="1"/>
    <col min="17" max="17" width="7.125" style="17" bestFit="1" customWidth="1"/>
    <col min="18" max="18" width="5.875" style="17" customWidth="1"/>
    <col min="19" max="22" width="8.375" style="17" customWidth="1"/>
    <col min="23" max="23" width="9.625" style="20" customWidth="1"/>
    <col min="24" max="16384" width="9.00390625" style="17" customWidth="1"/>
  </cols>
  <sheetData>
    <row r="1" spans="1:23" ht="12">
      <c r="A1" s="17" t="s">
        <v>4</v>
      </c>
      <c r="W1" s="19" t="s">
        <v>4</v>
      </c>
    </row>
    <row r="2" spans="1:2" ht="13.5" customHeight="1" thickBot="1">
      <c r="A2" s="13" t="s">
        <v>5</v>
      </c>
      <c r="B2" s="13"/>
    </row>
    <row r="3" spans="1:23" ht="10.5" customHeight="1">
      <c r="A3" s="21"/>
      <c r="B3" s="152" t="s">
        <v>38</v>
      </c>
      <c r="C3" s="146" t="s">
        <v>76</v>
      </c>
      <c r="D3" s="22"/>
      <c r="E3" s="23" t="s">
        <v>77</v>
      </c>
      <c r="F3" s="24"/>
      <c r="G3" s="25"/>
      <c r="H3" s="154" t="s">
        <v>78</v>
      </c>
      <c r="I3" s="26" t="s">
        <v>79</v>
      </c>
      <c r="J3" s="24"/>
      <c r="K3" s="27"/>
      <c r="L3" s="27"/>
      <c r="M3" s="28" t="s">
        <v>80</v>
      </c>
      <c r="N3" s="144" t="s">
        <v>81</v>
      </c>
      <c r="O3" s="150" t="s">
        <v>45</v>
      </c>
      <c r="P3" s="144" t="s">
        <v>97</v>
      </c>
      <c r="Q3" s="146" t="s">
        <v>46</v>
      </c>
      <c r="R3" s="146" t="s">
        <v>82</v>
      </c>
      <c r="S3" s="141" t="s">
        <v>83</v>
      </c>
      <c r="T3" s="142"/>
      <c r="U3" s="142"/>
      <c r="V3" s="143"/>
      <c r="W3" s="127" t="s">
        <v>6</v>
      </c>
    </row>
    <row r="4" spans="1:23" ht="21" customHeight="1">
      <c r="A4" s="29"/>
      <c r="B4" s="153"/>
      <c r="C4" s="147"/>
      <c r="D4" s="30" t="s">
        <v>61</v>
      </c>
      <c r="E4" s="30" t="s">
        <v>84</v>
      </c>
      <c r="F4" s="30" t="s">
        <v>85</v>
      </c>
      <c r="G4" s="31" t="s">
        <v>86</v>
      </c>
      <c r="H4" s="155"/>
      <c r="I4" s="32" t="s">
        <v>61</v>
      </c>
      <c r="J4" s="33" t="s">
        <v>87</v>
      </c>
      <c r="K4" s="27"/>
      <c r="L4" s="27"/>
      <c r="M4" s="34" t="s">
        <v>88</v>
      </c>
      <c r="N4" s="145"/>
      <c r="O4" s="151"/>
      <c r="P4" s="145"/>
      <c r="Q4" s="147"/>
      <c r="R4" s="149"/>
      <c r="S4" s="34" t="s">
        <v>89</v>
      </c>
      <c r="T4" s="34" t="s">
        <v>90</v>
      </c>
      <c r="U4" s="34" t="s">
        <v>91</v>
      </c>
      <c r="V4" s="34" t="s">
        <v>92</v>
      </c>
      <c r="W4" s="148"/>
    </row>
    <row r="5" spans="1:23" ht="10.5" customHeight="1">
      <c r="A5" s="35"/>
      <c r="B5" s="36" t="s">
        <v>120</v>
      </c>
      <c r="C5" s="37">
        <v>81760</v>
      </c>
      <c r="D5" s="37">
        <v>39688</v>
      </c>
      <c r="E5" s="37">
        <v>26066</v>
      </c>
      <c r="F5" s="37">
        <v>13462</v>
      </c>
      <c r="G5" s="37">
        <v>160</v>
      </c>
      <c r="H5" s="37">
        <v>11989</v>
      </c>
      <c r="I5" s="37">
        <v>8406</v>
      </c>
      <c r="J5" s="37">
        <v>87</v>
      </c>
      <c r="K5" s="1"/>
      <c r="L5" s="1"/>
      <c r="M5" s="37">
        <v>8145</v>
      </c>
      <c r="N5" s="37">
        <v>174</v>
      </c>
      <c r="O5" s="38">
        <v>17982</v>
      </c>
      <c r="P5" s="37" t="s">
        <v>93</v>
      </c>
      <c r="Q5" s="37">
        <v>3692</v>
      </c>
      <c r="R5" s="37">
        <v>3</v>
      </c>
      <c r="S5" s="37">
        <v>45</v>
      </c>
      <c r="T5" s="37">
        <v>190</v>
      </c>
      <c r="U5" s="37">
        <v>56</v>
      </c>
      <c r="V5" s="37" t="s">
        <v>93</v>
      </c>
      <c r="W5" s="15" t="s">
        <v>102</v>
      </c>
    </row>
    <row r="6" spans="1:23" ht="10.5" customHeight="1">
      <c r="A6" s="35"/>
      <c r="B6" s="16"/>
      <c r="C6" s="37"/>
      <c r="D6" s="39">
        <v>39662</v>
      </c>
      <c r="E6" s="39"/>
      <c r="F6" s="37"/>
      <c r="G6" s="39">
        <v>134</v>
      </c>
      <c r="H6" s="37"/>
      <c r="I6" s="37"/>
      <c r="J6" s="37"/>
      <c r="K6" s="1"/>
      <c r="L6" s="1"/>
      <c r="M6" s="37"/>
      <c r="N6" s="37"/>
      <c r="O6" s="38"/>
      <c r="P6" s="37"/>
      <c r="Q6" s="37"/>
      <c r="R6" s="37"/>
      <c r="S6" s="37"/>
      <c r="T6" s="37"/>
      <c r="U6" s="37"/>
      <c r="V6" s="37"/>
      <c r="W6" s="15"/>
    </row>
    <row r="7" spans="1:23" ht="10.5" customHeight="1">
      <c r="A7" s="35"/>
      <c r="B7" s="16" t="s">
        <v>103</v>
      </c>
      <c r="C7" s="37">
        <v>79740</v>
      </c>
      <c r="D7" s="37">
        <v>40019</v>
      </c>
      <c r="E7" s="37">
        <v>27506</v>
      </c>
      <c r="F7" s="37">
        <v>12377</v>
      </c>
      <c r="G7" s="37">
        <v>136</v>
      </c>
      <c r="H7" s="37">
        <v>11399</v>
      </c>
      <c r="I7" s="37">
        <v>7428</v>
      </c>
      <c r="J7" s="37">
        <v>96</v>
      </c>
      <c r="K7" s="1"/>
      <c r="L7" s="1"/>
      <c r="M7" s="37">
        <v>7173</v>
      </c>
      <c r="N7" s="37">
        <v>159</v>
      </c>
      <c r="O7" s="38">
        <v>16894</v>
      </c>
      <c r="P7" s="37" t="s">
        <v>93</v>
      </c>
      <c r="Q7" s="37">
        <v>3994</v>
      </c>
      <c r="R7" s="37">
        <v>6</v>
      </c>
      <c r="S7" s="37">
        <v>40</v>
      </c>
      <c r="T7" s="37">
        <v>151</v>
      </c>
      <c r="U7" s="37">
        <v>96</v>
      </c>
      <c r="V7" s="37" t="s">
        <v>93</v>
      </c>
      <c r="W7" s="15" t="s">
        <v>103</v>
      </c>
    </row>
    <row r="8" spans="1:23" ht="10.5" customHeight="1">
      <c r="A8" s="35"/>
      <c r="B8" s="16"/>
      <c r="C8" s="37"/>
      <c r="D8" s="39">
        <v>40001</v>
      </c>
      <c r="E8" s="39"/>
      <c r="F8" s="37"/>
      <c r="G8" s="39">
        <v>118</v>
      </c>
      <c r="H8" s="37"/>
      <c r="I8" s="37"/>
      <c r="J8" s="37"/>
      <c r="K8" s="1"/>
      <c r="L8" s="1"/>
      <c r="M8" s="37"/>
      <c r="N8" s="37"/>
      <c r="O8" s="38"/>
      <c r="P8" s="37"/>
      <c r="Q8" s="37"/>
      <c r="R8" s="37"/>
      <c r="S8" s="37"/>
      <c r="T8" s="37"/>
      <c r="U8" s="37"/>
      <c r="V8" s="37"/>
      <c r="W8" s="15"/>
    </row>
    <row r="9" spans="1:23" ht="10.5" customHeight="1">
      <c r="A9" s="35"/>
      <c r="B9" s="16" t="s">
        <v>104</v>
      </c>
      <c r="C9" s="37">
        <v>74540</v>
      </c>
      <c r="D9" s="37">
        <v>39105</v>
      </c>
      <c r="E9" s="37">
        <v>28283</v>
      </c>
      <c r="F9" s="37">
        <v>10669</v>
      </c>
      <c r="G9" s="37">
        <v>153</v>
      </c>
      <c r="H9" s="37">
        <v>9504</v>
      </c>
      <c r="I9" s="37">
        <v>6633</v>
      </c>
      <c r="J9" s="37">
        <v>215</v>
      </c>
      <c r="K9" s="1"/>
      <c r="L9" s="1"/>
      <c r="M9" s="37">
        <v>6223</v>
      </c>
      <c r="N9" s="37">
        <v>195</v>
      </c>
      <c r="O9" s="38">
        <v>15676</v>
      </c>
      <c r="P9" s="37" t="s">
        <v>93</v>
      </c>
      <c r="Q9" s="37">
        <v>3616</v>
      </c>
      <c r="R9" s="37">
        <v>6</v>
      </c>
      <c r="S9" s="37">
        <v>38</v>
      </c>
      <c r="T9" s="37">
        <v>110</v>
      </c>
      <c r="U9" s="37">
        <v>71</v>
      </c>
      <c r="V9" s="37" t="s">
        <v>93</v>
      </c>
      <c r="W9" s="15" t="s">
        <v>104</v>
      </c>
    </row>
    <row r="10" spans="1:23" ht="10.5" customHeight="1">
      <c r="A10" s="35"/>
      <c r="B10" s="16"/>
      <c r="C10" s="37"/>
      <c r="D10" s="39">
        <v>39084</v>
      </c>
      <c r="E10" s="39"/>
      <c r="F10" s="37"/>
      <c r="G10" s="39">
        <v>132</v>
      </c>
      <c r="H10" s="37"/>
      <c r="I10" s="37"/>
      <c r="J10" s="37"/>
      <c r="K10" s="1"/>
      <c r="L10" s="1"/>
      <c r="M10" s="37"/>
      <c r="N10" s="37"/>
      <c r="O10" s="38"/>
      <c r="P10" s="37"/>
      <c r="Q10" s="37"/>
      <c r="R10" s="37"/>
      <c r="S10" s="37"/>
      <c r="T10" s="37"/>
      <c r="U10" s="37"/>
      <c r="V10" s="37"/>
      <c r="W10" s="15"/>
    </row>
    <row r="11" spans="1:23" ht="10.5" customHeight="1">
      <c r="A11" s="35"/>
      <c r="B11" s="16" t="s">
        <v>105</v>
      </c>
      <c r="C11" s="37">
        <v>70976</v>
      </c>
      <c r="D11" s="37">
        <v>38232</v>
      </c>
      <c r="E11" s="37">
        <v>28496</v>
      </c>
      <c r="F11" s="37">
        <v>9596</v>
      </c>
      <c r="G11" s="37">
        <v>140</v>
      </c>
      <c r="H11" s="37">
        <v>9794</v>
      </c>
      <c r="I11" s="37">
        <v>5082</v>
      </c>
      <c r="J11" s="37">
        <v>217</v>
      </c>
      <c r="K11" s="1"/>
      <c r="L11" s="1"/>
      <c r="M11" s="37">
        <v>4865</v>
      </c>
      <c r="N11" s="37">
        <v>200</v>
      </c>
      <c r="O11" s="38">
        <v>13526</v>
      </c>
      <c r="P11" s="37" t="s">
        <v>93</v>
      </c>
      <c r="Q11" s="37">
        <v>4137</v>
      </c>
      <c r="R11" s="37">
        <v>5</v>
      </c>
      <c r="S11" s="37">
        <v>24</v>
      </c>
      <c r="T11" s="37">
        <v>94</v>
      </c>
      <c r="U11" s="37">
        <v>75</v>
      </c>
      <c r="V11" s="37">
        <v>1</v>
      </c>
      <c r="W11" s="15" t="s">
        <v>105</v>
      </c>
    </row>
    <row r="12" spans="1:23" ht="10.5" customHeight="1">
      <c r="A12" s="35"/>
      <c r="B12" s="16"/>
      <c r="C12" s="37"/>
      <c r="D12" s="39">
        <v>38210</v>
      </c>
      <c r="E12" s="39"/>
      <c r="F12" s="37"/>
      <c r="G12" s="39">
        <v>118</v>
      </c>
      <c r="H12" s="37"/>
      <c r="I12" s="37"/>
      <c r="J12" s="37"/>
      <c r="K12" s="1"/>
      <c r="L12" s="1"/>
      <c r="M12" s="37"/>
      <c r="N12" s="37"/>
      <c r="O12" s="38"/>
      <c r="P12" s="37"/>
      <c r="Q12" s="37"/>
      <c r="R12" s="37"/>
      <c r="S12" s="37"/>
      <c r="T12" s="37"/>
      <c r="U12" s="37"/>
      <c r="V12" s="37"/>
      <c r="W12" s="15"/>
    </row>
    <row r="13" spans="1:23" ht="10.5" customHeight="1">
      <c r="A13" s="35" t="s">
        <v>71</v>
      </c>
      <c r="B13" s="16" t="s">
        <v>106</v>
      </c>
      <c r="C13" s="37">
        <v>68472</v>
      </c>
      <c r="D13" s="37">
        <v>36835</v>
      </c>
      <c r="E13" s="37">
        <v>29798</v>
      </c>
      <c r="F13" s="37">
        <v>6903</v>
      </c>
      <c r="G13" s="37">
        <v>134</v>
      </c>
      <c r="H13" s="37">
        <v>9476</v>
      </c>
      <c r="I13" s="37">
        <v>5186</v>
      </c>
      <c r="J13" s="37">
        <v>99</v>
      </c>
      <c r="K13" s="1"/>
      <c r="L13" s="1"/>
      <c r="M13" s="37">
        <v>5087</v>
      </c>
      <c r="N13" s="37">
        <v>162</v>
      </c>
      <c r="O13" s="38">
        <v>12388</v>
      </c>
      <c r="P13" s="37" t="s">
        <v>93</v>
      </c>
      <c r="Q13" s="37">
        <v>4418</v>
      </c>
      <c r="R13" s="37">
        <v>7</v>
      </c>
      <c r="S13" s="37">
        <v>16</v>
      </c>
      <c r="T13" s="37">
        <v>55</v>
      </c>
      <c r="U13" s="37">
        <v>37</v>
      </c>
      <c r="V13" s="37">
        <v>1</v>
      </c>
      <c r="W13" s="15" t="s">
        <v>106</v>
      </c>
    </row>
    <row r="14" spans="1:23" ht="10.5" customHeight="1">
      <c r="A14" s="35"/>
      <c r="B14" s="16"/>
      <c r="C14" s="37"/>
      <c r="D14" s="39">
        <v>36824</v>
      </c>
      <c r="E14" s="39"/>
      <c r="F14" s="37"/>
      <c r="G14" s="39">
        <v>123</v>
      </c>
      <c r="H14" s="37"/>
      <c r="I14" s="37"/>
      <c r="J14" s="37"/>
      <c r="K14" s="1"/>
      <c r="L14" s="1"/>
      <c r="M14" s="37"/>
      <c r="N14" s="37"/>
      <c r="O14" s="37"/>
      <c r="P14" s="37"/>
      <c r="Q14" s="37"/>
      <c r="R14" s="37"/>
      <c r="S14" s="37"/>
      <c r="T14" s="37"/>
      <c r="U14" s="37"/>
      <c r="V14" s="37"/>
      <c r="W14" s="15"/>
    </row>
    <row r="15" spans="1:23" ht="10.5" customHeight="1">
      <c r="A15" s="35"/>
      <c r="B15" s="16" t="s">
        <v>107</v>
      </c>
      <c r="C15" s="37">
        <v>67300</v>
      </c>
      <c r="D15" s="37">
        <v>35253</v>
      </c>
      <c r="E15" s="37">
        <v>29033</v>
      </c>
      <c r="F15" s="37">
        <v>6095</v>
      </c>
      <c r="G15" s="37">
        <v>125</v>
      </c>
      <c r="H15" s="37">
        <v>9646</v>
      </c>
      <c r="I15" s="37">
        <v>5838</v>
      </c>
      <c r="J15" s="37">
        <v>300</v>
      </c>
      <c r="K15" s="1"/>
      <c r="L15" s="1"/>
      <c r="M15" s="37">
        <v>5538</v>
      </c>
      <c r="N15" s="37">
        <v>124</v>
      </c>
      <c r="O15" s="38">
        <v>12088</v>
      </c>
      <c r="P15" s="37" t="s">
        <v>93</v>
      </c>
      <c r="Q15" s="37">
        <v>4345</v>
      </c>
      <c r="R15" s="37">
        <v>6</v>
      </c>
      <c r="S15" s="37">
        <v>15</v>
      </c>
      <c r="T15" s="37">
        <v>59</v>
      </c>
      <c r="U15" s="37">
        <v>48</v>
      </c>
      <c r="V15" s="37"/>
      <c r="W15" s="15" t="s">
        <v>107</v>
      </c>
    </row>
    <row r="16" spans="1:23" ht="10.5" customHeight="1">
      <c r="A16" s="35"/>
      <c r="B16" s="16"/>
      <c r="C16" s="1"/>
      <c r="D16" s="39">
        <v>35237</v>
      </c>
      <c r="E16" s="2"/>
      <c r="F16" s="1"/>
      <c r="G16" s="2">
        <v>109</v>
      </c>
      <c r="H16" s="1"/>
      <c r="I16" s="1"/>
      <c r="J16" s="1"/>
      <c r="K16" s="1"/>
      <c r="L16" s="1"/>
      <c r="M16" s="1"/>
      <c r="N16" s="1"/>
      <c r="O16" s="40"/>
      <c r="P16" s="37"/>
      <c r="Q16" s="1"/>
      <c r="R16" s="1"/>
      <c r="S16" s="1"/>
      <c r="T16" s="1"/>
      <c r="U16" s="1"/>
      <c r="V16" s="1"/>
      <c r="W16" s="15"/>
    </row>
    <row r="17" spans="1:23" ht="10.5" customHeight="1">
      <c r="A17" s="35"/>
      <c r="B17" s="16" t="s">
        <v>108</v>
      </c>
      <c r="C17" s="1">
        <v>69060</v>
      </c>
      <c r="D17" s="1">
        <v>35880</v>
      </c>
      <c r="E17" s="1">
        <v>30113</v>
      </c>
      <c r="F17" s="1">
        <v>5639</v>
      </c>
      <c r="G17" s="1">
        <v>128</v>
      </c>
      <c r="H17" s="1">
        <v>10210</v>
      </c>
      <c r="I17" s="1">
        <v>5920</v>
      </c>
      <c r="J17" s="1">
        <v>205</v>
      </c>
      <c r="K17" s="1"/>
      <c r="L17" s="1"/>
      <c r="M17" s="1">
        <v>5715</v>
      </c>
      <c r="N17" s="1">
        <v>126</v>
      </c>
      <c r="O17" s="40">
        <v>11955</v>
      </c>
      <c r="P17" s="37" t="s">
        <v>93</v>
      </c>
      <c r="Q17" s="1">
        <v>4969</v>
      </c>
      <c r="R17" s="1">
        <v>0</v>
      </c>
      <c r="S17" s="1">
        <v>8</v>
      </c>
      <c r="T17" s="1">
        <v>35</v>
      </c>
      <c r="U17" s="1">
        <v>17</v>
      </c>
      <c r="V17" s="1">
        <v>0</v>
      </c>
      <c r="W17" s="15" t="s">
        <v>108</v>
      </c>
    </row>
    <row r="18" spans="1:23" ht="10.5" customHeight="1">
      <c r="A18" s="35"/>
      <c r="B18" s="16"/>
      <c r="C18" s="2"/>
      <c r="D18" s="2">
        <v>35877</v>
      </c>
      <c r="E18" s="2"/>
      <c r="F18" s="1"/>
      <c r="G18" s="2">
        <v>125</v>
      </c>
      <c r="H18" s="1"/>
      <c r="I18" s="1"/>
      <c r="J18" s="1"/>
      <c r="K18" s="1"/>
      <c r="L18" s="1"/>
      <c r="M18" s="1"/>
      <c r="N18" s="1"/>
      <c r="O18" s="40"/>
      <c r="P18" s="37"/>
      <c r="Q18" s="1"/>
      <c r="R18" s="1"/>
      <c r="S18" s="1"/>
      <c r="T18" s="1"/>
      <c r="U18" s="1"/>
      <c r="V18" s="1"/>
      <c r="W18" s="15"/>
    </row>
    <row r="19" spans="1:23" ht="10.5" customHeight="1">
      <c r="A19" s="35"/>
      <c r="B19" s="16" t="s">
        <v>109</v>
      </c>
      <c r="C19" s="1">
        <v>67154</v>
      </c>
      <c r="D19" s="1">
        <v>34383</v>
      </c>
      <c r="E19" s="1">
        <v>28862</v>
      </c>
      <c r="F19" s="1">
        <v>5387</v>
      </c>
      <c r="G19" s="1">
        <v>134</v>
      </c>
      <c r="H19" s="1">
        <v>11036</v>
      </c>
      <c r="I19" s="1">
        <v>5714</v>
      </c>
      <c r="J19" s="1">
        <v>221</v>
      </c>
      <c r="K19" s="1"/>
      <c r="L19" s="1"/>
      <c r="M19" s="1">
        <v>5493</v>
      </c>
      <c r="N19" s="1">
        <v>142</v>
      </c>
      <c r="O19" s="40">
        <v>10942</v>
      </c>
      <c r="P19" s="37" t="s">
        <v>93</v>
      </c>
      <c r="Q19" s="1">
        <v>4930</v>
      </c>
      <c r="R19" s="1">
        <v>7</v>
      </c>
      <c r="S19" s="1">
        <v>4</v>
      </c>
      <c r="T19" s="1">
        <v>13</v>
      </c>
      <c r="U19" s="1">
        <v>16</v>
      </c>
      <c r="V19" s="1">
        <v>0</v>
      </c>
      <c r="W19" s="15" t="s">
        <v>109</v>
      </c>
    </row>
    <row r="20" spans="1:23" ht="10.5" customHeight="1">
      <c r="A20" s="35"/>
      <c r="B20" s="16"/>
      <c r="C20" s="2"/>
      <c r="D20" s="2">
        <v>34362</v>
      </c>
      <c r="E20" s="2"/>
      <c r="F20" s="1"/>
      <c r="G20" s="2">
        <v>113</v>
      </c>
      <c r="H20" s="1"/>
      <c r="I20" s="1"/>
      <c r="J20" s="1"/>
      <c r="K20" s="1"/>
      <c r="L20" s="1"/>
      <c r="M20" s="1"/>
      <c r="N20" s="1"/>
      <c r="O20" s="40"/>
      <c r="P20" s="37"/>
      <c r="Q20" s="1"/>
      <c r="R20" s="1"/>
      <c r="S20" s="1"/>
      <c r="T20" s="1"/>
      <c r="U20" s="1"/>
      <c r="V20" s="1"/>
      <c r="W20" s="15"/>
    </row>
    <row r="21" spans="1:23" ht="10.5" customHeight="1">
      <c r="A21" s="35" t="s">
        <v>72</v>
      </c>
      <c r="B21" s="16" t="s">
        <v>110</v>
      </c>
      <c r="C21" s="1">
        <v>65353</v>
      </c>
      <c r="D21" s="1">
        <v>33924</v>
      </c>
      <c r="E21" s="1">
        <v>28702</v>
      </c>
      <c r="F21" s="1">
        <v>5109</v>
      </c>
      <c r="G21" s="1">
        <v>113</v>
      </c>
      <c r="H21" s="1">
        <v>10768</v>
      </c>
      <c r="I21" s="1">
        <v>5094</v>
      </c>
      <c r="J21" s="1">
        <v>198</v>
      </c>
      <c r="K21" s="1"/>
      <c r="L21" s="1"/>
      <c r="M21" s="1">
        <v>4896</v>
      </c>
      <c r="N21" s="1">
        <v>144</v>
      </c>
      <c r="O21" s="40">
        <v>11037</v>
      </c>
      <c r="P21" s="37">
        <v>1117</v>
      </c>
      <c r="Q21" s="1">
        <v>3267</v>
      </c>
      <c r="R21" s="1">
        <v>2</v>
      </c>
      <c r="S21" s="1">
        <v>6</v>
      </c>
      <c r="T21" s="1">
        <v>14</v>
      </c>
      <c r="U21" s="1">
        <v>4</v>
      </c>
      <c r="V21" s="1">
        <v>0</v>
      </c>
      <c r="W21" s="15" t="s">
        <v>110</v>
      </c>
    </row>
    <row r="22" spans="1:23" ht="10.5" customHeight="1">
      <c r="A22" s="35"/>
      <c r="B22" s="41"/>
      <c r="C22" s="42"/>
      <c r="D22" s="2">
        <v>33910</v>
      </c>
      <c r="E22" s="2"/>
      <c r="F22" s="1"/>
      <c r="G22" s="2">
        <v>99</v>
      </c>
      <c r="H22" s="1"/>
      <c r="I22" s="1"/>
      <c r="J22" s="1"/>
      <c r="K22" s="1"/>
      <c r="L22" s="1"/>
      <c r="M22" s="1"/>
      <c r="N22" s="1"/>
      <c r="O22" s="40"/>
      <c r="P22" s="37"/>
      <c r="Q22" s="1"/>
      <c r="R22" s="1"/>
      <c r="S22" s="1"/>
      <c r="T22" s="1"/>
      <c r="U22" s="1"/>
      <c r="V22" s="1"/>
      <c r="W22" s="41"/>
    </row>
    <row r="23" spans="1:23" s="18" customFormat="1" ht="10.5" customHeight="1">
      <c r="A23" s="35"/>
      <c r="B23" s="16" t="s">
        <v>111</v>
      </c>
      <c r="C23" s="1">
        <v>64020</v>
      </c>
      <c r="D23" s="1">
        <v>34659</v>
      </c>
      <c r="E23" s="1">
        <v>29669</v>
      </c>
      <c r="F23" s="1">
        <v>4869</v>
      </c>
      <c r="G23" s="1">
        <v>121</v>
      </c>
      <c r="H23" s="1">
        <v>9866</v>
      </c>
      <c r="I23" s="1">
        <v>4319</v>
      </c>
      <c r="J23" s="1">
        <v>271</v>
      </c>
      <c r="K23" s="1"/>
      <c r="L23" s="1"/>
      <c r="M23" s="1">
        <v>4048</v>
      </c>
      <c r="N23" s="1">
        <v>132</v>
      </c>
      <c r="O23" s="40">
        <v>11354</v>
      </c>
      <c r="P23" s="37">
        <v>862</v>
      </c>
      <c r="Q23" s="1">
        <v>2828</v>
      </c>
      <c r="R23" s="1">
        <v>0</v>
      </c>
      <c r="S23" s="1">
        <v>5</v>
      </c>
      <c r="T23" s="1">
        <v>18</v>
      </c>
      <c r="U23" s="1">
        <v>13</v>
      </c>
      <c r="V23" s="1">
        <v>0</v>
      </c>
      <c r="W23" s="15" t="s">
        <v>111</v>
      </c>
    </row>
    <row r="24" spans="1:23" s="18" customFormat="1" ht="10.5" customHeight="1">
      <c r="A24" s="35" t="s">
        <v>94</v>
      </c>
      <c r="B24" s="11"/>
      <c r="C24" s="2"/>
      <c r="D24" s="2">
        <v>34642</v>
      </c>
      <c r="E24" s="2"/>
      <c r="F24" s="1"/>
      <c r="G24" s="2">
        <v>104</v>
      </c>
      <c r="H24" s="1"/>
      <c r="I24" s="1"/>
      <c r="J24" s="1"/>
      <c r="K24" s="1"/>
      <c r="L24" s="1"/>
      <c r="M24" s="1"/>
      <c r="N24" s="1"/>
      <c r="O24" s="40"/>
      <c r="P24" s="37"/>
      <c r="Q24" s="1"/>
      <c r="R24" s="1"/>
      <c r="S24" s="1"/>
      <c r="T24" s="1"/>
      <c r="U24" s="1"/>
      <c r="V24" s="1"/>
      <c r="W24" s="12"/>
    </row>
    <row r="25" spans="1:23" ht="10.5" customHeight="1">
      <c r="A25" s="35" t="s">
        <v>73</v>
      </c>
      <c r="B25" s="16" t="s">
        <v>100</v>
      </c>
      <c r="C25" s="1">
        <f>D25+H25+I25+N25+O25+Q25+R25+P25</f>
        <v>63715</v>
      </c>
      <c r="D25" s="1">
        <f>SUM(E25:G25)</f>
        <v>35463</v>
      </c>
      <c r="E25" s="1">
        <v>30571</v>
      </c>
      <c r="F25" s="1">
        <v>4757</v>
      </c>
      <c r="G25" s="1">
        <v>135</v>
      </c>
      <c r="H25" s="1">
        <v>9165</v>
      </c>
      <c r="I25" s="1">
        <f>SUM(J25:M25)</f>
        <v>3783</v>
      </c>
      <c r="J25" s="1">
        <v>199</v>
      </c>
      <c r="K25" s="1"/>
      <c r="L25" s="1"/>
      <c r="M25" s="1">
        <v>3584</v>
      </c>
      <c r="N25" s="1">
        <v>108</v>
      </c>
      <c r="O25" s="40">
        <v>11850</v>
      </c>
      <c r="P25" s="1">
        <v>728</v>
      </c>
      <c r="Q25" s="1">
        <v>2614</v>
      </c>
      <c r="R25" s="1">
        <v>4</v>
      </c>
      <c r="S25" s="1">
        <v>1</v>
      </c>
      <c r="T25" s="1">
        <v>7</v>
      </c>
      <c r="U25" s="1">
        <v>1</v>
      </c>
      <c r="V25" s="1">
        <v>0</v>
      </c>
      <c r="W25" s="15" t="s">
        <v>100</v>
      </c>
    </row>
    <row r="26" spans="1:23" ht="10.5" customHeight="1">
      <c r="A26" s="35"/>
      <c r="B26" s="16"/>
      <c r="C26" s="2"/>
      <c r="D26" s="2">
        <f>SUM(E25:G25)-(G25-G26)</f>
        <v>35430</v>
      </c>
      <c r="E26" s="2"/>
      <c r="F26" s="1"/>
      <c r="G26" s="2">
        <v>102</v>
      </c>
      <c r="H26" s="1"/>
      <c r="I26" s="1"/>
      <c r="J26" s="1"/>
      <c r="K26" s="1"/>
      <c r="L26" s="1"/>
      <c r="M26" s="1"/>
      <c r="N26" s="1"/>
      <c r="O26" s="40"/>
      <c r="P26" s="1"/>
      <c r="Q26" s="1"/>
      <c r="R26" s="1"/>
      <c r="S26" s="1"/>
      <c r="T26" s="1"/>
      <c r="U26" s="1"/>
      <c r="V26" s="1"/>
      <c r="W26" s="15"/>
    </row>
    <row r="27" spans="1:23" ht="10.5" customHeight="1">
      <c r="A27" s="35" t="s">
        <v>95</v>
      </c>
      <c r="B27" s="16" t="s">
        <v>101</v>
      </c>
      <c r="C27" s="1">
        <f>D27+H27+I27+N27+O27+Q27+R27+P27</f>
        <v>62399</v>
      </c>
      <c r="D27" s="1">
        <f>SUM(E27:G27)</f>
        <v>36018</v>
      </c>
      <c r="E27" s="1">
        <v>31646</v>
      </c>
      <c r="F27" s="1">
        <v>4264</v>
      </c>
      <c r="G27" s="1">
        <v>108</v>
      </c>
      <c r="H27" s="1">
        <v>8184</v>
      </c>
      <c r="I27" s="1">
        <f>SUM(J27:M27)</f>
        <v>3447</v>
      </c>
      <c r="J27" s="1">
        <v>72</v>
      </c>
      <c r="K27" s="1"/>
      <c r="L27" s="1"/>
      <c r="M27" s="1">
        <v>3375</v>
      </c>
      <c r="N27" s="1">
        <v>99</v>
      </c>
      <c r="O27" s="40">
        <v>12089</v>
      </c>
      <c r="P27" s="1">
        <v>563</v>
      </c>
      <c r="Q27" s="1">
        <v>1996</v>
      </c>
      <c r="R27" s="1">
        <v>3</v>
      </c>
      <c r="S27" s="1">
        <v>2</v>
      </c>
      <c r="T27" s="1">
        <v>30</v>
      </c>
      <c r="U27" s="1">
        <v>4</v>
      </c>
      <c r="V27" s="1">
        <v>0</v>
      </c>
      <c r="W27" s="15" t="s">
        <v>101</v>
      </c>
    </row>
    <row r="28" spans="1:23" ht="10.5" customHeight="1">
      <c r="A28" s="2"/>
      <c r="B28" s="4"/>
      <c r="C28" s="2"/>
      <c r="D28" s="2">
        <f>SUM(E27:G27)-(G27-G28)</f>
        <v>36007</v>
      </c>
      <c r="E28" s="2"/>
      <c r="F28" s="1"/>
      <c r="G28" s="2">
        <v>97</v>
      </c>
      <c r="H28" s="1"/>
      <c r="I28" s="1"/>
      <c r="J28" s="1"/>
      <c r="K28" s="1"/>
      <c r="L28" s="1"/>
      <c r="M28" s="1"/>
      <c r="N28" s="1"/>
      <c r="O28" s="40"/>
      <c r="P28" s="1"/>
      <c r="Q28" s="1"/>
      <c r="R28" s="1"/>
      <c r="S28" s="1"/>
      <c r="T28" s="1"/>
      <c r="U28" s="1"/>
      <c r="V28" s="1"/>
      <c r="W28" s="5"/>
    </row>
    <row r="29" spans="1:23" s="13" customFormat="1" ht="12" customHeight="1">
      <c r="A29" s="2"/>
      <c r="B29" s="16" t="s">
        <v>115</v>
      </c>
      <c r="C29" s="1">
        <f>D29+H29+I29+N29+O29+Q29+R29+P29</f>
        <v>59606</v>
      </c>
      <c r="D29" s="1">
        <f>SUM(E29:G29)</f>
        <v>34835</v>
      </c>
      <c r="E29" s="1">
        <v>30854</v>
      </c>
      <c r="F29" s="1">
        <v>3866</v>
      </c>
      <c r="G29" s="1">
        <v>115</v>
      </c>
      <c r="H29" s="1">
        <v>6699</v>
      </c>
      <c r="I29" s="1">
        <f>SUM(J29:M29)</f>
        <v>3355</v>
      </c>
      <c r="J29" s="1">
        <v>240</v>
      </c>
      <c r="K29" s="1"/>
      <c r="L29" s="1"/>
      <c r="M29" s="1">
        <v>3115</v>
      </c>
      <c r="N29" s="1">
        <v>102</v>
      </c>
      <c r="O29" s="40">
        <v>12118</v>
      </c>
      <c r="P29" s="1">
        <v>545</v>
      </c>
      <c r="Q29" s="1">
        <v>1949</v>
      </c>
      <c r="R29" s="1">
        <v>3</v>
      </c>
      <c r="S29" s="1">
        <v>3</v>
      </c>
      <c r="T29" s="1">
        <v>10</v>
      </c>
      <c r="U29" s="1">
        <v>2</v>
      </c>
      <c r="V29" s="1">
        <v>0</v>
      </c>
      <c r="W29" s="15" t="s">
        <v>115</v>
      </c>
    </row>
    <row r="30" spans="1:23" s="13" customFormat="1" ht="12" customHeight="1">
      <c r="A30" s="2"/>
      <c r="B30" s="4"/>
      <c r="C30" s="2"/>
      <c r="D30" s="2">
        <f>SUM(E29:G29)-(G29-G30)</f>
        <v>34821</v>
      </c>
      <c r="E30" s="2"/>
      <c r="F30" s="1"/>
      <c r="G30" s="2">
        <v>101</v>
      </c>
      <c r="H30" s="1"/>
      <c r="I30" s="1"/>
      <c r="J30" s="1"/>
      <c r="K30" s="1"/>
      <c r="L30" s="1"/>
      <c r="M30" s="1"/>
      <c r="N30" s="1"/>
      <c r="O30" s="40"/>
      <c r="P30" s="1"/>
      <c r="Q30" s="1"/>
      <c r="R30" s="1"/>
      <c r="S30" s="1"/>
      <c r="T30" s="1"/>
      <c r="U30" s="1"/>
      <c r="V30" s="1"/>
      <c r="W30" s="5"/>
    </row>
    <row r="31" spans="1:23" s="18" customFormat="1" ht="12" customHeight="1">
      <c r="A31" s="43"/>
      <c r="B31" s="16" t="s">
        <v>117</v>
      </c>
      <c r="C31" s="1">
        <f>D31+H31+I31+N31+O31+Q31+R31+P31</f>
        <v>59097</v>
      </c>
      <c r="D31" s="1">
        <f>SUM(E31:G31)</f>
        <v>34833</v>
      </c>
      <c r="E31" s="1">
        <v>31170</v>
      </c>
      <c r="F31" s="1">
        <v>3563</v>
      </c>
      <c r="G31" s="1">
        <v>100</v>
      </c>
      <c r="H31" s="1">
        <v>6442</v>
      </c>
      <c r="I31" s="1">
        <f>SUM(J31:M31)</f>
        <v>3465</v>
      </c>
      <c r="J31" s="1">
        <v>217</v>
      </c>
      <c r="K31" s="1"/>
      <c r="L31" s="1"/>
      <c r="M31" s="1">
        <v>3248</v>
      </c>
      <c r="N31" s="1">
        <v>70</v>
      </c>
      <c r="O31" s="40">
        <v>11754</v>
      </c>
      <c r="P31" s="1">
        <v>677</v>
      </c>
      <c r="Q31" s="1">
        <v>1853</v>
      </c>
      <c r="R31" s="1">
        <v>3</v>
      </c>
      <c r="S31" s="1"/>
      <c r="T31" s="1">
        <v>20</v>
      </c>
      <c r="U31" s="1"/>
      <c r="V31" s="1">
        <v>0</v>
      </c>
      <c r="W31" s="15" t="s">
        <v>117</v>
      </c>
    </row>
    <row r="32" spans="1:23" s="18" customFormat="1" ht="12" customHeight="1">
      <c r="A32" s="44"/>
      <c r="B32" s="4"/>
      <c r="C32" s="2"/>
      <c r="D32" s="2">
        <f>SUM(E31:G31)-(G31-G32)</f>
        <v>34826</v>
      </c>
      <c r="E32" s="2"/>
      <c r="F32" s="1"/>
      <c r="G32" s="2">
        <v>93</v>
      </c>
      <c r="H32" s="1"/>
      <c r="I32" s="1"/>
      <c r="J32" s="1"/>
      <c r="K32" s="1"/>
      <c r="L32" s="1"/>
      <c r="M32" s="1"/>
      <c r="N32" s="1"/>
      <c r="O32" s="40"/>
      <c r="P32" s="1"/>
      <c r="Q32" s="1"/>
      <c r="R32" s="1"/>
      <c r="S32" s="1"/>
      <c r="T32" s="1"/>
      <c r="U32" s="1"/>
      <c r="V32" s="1"/>
      <c r="W32" s="5"/>
    </row>
    <row r="33" spans="1:23" s="18" customFormat="1" ht="12" customHeight="1">
      <c r="A33" s="2"/>
      <c r="B33" s="16" t="s">
        <v>118</v>
      </c>
      <c r="C33" s="1">
        <f>D33+H33+I33+N33+O33+Q33+R33+P33</f>
        <v>59261</v>
      </c>
      <c r="D33" s="1">
        <v>35576</v>
      </c>
      <c r="E33" s="1">
        <v>31824</v>
      </c>
      <c r="F33" s="1">
        <v>3642</v>
      </c>
      <c r="G33" s="1">
        <v>110</v>
      </c>
      <c r="H33" s="1">
        <v>6969</v>
      </c>
      <c r="I33" s="1">
        <f>SUM(J33:M33)</f>
        <v>3652</v>
      </c>
      <c r="J33" s="1">
        <v>439</v>
      </c>
      <c r="K33" s="1"/>
      <c r="L33" s="1"/>
      <c r="M33" s="1">
        <v>3213</v>
      </c>
      <c r="N33" s="1">
        <v>70</v>
      </c>
      <c r="O33" s="40">
        <v>9949</v>
      </c>
      <c r="P33" s="1">
        <v>910</v>
      </c>
      <c r="Q33" s="1">
        <v>2121</v>
      </c>
      <c r="R33" s="1">
        <v>14</v>
      </c>
      <c r="S33" s="1">
        <v>3</v>
      </c>
      <c r="T33" s="1">
        <v>28</v>
      </c>
      <c r="U33" s="1"/>
      <c r="V33" s="1">
        <v>0</v>
      </c>
      <c r="W33" s="15" t="s">
        <v>118</v>
      </c>
    </row>
    <row r="34" spans="1:23" s="18" customFormat="1" ht="12" customHeight="1">
      <c r="A34" s="2"/>
      <c r="B34" s="4"/>
      <c r="C34" s="2"/>
      <c r="D34" s="2">
        <v>35567</v>
      </c>
      <c r="E34" s="2"/>
      <c r="F34" s="1"/>
      <c r="G34" s="2">
        <v>101</v>
      </c>
      <c r="H34" s="1"/>
      <c r="I34" s="1"/>
      <c r="J34" s="1"/>
      <c r="K34" s="1"/>
      <c r="L34" s="1"/>
      <c r="M34" s="1"/>
      <c r="N34" s="1"/>
      <c r="O34" s="40"/>
      <c r="P34" s="1"/>
      <c r="Q34" s="1"/>
      <c r="R34" s="1"/>
      <c r="S34" s="1"/>
      <c r="T34" s="1"/>
      <c r="U34" s="1"/>
      <c r="V34" s="1"/>
      <c r="W34" s="5"/>
    </row>
    <row r="35" spans="1:23" s="13" customFormat="1" ht="12" customHeight="1">
      <c r="A35" s="43"/>
      <c r="B35" s="11" t="s">
        <v>121</v>
      </c>
      <c r="C35" s="156">
        <f>D35+H35+I35+N35+O35+Q35+R35+P35</f>
        <v>60168</v>
      </c>
      <c r="D35" s="3">
        <f>SUM(E35:G35)</f>
        <v>35464</v>
      </c>
      <c r="E35" s="3">
        <v>31849</v>
      </c>
      <c r="F35" s="3">
        <v>3495</v>
      </c>
      <c r="G35" s="3">
        <v>120</v>
      </c>
      <c r="H35" s="3">
        <v>7401</v>
      </c>
      <c r="I35" s="156">
        <f>SUM(J35:M35)</f>
        <v>3935</v>
      </c>
      <c r="J35" s="3">
        <v>481</v>
      </c>
      <c r="K35" s="3"/>
      <c r="L35" s="3"/>
      <c r="M35" s="156">
        <v>3454</v>
      </c>
      <c r="N35" s="3">
        <v>70</v>
      </c>
      <c r="O35" s="45">
        <v>10259</v>
      </c>
      <c r="P35" s="3">
        <v>737</v>
      </c>
      <c r="Q35" s="156">
        <v>2276</v>
      </c>
      <c r="R35" s="3">
        <v>26</v>
      </c>
      <c r="S35" s="3">
        <v>0</v>
      </c>
      <c r="T35" s="3">
        <v>19</v>
      </c>
      <c r="U35" s="3"/>
      <c r="V35" s="3">
        <v>0</v>
      </c>
      <c r="W35" s="12" t="s">
        <v>121</v>
      </c>
    </row>
    <row r="36" spans="1:23" s="13" customFormat="1" ht="12" customHeight="1">
      <c r="A36" s="46"/>
      <c r="B36" s="6"/>
      <c r="C36" s="47"/>
      <c r="D36" s="8">
        <f>SUM(E35:G35)-(G35-G36)</f>
        <v>35445</v>
      </c>
      <c r="E36" s="8"/>
      <c r="F36" s="7"/>
      <c r="G36" s="8">
        <v>101</v>
      </c>
      <c r="H36" s="7"/>
      <c r="I36" s="7"/>
      <c r="J36" s="7"/>
      <c r="K36" s="3"/>
      <c r="L36" s="3"/>
      <c r="M36" s="7"/>
      <c r="N36" s="7"/>
      <c r="O36" s="48"/>
      <c r="P36" s="7"/>
      <c r="Q36" s="7"/>
      <c r="R36" s="7"/>
      <c r="S36" s="7"/>
      <c r="T36" s="7"/>
      <c r="U36" s="7"/>
      <c r="V36" s="7"/>
      <c r="W36" s="9"/>
    </row>
    <row r="37" spans="1:23" ht="10.5" customHeight="1">
      <c r="A37" s="35"/>
      <c r="B37" s="36" t="s">
        <v>120</v>
      </c>
      <c r="C37" s="49">
        <v>100</v>
      </c>
      <c r="D37" s="49">
        <v>48.54207436399217</v>
      </c>
      <c r="E37" s="49">
        <v>31.88111545988258</v>
      </c>
      <c r="F37" s="49">
        <v>16.465264187866925</v>
      </c>
      <c r="G37" s="49">
        <v>0.19569471624266144</v>
      </c>
      <c r="H37" s="49">
        <v>14.663649706457926</v>
      </c>
      <c r="I37" s="49">
        <v>10.281311154598825</v>
      </c>
      <c r="J37" s="49">
        <v>0.10640900195694716</v>
      </c>
      <c r="K37" s="49"/>
      <c r="L37" s="49"/>
      <c r="M37" s="49">
        <v>9.962084148727984</v>
      </c>
      <c r="N37" s="49">
        <v>0.21281800391389433</v>
      </c>
      <c r="O37" s="49">
        <v>21.993639921722114</v>
      </c>
      <c r="P37" s="50" t="s">
        <v>93</v>
      </c>
      <c r="Q37" s="49">
        <v>4.5156555772994125</v>
      </c>
      <c r="R37" s="49">
        <v>0.003669275929549902</v>
      </c>
      <c r="S37" s="49">
        <v>0.05503913894324853</v>
      </c>
      <c r="T37" s="49">
        <v>0.23238747553816047</v>
      </c>
      <c r="U37" s="49">
        <v>0.0684931506849315</v>
      </c>
      <c r="V37" s="37" t="s">
        <v>93</v>
      </c>
      <c r="W37" s="15" t="s">
        <v>102</v>
      </c>
    </row>
    <row r="38" spans="1:23" ht="10.5" customHeight="1">
      <c r="A38" s="35"/>
      <c r="B38" s="16"/>
      <c r="C38" s="49"/>
      <c r="D38" s="51">
        <v>48.51027397260274</v>
      </c>
      <c r="E38" s="49"/>
      <c r="F38" s="49"/>
      <c r="G38" s="51">
        <v>0.16389432485322897</v>
      </c>
      <c r="H38" s="49"/>
      <c r="I38" s="49"/>
      <c r="J38" s="49"/>
      <c r="K38" s="52"/>
      <c r="L38" s="52"/>
      <c r="M38" s="49"/>
      <c r="N38" s="49"/>
      <c r="O38" s="51">
        <v>22.349559686888455</v>
      </c>
      <c r="P38" s="53"/>
      <c r="Q38" s="49"/>
      <c r="R38" s="49"/>
      <c r="S38" s="49"/>
      <c r="T38" s="37"/>
      <c r="U38" s="49"/>
      <c r="V38" s="37"/>
      <c r="W38" s="15"/>
    </row>
    <row r="39" spans="1:23" ht="10.5" customHeight="1">
      <c r="A39" s="35"/>
      <c r="B39" s="16" t="s">
        <v>103</v>
      </c>
      <c r="C39" s="49">
        <v>100</v>
      </c>
      <c r="D39" s="49">
        <v>50.186857286180086</v>
      </c>
      <c r="E39" s="49">
        <v>34.49460747429145</v>
      </c>
      <c r="F39" s="49">
        <v>15.52169551040883</v>
      </c>
      <c r="G39" s="49">
        <v>0.17055430147980938</v>
      </c>
      <c r="H39" s="49">
        <v>14.29520943064961</v>
      </c>
      <c r="I39" s="49">
        <v>9.315274642588413</v>
      </c>
      <c r="J39" s="49">
        <v>0.12039127163280662</v>
      </c>
      <c r="K39" s="49"/>
      <c r="L39" s="49"/>
      <c r="M39" s="49">
        <v>8.99548532731377</v>
      </c>
      <c r="N39" s="49">
        <v>0.19939804364183597</v>
      </c>
      <c r="O39" s="49">
        <v>21.186355655881613</v>
      </c>
      <c r="P39" s="50" t="s">
        <v>93</v>
      </c>
      <c r="Q39" s="49">
        <v>5.008778530223226</v>
      </c>
      <c r="R39" s="49">
        <v>0.007524454477050414</v>
      </c>
      <c r="S39" s="49">
        <v>0.05016302984700275</v>
      </c>
      <c r="T39" s="49">
        <v>0.1893654376724354</v>
      </c>
      <c r="U39" s="49">
        <v>0.12039127163280662</v>
      </c>
      <c r="V39" s="37" t="s">
        <v>93</v>
      </c>
      <c r="W39" s="15" t="s">
        <v>103</v>
      </c>
    </row>
    <row r="40" spans="1:23" ht="10.5" customHeight="1">
      <c r="A40" s="35"/>
      <c r="B40" s="16"/>
      <c r="C40" s="49"/>
      <c r="D40" s="51">
        <v>50.16428392274893</v>
      </c>
      <c r="E40" s="49"/>
      <c r="F40" s="49"/>
      <c r="G40" s="51">
        <v>0.14798093804865814</v>
      </c>
      <c r="H40" s="49"/>
      <c r="I40" s="49"/>
      <c r="J40" s="49"/>
      <c r="K40" s="52"/>
      <c r="L40" s="52"/>
      <c r="M40" s="49"/>
      <c r="N40" s="49"/>
      <c r="O40" s="51">
        <v>21.54627539503386</v>
      </c>
      <c r="P40" s="53"/>
      <c r="Q40" s="49"/>
      <c r="R40" s="49"/>
      <c r="S40" s="49"/>
      <c r="T40" s="37"/>
      <c r="U40" s="49"/>
      <c r="V40" s="37"/>
      <c r="W40" s="15"/>
    </row>
    <row r="41" spans="1:23" ht="10.5" customHeight="1">
      <c r="A41" s="35"/>
      <c r="B41" s="16" t="s">
        <v>104</v>
      </c>
      <c r="C41" s="49">
        <v>100</v>
      </c>
      <c r="D41" s="49">
        <v>52.46176549503622</v>
      </c>
      <c r="E41" s="49">
        <v>37.94338610142206</v>
      </c>
      <c r="F41" s="49">
        <v>14.313120472229675</v>
      </c>
      <c r="G41" s="49">
        <v>0.20525892138449153</v>
      </c>
      <c r="H41" s="49">
        <v>12.750201234236652</v>
      </c>
      <c r="I41" s="49">
        <v>8.898577944727663</v>
      </c>
      <c r="J41" s="49">
        <v>0.2884357392004293</v>
      </c>
      <c r="K41" s="49"/>
      <c r="L41" s="49"/>
      <c r="M41" s="49">
        <v>8.348537697880333</v>
      </c>
      <c r="N41" s="49">
        <v>0.261604507646901</v>
      </c>
      <c r="O41" s="49">
        <v>21.030319291655488</v>
      </c>
      <c r="P41" s="50" t="s">
        <v>93</v>
      </c>
      <c r="Q41" s="49">
        <v>4.851086664877918</v>
      </c>
      <c r="R41" s="49">
        <v>0.008049369466058491</v>
      </c>
      <c r="S41" s="49">
        <v>0.050979339951703784</v>
      </c>
      <c r="T41" s="49">
        <v>0.14757177354440568</v>
      </c>
      <c r="U41" s="49">
        <v>0.0952508720150255</v>
      </c>
      <c r="V41" s="37" t="s">
        <v>93</v>
      </c>
      <c r="W41" s="15" t="s">
        <v>104</v>
      </c>
    </row>
    <row r="42" spans="1:23" ht="10.5" customHeight="1">
      <c r="A42" s="35"/>
      <c r="B42" s="16"/>
      <c r="C42" s="49"/>
      <c r="D42" s="51">
        <v>52.43359270190502</v>
      </c>
      <c r="E42" s="49"/>
      <c r="F42" s="49"/>
      <c r="G42" s="51">
        <v>0.17708612825328682</v>
      </c>
      <c r="H42" s="49"/>
      <c r="I42" s="49"/>
      <c r="J42" s="49"/>
      <c r="K42" s="52"/>
      <c r="L42" s="52"/>
      <c r="M42" s="49"/>
      <c r="N42" s="49"/>
      <c r="O42" s="51">
        <v>21.324121277166622</v>
      </c>
      <c r="P42" s="53"/>
      <c r="Q42" s="49"/>
      <c r="R42" s="49"/>
      <c r="S42" s="49"/>
      <c r="T42" s="37"/>
      <c r="U42" s="49"/>
      <c r="V42" s="37"/>
      <c r="W42" s="15"/>
    </row>
    <row r="43" spans="1:23" ht="10.5" customHeight="1">
      <c r="A43" s="35"/>
      <c r="B43" s="16" t="s">
        <v>105</v>
      </c>
      <c r="C43" s="49">
        <v>100</v>
      </c>
      <c r="D43" s="49">
        <v>53.866095581605045</v>
      </c>
      <c r="E43" s="49">
        <v>40.1487826871055</v>
      </c>
      <c r="F43" s="49">
        <v>13.520063119927864</v>
      </c>
      <c r="G43" s="49">
        <v>0.19724977457168621</v>
      </c>
      <c r="H43" s="49">
        <v>13.799030658250677</v>
      </c>
      <c r="I43" s="49">
        <v>7.16016681695221</v>
      </c>
      <c r="J43" s="49">
        <v>0.3057371505861136</v>
      </c>
      <c r="K43" s="49"/>
      <c r="L43" s="49"/>
      <c r="M43" s="49">
        <v>6.854429666366095</v>
      </c>
      <c r="N43" s="49">
        <v>0.281785392245266</v>
      </c>
      <c r="O43" s="49">
        <v>19.05714607754734</v>
      </c>
      <c r="P43" s="50" t="s">
        <v>93</v>
      </c>
      <c r="Q43" s="49">
        <v>5.828730838593327</v>
      </c>
      <c r="R43" s="49">
        <v>0.00704463480613165</v>
      </c>
      <c r="S43" s="49">
        <v>0.033814247069431924</v>
      </c>
      <c r="T43" s="49">
        <v>0.13243913435527505</v>
      </c>
      <c r="U43" s="49">
        <v>0.10566952209197474</v>
      </c>
      <c r="V43" s="54">
        <v>0.0014089269612263299</v>
      </c>
      <c r="W43" s="15" t="s">
        <v>105</v>
      </c>
    </row>
    <row r="44" spans="1:23" ht="10.5" customHeight="1">
      <c r="A44" s="35"/>
      <c r="B44" s="16"/>
      <c r="C44" s="49"/>
      <c r="D44" s="51">
        <v>53.83509918845807</v>
      </c>
      <c r="E44" s="49"/>
      <c r="F44" s="49"/>
      <c r="G44" s="51">
        <v>0.16625338142470694</v>
      </c>
      <c r="H44" s="49"/>
      <c r="I44" s="49"/>
      <c r="J44" s="49"/>
      <c r="K44" s="52"/>
      <c r="L44" s="52"/>
      <c r="M44" s="49"/>
      <c r="N44" s="49"/>
      <c r="O44" s="51">
        <v>19.329068981064022</v>
      </c>
      <c r="P44" s="53"/>
      <c r="Q44" s="49"/>
      <c r="R44" s="49"/>
      <c r="S44" s="49"/>
      <c r="T44" s="37"/>
      <c r="U44" s="49"/>
      <c r="V44" s="54"/>
      <c r="W44" s="15"/>
    </row>
    <row r="45" spans="1:23" ht="10.5" customHeight="1">
      <c r="A45" s="35" t="s">
        <v>74</v>
      </c>
      <c r="B45" s="16" t="s">
        <v>106</v>
      </c>
      <c r="C45" s="49">
        <v>100</v>
      </c>
      <c r="D45" s="49">
        <v>53.795712115901395</v>
      </c>
      <c r="E45" s="49">
        <v>43.51851851851852</v>
      </c>
      <c r="F45" s="49">
        <v>10.081493165089379</v>
      </c>
      <c r="G45" s="49">
        <v>0.19570043229349224</v>
      </c>
      <c r="H45" s="49">
        <v>13.839233555321883</v>
      </c>
      <c r="I45" s="49">
        <v>7.573898819955602</v>
      </c>
      <c r="J45" s="49">
        <v>0.14458464773922186</v>
      </c>
      <c r="K45" s="49"/>
      <c r="L45" s="49"/>
      <c r="M45" s="49">
        <v>7.4293141722163805</v>
      </c>
      <c r="N45" s="49">
        <v>0.23659305993690852</v>
      </c>
      <c r="O45" s="49">
        <v>18.092066830237176</v>
      </c>
      <c r="P45" s="50" t="s">
        <v>93</v>
      </c>
      <c r="Q45" s="49">
        <v>6.452272461736184</v>
      </c>
      <c r="R45" s="49">
        <v>0.010223156910854072</v>
      </c>
      <c r="S45" s="49">
        <v>0.023367215796237878</v>
      </c>
      <c r="T45" s="49">
        <v>0.08032480429956772</v>
      </c>
      <c r="U45" s="49">
        <v>0.05403668652880009</v>
      </c>
      <c r="V45" s="54">
        <v>0.0014604509872648674</v>
      </c>
      <c r="W45" s="15" t="s">
        <v>106</v>
      </c>
    </row>
    <row r="46" spans="1:23" ht="10.5" customHeight="1">
      <c r="A46" s="35"/>
      <c r="B46" s="16"/>
      <c r="C46" s="49"/>
      <c r="D46" s="51">
        <v>53.779647155041474</v>
      </c>
      <c r="E46" s="49"/>
      <c r="F46" s="49"/>
      <c r="G46" s="51">
        <v>0.1796354714335787</v>
      </c>
      <c r="H46" s="49"/>
      <c r="I46" s="49"/>
      <c r="J46" s="49"/>
      <c r="K46" s="52"/>
      <c r="L46" s="52"/>
      <c r="M46" s="49"/>
      <c r="N46" s="49"/>
      <c r="O46" s="51">
        <v>18.251255987849046</v>
      </c>
      <c r="P46" s="53"/>
      <c r="Q46" s="49"/>
      <c r="R46" s="49"/>
      <c r="S46" s="49"/>
      <c r="T46" s="37"/>
      <c r="U46" s="49"/>
      <c r="V46" s="37"/>
      <c r="W46" s="15"/>
    </row>
    <row r="47" spans="1:23" ht="10.5" customHeight="1">
      <c r="A47" s="35"/>
      <c r="B47" s="16" t="s">
        <v>107</v>
      </c>
      <c r="C47" s="49">
        <v>100</v>
      </c>
      <c r="D47" s="49">
        <v>52.381872213967306</v>
      </c>
      <c r="E47" s="49">
        <v>43.13967310549777</v>
      </c>
      <c r="F47" s="49">
        <v>9.056463595839524</v>
      </c>
      <c r="G47" s="49">
        <v>0.18573551263001484</v>
      </c>
      <c r="H47" s="49">
        <v>14.332838038632985</v>
      </c>
      <c r="I47" s="49">
        <v>8.674591381872213</v>
      </c>
      <c r="J47" s="49">
        <v>0.44576523031203563</v>
      </c>
      <c r="K47" s="49"/>
      <c r="L47" s="49"/>
      <c r="M47" s="49">
        <v>8.22882615156018</v>
      </c>
      <c r="N47" s="49">
        <v>0.18424962852897475</v>
      </c>
      <c r="O47" s="49">
        <v>17.961367013372957</v>
      </c>
      <c r="P47" s="50" t="s">
        <v>93</v>
      </c>
      <c r="Q47" s="49">
        <v>6.4561664190193175</v>
      </c>
      <c r="R47" s="49">
        <v>0.008915304606240713</v>
      </c>
      <c r="S47" s="49">
        <v>0.022288261515601784</v>
      </c>
      <c r="T47" s="49">
        <v>0.08766716196136701</v>
      </c>
      <c r="U47" s="49">
        <v>0.0713224368499257</v>
      </c>
      <c r="V47" s="54">
        <v>0</v>
      </c>
      <c r="W47" s="15" t="s">
        <v>107</v>
      </c>
    </row>
    <row r="48" spans="1:23" ht="10.5" customHeight="1">
      <c r="A48" s="35"/>
      <c r="B48" s="16"/>
      <c r="C48" s="49"/>
      <c r="D48" s="51">
        <v>52.358098068350664</v>
      </c>
      <c r="E48" s="49"/>
      <c r="F48" s="49"/>
      <c r="G48" s="51">
        <v>0.16196136701337296</v>
      </c>
      <c r="H48" s="49"/>
      <c r="I48" s="49"/>
      <c r="J48" s="49"/>
      <c r="K48" s="52"/>
      <c r="L48" s="52"/>
      <c r="M48" s="49"/>
      <c r="N48" s="49"/>
      <c r="O48" s="55">
        <v>18.14264487369985</v>
      </c>
      <c r="P48" s="56"/>
      <c r="Q48" s="49"/>
      <c r="R48" s="49"/>
      <c r="S48" s="49"/>
      <c r="T48" s="37"/>
      <c r="U48" s="49"/>
      <c r="V48" s="37"/>
      <c r="W48" s="15"/>
    </row>
    <row r="49" spans="1:23" ht="10.5" customHeight="1">
      <c r="A49" s="35"/>
      <c r="B49" s="16" t="s">
        <v>108</v>
      </c>
      <c r="C49" s="57">
        <v>100</v>
      </c>
      <c r="D49" s="52">
        <v>51.95482189400521</v>
      </c>
      <c r="E49" s="52">
        <v>43.6041123660585</v>
      </c>
      <c r="F49" s="52">
        <v>8.165363452070663</v>
      </c>
      <c r="G49" s="52">
        <v>0.18534607587604982</v>
      </c>
      <c r="H49" s="52">
        <v>14.784245583550536</v>
      </c>
      <c r="I49" s="52">
        <v>8.572256009267305</v>
      </c>
      <c r="J49" s="52">
        <v>0.296843324645236</v>
      </c>
      <c r="K49" s="52"/>
      <c r="L49" s="52"/>
      <c r="M49" s="52">
        <v>8.275412684622067</v>
      </c>
      <c r="N49" s="52">
        <v>0.18245004344048654</v>
      </c>
      <c r="O49" s="52">
        <v>17.311033883579498</v>
      </c>
      <c r="P49" s="50" t="s">
        <v>93</v>
      </c>
      <c r="Q49" s="52">
        <v>7.195192586156965</v>
      </c>
      <c r="R49" s="52">
        <v>0</v>
      </c>
      <c r="S49" s="52">
        <v>0.011584129742253113</v>
      </c>
      <c r="T49" s="52">
        <v>0.05068056762235737</v>
      </c>
      <c r="U49" s="52">
        <v>0.024616275702287863</v>
      </c>
      <c r="V49" s="52">
        <v>0</v>
      </c>
      <c r="W49" s="15" t="s">
        <v>108</v>
      </c>
    </row>
    <row r="50" spans="1:23" ht="10.5" customHeight="1">
      <c r="A50" s="35"/>
      <c r="B50" s="16"/>
      <c r="C50" s="57"/>
      <c r="D50" s="58">
        <v>51.95047784535187</v>
      </c>
      <c r="E50" s="52"/>
      <c r="F50" s="52"/>
      <c r="G50" s="58">
        <v>0.1810020272227049</v>
      </c>
      <c r="H50" s="1"/>
      <c r="I50" s="52"/>
      <c r="J50" s="52"/>
      <c r="K50" s="52"/>
      <c r="L50" s="52"/>
      <c r="M50" s="52"/>
      <c r="N50" s="52"/>
      <c r="O50" s="55">
        <v>17.397914856646395</v>
      </c>
      <c r="P50" s="56"/>
      <c r="Q50" s="52"/>
      <c r="R50" s="52"/>
      <c r="S50" s="52"/>
      <c r="T50" s="1"/>
      <c r="U50" s="52"/>
      <c r="V50" s="52"/>
      <c r="W50" s="15"/>
    </row>
    <row r="51" spans="1:23" ht="10.5" customHeight="1">
      <c r="A51" s="35"/>
      <c r="B51" s="16" t="s">
        <v>109</v>
      </c>
      <c r="C51" s="57">
        <v>100</v>
      </c>
      <c r="D51" s="52">
        <v>51.20022634541501</v>
      </c>
      <c r="E51" s="52">
        <v>42.9788247907794</v>
      </c>
      <c r="F51" s="52">
        <v>8.021860201923936</v>
      </c>
      <c r="G51" s="52">
        <v>0.19954135271167767</v>
      </c>
      <c r="H51" s="52">
        <v>16.433868421836376</v>
      </c>
      <c r="I51" s="52">
        <v>8.508800667123328</v>
      </c>
      <c r="J51" s="52">
        <v>0.3290943205170206</v>
      </c>
      <c r="K51" s="52"/>
      <c r="L51" s="52"/>
      <c r="M51" s="52">
        <v>8.179706346606308</v>
      </c>
      <c r="N51" s="52">
        <v>0.21145426929147929</v>
      </c>
      <c r="O51" s="52">
        <v>16.293891652023706</v>
      </c>
      <c r="P51" s="59" t="s">
        <v>93</v>
      </c>
      <c r="Q51" s="52">
        <v>7.341334842302767</v>
      </c>
      <c r="R51" s="52">
        <v>0.010423802007326444</v>
      </c>
      <c r="S51" s="52">
        <v>0.005956458289900825</v>
      </c>
      <c r="T51" s="52">
        <v>0.01935848944217768</v>
      </c>
      <c r="U51" s="52">
        <v>0.0238258331596033</v>
      </c>
      <c r="V51" s="52">
        <v>0</v>
      </c>
      <c r="W51" s="15" t="s">
        <v>109</v>
      </c>
    </row>
    <row r="52" spans="1:23" ht="10.5" customHeight="1">
      <c r="A52" s="35"/>
      <c r="B52" s="16"/>
      <c r="C52" s="57"/>
      <c r="D52" s="58">
        <v>51.16895493939304</v>
      </c>
      <c r="E52" s="52"/>
      <c r="F52" s="52"/>
      <c r="G52" s="58">
        <v>0.1682699466896983</v>
      </c>
      <c r="H52" s="1"/>
      <c r="I52" s="52"/>
      <c r="J52" s="52"/>
      <c r="K52" s="52"/>
      <c r="L52" s="52"/>
      <c r="M52" s="52"/>
      <c r="N52" s="52"/>
      <c r="O52" s="55">
        <v>16.34303243291539</v>
      </c>
      <c r="P52" s="56"/>
      <c r="Q52" s="52"/>
      <c r="R52" s="52"/>
      <c r="S52" s="52"/>
      <c r="T52" s="1"/>
      <c r="U52" s="52"/>
      <c r="V52" s="52"/>
      <c r="W52" s="15"/>
    </row>
    <row r="53" spans="1:23" ht="10.5" customHeight="1">
      <c r="A53" s="35" t="s">
        <v>75</v>
      </c>
      <c r="B53" s="16" t="s">
        <v>110</v>
      </c>
      <c r="C53" s="57">
        <v>100</v>
      </c>
      <c r="D53" s="52">
        <v>51.908864168439095</v>
      </c>
      <c r="E53" s="52">
        <v>43.91841231466038</v>
      </c>
      <c r="F53" s="52">
        <v>7.817544718681621</v>
      </c>
      <c r="G53" s="52">
        <v>0.17290713509708813</v>
      </c>
      <c r="H53" s="52">
        <v>16.476672838278272</v>
      </c>
      <c r="I53" s="52">
        <v>7.7945924441112115</v>
      </c>
      <c r="J53" s="52">
        <v>0.302970024329411</v>
      </c>
      <c r="K53" s="52"/>
      <c r="L53" s="52"/>
      <c r="M53" s="52">
        <v>7.4916224197818</v>
      </c>
      <c r="N53" s="52">
        <v>0.22034183587593528</v>
      </c>
      <c r="O53" s="52">
        <v>16.888283628907626</v>
      </c>
      <c r="P53" s="60">
        <v>1.709179379676526</v>
      </c>
      <c r="Q53" s="52">
        <v>4.999005401435283</v>
      </c>
      <c r="R53" s="52">
        <v>0.0030603032760546573</v>
      </c>
      <c r="S53" s="52">
        <v>0.00918090982816397</v>
      </c>
      <c r="T53" s="52">
        <v>0.0214221229323826</v>
      </c>
      <c r="U53" s="52">
        <v>0.006120606552109315</v>
      </c>
      <c r="V53" s="52">
        <v>0</v>
      </c>
      <c r="W53" s="15" t="s">
        <v>110</v>
      </c>
    </row>
    <row r="54" spans="1:23" ht="10.5" customHeight="1">
      <c r="A54" s="35"/>
      <c r="B54" s="41"/>
      <c r="C54" s="57"/>
      <c r="D54" s="58">
        <v>51.8874420455067</v>
      </c>
      <c r="E54" s="52"/>
      <c r="F54" s="52"/>
      <c r="G54" s="58">
        <v>0.1514850121647055</v>
      </c>
      <c r="H54" s="1"/>
      <c r="I54" s="52"/>
      <c r="J54" s="52"/>
      <c r="K54" s="52"/>
      <c r="L54" s="52"/>
      <c r="M54" s="52"/>
      <c r="N54" s="52"/>
      <c r="O54" s="51">
        <v>16.92500726822028</v>
      </c>
      <c r="P54" s="56"/>
      <c r="Q54" s="52"/>
      <c r="R54" s="52"/>
      <c r="S54" s="52"/>
      <c r="T54" s="1"/>
      <c r="U54" s="52"/>
      <c r="V54" s="52"/>
      <c r="W54" s="41"/>
    </row>
    <row r="55" spans="1:23" s="18" customFormat="1" ht="10.5" customHeight="1">
      <c r="A55" s="35"/>
      <c r="B55" s="16" t="s">
        <v>111</v>
      </c>
      <c r="C55" s="57">
        <v>100</v>
      </c>
      <c r="D55" s="52">
        <v>54.1377694470478</v>
      </c>
      <c r="E55" s="52">
        <v>46.34333020930959</v>
      </c>
      <c r="F55" s="52">
        <v>7.6054358013120895</v>
      </c>
      <c r="G55" s="52">
        <v>0.18900343642611683</v>
      </c>
      <c r="H55" s="49">
        <v>15.410809122149328</v>
      </c>
      <c r="I55" s="52">
        <v>6.746329272102468</v>
      </c>
      <c r="J55" s="52">
        <v>0.4233052171196501</v>
      </c>
      <c r="K55" s="52"/>
      <c r="L55" s="52"/>
      <c r="M55" s="52">
        <v>6.323024054982818</v>
      </c>
      <c r="N55" s="52">
        <v>0.2061855670103093</v>
      </c>
      <c r="O55" s="52">
        <v>17.735082786629178</v>
      </c>
      <c r="P55" s="60">
        <v>1.3464542330521712</v>
      </c>
      <c r="Q55" s="52">
        <v>4.417369572008748</v>
      </c>
      <c r="R55" s="52">
        <v>0</v>
      </c>
      <c r="S55" s="52">
        <v>0.0078100593564511085</v>
      </c>
      <c r="T55" s="49">
        <v>0.028116213683223992</v>
      </c>
      <c r="U55" s="52">
        <v>0.020306154326772883</v>
      </c>
      <c r="V55" s="52">
        <v>0</v>
      </c>
      <c r="W55" s="15" t="s">
        <v>111</v>
      </c>
    </row>
    <row r="56" spans="1:23" s="18" customFormat="1" ht="10.5" customHeight="1">
      <c r="A56" s="35" t="s">
        <v>94</v>
      </c>
      <c r="B56" s="11"/>
      <c r="C56" s="57"/>
      <c r="D56" s="58">
        <v>54.11121524523587</v>
      </c>
      <c r="E56" s="52"/>
      <c r="F56" s="52"/>
      <c r="G56" s="58">
        <v>0.16244923461418306</v>
      </c>
      <c r="H56" s="1"/>
      <c r="I56" s="52"/>
      <c r="J56" s="52"/>
      <c r="K56" s="52"/>
      <c r="L56" s="52"/>
      <c r="M56" s="52"/>
      <c r="N56" s="52"/>
      <c r="O56" s="55">
        <v>17.791315213995627</v>
      </c>
      <c r="P56" s="56"/>
      <c r="Q56" s="52"/>
      <c r="R56" s="52"/>
      <c r="S56" s="52"/>
      <c r="T56" s="1"/>
      <c r="U56" s="52"/>
      <c r="V56" s="52"/>
      <c r="W56" s="12"/>
    </row>
    <row r="57" spans="1:23" ht="10.5" customHeight="1">
      <c r="A57" s="35" t="s">
        <v>96</v>
      </c>
      <c r="B57" s="16" t="s">
        <v>100</v>
      </c>
      <c r="C57" s="57">
        <f aca="true" t="shared" si="0" ref="C57:J57">C25/$C25*100</f>
        <v>100</v>
      </c>
      <c r="D57" s="52">
        <f t="shared" si="0"/>
        <v>55.65879306285804</v>
      </c>
      <c r="E57" s="52">
        <f t="shared" si="0"/>
        <v>47.98085223259829</v>
      </c>
      <c r="F57" s="52">
        <f t="shared" si="0"/>
        <v>7.466059797535903</v>
      </c>
      <c r="G57" s="52">
        <f t="shared" si="0"/>
        <v>0.21188103272384837</v>
      </c>
      <c r="H57" s="52">
        <f t="shared" si="0"/>
        <v>14.384367888252376</v>
      </c>
      <c r="I57" s="52">
        <f t="shared" si="0"/>
        <v>5.937377383661619</v>
      </c>
      <c r="J57" s="52">
        <f t="shared" si="0"/>
        <v>0.3123283371262654</v>
      </c>
      <c r="K57" s="52"/>
      <c r="L57" s="52"/>
      <c r="M57" s="52">
        <f>M25/$C25*100</f>
        <v>5.625049046535353</v>
      </c>
      <c r="N57" s="52">
        <f>N25/$C25*100</f>
        <v>0.16950482617907872</v>
      </c>
      <c r="O57" s="52">
        <f>O25/$C25*100</f>
        <v>18.598446205760023</v>
      </c>
      <c r="P57" s="52">
        <f>P25/$C25*100</f>
        <v>1.1425880875774934</v>
      </c>
      <c r="Q57" s="52">
        <f aca="true" t="shared" si="1" ref="Q57:V57">Q25/$C25*100</f>
        <v>4.1026445891862195</v>
      </c>
      <c r="R57" s="52">
        <f t="shared" si="1"/>
        <v>0.006277956525151063</v>
      </c>
      <c r="S57" s="52">
        <f t="shared" si="1"/>
        <v>0.0015694891312877657</v>
      </c>
      <c r="T57" s="52">
        <f t="shared" si="1"/>
        <v>0.010986423919014362</v>
      </c>
      <c r="U57" s="52">
        <f t="shared" si="1"/>
        <v>0.0015694891312877657</v>
      </c>
      <c r="V57" s="52">
        <f t="shared" si="1"/>
        <v>0</v>
      </c>
      <c r="W57" s="15" t="s">
        <v>100</v>
      </c>
    </row>
    <row r="58" spans="1:23" ht="10.5" customHeight="1">
      <c r="A58" s="35"/>
      <c r="B58" s="16"/>
      <c r="C58" s="57"/>
      <c r="D58" s="58">
        <f>D26/$C25*100</f>
        <v>55.60699992152555</v>
      </c>
      <c r="E58" s="52"/>
      <c r="F58" s="52"/>
      <c r="G58" s="58">
        <v>0.16244923461418306</v>
      </c>
      <c r="H58" s="1"/>
      <c r="I58" s="52"/>
      <c r="J58" s="52"/>
      <c r="K58" s="52"/>
      <c r="L58" s="52"/>
      <c r="M58" s="52"/>
      <c r="N58" s="52"/>
      <c r="O58" s="55">
        <f>(O25+S25+T25+U25+V25)/$C25*100</f>
        <v>18.612571607941614</v>
      </c>
      <c r="P58" s="56"/>
      <c r="Q58" s="52"/>
      <c r="R58" s="52"/>
      <c r="S58" s="52"/>
      <c r="T58" s="1"/>
      <c r="U58" s="52"/>
      <c r="V58" s="52"/>
      <c r="W58" s="15"/>
    </row>
    <row r="59" spans="1:23" ht="10.5" customHeight="1">
      <c r="A59" s="35" t="s">
        <v>95</v>
      </c>
      <c r="B59" s="16" t="s">
        <v>101</v>
      </c>
      <c r="C59" s="57">
        <f aca="true" t="shared" si="2" ref="C59:J59">C27/$C27*100</f>
        <v>100</v>
      </c>
      <c r="D59" s="52">
        <f t="shared" si="2"/>
        <v>57.722078879469215</v>
      </c>
      <c r="E59" s="52">
        <f t="shared" si="2"/>
        <v>50.7155563390439</v>
      </c>
      <c r="F59" s="52">
        <f t="shared" si="2"/>
        <v>6.833442843635315</v>
      </c>
      <c r="G59" s="52">
        <f t="shared" si="2"/>
        <v>0.17307969679001264</v>
      </c>
      <c r="H59" s="52">
        <f t="shared" si="2"/>
        <v>13.115594801198737</v>
      </c>
      <c r="I59" s="52">
        <f t="shared" si="2"/>
        <v>5.524126989214571</v>
      </c>
      <c r="J59" s="52">
        <f t="shared" si="2"/>
        <v>0.11538646452667511</v>
      </c>
      <c r="K59" s="52"/>
      <c r="L59" s="52"/>
      <c r="M59" s="52">
        <f>M27/$C27*100</f>
        <v>5.408740524687896</v>
      </c>
      <c r="N59" s="52">
        <f>N27/$C27*100</f>
        <v>0.15865638872417825</v>
      </c>
      <c r="O59" s="52">
        <f>O27/$C27*100</f>
        <v>19.37370791198577</v>
      </c>
      <c r="P59" s="52">
        <f>P27/$C27*100</f>
        <v>0.9022580490071955</v>
      </c>
      <c r="Q59" s="52">
        <f aca="true" t="shared" si="3" ref="Q59:V59">Q27/$C27*100</f>
        <v>3.1987692110450485</v>
      </c>
      <c r="R59" s="52">
        <f t="shared" si="3"/>
        <v>0.00480776935527813</v>
      </c>
      <c r="S59" s="52">
        <f t="shared" si="3"/>
        <v>0.0032051795701854196</v>
      </c>
      <c r="T59" s="52">
        <f t="shared" si="3"/>
        <v>0.0480776935527813</v>
      </c>
      <c r="U59" s="52">
        <f t="shared" si="3"/>
        <v>0.006410359140370839</v>
      </c>
      <c r="V59" s="52">
        <f t="shared" si="3"/>
        <v>0</v>
      </c>
      <c r="W59" s="15" t="s">
        <v>101</v>
      </c>
    </row>
    <row r="60" spans="1:23" ht="10.5" customHeight="1">
      <c r="A60" s="43"/>
      <c r="B60" s="4"/>
      <c r="C60" s="57"/>
      <c r="D60" s="58">
        <f>D28/$C27*100</f>
        <v>57.704450391833205</v>
      </c>
      <c r="E60" s="52"/>
      <c r="F60" s="52"/>
      <c r="G60" s="58">
        <f>G28/$C27*100</f>
        <v>0.15545120915399285</v>
      </c>
      <c r="H60" s="1"/>
      <c r="I60" s="52"/>
      <c r="J60" s="52"/>
      <c r="K60" s="52"/>
      <c r="L60" s="52"/>
      <c r="M60" s="52"/>
      <c r="N60" s="52"/>
      <c r="O60" s="55">
        <f>(O27+S27+T27+U27+V27)/$C27*100</f>
        <v>19.431401144249104</v>
      </c>
      <c r="P60" s="61"/>
      <c r="Q60" s="52"/>
      <c r="R60" s="52"/>
      <c r="S60" s="52"/>
      <c r="T60" s="1"/>
      <c r="U60" s="52"/>
      <c r="V60" s="52"/>
      <c r="W60" s="5"/>
    </row>
    <row r="61" spans="1:23" ht="12" customHeight="1">
      <c r="A61" s="43"/>
      <c r="B61" s="16" t="s">
        <v>115</v>
      </c>
      <c r="C61" s="57">
        <f>C29/$C29*100</f>
        <v>100</v>
      </c>
      <c r="D61" s="52">
        <f aca="true" t="shared" si="4" ref="D61:J61">D29/$C29*100</f>
        <v>58.4421031439788</v>
      </c>
      <c r="E61" s="52">
        <f t="shared" si="4"/>
        <v>51.76324531087474</v>
      </c>
      <c r="F61" s="52">
        <f t="shared" si="4"/>
        <v>6.485924235815187</v>
      </c>
      <c r="G61" s="52">
        <f t="shared" si="4"/>
        <v>0.19293359728886356</v>
      </c>
      <c r="H61" s="52">
        <f t="shared" si="4"/>
        <v>11.238801462939971</v>
      </c>
      <c r="I61" s="52">
        <f t="shared" si="4"/>
        <v>5.628627990470758</v>
      </c>
      <c r="J61" s="52">
        <f t="shared" si="4"/>
        <v>0.4026440291245848</v>
      </c>
      <c r="K61" s="52"/>
      <c r="L61" s="52"/>
      <c r="M61" s="52">
        <f>M29/$C29*100</f>
        <v>5.225983961346174</v>
      </c>
      <c r="N61" s="52">
        <f>N29/$C29*100</f>
        <v>0.17112371237794854</v>
      </c>
      <c r="O61" s="52">
        <f>O29/$C29*100</f>
        <v>20.33016810388216</v>
      </c>
      <c r="P61" s="52">
        <f>P29/$C29*100</f>
        <v>0.9143374828037445</v>
      </c>
      <c r="Q61" s="52">
        <f aca="true" t="shared" si="5" ref="Q61:V61">Q29/$C29*100</f>
        <v>3.2698050531825653</v>
      </c>
      <c r="R61" s="52">
        <f t="shared" si="5"/>
        <v>0.005033050364057309</v>
      </c>
      <c r="S61" s="52">
        <f t="shared" si="5"/>
        <v>0.005033050364057309</v>
      </c>
      <c r="T61" s="52">
        <f t="shared" si="5"/>
        <v>0.0167768345468577</v>
      </c>
      <c r="U61" s="52">
        <f t="shared" si="5"/>
        <v>0.0033553669093715397</v>
      </c>
      <c r="V61" s="52">
        <f t="shared" si="5"/>
        <v>0</v>
      </c>
      <c r="W61" s="15" t="s">
        <v>115</v>
      </c>
    </row>
    <row r="62" spans="1:23" ht="12" customHeight="1">
      <c r="A62" s="43"/>
      <c r="B62" s="4"/>
      <c r="C62" s="57"/>
      <c r="D62" s="58">
        <f>D30/$C29*100</f>
        <v>58.418615575613195</v>
      </c>
      <c r="E62" s="52"/>
      <c r="F62" s="52"/>
      <c r="G62" s="58">
        <f>G30/$C29*100</f>
        <v>0.16944602892326274</v>
      </c>
      <c r="H62" s="1"/>
      <c r="I62" s="52"/>
      <c r="J62" s="52"/>
      <c r="K62" s="52"/>
      <c r="L62" s="52"/>
      <c r="M62" s="52"/>
      <c r="N62" s="52"/>
      <c r="O62" s="55">
        <f>(O29+S29+T29+U29+V29)/$C29*100</f>
        <v>20.355333355702445</v>
      </c>
      <c r="P62" s="61"/>
      <c r="Q62" s="52"/>
      <c r="R62" s="52"/>
      <c r="S62" s="52"/>
      <c r="T62" s="1"/>
      <c r="U62" s="52"/>
      <c r="V62" s="52"/>
      <c r="W62" s="5"/>
    </row>
    <row r="63" spans="1:23" s="18" customFormat="1" ht="12" customHeight="1">
      <c r="A63" s="43"/>
      <c r="B63" s="16" t="s">
        <v>119</v>
      </c>
      <c r="C63" s="57">
        <f aca="true" t="shared" si="6" ref="C63:J63">C31/$C31*100</f>
        <v>100</v>
      </c>
      <c r="D63" s="52">
        <f t="shared" si="6"/>
        <v>58.942078278085184</v>
      </c>
      <c r="E63" s="52">
        <f t="shared" si="6"/>
        <v>52.74379410122341</v>
      </c>
      <c r="F63" s="52">
        <f t="shared" si="6"/>
        <v>6.029070849620116</v>
      </c>
      <c r="G63" s="52">
        <f t="shared" si="6"/>
        <v>0.16921332724165355</v>
      </c>
      <c r="H63" s="52">
        <f t="shared" si="6"/>
        <v>10.900722540907323</v>
      </c>
      <c r="I63" s="52">
        <f t="shared" si="6"/>
        <v>5.863241788923296</v>
      </c>
      <c r="J63" s="52">
        <f t="shared" si="6"/>
        <v>0.3671929201143882</v>
      </c>
      <c r="K63" s="52"/>
      <c r="L63" s="52"/>
      <c r="M63" s="52">
        <f aca="true" t="shared" si="7" ref="M63:V63">M31/$C31*100</f>
        <v>5.4960488688089075</v>
      </c>
      <c r="N63" s="52">
        <f t="shared" si="7"/>
        <v>0.11844932906915748</v>
      </c>
      <c r="O63" s="52">
        <f t="shared" si="7"/>
        <v>19.88933448398396</v>
      </c>
      <c r="P63" s="52">
        <f t="shared" si="7"/>
        <v>1.1455742254259946</v>
      </c>
      <c r="Q63" s="52">
        <f t="shared" si="7"/>
        <v>3.13552295378784</v>
      </c>
      <c r="R63" s="52">
        <f t="shared" si="7"/>
        <v>0.005076399817249606</v>
      </c>
      <c r="S63" s="52">
        <f t="shared" si="7"/>
        <v>0</v>
      </c>
      <c r="T63" s="52">
        <f t="shared" si="7"/>
        <v>0.03384266544833071</v>
      </c>
      <c r="U63" s="52">
        <f t="shared" si="7"/>
        <v>0</v>
      </c>
      <c r="V63" s="52">
        <f t="shared" si="7"/>
        <v>0</v>
      </c>
      <c r="W63" s="15" t="s">
        <v>119</v>
      </c>
    </row>
    <row r="64" spans="1:23" s="18" customFormat="1" ht="12" customHeight="1">
      <c r="A64" s="43"/>
      <c r="B64" s="4"/>
      <c r="C64" s="57"/>
      <c r="D64" s="58">
        <f>D32/$C31*100</f>
        <v>58.930233345178266</v>
      </c>
      <c r="E64" s="52"/>
      <c r="F64" s="52"/>
      <c r="G64" s="58">
        <f>G32/$C31*100</f>
        <v>0.15736839433473782</v>
      </c>
      <c r="H64" s="1"/>
      <c r="I64" s="52"/>
      <c r="J64" s="52"/>
      <c r="K64" s="52"/>
      <c r="L64" s="52"/>
      <c r="M64" s="52"/>
      <c r="N64" s="52"/>
      <c r="O64" s="55">
        <f>(O31+S31+T31+U31+V31)/$C31*100</f>
        <v>19.923177149432288</v>
      </c>
      <c r="P64" s="61"/>
      <c r="Q64" s="52"/>
      <c r="R64" s="52"/>
      <c r="S64" s="52"/>
      <c r="T64" s="1"/>
      <c r="U64" s="52"/>
      <c r="V64" s="52"/>
      <c r="W64" s="5"/>
    </row>
    <row r="65" spans="1:23" ht="12" customHeight="1">
      <c r="A65" s="10"/>
      <c r="B65" s="16" t="s">
        <v>118</v>
      </c>
      <c r="C65" s="57">
        <f aca="true" t="shared" si="8" ref="C65:J65">C33/$C33*100</f>
        <v>100</v>
      </c>
      <c r="D65" s="52">
        <f t="shared" si="8"/>
        <v>60.03273653836418</v>
      </c>
      <c r="E65" s="52">
        <f t="shared" si="8"/>
        <v>53.70142252071345</v>
      </c>
      <c r="F65" s="52">
        <f t="shared" si="8"/>
        <v>6.145694470224937</v>
      </c>
      <c r="G65" s="52">
        <f t="shared" si="8"/>
        <v>0.18561954742579437</v>
      </c>
      <c r="H65" s="52">
        <f t="shared" si="8"/>
        <v>11.759842054639645</v>
      </c>
      <c r="I65" s="52">
        <f t="shared" si="8"/>
        <v>6.162568974536374</v>
      </c>
      <c r="J65" s="52">
        <f t="shared" si="8"/>
        <v>0.7407907392720339</v>
      </c>
      <c r="K65" s="52"/>
      <c r="L65" s="52"/>
      <c r="M65" s="52">
        <f aca="true" t="shared" si="9" ref="M65:V65">M33/$C33*100</f>
        <v>5.421778235264339</v>
      </c>
      <c r="N65" s="52">
        <f t="shared" si="9"/>
        <v>0.11812153018005098</v>
      </c>
      <c r="O65" s="52">
        <f t="shared" si="9"/>
        <v>16.78844433944753</v>
      </c>
      <c r="P65" s="52">
        <f t="shared" si="9"/>
        <v>1.5355798923406625</v>
      </c>
      <c r="Q65" s="52">
        <f t="shared" si="9"/>
        <v>3.5790823644555445</v>
      </c>
      <c r="R65" s="52">
        <f t="shared" si="9"/>
        <v>0.023624306036010193</v>
      </c>
      <c r="S65" s="52">
        <f t="shared" si="9"/>
        <v>0.005062351293430756</v>
      </c>
      <c r="T65" s="52">
        <f t="shared" si="9"/>
        <v>0.047248612072020385</v>
      </c>
      <c r="U65" s="52">
        <f t="shared" si="9"/>
        <v>0</v>
      </c>
      <c r="V65" s="125">
        <f t="shared" si="9"/>
        <v>0</v>
      </c>
      <c r="W65" s="15" t="s">
        <v>118</v>
      </c>
    </row>
    <row r="66" spans="1:24" ht="12" customHeight="1">
      <c r="A66" s="10"/>
      <c r="B66" s="4"/>
      <c r="C66" s="57"/>
      <c r="D66" s="58">
        <f>D34/$C33*100</f>
        <v>60.01754948448389</v>
      </c>
      <c r="E66" s="52"/>
      <c r="F66" s="52"/>
      <c r="G66" s="58">
        <f>G34/$C33*100</f>
        <v>0.1704324935455021</v>
      </c>
      <c r="H66" s="1"/>
      <c r="I66" s="52"/>
      <c r="J66" s="52"/>
      <c r="K66" s="52"/>
      <c r="L66" s="52"/>
      <c r="M66" s="52"/>
      <c r="N66" s="52"/>
      <c r="O66" s="55">
        <f>(O33+S33+T33+U33+V33)/$C33*100</f>
        <v>16.84075530281298</v>
      </c>
      <c r="P66" s="61"/>
      <c r="Q66" s="52"/>
      <c r="R66" s="52"/>
      <c r="S66" s="52"/>
      <c r="T66" s="1"/>
      <c r="U66" s="52"/>
      <c r="V66" s="125"/>
      <c r="W66" s="126"/>
      <c r="X66" s="18"/>
    </row>
    <row r="67" spans="1:23" s="13" customFormat="1" ht="12" customHeight="1">
      <c r="A67" s="75"/>
      <c r="B67" s="11" t="s">
        <v>121</v>
      </c>
      <c r="C67" s="76">
        <f aca="true" t="shared" si="10" ref="C67:J67">C35/$C35*100</f>
        <v>100</v>
      </c>
      <c r="D67" s="77">
        <f t="shared" si="10"/>
        <v>58.94163010238</v>
      </c>
      <c r="E67" s="77">
        <f t="shared" si="10"/>
        <v>52.933452998271505</v>
      </c>
      <c r="F67" s="77">
        <f t="shared" si="10"/>
        <v>5.808735540486638</v>
      </c>
      <c r="G67" s="77">
        <f t="shared" si="10"/>
        <v>0.1994415636218588</v>
      </c>
      <c r="H67" s="77">
        <f t="shared" si="10"/>
        <v>12.300558436378141</v>
      </c>
      <c r="I67" s="77">
        <f t="shared" si="10"/>
        <v>6.5400212737667855</v>
      </c>
      <c r="J67" s="77">
        <f t="shared" si="10"/>
        <v>0.7994282675176174</v>
      </c>
      <c r="K67" s="77"/>
      <c r="L67" s="77"/>
      <c r="M67" s="77">
        <f aca="true" t="shared" si="11" ref="M67:V67">M35/$C35*100</f>
        <v>5.74059300624917</v>
      </c>
      <c r="N67" s="77">
        <f t="shared" si="11"/>
        <v>0.11634091211275097</v>
      </c>
      <c r="O67" s="77">
        <f t="shared" si="11"/>
        <v>17.050591676638746</v>
      </c>
      <c r="P67" s="77">
        <f t="shared" si="11"/>
        <v>1.2249036032442495</v>
      </c>
      <c r="Q67" s="77">
        <f t="shared" si="11"/>
        <v>3.782741656694588</v>
      </c>
      <c r="R67" s="77">
        <f t="shared" si="11"/>
        <v>0.04321233878473607</v>
      </c>
      <c r="S67" s="77">
        <f t="shared" si="11"/>
        <v>0</v>
      </c>
      <c r="T67" s="77">
        <f t="shared" si="11"/>
        <v>0.03157824757346098</v>
      </c>
      <c r="U67" s="77">
        <f t="shared" si="11"/>
        <v>0</v>
      </c>
      <c r="V67" s="78">
        <f t="shared" si="11"/>
        <v>0</v>
      </c>
      <c r="W67" s="12" t="s">
        <v>121</v>
      </c>
    </row>
    <row r="68" spans="1:23" s="13" customFormat="1" ht="12" customHeight="1" thickBot="1">
      <c r="A68" s="79"/>
      <c r="B68" s="62"/>
      <c r="C68" s="80"/>
      <c r="D68" s="81">
        <f>D36/$C35*100</f>
        <v>58.91005185480655</v>
      </c>
      <c r="E68" s="82"/>
      <c r="F68" s="82"/>
      <c r="G68" s="81">
        <f>G36/$C35*100</f>
        <v>0.16786331604839783</v>
      </c>
      <c r="H68" s="83"/>
      <c r="I68" s="82"/>
      <c r="J68" s="82"/>
      <c r="K68" s="77"/>
      <c r="L68" s="77"/>
      <c r="M68" s="82"/>
      <c r="N68" s="82"/>
      <c r="O68" s="84">
        <f>(O35+S35+T35+U35+V35)/$C35*100</f>
        <v>17.082169924212206</v>
      </c>
      <c r="P68" s="85"/>
      <c r="Q68" s="82"/>
      <c r="R68" s="82"/>
      <c r="S68" s="82"/>
      <c r="T68" s="83"/>
      <c r="U68" s="82"/>
      <c r="V68" s="86"/>
      <c r="W68" s="63"/>
    </row>
    <row r="69" spans="1:23" ht="10.5" customHeight="1">
      <c r="A69" s="64" t="s">
        <v>13</v>
      </c>
      <c r="B69" s="64"/>
      <c r="C69" s="13"/>
      <c r="D69" s="13"/>
      <c r="E69" s="13"/>
      <c r="F69" s="13"/>
      <c r="G69" s="13"/>
      <c r="H69" s="13"/>
      <c r="I69" s="13"/>
      <c r="J69" s="64"/>
      <c r="K69" s="65"/>
      <c r="L69" s="65"/>
      <c r="M69" s="64" t="s">
        <v>16</v>
      </c>
      <c r="N69" s="64"/>
      <c r="O69" s="64"/>
      <c r="P69" s="64"/>
      <c r="Q69" s="64"/>
      <c r="R69" s="64"/>
      <c r="S69" s="64"/>
      <c r="T69" s="64"/>
      <c r="U69" s="64"/>
      <c r="V69" s="64"/>
      <c r="W69" s="66"/>
    </row>
    <row r="70" spans="1:23" ht="10.5" customHeight="1">
      <c r="A70" s="64" t="s">
        <v>112</v>
      </c>
      <c r="B70" s="64"/>
      <c r="C70" s="13"/>
      <c r="D70" s="13"/>
      <c r="E70" s="13"/>
      <c r="F70" s="13"/>
      <c r="G70" s="13"/>
      <c r="H70" s="13"/>
      <c r="I70" s="13"/>
      <c r="J70" s="64"/>
      <c r="K70" s="65"/>
      <c r="L70" s="65"/>
      <c r="M70" s="64" t="s">
        <v>28</v>
      </c>
      <c r="N70" s="64"/>
      <c r="O70" s="64"/>
      <c r="P70" s="64"/>
      <c r="Q70" s="64"/>
      <c r="R70" s="64"/>
      <c r="S70" s="64"/>
      <c r="T70" s="64"/>
      <c r="U70" s="64"/>
      <c r="V70" s="64"/>
      <c r="W70" s="66"/>
    </row>
    <row r="71" spans="1:23" ht="10.5" customHeight="1">
      <c r="A71" s="64" t="s">
        <v>14</v>
      </c>
      <c r="B71" s="64"/>
      <c r="E71" s="65"/>
      <c r="F71" s="67"/>
      <c r="G71" s="65"/>
      <c r="H71" s="64"/>
      <c r="J71" s="64"/>
      <c r="K71" s="65"/>
      <c r="L71" s="65"/>
      <c r="M71" s="64" t="s">
        <v>27</v>
      </c>
      <c r="N71" s="64"/>
      <c r="O71" s="64"/>
      <c r="P71" s="64"/>
      <c r="Q71" s="64"/>
      <c r="R71" s="64"/>
      <c r="S71" s="64"/>
      <c r="T71" s="64"/>
      <c r="U71" s="64"/>
      <c r="V71" s="64"/>
      <c r="W71" s="66"/>
    </row>
    <row r="72" spans="1:23" ht="10.5" customHeight="1">
      <c r="A72" s="64" t="s">
        <v>15</v>
      </c>
      <c r="B72" s="64"/>
      <c r="D72" s="65"/>
      <c r="E72" s="18"/>
      <c r="F72" s="67"/>
      <c r="G72" s="65"/>
      <c r="H72" s="65"/>
      <c r="J72" s="64"/>
      <c r="K72" s="65"/>
      <c r="L72" s="65"/>
      <c r="M72" s="64" t="s">
        <v>26</v>
      </c>
      <c r="N72" s="64"/>
      <c r="O72" s="64"/>
      <c r="P72" s="64"/>
      <c r="Q72" s="64"/>
      <c r="R72" s="64"/>
      <c r="S72" s="64"/>
      <c r="T72" s="64"/>
      <c r="U72" s="64"/>
      <c r="V72" s="64"/>
      <c r="W72" s="66"/>
    </row>
    <row r="73" spans="1:23" ht="10.5" customHeight="1">
      <c r="A73" s="64"/>
      <c r="B73" s="64"/>
      <c r="C73" s="131" t="s">
        <v>2</v>
      </c>
      <c r="D73" s="68" t="s">
        <v>11</v>
      </c>
      <c r="I73" s="132" t="s">
        <v>3</v>
      </c>
      <c r="J73" s="64"/>
      <c r="K73" s="65"/>
      <c r="L73" s="65"/>
      <c r="M73" s="64" t="s">
        <v>30</v>
      </c>
      <c r="N73" s="64"/>
      <c r="O73" s="64"/>
      <c r="P73" s="64"/>
      <c r="Q73" s="64"/>
      <c r="R73" s="64"/>
      <c r="S73" s="64"/>
      <c r="T73" s="64"/>
      <c r="U73" s="64"/>
      <c r="V73" s="64"/>
      <c r="W73" s="66"/>
    </row>
    <row r="74" spans="1:23" ht="10.5" customHeight="1">
      <c r="A74" s="64"/>
      <c r="C74" s="131"/>
      <c r="D74" s="69"/>
      <c r="E74" s="70" t="s">
        <v>12</v>
      </c>
      <c r="F74" s="69"/>
      <c r="G74" s="69"/>
      <c r="H74" s="69"/>
      <c r="I74" s="132"/>
      <c r="K74" s="65"/>
      <c r="L74" s="65"/>
      <c r="M74" s="64" t="s">
        <v>29</v>
      </c>
      <c r="N74" s="64"/>
      <c r="O74" s="64"/>
      <c r="P74" s="64"/>
      <c r="Q74" s="64"/>
      <c r="R74" s="64"/>
      <c r="S74" s="64"/>
      <c r="T74" s="64"/>
      <c r="U74" s="64"/>
      <c r="V74" s="64"/>
      <c r="W74" s="66"/>
    </row>
    <row r="75" spans="1:23" s="13" customFormat="1" ht="8.25" customHeight="1">
      <c r="A75" s="64"/>
      <c r="B75" s="17"/>
      <c r="C75" s="17"/>
      <c r="D75" s="17"/>
      <c r="E75" s="17"/>
      <c r="F75" s="17"/>
      <c r="G75" s="17"/>
      <c r="H75" s="17"/>
      <c r="I75" s="17"/>
      <c r="J75" s="17"/>
      <c r="K75" s="65"/>
      <c r="L75" s="65"/>
      <c r="M75" s="64"/>
      <c r="N75" s="64"/>
      <c r="O75" s="64"/>
      <c r="P75" s="64"/>
      <c r="Q75" s="64"/>
      <c r="R75" s="64"/>
      <c r="S75" s="64"/>
      <c r="T75" s="64"/>
      <c r="U75" s="64"/>
      <c r="V75" s="64"/>
      <c r="W75" s="71"/>
    </row>
    <row r="76" spans="1:23" s="13" customFormat="1" ht="10.5" customHeight="1">
      <c r="A76" s="64"/>
      <c r="B76" s="17"/>
      <c r="C76" s="17"/>
      <c r="D76" s="17"/>
      <c r="E76" s="17"/>
      <c r="F76" s="17"/>
      <c r="G76" s="17"/>
      <c r="H76" s="17"/>
      <c r="I76" s="17"/>
      <c r="J76" s="17"/>
      <c r="K76" s="65"/>
      <c r="L76" s="65"/>
      <c r="M76" s="64"/>
      <c r="N76" s="64"/>
      <c r="O76" s="64"/>
      <c r="P76" s="64"/>
      <c r="Q76" s="64"/>
      <c r="R76" s="64"/>
      <c r="S76" s="64"/>
      <c r="T76" s="64"/>
      <c r="U76" s="64"/>
      <c r="V76" s="64"/>
      <c r="W76" s="71"/>
    </row>
    <row r="77" spans="1:23" s="64" customFormat="1" ht="10.5" customHeight="1">
      <c r="A77" s="17"/>
      <c r="B77" s="17"/>
      <c r="C77" s="17"/>
      <c r="D77" s="17"/>
      <c r="E77" s="17"/>
      <c r="F77" s="17"/>
      <c r="G77" s="17"/>
      <c r="H77" s="17"/>
      <c r="I77" s="17"/>
      <c r="J77" s="17"/>
      <c r="K77" s="65"/>
      <c r="L77" s="65"/>
      <c r="W77" s="71"/>
    </row>
    <row r="78" spans="1:23" s="64" customFormat="1" ht="10.5" customHeight="1">
      <c r="A78" s="17"/>
      <c r="B78" s="17"/>
      <c r="C78" s="17"/>
      <c r="D78" s="17"/>
      <c r="E78" s="17"/>
      <c r="F78" s="17"/>
      <c r="G78" s="17"/>
      <c r="H78" s="17"/>
      <c r="I78" s="17"/>
      <c r="J78" s="17"/>
      <c r="K78" s="18"/>
      <c r="L78" s="18"/>
      <c r="M78" s="17"/>
      <c r="N78" s="17"/>
      <c r="O78" s="17"/>
      <c r="P78" s="17"/>
      <c r="Q78" s="17"/>
      <c r="R78" s="17"/>
      <c r="S78" s="17"/>
      <c r="T78" s="17"/>
      <c r="U78" s="17"/>
      <c r="V78" s="17"/>
      <c r="W78" s="20"/>
    </row>
    <row r="79" spans="1:23" s="64" customFormat="1" ht="9.75" customHeight="1">
      <c r="A79" s="17"/>
      <c r="B79" s="17"/>
      <c r="C79" s="17"/>
      <c r="D79" s="17"/>
      <c r="E79" s="17"/>
      <c r="F79" s="17"/>
      <c r="G79" s="17"/>
      <c r="H79" s="17"/>
      <c r="I79" s="17"/>
      <c r="J79" s="17"/>
      <c r="K79" s="18"/>
      <c r="L79" s="18"/>
      <c r="M79" s="17"/>
      <c r="N79" s="17"/>
      <c r="O79" s="17"/>
      <c r="P79" s="17"/>
      <c r="Q79" s="17"/>
      <c r="R79" s="17"/>
      <c r="S79" s="17"/>
      <c r="T79" s="17"/>
      <c r="U79" s="17"/>
      <c r="V79" s="17"/>
      <c r="W79" s="20"/>
    </row>
    <row r="80" spans="1:23" s="64" customFormat="1" ht="9.75" customHeight="1">
      <c r="A80" s="17"/>
      <c r="B80" s="17"/>
      <c r="C80" s="17"/>
      <c r="D80" s="17"/>
      <c r="E80" s="17"/>
      <c r="F80" s="17"/>
      <c r="G80" s="17"/>
      <c r="H80" s="17"/>
      <c r="I80" s="17"/>
      <c r="J80" s="17"/>
      <c r="K80" s="18"/>
      <c r="L80" s="18"/>
      <c r="M80" s="17"/>
      <c r="N80" s="17"/>
      <c r="O80" s="17"/>
      <c r="P80" s="17"/>
      <c r="Q80" s="17"/>
      <c r="R80" s="17"/>
      <c r="S80" s="17"/>
      <c r="T80" s="17"/>
      <c r="U80" s="17"/>
      <c r="V80" s="17"/>
      <c r="W80" s="20"/>
    </row>
    <row r="81" spans="1:23" s="64" customFormat="1" ht="9.75" customHeight="1">
      <c r="A81" s="17"/>
      <c r="B81" s="17"/>
      <c r="C81" s="17"/>
      <c r="D81" s="17"/>
      <c r="E81" s="17"/>
      <c r="F81" s="17"/>
      <c r="G81" s="17"/>
      <c r="H81" s="17"/>
      <c r="I81" s="17"/>
      <c r="J81" s="17"/>
      <c r="K81" s="18"/>
      <c r="L81" s="18"/>
      <c r="M81" s="17"/>
      <c r="N81" s="17"/>
      <c r="O81" s="17"/>
      <c r="P81" s="17"/>
      <c r="Q81" s="17"/>
      <c r="R81" s="17"/>
      <c r="S81" s="17"/>
      <c r="T81" s="17"/>
      <c r="U81" s="17"/>
      <c r="V81" s="17"/>
      <c r="W81" s="20"/>
    </row>
    <row r="82" spans="1:23" s="64" customFormat="1" ht="9.75" customHeight="1">
      <c r="A82" s="17"/>
      <c r="B82" s="17"/>
      <c r="C82" s="17"/>
      <c r="D82" s="17"/>
      <c r="E82" s="17"/>
      <c r="F82" s="17"/>
      <c r="G82" s="17"/>
      <c r="H82" s="17"/>
      <c r="I82" s="17"/>
      <c r="J82" s="17"/>
      <c r="K82" s="18"/>
      <c r="L82" s="18"/>
      <c r="M82" s="17"/>
      <c r="N82" s="17"/>
      <c r="O82" s="17"/>
      <c r="P82" s="17"/>
      <c r="Q82" s="17"/>
      <c r="R82" s="17"/>
      <c r="S82" s="17"/>
      <c r="T82" s="17"/>
      <c r="U82" s="17"/>
      <c r="V82" s="17"/>
      <c r="W82" s="20"/>
    </row>
    <row r="83" spans="1:23" s="64" customFormat="1" ht="9.75" customHeight="1">
      <c r="A83" s="17"/>
      <c r="B83" s="17"/>
      <c r="C83" s="17"/>
      <c r="D83" s="17"/>
      <c r="E83" s="17"/>
      <c r="F83" s="17"/>
      <c r="G83" s="17"/>
      <c r="H83" s="17"/>
      <c r="I83" s="17"/>
      <c r="J83" s="17"/>
      <c r="K83" s="18"/>
      <c r="L83" s="18"/>
      <c r="M83" s="17"/>
      <c r="N83" s="17"/>
      <c r="O83" s="17"/>
      <c r="P83" s="17"/>
      <c r="Q83" s="17"/>
      <c r="R83" s="17"/>
      <c r="S83" s="17"/>
      <c r="T83" s="17"/>
      <c r="U83" s="17"/>
      <c r="V83" s="17"/>
      <c r="W83" s="20"/>
    </row>
    <row r="84" spans="1:23" s="64" customFormat="1" ht="12">
      <c r="A84" s="17"/>
      <c r="B84" s="17"/>
      <c r="C84" s="17"/>
      <c r="D84" s="17"/>
      <c r="E84" s="17"/>
      <c r="F84" s="17"/>
      <c r="G84" s="17"/>
      <c r="H84" s="17"/>
      <c r="I84" s="17"/>
      <c r="J84" s="17"/>
      <c r="K84" s="18"/>
      <c r="L84" s="18"/>
      <c r="M84" s="17"/>
      <c r="N84" s="17"/>
      <c r="O84" s="17"/>
      <c r="P84" s="17"/>
      <c r="Q84" s="17"/>
      <c r="R84" s="17"/>
      <c r="S84" s="17"/>
      <c r="T84" s="17"/>
      <c r="U84" s="17"/>
      <c r="V84" s="17"/>
      <c r="W84" s="20"/>
    </row>
    <row r="85" spans="1:23" s="64" customFormat="1" ht="12">
      <c r="A85" s="17"/>
      <c r="B85" s="17"/>
      <c r="C85" s="17"/>
      <c r="D85" s="17"/>
      <c r="E85" s="17"/>
      <c r="F85" s="17"/>
      <c r="G85" s="17"/>
      <c r="H85" s="17"/>
      <c r="I85" s="17"/>
      <c r="J85" s="17"/>
      <c r="K85" s="18"/>
      <c r="L85" s="18"/>
      <c r="M85" s="17"/>
      <c r="N85" s="17"/>
      <c r="O85" s="17"/>
      <c r="P85" s="17"/>
      <c r="Q85" s="17"/>
      <c r="R85" s="17"/>
      <c r="S85" s="17"/>
      <c r="T85" s="17"/>
      <c r="U85" s="17"/>
      <c r="V85" s="17"/>
      <c r="W85" s="20"/>
    </row>
  </sheetData>
  <mergeCells count="12">
    <mergeCell ref="I73:I74"/>
    <mergeCell ref="C73:C74"/>
    <mergeCell ref="B3:B4"/>
    <mergeCell ref="C3:C4"/>
    <mergeCell ref="H3:H4"/>
    <mergeCell ref="S3:V3"/>
    <mergeCell ref="N3:N4"/>
    <mergeCell ref="Q3:Q4"/>
    <mergeCell ref="W3:W4"/>
    <mergeCell ref="R3:R4"/>
    <mergeCell ref="O3:O4"/>
    <mergeCell ref="P3:P4"/>
  </mergeCells>
  <printOptions/>
  <pageMargins left="0.45" right="0.44" top="0.3937007874015748" bottom="0.3937007874015748" header="0.5118110236220472" footer="0.3937007874015748"/>
  <pageSetup firstPageNumber="64" useFirstPageNumber="1" horizontalDpi="300" verticalDpi="300" orientation="portrait" pageOrder="overThenDown" paperSize="9" r:id="rId1"/>
  <headerFooter alignWithMargins="0">
    <oddFooter>&amp;C&amp;"ＭＳ 明朝,標準"&amp;10－&amp;P－</oddFooter>
  </headerFooter>
  <colBreaks count="1" manualBreakCount="1">
    <brk id="11" max="73" man="1"/>
  </colBreaks>
  <ignoredErrors>
    <ignoredError sqref="L35 K36:S36 B69:BM471 V35 X65:BM66 X35:BM36 U36:W36 B36:C36" numberStoredAsText="1"/>
    <ignoredError sqref="H36 I36 J36 E36 F36 D35" numberStoredAsText="1" formula="1"/>
    <ignoredError sqref="D35" numberStoredAsText="1"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愛知県教育委員会</dc:creator>
  <cp:keywords/>
  <dc:description/>
  <cp:lastModifiedBy>愛知県</cp:lastModifiedBy>
  <cp:lastPrinted>2011-08-30T02:16:30Z</cp:lastPrinted>
  <dcterms:created xsi:type="dcterms:W3CDTF">1998-08-28T05:48:07Z</dcterms:created>
  <dcterms:modified xsi:type="dcterms:W3CDTF">2012-02-08T06:07:34Z</dcterms:modified>
  <cp:category/>
  <cp:version/>
  <cp:contentType/>
  <cp:contentStatus/>
</cp:coreProperties>
</file>