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3875" windowHeight="9225" activeTab="0"/>
  </bookViews>
  <sheets>
    <sheet name="計算書" sheetId="1" r:id="rId1"/>
  </sheets>
  <definedNames>
    <definedName name="_xlnm.Print_Area" localSheetId="0">'計算書'!$A$1:$M$129</definedName>
  </definedNames>
  <calcPr fullCalcOnLoad="1"/>
</workbook>
</file>

<file path=xl/comments1.xml><?xml version="1.0" encoding="utf-8"?>
<comments xmlns="http://schemas.openxmlformats.org/spreadsheetml/2006/main">
  <authors>
    <author>OA</author>
    <author>TNETS001</author>
    <author>愛知県</author>
  </authors>
  <commentList>
    <comment ref="E66" authorId="0">
      <text>
        <r>
          <rPr>
            <sz val="11"/>
            <rFont val="ＭＳ Ｐゴシック"/>
            <family val="3"/>
          </rPr>
          <t>市町村に確認し、特別養護老人ホームに係る市町村補助のうちホテルコスト対象部分に助成された金額を入力すること。</t>
        </r>
      </text>
    </comment>
    <comment ref="E67" authorId="0">
      <text>
        <r>
          <rPr>
            <sz val="11"/>
            <rFont val="ＭＳ Ｐゴシック"/>
            <family val="3"/>
          </rPr>
          <t>市町村に確認し、特別養護老人ホームに係る市町村補助のうちショートステイのホテルコスト対象部分に助成された金額を入力すること。</t>
        </r>
      </text>
    </comment>
    <comment ref="C44" authorId="0">
      <text>
        <r>
          <rPr>
            <sz val="11"/>
            <rFont val="ＭＳ Ｐゴシック"/>
            <family val="3"/>
          </rPr>
          <t>施設全体（特養以外の施設・地域交流も含む）</t>
        </r>
        <r>
          <rPr>
            <sz val="9"/>
            <rFont val="ＭＳ Ｐゴシック"/>
            <family val="3"/>
          </rPr>
          <t xml:space="preserve">
</t>
        </r>
      </text>
    </comment>
    <comment ref="G44" authorId="0">
      <text>
        <r>
          <rPr>
            <sz val="11"/>
            <rFont val="ＭＳ Ｐゴシック"/>
            <family val="3"/>
          </rPr>
          <t>施設全体（特養以外の施設・地域交流も含む）</t>
        </r>
        <r>
          <rPr>
            <sz val="9"/>
            <rFont val="ＭＳ Ｐゴシック"/>
            <family val="3"/>
          </rPr>
          <t xml:space="preserve">
</t>
        </r>
      </text>
    </comment>
    <comment ref="K44" authorId="0">
      <text>
        <r>
          <rPr>
            <sz val="11"/>
            <rFont val="ＭＳ Ｐゴシック"/>
            <family val="3"/>
          </rPr>
          <t>施設全体（特養以外の施設・地域交流も含む）</t>
        </r>
        <r>
          <rPr>
            <sz val="9"/>
            <rFont val="ＭＳ Ｐゴシック"/>
            <family val="3"/>
          </rPr>
          <t xml:space="preserve">
</t>
        </r>
      </text>
    </comment>
    <comment ref="E30" authorId="1">
      <text>
        <r>
          <rPr>
            <sz val="11"/>
            <rFont val="ＭＳ Ｐゴシック"/>
            <family val="3"/>
          </rPr>
          <t>施設整備分のみ記載</t>
        </r>
      </text>
    </comment>
    <comment ref="F30" authorId="1">
      <text>
        <r>
          <rPr>
            <sz val="11"/>
            <rFont val="ＭＳ Ｐゴシック"/>
            <family val="3"/>
          </rPr>
          <t>施設整備分のみ記載</t>
        </r>
      </text>
    </comment>
    <comment ref="C24" authorId="2">
      <text>
        <r>
          <rPr>
            <sz val="11"/>
            <rFont val="ＭＳ Ｐゴシック"/>
            <family val="3"/>
          </rPr>
          <t>工事契約書の金額と一致すること</t>
        </r>
      </text>
    </comment>
  </commentList>
</comments>
</file>

<file path=xl/sharedStrings.xml><?xml version="1.0" encoding="utf-8"?>
<sst xmlns="http://schemas.openxmlformats.org/spreadsheetml/2006/main" count="249" uniqueCount="145">
  <si>
    <t>主体</t>
  </si>
  <si>
    <t>浄化槽</t>
  </si>
  <si>
    <t>昇降機</t>
  </si>
  <si>
    <t>外構</t>
  </si>
  <si>
    <t>特殊浴</t>
  </si>
  <si>
    <t>合計</t>
  </si>
  <si>
    <t>総合計</t>
  </si>
  <si>
    <t>費目名</t>
  </si>
  <si>
    <t>金額</t>
  </si>
  <si>
    <t>対象</t>
  </si>
  <si>
    <t>対象外</t>
  </si>
  <si>
    <t>自己資金</t>
  </si>
  <si>
    <t>特養</t>
  </si>
  <si>
    <t>ケアハウス</t>
  </si>
  <si>
    <t>計</t>
  </si>
  <si>
    <t>個人スペース比率</t>
  </si>
  <si>
    <t>県社協</t>
  </si>
  <si>
    <t>工事費内訳</t>
  </si>
  <si>
    <t>区分</t>
  </si>
  <si>
    <t>元金</t>
  </si>
  <si>
    <t>利息</t>
  </si>
  <si>
    <t>全額</t>
  </si>
  <si>
    <t>ホテルコスト算定の計算</t>
  </si>
  <si>
    <t>ホテルコスト算定工事費</t>
  </si>
  <si>
    <t>ホテルコスト算定利息</t>
  </si>
  <si>
    <t>定員</t>
  </si>
  <si>
    <t>ショート定員</t>
  </si>
  <si>
    <t>稼働率</t>
  </si>
  <si>
    <t>ホテルコスト</t>
  </si>
  <si>
    <t>÷</t>
  </si>
  <si>
    <t>×</t>
  </si>
  <si>
    <t>＝</t>
  </si>
  <si>
    <t>定員等</t>
  </si>
  <si>
    <t>Ⅰ</t>
  </si>
  <si>
    <t>Ⅱ</t>
  </si>
  <si>
    <t>Ⅲ</t>
  </si>
  <si>
    <t>法定補助金計</t>
  </si>
  <si>
    <t>Ⅳ</t>
  </si>
  <si>
    <t>個人スペース比率の算定</t>
  </si>
  <si>
    <t>施設全体</t>
  </si>
  <si>
    <t>Ⅴ</t>
  </si>
  <si>
    <t>借入金関係の算定</t>
  </si>
  <si>
    <t>県社会福祉協議会分</t>
  </si>
  <si>
    <t>借入金の状況</t>
  </si>
  <si>
    <t>Ⅵ</t>
  </si>
  <si>
    <t>特別養護老人ホーム用</t>
  </si>
  <si>
    <t>ショートステイ用</t>
  </si>
  <si>
    <t>入力不要</t>
  </si>
  <si>
    <t>＋</t>
  </si>
  <si>
    <t>∥</t>
  </si>
  <si>
    <t>色つきのセルには計算式が入っています。(色なしのセルに数値を入力）</t>
  </si>
  <si>
    <t>市町村補助</t>
  </si>
  <si>
    <t>資金内訳（施設種別）</t>
  </si>
  <si>
    <t>光熱水費</t>
  </si>
  <si>
    <t>×</t>
  </si>
  <si>
    <t>ホテルコスト算定に係る計算書</t>
  </si>
  <si>
    <t>器具備品費用</t>
  </si>
  <si>
    <t>施設定員数</t>
  </si>
  <si>
    <t>×</t>
  </si>
  <si>
    <t>ホテルコスト（月額）</t>
  </si>
  <si>
    <t>＝</t>
  </si>
  <si>
    <t>＋</t>
  </si>
  <si>
    <t>※法人の想定するホテルコスト(予定ホテルコスト）</t>
  </si>
  <si>
    <t>法人負担額(年額）</t>
  </si>
  <si>
    <t>＝</t>
  </si>
  <si>
    <t>－</t>
  </si>
  <si>
    <t>予定ホテルコスト</t>
  </si>
  <si>
    <t>×</t>
  </si>
  <si>
    <t>12月</t>
  </si>
  <si>
    <t>定員(本体＋ST)</t>
  </si>
  <si>
    <t>算定月数（償却年数×12）</t>
  </si>
  <si>
    <t>器具備品費用（国庫補助対象物品を除く）</t>
  </si>
  <si>
    <t>※特養入居者一人当たりのホテルコスト(上限）</t>
  </si>
  <si>
    <t>（A)</t>
  </si>
  <si>
    <t>（B)</t>
  </si>
  <si>
    <t>（C)</t>
  </si>
  <si>
    <t>（D)</t>
  </si>
  <si>
    <t>（C)</t>
  </si>
  <si>
    <t>（D)</t>
  </si>
  <si>
    <t>（B)</t>
  </si>
  <si>
    <t>※ショートステイ利用者一人当たりのホテルコスト(上限）</t>
  </si>
  <si>
    <t>光熱水費用</t>
  </si>
  <si>
    <t>特養</t>
  </si>
  <si>
    <t>ショートステイ</t>
  </si>
  <si>
    <t>特別養護老人ホーム</t>
  </si>
  <si>
    <t>ショートステイ</t>
  </si>
  <si>
    <t>ｼｮｰﾄｽﾃｲ用</t>
  </si>
  <si>
    <t>全体面積（ａ）</t>
  </si>
  <si>
    <t>ユニット面積（ｂ）</t>
  </si>
  <si>
    <t>-</t>
  </si>
  <si>
    <t>←特養＋ｼｮｰﾄのユニット面積</t>
  </si>
  <si>
    <t>（イ）</t>
  </si>
  <si>
    <t>（ウ）</t>
  </si>
  <si>
    <t>（イ）／（ア）</t>
  </si>
  <si>
    <t>（ウ）／（ア）</t>
  </si>
  <si>
    <t>法人名</t>
  </si>
  <si>
    <t>光熱水費総額（月間）</t>
  </si>
  <si>
    <t>造成工事費</t>
  </si>
  <si>
    <t>施設分（設備除く）</t>
  </si>
  <si>
    <t>（E)</t>
  </si>
  <si>
    <t>修繕費</t>
  </si>
  <si>
    <t>修繕費用</t>
  </si>
  <si>
    <t>法人自己負担額</t>
  </si>
  <si>
    <t>(ア）</t>
  </si>
  <si>
    <t>別表４</t>
  </si>
  <si>
    <t>認知症高齢者グループホーム</t>
  </si>
  <si>
    <t>※あくまでこの計算書は参考様式であるため、積算資料等が明確であれば様式は任意。</t>
  </si>
  <si>
    <t>電気設備</t>
  </si>
  <si>
    <t>給排水設備</t>
  </si>
  <si>
    <t>冷暖房設備</t>
  </si>
  <si>
    <t>その他</t>
  </si>
  <si>
    <t>設計・工事管理費</t>
  </si>
  <si>
    <t>ホテルコスト対象は「１」、対象外は「２」</t>
  </si>
  <si>
    <t>スプリンクラー等消防設備</t>
  </si>
  <si>
    <t>解体工事費</t>
  </si>
  <si>
    <t>福祉医療機構</t>
  </si>
  <si>
    <t>←特養のユニット面積</t>
  </si>
  <si>
    <t>←ショートのユニット面積</t>
  </si>
  <si>
    <t>個人スペース比率（ｂ÷ａ）</t>
  </si>
  <si>
    <t>デイ</t>
  </si>
  <si>
    <t>居宅介護支援</t>
  </si>
  <si>
    <t>訪問介護</t>
  </si>
  <si>
    <t>ショート</t>
  </si>
  <si>
    <t>　　面積按分で算出する</t>
  </si>
  <si>
    <t>←Ⅱの総合計と一致すること</t>
  </si>
  <si>
    <t>福祉医療機構分</t>
  </si>
  <si>
    <t>市町村補助金</t>
  </si>
  <si>
    <t>（1日あたり）</t>
  </si>
  <si>
    <t>ホテルコスト
(上限）</t>
  </si>
  <si>
    <r>
      <t xml:space="preserve">算定月数
</t>
    </r>
    <r>
      <rPr>
        <sz val="9"/>
        <rFont val="ＭＳ Ｐゴシック"/>
        <family val="3"/>
      </rPr>
      <t>(償還年数×12)</t>
    </r>
  </si>
  <si>
    <t>県費補助</t>
  </si>
  <si>
    <t>国庫補助</t>
  </si>
  <si>
    <t>ユニットに係る法人自己負担額</t>
  </si>
  <si>
    <t>ユニットに係る法人自己負担額</t>
  </si>
  <si>
    <t>ユニットに係る法人自己負担比率</t>
  </si>
  <si>
    <t>法定補助金</t>
  </si>
  <si>
    <t>ホテルコスト対象工事費</t>
  </si>
  <si>
    <t>ユニットに係る法人自己負担比率</t>
  </si>
  <si>
    <t>償還年数</t>
  </si>
  <si>
    <t>-</t>
  </si>
  <si>
    <t>（元本）</t>
  </si>
  <si>
    <t>（利息）</t>
  </si>
  <si>
    <t>償還金補助金</t>
  </si>
  <si>
    <t>算定月数（計画修繕年数×12）</t>
  </si>
  <si>
    <t>想定稼働率</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</si>
</sst>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Red]\-#,##0.0000"/>
    <numFmt numFmtId="179" formatCode="#,##0.00000;[Red]\-#,##0.00000"/>
    <numFmt numFmtId="180" formatCode="#,##0.000000;[Red]\-#,##0.000000"/>
    <numFmt numFmtId="181" formatCode="#,##0.0000000;[Red]\-#,##0.0000000"/>
    <numFmt numFmtId="182" formatCode="#,##0.00000000;[Red]\-#,##0.00000000"/>
    <numFmt numFmtId="183" formatCode="#,##0.000000000;[Red]\-#,##0.000000000"/>
    <numFmt numFmtId="184" formatCode="#,##0.0000000000;[Red]\-#,##0.0000000000"/>
    <numFmt numFmtId="185" formatCode="#,##0.0000_ ;[Red]\-#,##0.0000\ "/>
    <numFmt numFmtId="186" formatCode="0_ "/>
    <numFmt numFmtId="187" formatCode="0.0_ "/>
    <numFmt numFmtId="188" formatCode="0.00_ "/>
    <numFmt numFmtId="189" formatCode="0.0%"/>
    <numFmt numFmtId="190" formatCode="0&quot;名&quot;"/>
    <numFmt numFmtId="191" formatCode="0&quot;月&quot;"/>
    <numFmt numFmtId="192" formatCode="0&quot;円&quot;"/>
    <numFmt numFmtId="193" formatCode="#,##0_);[Red]\(#,##0\)"/>
    <numFmt numFmtId="194" formatCode="#,##0_ "/>
    <numFmt numFmtId="195" formatCode="#,##0_ ;[Red]\-#,##0\ "/>
  </numFmts>
  <fonts count="10">
    <font>
      <sz val="11"/>
      <name val="ＭＳ Ｐゴシック"/>
      <family val="3"/>
    </font>
    <font>
      <sz val="6"/>
      <name val="ＭＳ Ｐゴシック"/>
      <family val="3"/>
    </font>
    <font>
      <b/>
      <sz val="14"/>
      <name val="ＭＳ Ｐゴシック"/>
      <family val="3"/>
    </font>
    <font>
      <b/>
      <sz val="11"/>
      <name val="ＭＳ Ｐゴシック"/>
      <family val="3"/>
    </font>
    <font>
      <sz val="14"/>
      <name val="ＭＳ Ｐゴシック"/>
      <family val="3"/>
    </font>
    <font>
      <sz val="12"/>
      <name val="ＭＳ Ｐゴシック"/>
      <family val="3"/>
    </font>
    <font>
      <sz val="9"/>
      <name val="ＭＳ Ｐゴシック"/>
      <family val="3"/>
    </font>
    <font>
      <sz val="11"/>
      <color indexed="10"/>
      <name val="ＭＳ Ｐゴシック"/>
      <family val="3"/>
    </font>
    <font>
      <sz val="10"/>
      <name val="ＭＳ Ｐゴシック"/>
      <family val="3"/>
    </font>
    <font>
      <b/>
      <sz val="8"/>
      <name val="ＭＳ Ｐゴシック"/>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15"/>
        <bgColor indexed="64"/>
      </patternFill>
    </fill>
    <fill>
      <patternFill patternType="solid">
        <fgColor indexed="13"/>
        <bgColor indexed="64"/>
      </patternFill>
    </fill>
  </fills>
  <borders count="37">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style="double"/>
      <right style="thin"/>
      <top style="thin"/>
      <bottom style="thin"/>
    </border>
    <border>
      <left style="thin"/>
      <right style="double"/>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double"/>
      <right>
        <color indexed="63"/>
      </right>
      <top style="thin"/>
      <bottom style="thin"/>
    </border>
    <border>
      <left style="double"/>
      <right style="double"/>
      <top style="thin"/>
      <bottom style="double"/>
    </border>
    <border>
      <left style="double"/>
      <right style="double"/>
      <top style="thin"/>
      <bottom style="thin"/>
    </border>
    <border>
      <left style="double"/>
      <right style="thin"/>
      <top style="thin"/>
      <bottom style="double"/>
    </border>
    <border>
      <left style="thin"/>
      <right style="double"/>
      <top style="thin"/>
      <bottom style="double"/>
    </border>
    <border>
      <left>
        <color indexed="63"/>
      </left>
      <right style="thin"/>
      <top style="thin"/>
      <bottom style="thin"/>
    </border>
    <border>
      <left style="medium"/>
      <right style="medium"/>
      <top style="medium"/>
      <bottom style="mediu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double"/>
      <right style="double"/>
      <top style="double"/>
      <bottom style="thin"/>
    </border>
    <border>
      <left style="double"/>
      <right>
        <color indexed="63"/>
      </right>
      <top style="double"/>
      <bottom style="thin"/>
    </border>
    <border>
      <left style="thin"/>
      <right>
        <color indexed="63"/>
      </right>
      <top style="thin"/>
      <bottom>
        <color indexed="63"/>
      </bottom>
    </border>
    <border>
      <left style="thin"/>
      <right>
        <color indexed="63"/>
      </right>
      <top>
        <color indexed="63"/>
      </top>
      <bottom style="thin"/>
    </border>
    <border>
      <left>
        <color indexed="63"/>
      </left>
      <right style="double"/>
      <top style="double"/>
      <bottom style="thin"/>
    </border>
    <border>
      <left style="double"/>
      <right style="double"/>
      <top style="double"/>
      <bottom>
        <color indexed="63"/>
      </bottom>
    </border>
    <border>
      <left style="double"/>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6">
    <xf numFmtId="0" fontId="0" fillId="0" borderId="0" xfId="0" applyAlignment="1">
      <alignment/>
    </xf>
    <xf numFmtId="38" fontId="0" fillId="0" borderId="0" xfId="16" applyAlignment="1">
      <alignment/>
    </xf>
    <xf numFmtId="38" fontId="0" fillId="0" borderId="0" xfId="16" applyFont="1" applyAlignment="1">
      <alignment/>
    </xf>
    <xf numFmtId="38" fontId="0" fillId="0" borderId="1" xfId="16" applyFont="1" applyBorder="1" applyAlignment="1">
      <alignment/>
    </xf>
    <xf numFmtId="38" fontId="0" fillId="0" borderId="1" xfId="16" applyBorder="1" applyAlignment="1">
      <alignment/>
    </xf>
    <xf numFmtId="38" fontId="0" fillId="0" borderId="1" xfId="16" applyFont="1" applyBorder="1" applyAlignment="1">
      <alignment horizontal="center"/>
    </xf>
    <xf numFmtId="38" fontId="0" fillId="0" borderId="0" xfId="16" applyFont="1" applyBorder="1" applyAlignment="1">
      <alignment/>
    </xf>
    <xf numFmtId="38" fontId="0" fillId="0" borderId="0" xfId="16" applyBorder="1" applyAlignment="1">
      <alignment/>
    </xf>
    <xf numFmtId="38" fontId="0" fillId="0" borderId="2" xfId="16" applyFont="1" applyBorder="1" applyAlignment="1">
      <alignment horizontal="center"/>
    </xf>
    <xf numFmtId="38" fontId="0" fillId="0" borderId="1" xfId="16" applyFont="1" applyBorder="1" applyAlignment="1">
      <alignment vertical="center" wrapText="1"/>
    </xf>
    <xf numFmtId="38" fontId="0" fillId="0" borderId="1" xfId="16" applyFont="1" applyBorder="1" applyAlignment="1">
      <alignment horizontal="center" vertical="center" wrapText="1"/>
    </xf>
    <xf numFmtId="38" fontId="0" fillId="0" borderId="3" xfId="16" applyBorder="1" applyAlignment="1">
      <alignment/>
    </xf>
    <xf numFmtId="38" fontId="0" fillId="0" borderId="1" xfId="16" applyBorder="1" applyAlignment="1">
      <alignment vertical="center" wrapText="1"/>
    </xf>
    <xf numFmtId="178" fontId="0" fillId="0" borderId="1" xfId="16" applyNumberFormat="1" applyBorder="1" applyAlignment="1">
      <alignment horizontal="center" vertical="center"/>
    </xf>
    <xf numFmtId="38" fontId="0" fillId="0" borderId="1" xfId="16" applyFont="1" applyBorder="1" applyAlignment="1">
      <alignment horizontal="distributed" vertical="center" wrapText="1"/>
    </xf>
    <xf numFmtId="38" fontId="0" fillId="0" borderId="2" xfId="16" applyFont="1" applyBorder="1" applyAlignment="1">
      <alignment/>
    </xf>
    <xf numFmtId="0" fontId="2" fillId="0" borderId="0" xfId="0" applyFont="1" applyBorder="1" applyAlignment="1">
      <alignment horizontal="distributed" vertical="center"/>
    </xf>
    <xf numFmtId="38" fontId="0" fillId="0" borderId="4" xfId="16" applyFont="1" applyBorder="1" applyAlignment="1">
      <alignment horizontal="distributed" vertical="center"/>
    </xf>
    <xf numFmtId="38" fontId="0" fillId="0" borderId="5" xfId="16" applyFont="1" applyBorder="1" applyAlignment="1">
      <alignment horizontal="distributed" vertical="center"/>
    </xf>
    <xf numFmtId="40" fontId="0" fillId="0" borderId="0" xfId="16" applyNumberFormat="1" applyFont="1" applyBorder="1" applyAlignment="1">
      <alignment vertical="center"/>
    </xf>
    <xf numFmtId="0" fontId="0" fillId="0" borderId="0" xfId="0" applyFont="1" applyBorder="1" applyAlignment="1">
      <alignment horizontal="distributed" vertical="center"/>
    </xf>
    <xf numFmtId="38" fontId="3" fillId="0" borderId="0" xfId="16" applyFont="1" applyAlignment="1">
      <alignment/>
    </xf>
    <xf numFmtId="38" fontId="3" fillId="0" borderId="1" xfId="16" applyFont="1" applyBorder="1" applyAlignment="1">
      <alignment/>
    </xf>
    <xf numFmtId="38" fontId="3" fillId="0" borderId="1" xfId="16" applyFont="1" applyBorder="1" applyAlignment="1">
      <alignment horizontal="center"/>
    </xf>
    <xf numFmtId="38" fontId="3" fillId="0" borderId="1" xfId="16" applyFont="1" applyBorder="1" applyAlignment="1">
      <alignment horizontal="center" vertical="center"/>
    </xf>
    <xf numFmtId="38" fontId="3" fillId="0" borderId="2" xfId="16" applyFont="1" applyBorder="1" applyAlignment="1">
      <alignment horizontal="center" vertical="center"/>
    </xf>
    <xf numFmtId="9" fontId="0" fillId="0" borderId="0" xfId="15" applyAlignment="1">
      <alignment/>
    </xf>
    <xf numFmtId="38" fontId="0" fillId="0" borderId="0" xfId="16" applyFont="1" applyBorder="1" applyAlignment="1">
      <alignment vertical="center" wrapText="1"/>
    </xf>
    <xf numFmtId="38" fontId="2" fillId="0" borderId="0" xfId="16" applyFont="1" applyBorder="1" applyAlignment="1">
      <alignment horizontal="distributed" vertical="center"/>
    </xf>
    <xf numFmtId="0" fontId="0" fillId="0" borderId="0" xfId="0" applyBorder="1" applyAlignment="1">
      <alignment horizontal="distributed" vertical="center"/>
    </xf>
    <xf numFmtId="38" fontId="0" fillId="0" borderId="6" xfId="16" applyFont="1" applyBorder="1" applyAlignment="1">
      <alignment horizontal="distributed" vertical="center" wrapText="1"/>
    </xf>
    <xf numFmtId="38" fontId="2" fillId="0" borderId="0" xfId="16" applyFont="1" applyAlignment="1">
      <alignment horizontal="center"/>
    </xf>
    <xf numFmtId="38" fontId="0" fillId="0" borderId="7" xfId="16" applyFont="1" applyBorder="1" applyAlignment="1">
      <alignment/>
    </xf>
    <xf numFmtId="0" fontId="0" fillId="0" borderId="0" xfId="0" applyBorder="1" applyAlignment="1">
      <alignment/>
    </xf>
    <xf numFmtId="38" fontId="0" fillId="0" borderId="2" xfId="16" applyFont="1" applyBorder="1" applyAlignment="1">
      <alignment horizontal="distributed" vertical="center"/>
    </xf>
    <xf numFmtId="38" fontId="0" fillId="0" borderId="7" xfId="16" applyFont="1" applyBorder="1" applyAlignment="1">
      <alignment vertical="center" wrapText="1"/>
    </xf>
    <xf numFmtId="38" fontId="3" fillId="0" borderId="8" xfId="16" applyFont="1" applyBorder="1" applyAlignment="1">
      <alignment horizontal="center"/>
    </xf>
    <xf numFmtId="38" fontId="0" fillId="0" borderId="7" xfId="16" applyBorder="1" applyAlignment="1">
      <alignment vertical="center" wrapText="1"/>
    </xf>
    <xf numFmtId="38" fontId="0" fillId="0" borderId="9" xfId="16" applyFont="1" applyBorder="1" applyAlignment="1">
      <alignment vertical="center" wrapText="1"/>
    </xf>
    <xf numFmtId="38" fontId="0" fillId="0" borderId="9" xfId="16" applyBorder="1" applyAlignment="1">
      <alignment vertical="center"/>
    </xf>
    <xf numFmtId="38" fontId="0" fillId="0" borderId="9" xfId="16" applyFont="1" applyBorder="1" applyAlignment="1">
      <alignment horizontal="center" vertical="center"/>
    </xf>
    <xf numFmtId="38" fontId="0" fillId="0" borderId="9" xfId="16" applyBorder="1" applyAlignment="1">
      <alignment/>
    </xf>
    <xf numFmtId="38" fontId="0" fillId="0" borderId="9" xfId="16" applyBorder="1" applyAlignment="1">
      <alignment horizontal="center" vertical="center"/>
    </xf>
    <xf numFmtId="38" fontId="0" fillId="0" borderId="10" xfId="16" applyBorder="1" applyAlignment="1">
      <alignment/>
    </xf>
    <xf numFmtId="38" fontId="0" fillId="0" borderId="11" xfId="16" applyBorder="1" applyAlignment="1">
      <alignment/>
    </xf>
    <xf numFmtId="38" fontId="0" fillId="0" borderId="12" xfId="16" applyBorder="1" applyAlignment="1">
      <alignment horizontal="center"/>
    </xf>
    <xf numFmtId="38" fontId="0" fillId="2" borderId="12" xfId="16" applyFont="1" applyFill="1" applyBorder="1" applyAlignment="1">
      <alignment horizontal="center"/>
    </xf>
    <xf numFmtId="38" fontId="0" fillId="3" borderId="13" xfId="16" applyFill="1" applyBorder="1" applyAlignment="1">
      <alignment/>
    </xf>
    <xf numFmtId="38" fontId="0" fillId="3" borderId="14" xfId="16" applyFill="1" applyBorder="1" applyAlignment="1">
      <alignment/>
    </xf>
    <xf numFmtId="38" fontId="0" fillId="3" borderId="4" xfId="16" applyFill="1" applyBorder="1" applyAlignment="1">
      <alignment/>
    </xf>
    <xf numFmtId="38" fontId="0" fillId="3" borderId="5" xfId="16" applyFill="1" applyBorder="1" applyAlignment="1">
      <alignment/>
    </xf>
    <xf numFmtId="38" fontId="0" fillId="3" borderId="15" xfId="16" applyFill="1" applyBorder="1" applyAlignment="1">
      <alignment/>
    </xf>
    <xf numFmtId="38" fontId="0" fillId="3" borderId="16" xfId="16" applyFill="1" applyBorder="1" applyAlignment="1">
      <alignment/>
    </xf>
    <xf numFmtId="38" fontId="0" fillId="3" borderId="1" xfId="16" applyFill="1" applyBorder="1" applyAlignment="1">
      <alignment/>
    </xf>
    <xf numFmtId="38" fontId="0" fillId="3" borderId="17" xfId="16" applyFill="1" applyBorder="1" applyAlignment="1">
      <alignment/>
    </xf>
    <xf numFmtId="182" fontId="0" fillId="3" borderId="1" xfId="16" applyNumberFormat="1" applyFill="1" applyBorder="1" applyAlignment="1">
      <alignment/>
    </xf>
    <xf numFmtId="38" fontId="0" fillId="3" borderId="18" xfId="16" applyFill="1" applyBorder="1" applyAlignment="1">
      <alignment/>
    </xf>
    <xf numFmtId="38" fontId="0" fillId="3" borderId="3" xfId="16" applyFill="1" applyBorder="1" applyAlignment="1">
      <alignment/>
    </xf>
    <xf numFmtId="38" fontId="4" fillId="0" borderId="19" xfId="16" applyFont="1" applyBorder="1" applyAlignment="1">
      <alignment horizontal="center" vertical="center"/>
    </xf>
    <xf numFmtId="38" fontId="5" fillId="0" borderId="19" xfId="16" applyFont="1" applyBorder="1" applyAlignment="1">
      <alignment horizontal="center" vertical="center"/>
    </xf>
    <xf numFmtId="38" fontId="0" fillId="0" borderId="11" xfId="16" applyFont="1" applyBorder="1" applyAlignment="1">
      <alignment horizontal="distributed" vertical="center"/>
    </xf>
    <xf numFmtId="38" fontId="0" fillId="3" borderId="1" xfId="16" applyFill="1" applyBorder="1" applyAlignment="1">
      <alignment horizontal="center" vertical="center"/>
    </xf>
    <xf numFmtId="190" fontId="0" fillId="3" borderId="1" xfId="16" applyNumberFormat="1" applyFill="1" applyBorder="1" applyAlignment="1">
      <alignment horizontal="center" vertical="center"/>
    </xf>
    <xf numFmtId="191" fontId="0" fillId="3" borderId="1" xfId="16" applyNumberFormat="1" applyFill="1" applyBorder="1" applyAlignment="1">
      <alignment horizontal="center" vertical="center"/>
    </xf>
    <xf numFmtId="9" fontId="0" fillId="3" borderId="1" xfId="15" applyFill="1" applyBorder="1" applyAlignment="1">
      <alignment horizontal="center" vertical="center"/>
    </xf>
    <xf numFmtId="38" fontId="0" fillId="3" borderId="18" xfId="16" applyFill="1" applyBorder="1" applyAlignment="1">
      <alignment horizontal="center" vertical="center"/>
    </xf>
    <xf numFmtId="193" fontId="0" fillId="3" borderId="18" xfId="16" applyNumberFormat="1" applyFill="1" applyBorder="1" applyAlignment="1">
      <alignment horizontal="center" vertical="center"/>
    </xf>
    <xf numFmtId="38" fontId="0" fillId="0" borderId="7" xfId="16" applyFont="1" applyBorder="1" applyAlignment="1">
      <alignment horizontal="center"/>
    </xf>
    <xf numFmtId="38" fontId="0" fillId="0" borderId="3" xfId="16" applyFont="1" applyBorder="1" applyAlignment="1">
      <alignment horizontal="center"/>
    </xf>
    <xf numFmtId="38" fontId="0" fillId="0" borderId="20" xfId="16" applyFont="1" applyBorder="1" applyAlignment="1">
      <alignment horizontal="distributed" vertical="center"/>
    </xf>
    <xf numFmtId="0" fontId="0" fillId="0" borderId="20" xfId="0" applyFont="1" applyBorder="1" applyAlignment="1">
      <alignment horizontal="distributed" vertical="center"/>
    </xf>
    <xf numFmtId="0" fontId="0" fillId="0" borderId="1" xfId="0" applyBorder="1" applyAlignment="1">
      <alignment horizontal="center" vertical="center"/>
    </xf>
    <xf numFmtId="38" fontId="0" fillId="0" borderId="0" xfId="16" applyFont="1" applyFill="1" applyBorder="1" applyAlignment="1">
      <alignment/>
    </xf>
    <xf numFmtId="38" fontId="0" fillId="0" borderId="0" xfId="16" applyFill="1" applyBorder="1" applyAlignment="1">
      <alignment/>
    </xf>
    <xf numFmtId="38" fontId="0" fillId="0" borderId="0" xfId="16" applyFont="1" applyFill="1" applyBorder="1" applyAlignment="1">
      <alignment horizontal="distributed" vertical="center"/>
    </xf>
    <xf numFmtId="38" fontId="0" fillId="0" borderId="0" xfId="16" applyFont="1" applyFill="1" applyBorder="1" applyAlignment="1">
      <alignment horizontal="distributed" vertical="center" wrapText="1"/>
    </xf>
    <xf numFmtId="177" fontId="0" fillId="0" borderId="0" xfId="16" applyNumberFormat="1" applyBorder="1" applyAlignment="1">
      <alignment/>
    </xf>
    <xf numFmtId="38" fontId="0" fillId="0" borderId="0" xfId="16" applyBorder="1" applyAlignment="1">
      <alignment vertical="center"/>
    </xf>
    <xf numFmtId="38" fontId="0" fillId="0" borderId="0" xfId="16" applyFont="1" applyBorder="1" applyAlignment="1">
      <alignment horizontal="center" vertical="center"/>
    </xf>
    <xf numFmtId="38" fontId="0" fillId="0" borderId="0" xfId="16"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2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38" fontId="2" fillId="0" borderId="0" xfId="16" applyFont="1" applyBorder="1" applyAlignment="1">
      <alignment horizontal="distributed" vertical="center"/>
    </xf>
    <xf numFmtId="38" fontId="0" fillId="0" borderId="0" xfId="16" applyFont="1" applyAlignment="1">
      <alignment horizontal="center"/>
    </xf>
    <xf numFmtId="194" fontId="0" fillId="0" borderId="0" xfId="0" applyNumberFormat="1" applyBorder="1" applyAlignment="1">
      <alignment horizontal="center" vertical="center"/>
    </xf>
    <xf numFmtId="194" fontId="0" fillId="3" borderId="1" xfId="0" applyNumberFormat="1" applyFill="1" applyBorder="1" applyAlignment="1">
      <alignment horizontal="center" vertical="center"/>
    </xf>
    <xf numFmtId="194" fontId="0" fillId="0" borderId="0" xfId="0" applyNumberFormat="1" applyFill="1" applyBorder="1" applyAlignment="1">
      <alignment horizontal="center" vertical="center"/>
    </xf>
    <xf numFmtId="194" fontId="0" fillId="0" borderId="0" xfId="0" applyNumberFormat="1" applyBorder="1" applyAlignment="1">
      <alignment horizontal="left" vertical="center"/>
    </xf>
    <xf numFmtId="38" fontId="0" fillId="0" borderId="0" xfId="16" applyFont="1" applyAlignment="1">
      <alignment vertical="center"/>
    </xf>
    <xf numFmtId="38" fontId="0" fillId="3" borderId="2" xfId="16" applyFill="1" applyBorder="1" applyAlignment="1">
      <alignment/>
    </xf>
    <xf numFmtId="38" fontId="0" fillId="0" borderId="1" xfId="16" applyFill="1" applyBorder="1" applyAlignment="1">
      <alignment/>
    </xf>
    <xf numFmtId="38" fontId="0" fillId="4" borderId="7" xfId="16" applyFont="1" applyFill="1" applyBorder="1" applyAlignment="1">
      <alignment vertical="center" wrapText="1"/>
    </xf>
    <xf numFmtId="38" fontId="0" fillId="0" borderId="25" xfId="16" applyFont="1" applyBorder="1" applyAlignment="1">
      <alignment/>
    </xf>
    <xf numFmtId="38" fontId="0" fillId="0" borderId="25" xfId="16" applyFont="1" applyFill="1" applyBorder="1" applyAlignment="1">
      <alignment/>
    </xf>
    <xf numFmtId="40" fontId="0" fillId="0" borderId="25" xfId="16" applyNumberFormat="1" applyFill="1" applyBorder="1" applyAlignment="1">
      <alignment/>
    </xf>
    <xf numFmtId="182" fontId="0" fillId="0" borderId="25" xfId="16" applyNumberFormat="1" applyFill="1" applyBorder="1" applyAlignment="1">
      <alignment/>
    </xf>
    <xf numFmtId="40" fontId="0" fillId="0" borderId="0" xfId="16" applyNumberFormat="1" applyFill="1" applyBorder="1" applyAlignment="1">
      <alignment/>
    </xf>
    <xf numFmtId="182" fontId="0" fillId="0" borderId="0" xfId="16" applyNumberFormat="1" applyFill="1" applyBorder="1" applyAlignment="1">
      <alignment/>
    </xf>
    <xf numFmtId="40" fontId="7" fillId="0" borderId="25" xfId="16" applyNumberFormat="1" applyFont="1" applyBorder="1" applyAlignment="1">
      <alignment/>
    </xf>
    <xf numFmtId="0" fontId="0" fillId="0" borderId="0" xfId="0" applyAlignment="1">
      <alignment vertical="center"/>
    </xf>
    <xf numFmtId="38" fontId="0" fillId="0" borderId="0" xfId="16" applyFill="1" applyBorder="1" applyAlignment="1">
      <alignment horizontal="center" vertical="center"/>
    </xf>
    <xf numFmtId="191" fontId="0" fillId="0" borderId="0" xfId="16" applyNumberFormat="1" applyFont="1" applyFill="1" applyBorder="1" applyAlignment="1">
      <alignment horizontal="center" vertical="center"/>
    </xf>
    <xf numFmtId="38" fontId="0" fillId="0" borderId="1" xfId="16" applyFont="1" applyBorder="1" applyAlignment="1">
      <alignment horizontal="distributed" vertical="center"/>
    </xf>
    <xf numFmtId="194" fontId="0" fillId="5" borderId="1" xfId="0" applyNumberFormat="1" applyFill="1" applyBorder="1" applyAlignment="1">
      <alignment horizontal="center" vertical="center"/>
    </xf>
    <xf numFmtId="38" fontId="2" fillId="0" borderId="0" xfId="16" applyFont="1" applyAlignment="1">
      <alignment horizontal="left"/>
    </xf>
    <xf numFmtId="40" fontId="7" fillId="0" borderId="0" xfId="16" applyNumberFormat="1" applyFont="1" applyBorder="1" applyAlignment="1">
      <alignment wrapText="1"/>
    </xf>
    <xf numFmtId="38" fontId="7" fillId="0" borderId="0" xfId="16" applyFont="1" applyAlignment="1">
      <alignment wrapText="1"/>
    </xf>
    <xf numFmtId="40" fontId="7" fillId="0" borderId="25" xfId="16" applyNumberFormat="1" applyFont="1" applyBorder="1" applyAlignment="1">
      <alignment wrapText="1"/>
    </xf>
    <xf numFmtId="182" fontId="0" fillId="0" borderId="6" xfId="16" applyNumberFormat="1" applyFill="1" applyBorder="1" applyAlignment="1">
      <alignment/>
    </xf>
    <xf numFmtId="38" fontId="7" fillId="0" borderId="0" xfId="16" applyFont="1" applyAlignment="1">
      <alignment/>
    </xf>
    <xf numFmtId="38" fontId="3" fillId="0" borderId="0" xfId="16" applyFont="1" applyFill="1" applyBorder="1" applyAlignment="1">
      <alignment horizontal="center" vertical="center"/>
    </xf>
    <xf numFmtId="190" fontId="0" fillId="0" borderId="0" xfId="16" applyNumberFormat="1" applyFill="1" applyBorder="1" applyAlignment="1">
      <alignment horizontal="center" vertical="center"/>
    </xf>
    <xf numFmtId="9" fontId="0" fillId="0" borderId="0" xfId="15" applyFill="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wrapText="1"/>
    </xf>
    <xf numFmtId="38" fontId="0" fillId="0" borderId="9" xfId="16" applyFont="1" applyBorder="1" applyAlignment="1">
      <alignment horizontal="center" vertical="center" wrapText="1"/>
    </xf>
    <xf numFmtId="40" fontId="8" fillId="3" borderId="2" xfId="16" applyNumberFormat="1" applyFont="1" applyFill="1" applyBorder="1" applyAlignment="1">
      <alignment horizontal="center" vertical="center"/>
    </xf>
    <xf numFmtId="0" fontId="0" fillId="0" borderId="2" xfId="0" applyBorder="1" applyAlignment="1">
      <alignment horizontal="distributed" vertical="center"/>
    </xf>
    <xf numFmtId="38" fontId="0" fillId="0" borderId="26" xfId="16" applyFont="1" applyBorder="1" applyAlignment="1">
      <alignment horizontal="distributed" vertical="center"/>
    </xf>
    <xf numFmtId="0" fontId="0" fillId="0" borderId="14" xfId="0" applyBorder="1" applyAlignment="1">
      <alignment horizontal="distributed" vertical="center"/>
    </xf>
    <xf numFmtId="38" fontId="0" fillId="0" borderId="27" xfId="16" applyFont="1" applyBorder="1" applyAlignment="1">
      <alignment horizontal="distributed" vertical="center"/>
    </xf>
    <xf numFmtId="0" fontId="0" fillId="0" borderId="25" xfId="0" applyFont="1" applyFill="1" applyBorder="1" applyAlignment="1">
      <alignment horizontal="center"/>
    </xf>
    <xf numFmtId="38" fontId="0" fillId="0" borderId="28" xfId="16" applyFont="1" applyBorder="1" applyAlignment="1">
      <alignment vertical="center" wrapText="1"/>
    </xf>
    <xf numFmtId="178" fontId="8" fillId="0" borderId="1" xfId="16" applyNumberFormat="1" applyFont="1" applyBorder="1" applyAlignment="1">
      <alignment horizontal="center" vertical="center" wrapText="1" shrinkToFit="1"/>
    </xf>
    <xf numFmtId="190" fontId="0" fillId="0" borderId="1" xfId="16" applyNumberFormat="1" applyBorder="1" applyAlignment="1" applyProtection="1">
      <alignment/>
      <protection locked="0"/>
    </xf>
    <xf numFmtId="0" fontId="2" fillId="0" borderId="0" xfId="0" applyFont="1" applyBorder="1" applyAlignment="1">
      <alignment horizontal="distributed" vertical="center"/>
    </xf>
    <xf numFmtId="0" fontId="0" fillId="0" borderId="0" xfId="0" applyBorder="1" applyAlignment="1">
      <alignment horizontal="distributed" vertical="center"/>
    </xf>
    <xf numFmtId="38" fontId="2" fillId="0" borderId="0" xfId="16" applyFont="1" applyBorder="1" applyAlignment="1">
      <alignment horizontal="distributed" vertical="center"/>
    </xf>
    <xf numFmtId="0" fontId="0" fillId="0" borderId="0" xfId="0" applyAlignment="1">
      <alignment horizontal="distributed" vertical="center"/>
    </xf>
    <xf numFmtId="38" fontId="0" fillId="0" borderId="2" xfId="16" applyFont="1" applyBorder="1" applyAlignment="1">
      <alignment horizontal="distributed" vertical="center"/>
    </xf>
    <xf numFmtId="9" fontId="0" fillId="0" borderId="1" xfId="15" applyBorder="1" applyAlignment="1" applyProtection="1">
      <alignment/>
      <protection locked="0"/>
    </xf>
    <xf numFmtId="38" fontId="0" fillId="0" borderId="14" xfId="16" applyBorder="1" applyAlignment="1" applyProtection="1">
      <alignment/>
      <protection locked="0"/>
    </xf>
    <xf numFmtId="38" fontId="0" fillId="0" borderId="1" xfId="16" applyBorder="1" applyAlignment="1" applyProtection="1">
      <alignment/>
      <protection locked="0"/>
    </xf>
    <xf numFmtId="38" fontId="0" fillId="0" borderId="1" xfId="16" applyFont="1" applyFill="1" applyBorder="1" applyAlignment="1" applyProtection="1">
      <alignment/>
      <protection locked="0"/>
    </xf>
    <xf numFmtId="38" fontId="0" fillId="0" borderId="1" xfId="16" applyFont="1" applyBorder="1" applyAlignment="1" applyProtection="1">
      <alignment/>
      <protection locked="0"/>
    </xf>
    <xf numFmtId="40" fontId="0" fillId="0" borderId="1" xfId="16" applyNumberFormat="1" applyBorder="1" applyAlignment="1" applyProtection="1">
      <alignment/>
      <protection locked="0"/>
    </xf>
    <xf numFmtId="40" fontId="0" fillId="0" borderId="7" xfId="16" applyNumberFormat="1" applyBorder="1" applyAlignment="1" applyProtection="1">
      <alignment/>
      <protection locked="0"/>
    </xf>
    <xf numFmtId="38" fontId="0" fillId="0" borderId="7" xfId="16" applyBorder="1" applyAlignment="1" applyProtection="1">
      <alignment/>
      <protection locked="0"/>
    </xf>
    <xf numFmtId="38" fontId="0" fillId="0" borderId="2" xfId="16" applyFill="1" applyBorder="1" applyAlignment="1" applyProtection="1">
      <alignment/>
      <protection locked="0"/>
    </xf>
    <xf numFmtId="38" fontId="0" fillId="0" borderId="1" xfId="16" applyFill="1" applyBorder="1" applyAlignment="1" applyProtection="1">
      <alignment/>
      <protection locked="0"/>
    </xf>
    <xf numFmtId="186" fontId="0" fillId="0" borderId="1" xfId="0" applyNumberFormat="1" applyFill="1" applyBorder="1" applyAlignment="1" applyProtection="1">
      <alignment horizontal="center" vertical="center"/>
      <protection locked="0"/>
    </xf>
    <xf numFmtId="38" fontId="0" fillId="0" borderId="1" xfId="16" applyFill="1" applyBorder="1" applyAlignment="1" applyProtection="1">
      <alignment horizontal="center" vertical="center"/>
      <protection locked="0"/>
    </xf>
    <xf numFmtId="191" fontId="0" fillId="0" borderId="1" xfId="16" applyNumberFormat="1" applyFont="1" applyFill="1" applyBorder="1" applyAlignment="1" applyProtection="1">
      <alignment horizontal="center" vertical="center"/>
      <protection locked="0"/>
    </xf>
    <xf numFmtId="38" fontId="0" fillId="0" borderId="3" xfId="16" applyFont="1" applyBorder="1" applyAlignment="1">
      <alignment horizontal="center" vertical="center" wrapText="1"/>
    </xf>
    <xf numFmtId="38" fontId="6" fillId="0" borderId="3" xfId="16" applyFont="1" applyBorder="1" applyAlignment="1">
      <alignment horizontal="center" vertical="center" wrapText="1"/>
    </xf>
    <xf numFmtId="38" fontId="6" fillId="0" borderId="29" xfId="16" applyFont="1" applyBorder="1" applyAlignment="1">
      <alignment horizontal="center" vertical="center" wrapText="1"/>
    </xf>
    <xf numFmtId="38" fontId="0" fillId="0" borderId="28" xfId="16" applyBorder="1" applyAlignment="1" applyProtection="1">
      <alignment/>
      <protection locked="0"/>
    </xf>
    <xf numFmtId="38" fontId="0" fillId="3" borderId="29" xfId="16" applyFill="1" applyBorder="1" applyAlignment="1">
      <alignment/>
    </xf>
    <xf numFmtId="38" fontId="0" fillId="0" borderId="2" xfId="16" applyBorder="1" applyAlignment="1" applyProtection="1">
      <alignment/>
      <protection locked="0"/>
    </xf>
    <xf numFmtId="191" fontId="0" fillId="3" borderId="1" xfId="16" applyNumberFormat="1" applyFill="1" applyBorder="1" applyAlignment="1" applyProtection="1">
      <alignment horizontal="center" vertical="center"/>
      <protection/>
    </xf>
    <xf numFmtId="38" fontId="0" fillId="0" borderId="2" xfId="16" applyFont="1" applyBorder="1" applyAlignment="1">
      <alignment horizontal="center" vertical="center"/>
    </xf>
    <xf numFmtId="38" fontId="0" fillId="0" borderId="8" xfId="16" applyFont="1" applyBorder="1" applyAlignment="1">
      <alignment horizontal="center" vertical="center"/>
    </xf>
    <xf numFmtId="38" fontId="0" fillId="0" borderId="17" xfId="16" applyFont="1" applyBorder="1" applyAlignment="1">
      <alignment horizontal="center" vertical="center"/>
    </xf>
    <xf numFmtId="38" fontId="2" fillId="0" borderId="0" xfId="16" applyFont="1" applyAlignment="1">
      <alignment horizontal="left" vertical="center"/>
    </xf>
    <xf numFmtId="38" fontId="3" fillId="0" borderId="0" xfId="16" applyFont="1" applyAlignment="1">
      <alignment horizontal="left" vertical="center"/>
    </xf>
    <xf numFmtId="38" fontId="0" fillId="0" borderId="2" xfId="16" applyBorder="1" applyAlignment="1" applyProtection="1">
      <alignment horizontal="center"/>
      <protection locked="0"/>
    </xf>
    <xf numFmtId="38" fontId="0" fillId="0" borderId="8" xfId="16" applyBorder="1" applyAlignment="1" applyProtection="1">
      <alignment horizontal="center"/>
      <protection locked="0"/>
    </xf>
    <xf numFmtId="38" fontId="0" fillId="0" borderId="17" xfId="16" applyBorder="1" applyAlignment="1" applyProtection="1">
      <alignment horizontal="center"/>
      <protection locked="0"/>
    </xf>
    <xf numFmtId="38" fontId="2" fillId="0" borderId="0" xfId="16" applyFont="1" applyBorder="1" applyAlignment="1">
      <alignment horizontal="distributed" vertical="center"/>
    </xf>
    <xf numFmtId="0" fontId="0" fillId="0" borderId="30" xfId="0" applyBorder="1" applyAlignment="1">
      <alignment horizontal="distributed" vertical="center"/>
    </xf>
    <xf numFmtId="38" fontId="0" fillId="0" borderId="31" xfId="16" applyFont="1" applyBorder="1" applyAlignment="1">
      <alignment horizontal="center" vertical="center" wrapText="1"/>
    </xf>
    <xf numFmtId="0" fontId="0" fillId="0" borderId="32" xfId="0" applyBorder="1" applyAlignment="1">
      <alignment horizontal="center" vertical="center" wrapText="1"/>
    </xf>
    <xf numFmtId="38" fontId="3" fillId="6" borderId="33" xfId="16" applyFont="1" applyFill="1" applyBorder="1" applyAlignment="1">
      <alignment horizontal="distributed" vertical="center"/>
    </xf>
    <xf numFmtId="0" fontId="0" fillId="6" borderId="34" xfId="0" applyFont="1" applyFill="1" applyBorder="1" applyAlignment="1">
      <alignment horizontal="distributed" vertical="center"/>
    </xf>
    <xf numFmtId="0" fontId="0" fillId="6" borderId="35" xfId="0" applyFont="1" applyFill="1" applyBorder="1" applyAlignment="1">
      <alignment horizontal="distributed" vertical="center"/>
    </xf>
    <xf numFmtId="0" fontId="4" fillId="0" borderId="0" xfId="0" applyFont="1" applyBorder="1" applyAlignment="1">
      <alignment horizontal="distributed" vertical="center" wrapText="1"/>
    </xf>
    <xf numFmtId="0" fontId="0" fillId="0" borderId="0" xfId="0" applyAlignment="1">
      <alignment vertical="center" wrapText="1"/>
    </xf>
    <xf numFmtId="38" fontId="0" fillId="0" borderId="0" xfId="16" applyFont="1" applyFill="1" applyBorder="1" applyAlignment="1">
      <alignment horizontal="distributed" vertical="center"/>
    </xf>
    <xf numFmtId="0" fontId="0" fillId="0" borderId="0" xfId="0" applyFill="1" applyBorder="1" applyAlignment="1">
      <alignment horizontal="distributed" vertical="center"/>
    </xf>
    <xf numFmtId="0" fontId="0" fillId="0" borderId="0" xfId="0" applyBorder="1" applyAlignment="1">
      <alignment/>
    </xf>
    <xf numFmtId="38" fontId="2" fillId="0" borderId="0" xfId="16" applyFont="1" applyAlignment="1">
      <alignment horizontal="distributed" vertical="center"/>
    </xf>
    <xf numFmtId="0" fontId="3" fillId="0" borderId="0" xfId="0" applyFont="1" applyAlignment="1">
      <alignment horizontal="distributed" vertical="center"/>
    </xf>
    <xf numFmtId="38" fontId="0" fillId="0" borderId="1" xfId="16" applyFont="1" applyBorder="1" applyAlignment="1">
      <alignment horizontal="center" vertical="center"/>
    </xf>
    <xf numFmtId="0" fontId="0" fillId="0" borderId="1" xfId="0" applyBorder="1" applyAlignment="1">
      <alignment horizontal="center" vertical="center"/>
    </xf>
    <xf numFmtId="38" fontId="3" fillId="0" borderId="2" xfId="16" applyFont="1" applyBorder="1" applyAlignment="1">
      <alignment horizontal="center" vertical="center"/>
    </xf>
    <xf numFmtId="38" fontId="3" fillId="0" borderId="8" xfId="16" applyFont="1" applyBorder="1" applyAlignment="1">
      <alignment horizontal="center" vertical="center"/>
    </xf>
    <xf numFmtId="38" fontId="3" fillId="0" borderId="36" xfId="16" applyFont="1" applyBorder="1" applyAlignment="1">
      <alignment horizontal="center" vertical="center"/>
    </xf>
    <xf numFmtId="38" fontId="0" fillId="0" borderId="0" xfId="16" applyFont="1" applyAlignment="1">
      <alignment horizontal="distributed" vertical="center"/>
    </xf>
    <xf numFmtId="0" fontId="0" fillId="0" borderId="0" xfId="0" applyAlignment="1">
      <alignment vertical="center"/>
    </xf>
    <xf numFmtId="0" fontId="0" fillId="0" borderId="0" xfId="0" applyBorder="1" applyAlignment="1">
      <alignment horizontal="left" vertical="center"/>
    </xf>
    <xf numFmtId="0" fontId="0" fillId="0" borderId="0" xfId="0" applyBorder="1" applyAlignment="1">
      <alignment vertical="center"/>
    </xf>
    <xf numFmtId="38" fontId="0" fillId="0" borderId="21" xfId="16" applyFont="1" applyBorder="1" applyAlignment="1">
      <alignment horizontal="distributed" vertical="center"/>
    </xf>
    <xf numFmtId="0" fontId="0" fillId="0" borderId="22" xfId="0" applyBorder="1" applyAlignment="1">
      <alignment/>
    </xf>
    <xf numFmtId="0" fontId="0" fillId="0" borderId="23" xfId="0"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29</xdr:row>
      <xdr:rowOff>28575</xdr:rowOff>
    </xdr:from>
    <xdr:to>
      <xdr:col>9</xdr:col>
      <xdr:colOff>161925</xdr:colOff>
      <xdr:row>36</xdr:row>
      <xdr:rowOff>152400</xdr:rowOff>
    </xdr:to>
    <xdr:sp>
      <xdr:nvSpPr>
        <xdr:cNvPr id="1" name="AutoShape 12"/>
        <xdr:cNvSpPr>
          <a:spLocks/>
        </xdr:cNvSpPr>
      </xdr:nvSpPr>
      <xdr:spPr>
        <a:xfrm>
          <a:off x="9648825" y="6886575"/>
          <a:ext cx="76200" cy="1657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8"/>
  <sheetViews>
    <sheetView tabSelected="1" view="pageBreakPreview" zoomScale="75" zoomScaleNormal="75" zoomScaleSheetLayoutView="75" workbookViewId="0" topLeftCell="A1">
      <selection activeCell="E6" sqref="E6"/>
    </sheetView>
  </sheetViews>
  <sheetFormatPr defaultColWidth="9.00390625" defaultRowHeight="13.5"/>
  <cols>
    <col min="1" max="1" width="4.625" style="31" customWidth="1"/>
    <col min="2" max="2" width="24.375" style="1" customWidth="1"/>
    <col min="3" max="6" width="13.625" style="1" customWidth="1"/>
    <col min="7" max="7" width="14.75390625" style="1" customWidth="1"/>
    <col min="8" max="16" width="13.625" style="1" customWidth="1"/>
    <col min="17" max="17" width="14.875" style="1" customWidth="1"/>
    <col min="18" max="18" width="13.25390625" style="1" bestFit="1" customWidth="1"/>
    <col min="19" max="19" width="11.75390625" style="1" bestFit="1" customWidth="1"/>
    <col min="20" max="20" width="13.25390625" style="1" bestFit="1" customWidth="1"/>
    <col min="21" max="21" width="11.75390625" style="1" bestFit="1" customWidth="1"/>
    <col min="22" max="16384" width="9.00390625" style="1" customWidth="1"/>
  </cols>
  <sheetData>
    <row r="1" spans="1:11" ht="31.5" customHeight="1">
      <c r="A1" s="116" t="s">
        <v>104</v>
      </c>
      <c r="C1" s="165" t="s">
        <v>106</v>
      </c>
      <c r="D1" s="166"/>
      <c r="E1" s="166"/>
      <c r="F1" s="166"/>
      <c r="G1" s="166"/>
      <c r="H1" s="166"/>
      <c r="I1" s="166"/>
      <c r="J1" s="166"/>
      <c r="K1" s="166"/>
    </row>
    <row r="2" spans="2:11" ht="28.5" customHeight="1" thickBot="1">
      <c r="B2" s="170" t="s">
        <v>55</v>
      </c>
      <c r="C2" s="137"/>
      <c r="D2" s="137"/>
      <c r="E2" s="137"/>
      <c r="F2" s="138"/>
      <c r="G2" s="138"/>
      <c r="H2" s="5" t="s">
        <v>95</v>
      </c>
      <c r="I2" s="167"/>
      <c r="J2" s="168"/>
      <c r="K2" s="169"/>
    </row>
    <row r="3" spans="2:7" ht="28.5" customHeight="1" thickBot="1">
      <c r="B3" s="174" t="s">
        <v>50</v>
      </c>
      <c r="C3" s="175"/>
      <c r="D3" s="175"/>
      <c r="E3" s="175"/>
      <c r="F3" s="176"/>
      <c r="G3" s="29"/>
    </row>
    <row r="4" spans="1:5" ht="17.25">
      <c r="A4" s="31" t="s">
        <v>33</v>
      </c>
      <c r="B4" s="28" t="s">
        <v>32</v>
      </c>
      <c r="C4" s="16"/>
      <c r="D4" s="16"/>
      <c r="E4" s="16"/>
    </row>
    <row r="5" spans="2:8" ht="17.25">
      <c r="B5" s="3" t="s">
        <v>25</v>
      </c>
      <c r="C5" s="136"/>
      <c r="D5" s="16"/>
      <c r="E5" s="177"/>
      <c r="F5" s="178"/>
      <c r="G5" s="178"/>
      <c r="H5" s="76"/>
    </row>
    <row r="6" spans="2:5" ht="17.25">
      <c r="B6" s="3" t="s">
        <v>26</v>
      </c>
      <c r="C6" s="136"/>
      <c r="D6" s="16"/>
      <c r="E6" s="16"/>
    </row>
    <row r="7" spans="2:5" ht="17.25">
      <c r="B7" s="3" t="s">
        <v>144</v>
      </c>
      <c r="C7" s="142"/>
      <c r="D7" s="16"/>
      <c r="E7" s="16"/>
    </row>
    <row r="8" spans="2:5" ht="7.5" customHeight="1">
      <c r="B8" s="30"/>
      <c r="C8" s="7"/>
      <c r="D8" s="20"/>
      <c r="E8" s="16"/>
    </row>
    <row r="9" spans="1:14" ht="18" thickBot="1">
      <c r="A9" s="31" t="s">
        <v>34</v>
      </c>
      <c r="B9" s="139" t="s">
        <v>17</v>
      </c>
      <c r="C9" s="140"/>
      <c r="D9" s="16"/>
      <c r="E9" s="16"/>
      <c r="H9" s="72"/>
      <c r="I9" s="73"/>
      <c r="J9" s="73"/>
      <c r="K9" s="73"/>
      <c r="L9" s="73"/>
      <c r="M9" s="73"/>
      <c r="N9" s="73"/>
    </row>
    <row r="10" spans="2:14" ht="18" thickTop="1">
      <c r="B10" s="141" t="s">
        <v>7</v>
      </c>
      <c r="C10" s="130" t="s">
        <v>8</v>
      </c>
      <c r="D10" s="172" t="s">
        <v>112</v>
      </c>
      <c r="E10" s="132" t="s">
        <v>28</v>
      </c>
      <c r="F10" s="171"/>
      <c r="H10" s="179"/>
      <c r="I10" s="179"/>
      <c r="J10" s="180"/>
      <c r="K10" s="73"/>
      <c r="L10" s="72"/>
      <c r="M10" s="73"/>
      <c r="N10" s="73"/>
    </row>
    <row r="11" spans="2:14" ht="27" customHeight="1">
      <c r="B11" s="129"/>
      <c r="C11" s="131"/>
      <c r="D11" s="173"/>
      <c r="E11" s="17" t="s">
        <v>9</v>
      </c>
      <c r="F11" s="18" t="s">
        <v>10</v>
      </c>
      <c r="H11" s="180"/>
      <c r="I11" s="74"/>
      <c r="J11" s="74"/>
      <c r="K11" s="73"/>
      <c r="L11" s="72"/>
      <c r="M11" s="72"/>
      <c r="N11" s="72"/>
    </row>
    <row r="12" spans="2:14" ht="17.25">
      <c r="B12" s="15" t="s">
        <v>0</v>
      </c>
      <c r="C12" s="143"/>
      <c r="D12" s="45">
        <v>1</v>
      </c>
      <c r="E12" s="49">
        <f>IF(D12=1,C12,(IF(D12=2,"","入力ミス")))</f>
        <v>0</v>
      </c>
      <c r="F12" s="50">
        <f>IF(D12=2,C12,(IF(D12=1,"","入力ミス")))</f>
      </c>
      <c r="H12" s="73"/>
      <c r="I12" s="73"/>
      <c r="J12" s="73"/>
      <c r="K12" s="73"/>
      <c r="L12" s="73"/>
      <c r="M12" s="73"/>
      <c r="N12" s="73"/>
    </row>
    <row r="13" spans="2:14" ht="17.25">
      <c r="B13" s="15" t="s">
        <v>109</v>
      </c>
      <c r="C13" s="143"/>
      <c r="D13" s="45">
        <v>1</v>
      </c>
      <c r="E13" s="49">
        <f aca="true" t="shared" si="0" ref="E13:E25">IF(D13=1,C13,(IF(D13=2,"","入力ミス")))</f>
        <v>0</v>
      </c>
      <c r="F13" s="50">
        <f aca="true" t="shared" si="1" ref="F13:F25">IF(D13=2,C13,(IF(D13=1,"","入力ミス")))</f>
      </c>
      <c r="H13" s="73"/>
      <c r="I13" s="73"/>
      <c r="J13" s="73"/>
      <c r="K13" s="73"/>
      <c r="L13" s="73"/>
      <c r="M13" s="73"/>
      <c r="N13" s="73"/>
    </row>
    <row r="14" spans="2:14" ht="17.25">
      <c r="B14" s="15" t="s">
        <v>107</v>
      </c>
      <c r="C14" s="143"/>
      <c r="D14" s="45">
        <v>1</v>
      </c>
      <c r="E14" s="49">
        <f t="shared" si="0"/>
        <v>0</v>
      </c>
      <c r="F14" s="50"/>
      <c r="H14" s="73"/>
      <c r="I14" s="73"/>
      <c r="J14" s="73"/>
      <c r="K14" s="73"/>
      <c r="L14" s="73"/>
      <c r="M14" s="73"/>
      <c r="N14" s="73"/>
    </row>
    <row r="15" spans="2:14" ht="17.25">
      <c r="B15" s="15" t="s">
        <v>108</v>
      </c>
      <c r="C15" s="143"/>
      <c r="D15" s="45">
        <v>1</v>
      </c>
      <c r="E15" s="49">
        <f t="shared" si="0"/>
        <v>0</v>
      </c>
      <c r="F15" s="50">
        <f t="shared" si="1"/>
      </c>
      <c r="H15" s="73"/>
      <c r="I15" s="73"/>
      <c r="J15" s="73"/>
      <c r="K15" s="73"/>
      <c r="L15" s="73"/>
      <c r="M15" s="73"/>
      <c r="N15" s="73"/>
    </row>
    <row r="16" spans="2:14" ht="17.25">
      <c r="B16" s="15" t="s">
        <v>1</v>
      </c>
      <c r="C16" s="143"/>
      <c r="D16" s="45">
        <v>2</v>
      </c>
      <c r="E16" s="49">
        <f t="shared" si="0"/>
      </c>
      <c r="F16" s="50">
        <f t="shared" si="1"/>
        <v>0</v>
      </c>
      <c r="H16" s="73"/>
      <c r="I16" s="73"/>
      <c r="J16" s="73"/>
      <c r="K16" s="73"/>
      <c r="L16" s="73"/>
      <c r="M16" s="73"/>
      <c r="N16" s="73"/>
    </row>
    <row r="17" spans="2:14" ht="17.25">
      <c r="B17" s="15" t="s">
        <v>2</v>
      </c>
      <c r="C17" s="143"/>
      <c r="D17" s="45">
        <v>2</v>
      </c>
      <c r="E17" s="49">
        <f t="shared" si="0"/>
      </c>
      <c r="F17" s="50">
        <f t="shared" si="1"/>
        <v>0</v>
      </c>
      <c r="H17" s="73"/>
      <c r="I17" s="73"/>
      <c r="J17" s="73"/>
      <c r="K17" s="73"/>
      <c r="L17" s="73"/>
      <c r="M17" s="73"/>
      <c r="N17" s="73"/>
    </row>
    <row r="18" spans="2:14" ht="17.25">
      <c r="B18" s="15" t="s">
        <v>113</v>
      </c>
      <c r="C18" s="143"/>
      <c r="D18" s="45">
        <v>2</v>
      </c>
      <c r="E18" s="49">
        <f t="shared" si="0"/>
      </c>
      <c r="F18" s="50">
        <f t="shared" si="1"/>
        <v>0</v>
      </c>
      <c r="H18" s="73"/>
      <c r="I18" s="73"/>
      <c r="J18" s="73"/>
      <c r="K18" s="73"/>
      <c r="L18" s="73"/>
      <c r="M18" s="73"/>
      <c r="N18" s="73"/>
    </row>
    <row r="19" spans="2:14" ht="17.25">
      <c r="B19" s="15" t="s">
        <v>3</v>
      </c>
      <c r="C19" s="143"/>
      <c r="D19" s="45">
        <v>2</v>
      </c>
      <c r="E19" s="49">
        <f t="shared" si="0"/>
      </c>
      <c r="F19" s="50">
        <f t="shared" si="1"/>
        <v>0</v>
      </c>
      <c r="H19" s="73"/>
      <c r="I19" s="73"/>
      <c r="J19" s="73"/>
      <c r="K19" s="73"/>
      <c r="L19" s="73"/>
      <c r="M19" s="73"/>
      <c r="N19" s="73"/>
    </row>
    <row r="20" spans="2:14" ht="17.25">
      <c r="B20" s="15" t="s">
        <v>97</v>
      </c>
      <c r="C20" s="143"/>
      <c r="D20" s="45">
        <v>2</v>
      </c>
      <c r="E20" s="49">
        <f>IF(D20=1,C20,(IF(D20=2,"","入力ミス")))</f>
      </c>
      <c r="F20" s="50">
        <f>IF(D20=2,C20,(IF(D20=1,"","入力ミス")))</f>
        <v>0</v>
      </c>
      <c r="H20" s="73"/>
      <c r="I20" s="73"/>
      <c r="J20" s="73"/>
      <c r="K20" s="73"/>
      <c r="L20" s="73"/>
      <c r="M20" s="73"/>
      <c r="N20" s="73"/>
    </row>
    <row r="21" spans="2:14" ht="17.25">
      <c r="B21" s="15" t="s">
        <v>114</v>
      </c>
      <c r="C21" s="143"/>
      <c r="D21" s="45">
        <v>2</v>
      </c>
      <c r="E21" s="49">
        <f>IF(D21=1,C21,(IF(D21=2,"","入力ミス")))</f>
      </c>
      <c r="F21" s="50">
        <f>IF(D21=2,C21,(IF(D21=1,"","入力ミス")))</f>
        <v>0</v>
      </c>
      <c r="H21" s="73"/>
      <c r="I21" s="73"/>
      <c r="J21" s="73"/>
      <c r="K21" s="73"/>
      <c r="L21" s="73"/>
      <c r="M21" s="73"/>
      <c r="N21" s="73"/>
    </row>
    <row r="22" spans="2:14" ht="17.25">
      <c r="B22" s="15" t="s">
        <v>4</v>
      </c>
      <c r="C22" s="143"/>
      <c r="D22" s="45">
        <v>2</v>
      </c>
      <c r="E22" s="49">
        <f>IF(D22=1,C22,(IF(D22=2,"","入力ミス")))</f>
      </c>
      <c r="F22" s="50">
        <f>IF(D22=2,C22,(IF(D22=1,"","入力ミス")))</f>
        <v>0</v>
      </c>
      <c r="H22" s="73"/>
      <c r="I22" s="73"/>
      <c r="J22" s="73"/>
      <c r="K22" s="73"/>
      <c r="L22" s="73"/>
      <c r="M22" s="73"/>
      <c r="N22" s="73"/>
    </row>
    <row r="23" spans="2:14" ht="17.25">
      <c r="B23" s="15" t="s">
        <v>110</v>
      </c>
      <c r="C23" s="143"/>
      <c r="D23" s="45">
        <v>2</v>
      </c>
      <c r="E23" s="49">
        <f t="shared" si="0"/>
      </c>
      <c r="F23" s="50">
        <f t="shared" si="1"/>
        <v>0</v>
      </c>
      <c r="H23" s="73"/>
      <c r="I23" s="73"/>
      <c r="J23" s="73"/>
      <c r="K23" s="73"/>
      <c r="L23" s="73"/>
      <c r="M23" s="73"/>
      <c r="N23" s="73"/>
    </row>
    <row r="24" spans="2:14" ht="17.25">
      <c r="B24" s="15" t="s">
        <v>5</v>
      </c>
      <c r="C24" s="48">
        <f>SUM(C12:C23)</f>
        <v>0</v>
      </c>
      <c r="D24" s="46" t="s">
        <v>47</v>
      </c>
      <c r="E24" s="49">
        <f>SUM(E12:E23)</f>
        <v>0</v>
      </c>
      <c r="F24" s="50">
        <f>SUM(F12:F23)</f>
        <v>0</v>
      </c>
      <c r="H24" s="73"/>
      <c r="I24" s="73"/>
      <c r="J24" s="73"/>
      <c r="K24" s="73"/>
      <c r="L24" s="73"/>
      <c r="M24" s="73"/>
      <c r="N24" s="73"/>
    </row>
    <row r="25" spans="2:14" ht="17.25">
      <c r="B25" s="15" t="s">
        <v>111</v>
      </c>
      <c r="C25" s="143"/>
      <c r="D25" s="45">
        <v>1</v>
      </c>
      <c r="E25" s="49">
        <f t="shared" si="0"/>
        <v>0</v>
      </c>
      <c r="F25" s="50">
        <f t="shared" si="1"/>
      </c>
      <c r="H25" s="73"/>
      <c r="I25" s="73"/>
      <c r="J25" s="73"/>
      <c r="K25" s="73"/>
      <c r="L25" s="73"/>
      <c r="M25" s="73"/>
      <c r="N25" s="73"/>
    </row>
    <row r="26" spans="2:14" ht="18" thickBot="1">
      <c r="B26" s="15" t="s">
        <v>6</v>
      </c>
      <c r="C26" s="47">
        <f>SUM(C24:C25)</f>
        <v>0</v>
      </c>
      <c r="D26" s="46" t="s">
        <v>47</v>
      </c>
      <c r="E26" s="51">
        <f>SUM(E24:E25)</f>
        <v>0</v>
      </c>
      <c r="F26" s="52">
        <f>SUM(F24:F25)</f>
        <v>0</v>
      </c>
      <c r="H26" s="73"/>
      <c r="I26" s="73"/>
      <c r="J26" s="73"/>
      <c r="K26" s="73"/>
      <c r="L26" s="73"/>
      <c r="M26" s="73"/>
      <c r="N26" s="73"/>
    </row>
    <row r="27" spans="2:9" ht="18" thickTop="1">
      <c r="B27" s="6"/>
      <c r="C27" s="7"/>
      <c r="D27" s="7"/>
      <c r="E27" s="7"/>
      <c r="G27" s="7"/>
      <c r="H27" s="7"/>
      <c r="I27" s="7"/>
    </row>
    <row r="28" spans="1:3" ht="17.25">
      <c r="A28" s="31" t="s">
        <v>35</v>
      </c>
      <c r="B28" s="139" t="s">
        <v>52</v>
      </c>
      <c r="C28" s="140"/>
    </row>
    <row r="29" spans="2:9" ht="17.25">
      <c r="B29" s="3" t="s">
        <v>18</v>
      </c>
      <c r="C29" s="5" t="s">
        <v>131</v>
      </c>
      <c r="D29" s="5" t="s">
        <v>130</v>
      </c>
      <c r="E29" s="5" t="s">
        <v>115</v>
      </c>
      <c r="F29" s="5" t="s">
        <v>16</v>
      </c>
      <c r="G29" s="5" t="s">
        <v>51</v>
      </c>
      <c r="H29" s="5" t="s">
        <v>11</v>
      </c>
      <c r="I29" s="5" t="s">
        <v>14</v>
      </c>
    </row>
    <row r="30" spans="2:9" ht="17.25">
      <c r="B30" s="3" t="s">
        <v>12</v>
      </c>
      <c r="C30" s="144"/>
      <c r="D30" s="144"/>
      <c r="E30" s="145"/>
      <c r="F30" s="145"/>
      <c r="G30" s="144"/>
      <c r="H30" s="144"/>
      <c r="I30" s="53">
        <f aca="true" t="shared" si="2" ref="I30:I37">SUM(C30:H30)</f>
        <v>0</v>
      </c>
    </row>
    <row r="31" spans="2:9" ht="17.25">
      <c r="B31" s="3" t="s">
        <v>122</v>
      </c>
      <c r="C31" s="144"/>
      <c r="D31" s="144"/>
      <c r="E31" s="145"/>
      <c r="F31" s="145"/>
      <c r="G31" s="144"/>
      <c r="H31" s="144"/>
      <c r="I31" s="53">
        <f t="shared" si="2"/>
        <v>0</v>
      </c>
    </row>
    <row r="32" spans="2:9" ht="17.25">
      <c r="B32" s="3" t="s">
        <v>13</v>
      </c>
      <c r="C32" s="144"/>
      <c r="D32" s="144"/>
      <c r="E32" s="144"/>
      <c r="F32" s="144"/>
      <c r="G32" s="144"/>
      <c r="H32" s="144"/>
      <c r="I32" s="53">
        <f t="shared" si="2"/>
        <v>0</v>
      </c>
    </row>
    <row r="33" spans="2:10" ht="17.25">
      <c r="B33" s="3" t="s">
        <v>119</v>
      </c>
      <c r="C33" s="144"/>
      <c r="D33" s="144"/>
      <c r="E33" s="144"/>
      <c r="F33" s="144"/>
      <c r="G33" s="144"/>
      <c r="H33" s="144"/>
      <c r="I33" s="53">
        <f t="shared" si="2"/>
        <v>0</v>
      </c>
      <c r="J33" s="121" t="s">
        <v>123</v>
      </c>
    </row>
    <row r="34" spans="2:9" ht="17.25">
      <c r="B34" s="3" t="s">
        <v>121</v>
      </c>
      <c r="C34" s="144"/>
      <c r="D34" s="146"/>
      <c r="E34" s="144"/>
      <c r="F34" s="144"/>
      <c r="G34" s="144"/>
      <c r="H34" s="144"/>
      <c r="I34" s="53">
        <f t="shared" si="2"/>
        <v>0</v>
      </c>
    </row>
    <row r="35" spans="2:9" ht="17.25">
      <c r="B35" s="3" t="s">
        <v>120</v>
      </c>
      <c r="C35" s="144"/>
      <c r="D35" s="146"/>
      <c r="E35" s="144"/>
      <c r="F35" s="144"/>
      <c r="G35" s="144"/>
      <c r="H35" s="144"/>
      <c r="I35" s="53">
        <f t="shared" si="2"/>
        <v>0</v>
      </c>
    </row>
    <row r="36" spans="2:9" ht="17.25">
      <c r="B36" s="3" t="s">
        <v>105</v>
      </c>
      <c r="C36" s="144"/>
      <c r="D36" s="144"/>
      <c r="E36" s="144"/>
      <c r="F36" s="144"/>
      <c r="G36" s="144"/>
      <c r="H36" s="144"/>
      <c r="I36" s="53">
        <f t="shared" si="2"/>
        <v>0</v>
      </c>
    </row>
    <row r="37" spans="2:9" ht="17.25">
      <c r="B37" s="3" t="s">
        <v>110</v>
      </c>
      <c r="C37" s="144"/>
      <c r="D37" s="146"/>
      <c r="E37" s="144"/>
      <c r="F37" s="144"/>
      <c r="G37" s="144"/>
      <c r="H37" s="144"/>
      <c r="I37" s="53">
        <f t="shared" si="2"/>
        <v>0</v>
      </c>
    </row>
    <row r="38" spans="2:10" ht="17.25">
      <c r="B38" s="3" t="s">
        <v>5</v>
      </c>
      <c r="C38" s="53">
        <f aca="true" t="shared" si="3" ref="C38:I38">SUM(C30:C37)</f>
        <v>0</v>
      </c>
      <c r="D38" s="53">
        <f t="shared" si="3"/>
        <v>0</v>
      </c>
      <c r="E38" s="53">
        <f t="shared" si="3"/>
        <v>0</v>
      </c>
      <c r="F38" s="53">
        <f t="shared" si="3"/>
        <v>0</v>
      </c>
      <c r="G38" s="53">
        <f t="shared" si="3"/>
        <v>0</v>
      </c>
      <c r="H38" s="53">
        <f t="shared" si="3"/>
        <v>0</v>
      </c>
      <c r="I38" s="53">
        <f t="shared" si="3"/>
        <v>0</v>
      </c>
      <c r="J38" s="121" t="s">
        <v>124</v>
      </c>
    </row>
    <row r="39" spans="3:4" ht="17.25">
      <c r="C39" s="8" t="s">
        <v>36</v>
      </c>
      <c r="D39" s="54">
        <f>SUM(C38:D38)</f>
        <v>0</v>
      </c>
    </row>
    <row r="40" ht="17.25">
      <c r="B40" s="2"/>
    </row>
    <row r="41" spans="1:4" ht="17.25">
      <c r="A41" s="31" t="s">
        <v>37</v>
      </c>
      <c r="B41" s="170" t="s">
        <v>38</v>
      </c>
      <c r="C41" s="138"/>
      <c r="D41" s="181"/>
    </row>
    <row r="42" spans="2:10" ht="17.25">
      <c r="B42" s="69" t="s">
        <v>45</v>
      </c>
      <c r="C42" s="70"/>
      <c r="D42" s="33"/>
      <c r="F42" s="69" t="s">
        <v>86</v>
      </c>
      <c r="G42" s="70"/>
      <c r="J42" s="2" t="s">
        <v>81</v>
      </c>
    </row>
    <row r="43" spans="2:12" ht="17.25">
      <c r="B43" s="3"/>
      <c r="C43" s="3" t="s">
        <v>39</v>
      </c>
      <c r="D43" s="104"/>
      <c r="F43" s="3"/>
      <c r="G43" s="3" t="s">
        <v>39</v>
      </c>
      <c r="H43" s="105"/>
      <c r="J43" s="3"/>
      <c r="K43" s="3" t="s">
        <v>39</v>
      </c>
      <c r="L43" s="72"/>
    </row>
    <row r="44" spans="2:12" ht="17.25">
      <c r="B44" s="3" t="s">
        <v>87</v>
      </c>
      <c r="C44" s="147"/>
      <c r="D44" s="110"/>
      <c r="F44" s="3" t="s">
        <v>87</v>
      </c>
      <c r="G44" s="147"/>
      <c r="H44" s="106"/>
      <c r="J44" s="3" t="s">
        <v>87</v>
      </c>
      <c r="K44" s="147"/>
      <c r="L44" s="108"/>
    </row>
    <row r="45" spans="2:12" ht="41.25" customHeight="1">
      <c r="B45" s="14" t="s">
        <v>88</v>
      </c>
      <c r="C45" s="148"/>
      <c r="D45" s="117" t="s">
        <v>116</v>
      </c>
      <c r="F45" s="14" t="s">
        <v>88</v>
      </c>
      <c r="G45" s="147"/>
      <c r="H45" s="118" t="s">
        <v>117</v>
      </c>
      <c r="J45" s="14" t="s">
        <v>88</v>
      </c>
      <c r="K45" s="147"/>
      <c r="L45" s="119" t="s">
        <v>90</v>
      </c>
    </row>
    <row r="46" spans="2:12" ht="36.75" customHeight="1">
      <c r="B46" s="14" t="s">
        <v>118</v>
      </c>
      <c r="C46" s="128" t="e">
        <f>C45/C44</f>
        <v>#DIV/0!</v>
      </c>
      <c r="D46" s="133"/>
      <c r="E46" s="19"/>
      <c r="F46" s="14" t="s">
        <v>118</v>
      </c>
      <c r="G46" s="55" t="e">
        <f>G45/G44</f>
        <v>#DIV/0!</v>
      </c>
      <c r="H46" s="107"/>
      <c r="J46" s="14" t="s">
        <v>118</v>
      </c>
      <c r="K46" s="55" t="e">
        <f>K45/K44</f>
        <v>#DIV/0!</v>
      </c>
      <c r="L46" s="109"/>
    </row>
    <row r="47" spans="2:4" ht="17.25">
      <c r="B47" s="30"/>
      <c r="C47" s="120"/>
      <c r="D47" s="109"/>
    </row>
    <row r="48" ht="17.25"/>
    <row r="49" spans="1:4" ht="17.25">
      <c r="A49" s="31" t="s">
        <v>40</v>
      </c>
      <c r="B49" s="170" t="s">
        <v>41</v>
      </c>
      <c r="C49" s="138"/>
      <c r="D49" s="181"/>
    </row>
    <row r="50" ht="17.25">
      <c r="B50" s="2" t="s">
        <v>43</v>
      </c>
    </row>
    <row r="51" spans="2:8" ht="17.25">
      <c r="B51" s="32"/>
      <c r="C51" s="162" t="s">
        <v>125</v>
      </c>
      <c r="D51" s="163"/>
      <c r="E51" s="164"/>
      <c r="F51" s="162" t="s">
        <v>42</v>
      </c>
      <c r="G51" s="163"/>
      <c r="H51" s="164"/>
    </row>
    <row r="52" spans="2:8" ht="17.25">
      <c r="B52" s="11"/>
      <c r="C52" s="155" t="s">
        <v>21</v>
      </c>
      <c r="D52" s="156" t="s">
        <v>98</v>
      </c>
      <c r="E52" s="95" t="s">
        <v>138</v>
      </c>
      <c r="F52" s="155" t="s">
        <v>21</v>
      </c>
      <c r="G52" s="157" t="s">
        <v>98</v>
      </c>
      <c r="H52" s="67" t="s">
        <v>138</v>
      </c>
    </row>
    <row r="53" spans="2:8" ht="17.25">
      <c r="B53" s="67" t="s">
        <v>19</v>
      </c>
      <c r="C53" s="149"/>
      <c r="D53" s="149"/>
      <c r="E53" s="149"/>
      <c r="F53" s="149"/>
      <c r="G53" s="158"/>
      <c r="H53" s="149"/>
    </row>
    <row r="54" spans="2:8" ht="17.25">
      <c r="B54" s="5" t="s">
        <v>20</v>
      </c>
      <c r="C54" s="144"/>
      <c r="D54" s="144"/>
      <c r="E54" s="144"/>
      <c r="F54" s="144"/>
      <c r="G54" s="160"/>
      <c r="H54" s="144"/>
    </row>
    <row r="55" spans="2:8" ht="17.25">
      <c r="B55" s="68" t="s">
        <v>5</v>
      </c>
      <c r="C55" s="57">
        <f>SUM(C53:C54)</f>
        <v>0</v>
      </c>
      <c r="D55" s="57">
        <f>SUM(D53:D54)</f>
        <v>0</v>
      </c>
      <c r="E55" s="68" t="s">
        <v>139</v>
      </c>
      <c r="F55" s="57">
        <f>SUM(F53:F54)</f>
        <v>0</v>
      </c>
      <c r="G55" s="159">
        <f>SUM(G53:G54)</f>
        <v>0</v>
      </c>
      <c r="H55" s="68" t="s">
        <v>139</v>
      </c>
    </row>
    <row r="56" ht="15" customHeight="1"/>
    <row r="57" ht="17.25"/>
    <row r="58" ht="17.25"/>
    <row r="59" spans="1:4" ht="26.25" customHeight="1">
      <c r="A59" s="31" t="s">
        <v>44</v>
      </c>
      <c r="B59" s="170" t="s">
        <v>22</v>
      </c>
      <c r="C59" s="138"/>
      <c r="D59" s="181"/>
    </row>
    <row r="60" spans="2:4" ht="26.25" customHeight="1">
      <c r="B60" s="94"/>
      <c r="C60" s="29"/>
      <c r="D60" s="33"/>
    </row>
    <row r="61" spans="2:7" ht="26.25" customHeight="1" thickBot="1">
      <c r="B61" s="4"/>
      <c r="C61" s="35" t="s">
        <v>136</v>
      </c>
      <c r="D61" s="37"/>
      <c r="E61" s="35" t="s">
        <v>15</v>
      </c>
      <c r="F61" s="12"/>
      <c r="G61" s="35" t="s">
        <v>23</v>
      </c>
    </row>
    <row r="62" spans="2:7" ht="21" customHeight="1" thickBot="1">
      <c r="B62" s="34" t="s">
        <v>45</v>
      </c>
      <c r="C62" s="53">
        <f>$E$26</f>
        <v>0</v>
      </c>
      <c r="D62" s="23" t="s">
        <v>30</v>
      </c>
      <c r="E62" s="55" t="e">
        <f>$C$46</f>
        <v>#DIV/0!</v>
      </c>
      <c r="F62" s="36" t="s">
        <v>31</v>
      </c>
      <c r="G62" s="56" t="e">
        <f>C62*E62</f>
        <v>#DIV/0!</v>
      </c>
    </row>
    <row r="63" spans="2:7" ht="18.75" customHeight="1" thickBot="1">
      <c r="B63" s="34" t="s">
        <v>46</v>
      </c>
      <c r="C63" s="53">
        <f>$E$26</f>
        <v>0</v>
      </c>
      <c r="D63" s="23" t="s">
        <v>30</v>
      </c>
      <c r="E63" s="55" t="e">
        <f>$G$46</f>
        <v>#DIV/0!</v>
      </c>
      <c r="F63" s="36" t="s">
        <v>31</v>
      </c>
      <c r="G63" s="56" t="e">
        <f>C63*E63</f>
        <v>#DIV/0!</v>
      </c>
    </row>
    <row r="64" spans="2:4" ht="26.25" customHeight="1">
      <c r="B64" s="94"/>
      <c r="C64" s="29"/>
      <c r="D64" s="33"/>
    </row>
    <row r="65" spans="2:11" ht="63.75" customHeight="1" thickBot="1">
      <c r="B65" s="4"/>
      <c r="C65" s="134" t="s">
        <v>23</v>
      </c>
      <c r="D65" s="14" t="s">
        <v>135</v>
      </c>
      <c r="E65" s="14" t="s">
        <v>126</v>
      </c>
      <c r="F65" s="103" t="s">
        <v>133</v>
      </c>
      <c r="K65" s="75"/>
    </row>
    <row r="66" spans="2:7" ht="18" thickBot="1">
      <c r="B66" s="114" t="s">
        <v>45</v>
      </c>
      <c r="C66" s="101" t="e">
        <f>G62</f>
        <v>#DIV/0!</v>
      </c>
      <c r="D66" s="53" t="e">
        <f>ROUND((C30+D30)*C46,0)</f>
        <v>#DIV/0!</v>
      </c>
      <c r="E66" s="150"/>
      <c r="F66" s="56" t="e">
        <f>C66-D66-E66</f>
        <v>#DIV/0!</v>
      </c>
      <c r="G66" s="95" t="s">
        <v>91</v>
      </c>
    </row>
    <row r="67" spans="2:7" ht="18" thickBot="1">
      <c r="B67" s="34" t="s">
        <v>46</v>
      </c>
      <c r="C67" s="101" t="e">
        <f>G63</f>
        <v>#DIV/0!</v>
      </c>
      <c r="D67" s="53" t="e">
        <f>ROUND((C31+D31)*G46,0)</f>
        <v>#DIV/0!</v>
      </c>
      <c r="E67" s="150"/>
      <c r="F67" s="56" t="e">
        <f>C67-D67-E67</f>
        <v>#DIV/0!</v>
      </c>
      <c r="G67" s="95" t="s">
        <v>92</v>
      </c>
    </row>
    <row r="68" ht="15.75" customHeight="1"/>
    <row r="69" spans="2:4" ht="15.75" customHeight="1">
      <c r="B69" s="3" t="s">
        <v>102</v>
      </c>
      <c r="C69" s="53">
        <f>E26-D39-G38</f>
        <v>0</v>
      </c>
      <c r="D69" s="2" t="s">
        <v>103</v>
      </c>
    </row>
    <row r="70" ht="15.75" customHeight="1"/>
    <row r="71" ht="21" customHeight="1">
      <c r="B71" s="2" t="s">
        <v>134</v>
      </c>
    </row>
    <row r="72" spans="2:4" ht="21" customHeight="1">
      <c r="B72" s="34" t="s">
        <v>45</v>
      </c>
      <c r="C72" s="55" t="e">
        <f>F66/C69</f>
        <v>#DIV/0!</v>
      </c>
      <c r="D72" s="2" t="s">
        <v>93</v>
      </c>
    </row>
    <row r="73" spans="2:4" ht="21" customHeight="1">
      <c r="B73" s="34" t="s">
        <v>46</v>
      </c>
      <c r="C73" s="55" t="e">
        <f>F67/C69</f>
        <v>#DIV/0!</v>
      </c>
      <c r="D73" s="2" t="s">
        <v>94</v>
      </c>
    </row>
    <row r="74" ht="21" customHeight="1"/>
    <row r="75" ht="21" customHeight="1"/>
    <row r="76" spans="4:6" ht="17.25">
      <c r="D76" s="21"/>
      <c r="F76" s="21"/>
    </row>
    <row r="77" spans="2:10" ht="27">
      <c r="B77" s="4"/>
      <c r="C77" s="13" t="s">
        <v>18</v>
      </c>
      <c r="D77" s="9" t="s">
        <v>20</v>
      </c>
      <c r="E77" s="22"/>
      <c r="F77" s="10" t="s">
        <v>142</v>
      </c>
      <c r="G77" s="22"/>
      <c r="H77" s="135" t="s">
        <v>137</v>
      </c>
      <c r="I77" s="4"/>
      <c r="J77" s="9" t="s">
        <v>24</v>
      </c>
    </row>
    <row r="78" spans="2:10" ht="17.25">
      <c r="B78" s="184" t="s">
        <v>45</v>
      </c>
      <c r="C78" s="3" t="s">
        <v>115</v>
      </c>
      <c r="D78" s="53">
        <f>$D$54</f>
        <v>0</v>
      </c>
      <c r="E78" s="23" t="s">
        <v>89</v>
      </c>
      <c r="F78" s="151"/>
      <c r="G78" s="23" t="s">
        <v>30</v>
      </c>
      <c r="H78" s="55" t="e">
        <f>C72</f>
        <v>#DIV/0!</v>
      </c>
      <c r="I78" s="23" t="s">
        <v>31</v>
      </c>
      <c r="J78" s="53" t="e">
        <f>(D78-F78)*H78</f>
        <v>#DIV/0!</v>
      </c>
    </row>
    <row r="79" spans="2:10" ht="18" thickBot="1">
      <c r="B79" s="185"/>
      <c r="C79" s="3" t="s">
        <v>16</v>
      </c>
      <c r="D79" s="53">
        <f>$G$54</f>
        <v>0</v>
      </c>
      <c r="E79" s="23" t="s">
        <v>89</v>
      </c>
      <c r="F79" s="151"/>
      <c r="G79" s="23" t="s">
        <v>30</v>
      </c>
      <c r="H79" s="55" t="e">
        <f>C72</f>
        <v>#DIV/0!</v>
      </c>
      <c r="I79" s="23" t="s">
        <v>31</v>
      </c>
      <c r="J79" s="53" t="e">
        <f>(D79-F79)*H79</f>
        <v>#DIV/0!</v>
      </c>
    </row>
    <row r="80" spans="2:10" ht="18" thickBot="1">
      <c r="B80" s="185"/>
      <c r="C80" s="4"/>
      <c r="D80" s="4"/>
      <c r="E80" s="22"/>
      <c r="F80" s="102"/>
      <c r="G80" s="22"/>
      <c r="H80" s="4"/>
      <c r="I80" s="8" t="s">
        <v>5</v>
      </c>
      <c r="J80" s="56" t="e">
        <f>SUM(J78:J79)</f>
        <v>#DIV/0!</v>
      </c>
    </row>
    <row r="81" spans="2:10" ht="17.25">
      <c r="B81" s="184" t="s">
        <v>46</v>
      </c>
      <c r="C81" s="3" t="s">
        <v>115</v>
      </c>
      <c r="D81" s="53">
        <f>$D$54</f>
        <v>0</v>
      </c>
      <c r="E81" s="23" t="s">
        <v>89</v>
      </c>
      <c r="F81" s="151"/>
      <c r="G81" s="23" t="s">
        <v>30</v>
      </c>
      <c r="H81" s="55" t="e">
        <f>C73</f>
        <v>#DIV/0!</v>
      </c>
      <c r="I81" s="23" t="s">
        <v>31</v>
      </c>
      <c r="J81" s="53" t="e">
        <f>(D81-F81)*H81</f>
        <v>#DIV/0!</v>
      </c>
    </row>
    <row r="82" spans="2:10" ht="18" thickBot="1">
      <c r="B82" s="185"/>
      <c r="C82" s="3" t="s">
        <v>16</v>
      </c>
      <c r="D82" s="53">
        <f>$G$54</f>
        <v>0</v>
      </c>
      <c r="E82" s="23" t="s">
        <v>89</v>
      </c>
      <c r="F82" s="151"/>
      <c r="G82" s="23" t="s">
        <v>30</v>
      </c>
      <c r="H82" s="55" t="e">
        <f>C73</f>
        <v>#DIV/0!</v>
      </c>
      <c r="I82" s="23" t="s">
        <v>31</v>
      </c>
      <c r="J82" s="53" t="e">
        <f>(D82-F82)*H82</f>
        <v>#DIV/0!</v>
      </c>
    </row>
    <row r="83" spans="2:10" ht="18" thickBot="1">
      <c r="B83" s="185"/>
      <c r="C83" s="4"/>
      <c r="D83" s="4"/>
      <c r="E83" s="22"/>
      <c r="F83" s="4"/>
      <c r="G83" s="22"/>
      <c r="H83" s="4"/>
      <c r="I83" s="8" t="s">
        <v>5</v>
      </c>
      <c r="J83" s="56" t="e">
        <f>SUM(J81:J82)</f>
        <v>#DIV/0!</v>
      </c>
    </row>
    <row r="85" spans="2:4" ht="28.5" customHeight="1" thickBot="1">
      <c r="B85" s="182" t="s">
        <v>28</v>
      </c>
      <c r="C85" s="183"/>
      <c r="D85" s="183"/>
    </row>
    <row r="86" spans="2:11" ht="27.75" customHeight="1" thickBot="1">
      <c r="B86" s="193" t="s">
        <v>45</v>
      </c>
      <c r="C86" s="38" t="s">
        <v>132</v>
      </c>
      <c r="D86" s="39"/>
      <c r="E86" s="40" t="s">
        <v>25</v>
      </c>
      <c r="F86" s="41"/>
      <c r="G86" s="127" t="s">
        <v>129</v>
      </c>
      <c r="H86" s="42"/>
      <c r="I86" s="40" t="s">
        <v>27</v>
      </c>
      <c r="J86" s="41"/>
      <c r="K86" s="43"/>
    </row>
    <row r="87" spans="2:12" ht="27.75" customHeight="1" thickBot="1">
      <c r="B87" s="194"/>
      <c r="C87" s="61" t="e">
        <f>F66</f>
        <v>#DIV/0!</v>
      </c>
      <c r="D87" s="24" t="s">
        <v>29</v>
      </c>
      <c r="E87" s="62">
        <f>$C$5</f>
        <v>0</v>
      </c>
      <c r="F87" s="24" t="s">
        <v>29</v>
      </c>
      <c r="G87" s="161">
        <f>E53*12</f>
        <v>0</v>
      </c>
      <c r="H87" s="24" t="s">
        <v>29</v>
      </c>
      <c r="I87" s="64">
        <f>$C$7</f>
        <v>0</v>
      </c>
      <c r="J87" s="25" t="s">
        <v>31</v>
      </c>
      <c r="K87" s="66" t="e">
        <f>C87/E87/G87/I87</f>
        <v>#DIV/0!</v>
      </c>
      <c r="L87" s="100" t="s">
        <v>140</v>
      </c>
    </row>
    <row r="88" spans="2:11" ht="27.75" customHeight="1" thickBot="1">
      <c r="B88" s="194"/>
      <c r="C88" s="27" t="s">
        <v>132</v>
      </c>
      <c r="D88" s="7"/>
      <c r="E88" s="7"/>
      <c r="F88" s="7"/>
      <c r="G88" s="7"/>
      <c r="H88" s="7"/>
      <c r="I88" s="7"/>
      <c r="J88" s="7"/>
      <c r="K88" s="58" t="s">
        <v>48</v>
      </c>
    </row>
    <row r="89" spans="2:12" ht="27.75" customHeight="1" thickBot="1">
      <c r="B89" s="194"/>
      <c r="C89" s="61" t="e">
        <f>J80</f>
        <v>#DIV/0!</v>
      </c>
      <c r="D89" s="24" t="str">
        <f aca="true" t="shared" si="4" ref="D89:J89">D87</f>
        <v>÷</v>
      </c>
      <c r="E89" s="62">
        <f t="shared" si="4"/>
        <v>0</v>
      </c>
      <c r="F89" s="24" t="str">
        <f t="shared" si="4"/>
        <v>÷</v>
      </c>
      <c r="G89" s="161">
        <f>E54*12</f>
        <v>0</v>
      </c>
      <c r="H89" s="24" t="str">
        <f t="shared" si="4"/>
        <v>÷</v>
      </c>
      <c r="I89" s="64">
        <f t="shared" si="4"/>
        <v>0</v>
      </c>
      <c r="J89" s="25" t="str">
        <f t="shared" si="4"/>
        <v>＝</v>
      </c>
      <c r="K89" s="65" t="e">
        <f>C89/E89/G89/I89</f>
        <v>#DIV/0!</v>
      </c>
      <c r="L89" s="100" t="s">
        <v>141</v>
      </c>
    </row>
    <row r="90" spans="2:11" ht="27.75" customHeight="1" thickBot="1">
      <c r="B90" s="194"/>
      <c r="C90" s="7"/>
      <c r="D90" s="7"/>
      <c r="E90" s="7"/>
      <c r="F90" s="7"/>
      <c r="G90" s="7"/>
      <c r="H90" s="7"/>
      <c r="I90" s="7"/>
      <c r="J90" s="7"/>
      <c r="K90" s="59" t="s">
        <v>49</v>
      </c>
    </row>
    <row r="91" spans="2:12" ht="27.75" customHeight="1" thickBot="1">
      <c r="B91" s="195"/>
      <c r="C91" s="44"/>
      <c r="D91" s="44"/>
      <c r="E91" s="44"/>
      <c r="F91" s="44"/>
      <c r="G91" s="44"/>
      <c r="H91" s="44"/>
      <c r="I91" s="44"/>
      <c r="J91" s="60" t="s">
        <v>5</v>
      </c>
      <c r="K91" s="65" t="e">
        <f>SUM(K87,K89)</f>
        <v>#DIV/0!</v>
      </c>
      <c r="L91" s="95" t="s">
        <v>73</v>
      </c>
    </row>
    <row r="92" ht="27.75" customHeight="1" thickBot="1">
      <c r="H92" s="26"/>
    </row>
    <row r="93" spans="2:11" ht="27.75" customHeight="1" thickBot="1">
      <c r="B93" s="193" t="s">
        <v>46</v>
      </c>
      <c r="C93" s="38" t="s">
        <v>132</v>
      </c>
      <c r="D93" s="39"/>
      <c r="E93" s="40" t="s">
        <v>25</v>
      </c>
      <c r="F93" s="41"/>
      <c r="G93" s="127" t="s">
        <v>129</v>
      </c>
      <c r="H93" s="42"/>
      <c r="I93" s="40" t="s">
        <v>27</v>
      </c>
      <c r="J93" s="41"/>
      <c r="K93" s="43"/>
    </row>
    <row r="94" spans="2:12" ht="27.75" customHeight="1" thickBot="1">
      <c r="B94" s="194"/>
      <c r="C94" s="61" t="e">
        <f>F67</f>
        <v>#DIV/0!</v>
      </c>
      <c r="D94" s="24" t="s">
        <v>29</v>
      </c>
      <c r="E94" s="62">
        <f>$C$6</f>
        <v>0</v>
      </c>
      <c r="F94" s="24" t="s">
        <v>29</v>
      </c>
      <c r="G94" s="63">
        <f>$G$87</f>
        <v>0</v>
      </c>
      <c r="H94" s="24" t="s">
        <v>29</v>
      </c>
      <c r="I94" s="64">
        <f>$C$7</f>
        <v>0</v>
      </c>
      <c r="J94" s="25" t="s">
        <v>31</v>
      </c>
      <c r="K94" s="65" t="e">
        <f>C94/E94/G94/I94</f>
        <v>#DIV/0!</v>
      </c>
      <c r="L94" s="100" t="s">
        <v>140</v>
      </c>
    </row>
    <row r="95" spans="2:11" ht="27.75" customHeight="1" thickBot="1">
      <c r="B95" s="194"/>
      <c r="C95" s="27" t="s">
        <v>132</v>
      </c>
      <c r="D95" s="7"/>
      <c r="E95" s="7"/>
      <c r="F95" s="7"/>
      <c r="G95" s="7"/>
      <c r="H95" s="7"/>
      <c r="I95" s="7"/>
      <c r="J95" s="7"/>
      <c r="K95" s="58" t="s">
        <v>48</v>
      </c>
    </row>
    <row r="96" spans="2:12" ht="27.75" customHeight="1" thickBot="1">
      <c r="B96" s="194"/>
      <c r="C96" s="61" t="e">
        <f>$J$83</f>
        <v>#DIV/0!</v>
      </c>
      <c r="D96" s="24" t="str">
        <f aca="true" t="shared" si="5" ref="D96:J96">D94</f>
        <v>÷</v>
      </c>
      <c r="E96" s="62">
        <f t="shared" si="5"/>
        <v>0</v>
      </c>
      <c r="F96" s="24" t="str">
        <f t="shared" si="5"/>
        <v>÷</v>
      </c>
      <c r="G96" s="63">
        <f t="shared" si="5"/>
        <v>0</v>
      </c>
      <c r="H96" s="24" t="str">
        <f t="shared" si="5"/>
        <v>÷</v>
      </c>
      <c r="I96" s="64">
        <f t="shared" si="5"/>
        <v>0</v>
      </c>
      <c r="J96" s="25" t="str">
        <f t="shared" si="5"/>
        <v>＝</v>
      </c>
      <c r="K96" s="65" t="e">
        <f>C96/E96/G96/I96</f>
        <v>#DIV/0!</v>
      </c>
      <c r="L96" s="100" t="s">
        <v>141</v>
      </c>
    </row>
    <row r="97" spans="2:11" ht="27.75" customHeight="1" thickBot="1">
      <c r="B97" s="194"/>
      <c r="C97" s="7"/>
      <c r="D97" s="7"/>
      <c r="E97" s="7"/>
      <c r="F97" s="7"/>
      <c r="G97" s="7"/>
      <c r="H97" s="7"/>
      <c r="I97" s="7"/>
      <c r="J97" s="7"/>
      <c r="K97" s="59" t="s">
        <v>49</v>
      </c>
    </row>
    <row r="98" spans="2:12" ht="27.75" customHeight="1" thickBot="1">
      <c r="B98" s="195"/>
      <c r="C98" s="44"/>
      <c r="D98" s="44"/>
      <c r="E98" s="44"/>
      <c r="F98" s="44"/>
      <c r="G98" s="44"/>
      <c r="H98" s="44"/>
      <c r="I98" s="44"/>
      <c r="J98" s="60" t="s">
        <v>5</v>
      </c>
      <c r="K98" s="65" t="e">
        <f>SUM(K94,K96)</f>
        <v>#DIV/0!</v>
      </c>
      <c r="L98" s="95" t="s">
        <v>74</v>
      </c>
    </row>
    <row r="99" ht="27.75" customHeight="1"/>
    <row r="100" spans="2:11" ht="27.75" customHeight="1" thickBot="1">
      <c r="B100" s="189" t="s">
        <v>53</v>
      </c>
      <c r="C100" s="27" t="s">
        <v>96</v>
      </c>
      <c r="D100" s="77"/>
      <c r="E100" s="78" t="s">
        <v>69</v>
      </c>
      <c r="F100" s="7"/>
      <c r="G100" s="78" t="s">
        <v>15</v>
      </c>
      <c r="H100" s="79"/>
      <c r="I100" s="78"/>
      <c r="J100" s="7"/>
      <c r="K100" s="7"/>
    </row>
    <row r="101" spans="2:12" ht="27.75" customHeight="1" thickBot="1">
      <c r="B101" s="190"/>
      <c r="C101" s="153"/>
      <c r="D101" s="24" t="s">
        <v>29</v>
      </c>
      <c r="E101" s="62">
        <f>$C$6+$C$5</f>
        <v>0</v>
      </c>
      <c r="F101" s="24" t="s">
        <v>54</v>
      </c>
      <c r="G101" s="55" t="e">
        <f>$K$46</f>
        <v>#DIV/0!</v>
      </c>
      <c r="H101" s="186" t="s">
        <v>31</v>
      </c>
      <c r="I101" s="187"/>
      <c r="J101" s="188"/>
      <c r="K101" s="65" t="e">
        <f>C101/E101*G101</f>
        <v>#DIV/0!</v>
      </c>
      <c r="L101" s="95" t="s">
        <v>75</v>
      </c>
    </row>
    <row r="102" ht="27.75" customHeight="1"/>
    <row r="103" spans="1:12" ht="27.75" customHeight="1" thickBot="1">
      <c r="A103" s="80"/>
      <c r="B103" s="189" t="s">
        <v>71</v>
      </c>
      <c r="C103" s="27" t="s">
        <v>56</v>
      </c>
      <c r="D103" s="77"/>
      <c r="E103" s="78" t="s">
        <v>69</v>
      </c>
      <c r="F103" s="7"/>
      <c r="G103" s="78" t="s">
        <v>70</v>
      </c>
      <c r="H103" s="79"/>
      <c r="I103" s="78" t="s">
        <v>27</v>
      </c>
      <c r="J103" s="7"/>
      <c r="K103" s="7"/>
      <c r="L103" s="80"/>
    </row>
    <row r="104" spans="1:12" ht="27.75" customHeight="1" thickBot="1">
      <c r="A104" s="80"/>
      <c r="B104" s="190"/>
      <c r="C104" s="153"/>
      <c r="D104" s="24" t="s">
        <v>29</v>
      </c>
      <c r="E104" s="62">
        <f>$C$6+$C$5</f>
        <v>0</v>
      </c>
      <c r="F104" s="24" t="s">
        <v>29</v>
      </c>
      <c r="G104" s="154"/>
      <c r="H104" s="24" t="s">
        <v>29</v>
      </c>
      <c r="I104" s="64">
        <f>$C$7</f>
        <v>0</v>
      </c>
      <c r="J104" s="25" t="s">
        <v>31</v>
      </c>
      <c r="K104" s="65" t="e">
        <f>C104/E101/G104/I104</f>
        <v>#DIV/0!</v>
      </c>
      <c r="L104" s="80" t="s">
        <v>76</v>
      </c>
    </row>
    <row r="105" spans="1:12" ht="27.75" customHeight="1">
      <c r="A105" s="80"/>
      <c r="B105" s="111"/>
      <c r="C105" s="112"/>
      <c r="D105" s="122"/>
      <c r="E105" s="123"/>
      <c r="F105" s="122"/>
      <c r="G105" s="113"/>
      <c r="H105" s="122"/>
      <c r="I105" s="124"/>
      <c r="J105" s="122"/>
      <c r="K105" s="112"/>
      <c r="L105" s="80"/>
    </row>
    <row r="106" spans="1:12" ht="27.75" customHeight="1" thickBot="1">
      <c r="A106" s="80"/>
      <c r="B106" s="189" t="s">
        <v>100</v>
      </c>
      <c r="C106" s="27" t="s">
        <v>101</v>
      </c>
      <c r="D106" s="77"/>
      <c r="E106" s="78" t="s">
        <v>69</v>
      </c>
      <c r="F106" s="7"/>
      <c r="G106" s="78" t="s">
        <v>143</v>
      </c>
      <c r="H106" s="79"/>
      <c r="I106" s="78" t="s">
        <v>27</v>
      </c>
      <c r="J106" s="7"/>
      <c r="K106" s="7"/>
      <c r="L106" s="80"/>
    </row>
    <row r="107" spans="1:12" ht="27.75" customHeight="1" thickBot="1">
      <c r="A107" s="80"/>
      <c r="B107" s="190"/>
      <c r="C107" s="153"/>
      <c r="D107" s="24" t="s">
        <v>29</v>
      </c>
      <c r="E107" s="62">
        <f>$C$6+$C$5</f>
        <v>0</v>
      </c>
      <c r="F107" s="24" t="s">
        <v>29</v>
      </c>
      <c r="G107" s="154"/>
      <c r="H107" s="24" t="s">
        <v>29</v>
      </c>
      <c r="I107" s="64">
        <f>$C$7</f>
        <v>0</v>
      </c>
      <c r="J107" s="25" t="s">
        <v>31</v>
      </c>
      <c r="K107" s="65" t="e">
        <f>C107/E104/G107/I107</f>
        <v>#DIV/0!</v>
      </c>
      <c r="L107" s="80" t="s">
        <v>99</v>
      </c>
    </row>
    <row r="108" spans="1:12" ht="27.75" customHeight="1" thickBot="1">
      <c r="A108" s="80"/>
      <c r="B108" s="80"/>
      <c r="C108" s="80"/>
      <c r="D108" s="80"/>
      <c r="E108" s="80"/>
      <c r="F108" s="80"/>
      <c r="G108" s="80"/>
      <c r="H108" s="80"/>
      <c r="I108" s="80"/>
      <c r="J108" s="80"/>
      <c r="K108" s="80"/>
      <c r="L108" s="80"/>
    </row>
    <row r="109" spans="1:12" ht="27.75" customHeight="1">
      <c r="A109" s="84"/>
      <c r="B109" s="85"/>
      <c r="C109" s="85"/>
      <c r="D109" s="85"/>
      <c r="E109" s="85"/>
      <c r="F109" s="85"/>
      <c r="G109" s="85"/>
      <c r="H109" s="85"/>
      <c r="I109" s="85"/>
      <c r="J109" s="85"/>
      <c r="K109" s="86"/>
      <c r="L109" s="80"/>
    </row>
    <row r="110" spans="1:12" ht="27.75" customHeight="1">
      <c r="A110" s="87"/>
      <c r="B110" s="88" t="s">
        <v>72</v>
      </c>
      <c r="C110" s="89"/>
      <c r="D110" s="89"/>
      <c r="E110" s="89"/>
      <c r="F110" s="89"/>
      <c r="G110" s="82"/>
      <c r="H110" s="82"/>
      <c r="I110" s="82"/>
      <c r="J110" s="82"/>
      <c r="K110" s="90"/>
      <c r="L110" s="80"/>
    </row>
    <row r="111" spans="1:12" ht="27.75" customHeight="1">
      <c r="A111" s="87"/>
      <c r="B111" s="82" t="s">
        <v>59</v>
      </c>
      <c r="C111" s="82" t="s">
        <v>60</v>
      </c>
      <c r="D111" s="82" t="s">
        <v>73</v>
      </c>
      <c r="E111" s="82" t="s">
        <v>61</v>
      </c>
      <c r="F111" s="82" t="s">
        <v>77</v>
      </c>
      <c r="G111" s="82" t="s">
        <v>61</v>
      </c>
      <c r="H111" s="82" t="s">
        <v>78</v>
      </c>
      <c r="I111" s="82" t="s">
        <v>61</v>
      </c>
      <c r="J111" s="82" t="s">
        <v>99</v>
      </c>
      <c r="K111" s="90"/>
      <c r="L111" s="80"/>
    </row>
    <row r="112" spans="1:12" ht="27.75" customHeight="1">
      <c r="A112" s="87"/>
      <c r="B112" s="115" t="e">
        <f>D112+F112+H112+J112</f>
        <v>#DIV/0!</v>
      </c>
      <c r="C112" s="82"/>
      <c r="D112" s="97" t="e">
        <f>$K$91</f>
        <v>#DIV/0!</v>
      </c>
      <c r="E112" s="82"/>
      <c r="F112" s="97" t="e">
        <f>$K$101</f>
        <v>#DIV/0!</v>
      </c>
      <c r="G112" s="82"/>
      <c r="H112" s="97" t="e">
        <f>$K$104</f>
        <v>#DIV/0!</v>
      </c>
      <c r="I112" s="82"/>
      <c r="J112" s="97" t="e">
        <f>$K$107</f>
        <v>#DIV/0!</v>
      </c>
      <c r="K112" s="90"/>
      <c r="L112" s="80"/>
    </row>
    <row r="113" spans="1:12" ht="7.5" customHeight="1">
      <c r="A113" s="87"/>
      <c r="B113" s="98"/>
      <c r="C113" s="83"/>
      <c r="D113" s="98"/>
      <c r="E113" s="83"/>
      <c r="F113" s="98"/>
      <c r="G113" s="83"/>
      <c r="H113" s="98"/>
      <c r="I113" s="83"/>
      <c r="J113" s="98"/>
      <c r="K113" s="90"/>
      <c r="L113" s="80"/>
    </row>
    <row r="114" spans="1:12" ht="27.75" customHeight="1">
      <c r="A114" s="87"/>
      <c r="B114" s="88" t="s">
        <v>80</v>
      </c>
      <c r="C114" s="82"/>
      <c r="D114" s="82"/>
      <c r="E114" s="82"/>
      <c r="F114" s="82"/>
      <c r="G114" s="82"/>
      <c r="H114" s="82"/>
      <c r="I114" s="82"/>
      <c r="J114" s="82"/>
      <c r="K114" s="90"/>
      <c r="L114" s="80"/>
    </row>
    <row r="115" spans="1:12" ht="27.75" customHeight="1">
      <c r="A115" s="87"/>
      <c r="B115" s="82" t="s">
        <v>59</v>
      </c>
      <c r="C115" s="82" t="s">
        <v>60</v>
      </c>
      <c r="D115" s="82" t="s">
        <v>79</v>
      </c>
      <c r="E115" s="82" t="s">
        <v>61</v>
      </c>
      <c r="F115" s="82" t="s">
        <v>77</v>
      </c>
      <c r="G115" s="82" t="s">
        <v>61</v>
      </c>
      <c r="H115" s="82" t="s">
        <v>78</v>
      </c>
      <c r="I115" s="82" t="s">
        <v>61</v>
      </c>
      <c r="J115" s="82" t="s">
        <v>99</v>
      </c>
      <c r="K115" s="90"/>
      <c r="L115" s="80"/>
    </row>
    <row r="116" spans="1:12" ht="27.75" customHeight="1">
      <c r="A116" s="87"/>
      <c r="B116" s="115" t="e">
        <f>D116+F116+H116+J116</f>
        <v>#DIV/0!</v>
      </c>
      <c r="C116" s="82"/>
      <c r="D116" s="97" t="e">
        <f>$K$98</f>
        <v>#DIV/0!</v>
      </c>
      <c r="E116" s="82"/>
      <c r="F116" s="97" t="e">
        <f>$K$101</f>
        <v>#DIV/0!</v>
      </c>
      <c r="G116" s="82"/>
      <c r="H116" s="97" t="e">
        <f>$K$104</f>
        <v>#DIV/0!</v>
      </c>
      <c r="I116" s="82"/>
      <c r="J116" s="97" t="e">
        <f>$K$107</f>
        <v>#DIV/0!</v>
      </c>
      <c r="K116" s="90"/>
      <c r="L116" s="80"/>
    </row>
    <row r="117" spans="1:12" ht="27.75" customHeight="1" thickBot="1">
      <c r="A117" s="91"/>
      <c r="B117" s="92"/>
      <c r="C117" s="92"/>
      <c r="D117" s="92"/>
      <c r="E117" s="92"/>
      <c r="F117" s="92"/>
      <c r="G117" s="92"/>
      <c r="H117" s="92"/>
      <c r="I117" s="92"/>
      <c r="J117" s="92"/>
      <c r="K117" s="93"/>
      <c r="L117" s="80"/>
    </row>
    <row r="118" spans="1:12" ht="27.75" customHeight="1">
      <c r="A118" s="80"/>
      <c r="B118" s="80"/>
      <c r="C118" s="80"/>
      <c r="D118" s="80"/>
      <c r="E118" s="80"/>
      <c r="F118" s="80"/>
      <c r="G118" s="80"/>
      <c r="H118" s="80"/>
      <c r="I118" s="80"/>
      <c r="J118" s="80"/>
      <c r="K118" s="80"/>
      <c r="L118" s="80"/>
    </row>
    <row r="119" spans="1:12" ht="27.75" customHeight="1">
      <c r="A119" s="80"/>
      <c r="B119" s="191" t="s">
        <v>62</v>
      </c>
      <c r="C119" s="192"/>
      <c r="D119" s="192"/>
      <c r="E119" s="192"/>
      <c r="F119" s="192"/>
      <c r="G119" s="80"/>
      <c r="H119" s="80"/>
      <c r="I119" s="80"/>
      <c r="J119" s="80"/>
      <c r="K119" s="80"/>
      <c r="L119" s="80"/>
    </row>
    <row r="120" spans="1:12" ht="27.75" customHeight="1">
      <c r="A120" s="80"/>
      <c r="B120" s="81" t="s">
        <v>82</v>
      </c>
      <c r="C120" s="152"/>
      <c r="D120" s="125" t="s">
        <v>127</v>
      </c>
      <c r="E120" s="152"/>
      <c r="F120" s="80"/>
      <c r="G120" s="80"/>
      <c r="H120" s="80"/>
      <c r="I120" s="80"/>
      <c r="J120" s="80"/>
      <c r="K120" s="80"/>
      <c r="L120" s="80"/>
    </row>
    <row r="121" spans="1:12" ht="27.75" customHeight="1">
      <c r="A121" s="80"/>
      <c r="B121" s="99" t="s">
        <v>83</v>
      </c>
      <c r="C121" s="152"/>
      <c r="D121" s="80"/>
      <c r="E121" s="152"/>
      <c r="F121" s="80"/>
      <c r="G121" s="80"/>
      <c r="H121" s="80"/>
      <c r="I121" s="80"/>
      <c r="J121" s="80"/>
      <c r="K121" s="80"/>
      <c r="L121" s="80"/>
    </row>
    <row r="122" spans="1:12" ht="27.75" customHeight="1">
      <c r="A122" s="80"/>
      <c r="B122" s="80"/>
      <c r="C122" s="80"/>
      <c r="D122" s="80"/>
      <c r="E122" s="80"/>
      <c r="F122" s="80"/>
      <c r="G122" s="80"/>
      <c r="H122" s="80"/>
      <c r="I122" s="80"/>
      <c r="J122" s="80"/>
      <c r="K122" s="80"/>
      <c r="L122" s="80"/>
    </row>
    <row r="123" spans="1:12" ht="27.75" customHeight="1">
      <c r="A123" s="80"/>
      <c r="B123" s="71" t="s">
        <v>63</v>
      </c>
      <c r="C123" s="97" t="e">
        <f>C126+C128</f>
        <v>#DIV/0!</v>
      </c>
      <c r="D123" s="80"/>
      <c r="E123" s="80"/>
      <c r="F123" s="80"/>
      <c r="G123" s="80"/>
      <c r="H123" s="80"/>
      <c r="I123" s="80"/>
      <c r="J123" s="80"/>
      <c r="K123" s="80"/>
      <c r="L123" s="80"/>
    </row>
    <row r="124" spans="1:12" ht="12" customHeight="1">
      <c r="A124" s="80"/>
      <c r="B124" s="80"/>
      <c r="C124" s="80"/>
      <c r="D124" s="80"/>
      <c r="E124" s="80"/>
      <c r="F124" s="80"/>
      <c r="G124" s="80"/>
      <c r="H124" s="80"/>
      <c r="I124" s="80"/>
      <c r="J124" s="80"/>
      <c r="K124" s="80"/>
      <c r="L124" s="80"/>
    </row>
    <row r="125" spans="1:12" ht="27.75" customHeight="1">
      <c r="A125" s="80"/>
      <c r="C125" s="80" t="s">
        <v>63</v>
      </c>
      <c r="D125" s="80" t="s">
        <v>64</v>
      </c>
      <c r="E125" s="126" t="s">
        <v>128</v>
      </c>
      <c r="F125" s="80" t="s">
        <v>65</v>
      </c>
      <c r="G125" s="80" t="s">
        <v>66</v>
      </c>
      <c r="H125" s="80" t="s">
        <v>67</v>
      </c>
      <c r="I125" s="80" t="s">
        <v>57</v>
      </c>
      <c r="J125" s="80" t="s">
        <v>58</v>
      </c>
      <c r="K125" s="80" t="s">
        <v>68</v>
      </c>
      <c r="L125" s="80"/>
    </row>
    <row r="126" spans="1:12" ht="27.75" customHeight="1">
      <c r="A126" s="80"/>
      <c r="B126" s="100" t="s">
        <v>84</v>
      </c>
      <c r="C126" s="97" t="e">
        <f>(E126-G126)*I126*K126</f>
        <v>#DIV/0!</v>
      </c>
      <c r="D126" s="71" t="s">
        <v>64</v>
      </c>
      <c r="E126" s="97" t="e">
        <f>B112</f>
        <v>#DIV/0!</v>
      </c>
      <c r="F126" s="71" t="s">
        <v>65</v>
      </c>
      <c r="G126" s="97">
        <f>C120</f>
        <v>0</v>
      </c>
      <c r="H126" s="71" t="s">
        <v>67</v>
      </c>
      <c r="I126" s="62">
        <f>$C$5</f>
        <v>0</v>
      </c>
      <c r="J126" s="71" t="s">
        <v>67</v>
      </c>
      <c r="K126" s="63">
        <f>12</f>
        <v>12</v>
      </c>
      <c r="L126" s="80"/>
    </row>
    <row r="127" spans="1:12" ht="12.75" customHeight="1">
      <c r="A127" s="80"/>
      <c r="B127" s="2"/>
      <c r="C127" s="96"/>
      <c r="D127" s="80"/>
      <c r="E127" s="96"/>
      <c r="F127" s="83"/>
      <c r="G127" s="96"/>
      <c r="H127" s="80"/>
      <c r="I127" s="83"/>
      <c r="J127" s="80"/>
      <c r="K127" s="82"/>
      <c r="L127" s="80"/>
    </row>
    <row r="128" spans="2:11" ht="27.75" customHeight="1">
      <c r="B128" s="100" t="s">
        <v>85</v>
      </c>
      <c r="C128" s="97" t="e">
        <f>(E128-G128)*I128*K128</f>
        <v>#DIV/0!</v>
      </c>
      <c r="D128" s="71" t="s">
        <v>64</v>
      </c>
      <c r="E128" s="97" t="e">
        <f>B116</f>
        <v>#DIV/0!</v>
      </c>
      <c r="F128" s="71" t="s">
        <v>65</v>
      </c>
      <c r="G128" s="97">
        <f>C121</f>
        <v>0</v>
      </c>
      <c r="H128" s="71" t="s">
        <v>67</v>
      </c>
      <c r="I128" s="62">
        <f>$C$6</f>
        <v>0</v>
      </c>
      <c r="J128" s="71" t="s">
        <v>67</v>
      </c>
      <c r="K128" s="63">
        <f>12</f>
        <v>12</v>
      </c>
    </row>
  </sheetData>
  <sheetProtection sheet="1" objects="1" scenarios="1"/>
  <mergeCells count="28">
    <mergeCell ref="H101:J101"/>
    <mergeCell ref="B100:B101"/>
    <mergeCell ref="B119:F119"/>
    <mergeCell ref="B86:B91"/>
    <mergeCell ref="B93:B98"/>
    <mergeCell ref="B103:B104"/>
    <mergeCell ref="B106:B107"/>
    <mergeCell ref="B41:D41"/>
    <mergeCell ref="B85:D85"/>
    <mergeCell ref="B59:D59"/>
    <mergeCell ref="B81:B83"/>
    <mergeCell ref="B49:D49"/>
    <mergeCell ref="B78:B80"/>
    <mergeCell ref="C51:E51"/>
    <mergeCell ref="E5:G5"/>
    <mergeCell ref="I10:J10"/>
    <mergeCell ref="H10:H11"/>
    <mergeCell ref="B28:C28"/>
    <mergeCell ref="F51:H51"/>
    <mergeCell ref="C1:K1"/>
    <mergeCell ref="I2:K2"/>
    <mergeCell ref="B2:G2"/>
    <mergeCell ref="B9:C9"/>
    <mergeCell ref="B10:B11"/>
    <mergeCell ref="C10:C11"/>
    <mergeCell ref="E10:F10"/>
    <mergeCell ref="D10:D11"/>
    <mergeCell ref="B3:F3"/>
  </mergeCells>
  <printOptions horizontalCentered="1" verticalCentered="1"/>
  <pageMargins left="0.5905511811023623" right="0.5905511811023623" top="0.7874015748031497" bottom="0.5905511811023623" header="0.5118110236220472" footer="0.5118110236220472"/>
  <pageSetup cellComments="asDisplayed" fitToHeight="2" horizontalDpi="600" verticalDpi="600" orientation="portrait" paperSize="9" scale="48" r:id="rId4"/>
  <rowBreaks count="1" manualBreakCount="1">
    <brk id="84" max="1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日赤西三河支部</dc:creator>
  <cp:keywords/>
  <dc:description/>
  <cp:lastModifiedBy>愛知県</cp:lastModifiedBy>
  <cp:lastPrinted>2011-07-21T01:43:25Z</cp:lastPrinted>
  <dcterms:created xsi:type="dcterms:W3CDTF">2003-03-12T08:52:52Z</dcterms:created>
  <dcterms:modified xsi:type="dcterms:W3CDTF">2011-07-21T02:33:10Z</dcterms:modified>
  <cp:category/>
  <cp:version/>
  <cp:contentType/>
  <cp:contentStatus/>
</cp:coreProperties>
</file>