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45" windowWidth="10635" windowHeight="6075" tabRatio="828"/>
  </bookViews>
  <sheets>
    <sheet name="表紙" sheetId="38" r:id="rId1"/>
    <sheet name="WS目次" sheetId="10" r:id="rId2"/>
    <sheet name="注意" sheetId="9" r:id="rId3"/>
    <sheet name="入力" sheetId="8" r:id="rId4"/>
    <sheet name="まとめ" sheetId="3" r:id="rId5"/>
    <sheet name="5" sheetId="31" r:id="rId6"/>
    <sheet name="6" sheetId="30" r:id="rId7"/>
    <sheet name="7" sheetId="29" r:id="rId8"/>
    <sheet name="8" sheetId="28" r:id="rId9"/>
    <sheet name="9" sheetId="27" r:id="rId10"/>
    <sheet name="10" sheetId="26" r:id="rId11"/>
    <sheet name="11" sheetId="25" r:id="rId12"/>
    <sheet name="12" sheetId="24" r:id="rId13"/>
    <sheet name="13" sheetId="23" r:id="rId14"/>
    <sheet name="14" sheetId="22" r:id="rId15"/>
    <sheet name="15" sheetId="18" r:id="rId16"/>
    <sheet name="16" sheetId="17" r:id="rId17"/>
    <sheet name="17" sheetId="16" r:id="rId18"/>
    <sheet name="18" sheetId="15" r:id="rId19"/>
    <sheet name="19" sheetId="1" r:id="rId20"/>
    <sheet name="20" sheetId="21" r:id="rId21"/>
    <sheet name="21" sheetId="20" r:id="rId22"/>
    <sheet name="22" sheetId="19" r:id="rId23"/>
    <sheet name="23" sheetId="33" r:id="rId24"/>
    <sheet name="24" sheetId="32" r:id="rId25"/>
    <sheet name="25" sheetId="36" r:id="rId26"/>
    <sheet name="26" sheetId="34" r:id="rId27"/>
    <sheet name="27" sheetId="35" r:id="rId28"/>
    <sheet name="取引基本表" sheetId="11" r:id="rId29"/>
    <sheet name="投入係数表" sheetId="12" r:id="rId30"/>
    <sheet name="逆行列" sheetId="13" r:id="rId31"/>
    <sheet name="雇用表" sheetId="37" r:id="rId32"/>
    <sheet name="分析係数表" sheetId="14" r:id="rId33"/>
  </sheets>
  <externalReferences>
    <externalReference r:id="rId34"/>
  </externalReferences>
  <definedNames>
    <definedName name="_Fill" localSheetId="23" hidden="1">[1]局移出入取扱!#REF!</definedName>
    <definedName name="_Fill" localSheetId="24" hidden="1">[1]局移出入取扱!#REF!</definedName>
    <definedName name="_Fill" localSheetId="25" hidden="1">[1]局移出入取扱!#REF!</definedName>
    <definedName name="_Fill" localSheetId="26" hidden="1">[1]局移出入取扱!#REF!</definedName>
    <definedName name="_Fill" localSheetId="27" hidden="1">[1]局移出入取扱!#REF!</definedName>
    <definedName name="_Fill" hidden="1">[1]局移出入取扱!#REF!</definedName>
    <definedName name="_Order1" hidden="1">255</definedName>
    <definedName name="_xlnm.Print_Titles" localSheetId="30">逆行列!$A:$B</definedName>
    <definedName name="_xlnm.Print_Titles" localSheetId="28">取引基本表!$A:$B</definedName>
    <definedName name="_xlnm.Print_Titles" localSheetId="29">投入係数表!$A:$B</definedName>
  </definedNames>
  <calcPr calcId="162913"/>
</workbook>
</file>

<file path=xl/calcChain.xml><?xml version="1.0" encoding="utf-8"?>
<calcChain xmlns="http://schemas.openxmlformats.org/spreadsheetml/2006/main">
  <c r="V6" i="14" l="1"/>
  <c r="V7" i="14"/>
  <c r="V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U6" i="14"/>
  <c r="U7" i="14"/>
  <c r="U8" i="1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BP45" i="11"/>
  <c r="BP41" i="11"/>
  <c r="BP37" i="11"/>
  <c r="BP33" i="11"/>
  <c r="BP29" i="11"/>
  <c r="BP25" i="11"/>
  <c r="BP21" i="11"/>
  <c r="BP17" i="11"/>
  <c r="BP13" i="11"/>
  <c r="BP9" i="11"/>
  <c r="BP5" i="11"/>
  <c r="BO5" i="11"/>
  <c r="BO6" i="11"/>
  <c r="BO7" i="11"/>
  <c r="BO8" i="11"/>
  <c r="BO9" i="11"/>
  <c r="BO10" i="11"/>
  <c r="BO11" i="11"/>
  <c r="BO12" i="11"/>
  <c r="BO13" i="11"/>
  <c r="BO14" i="11"/>
  <c r="BO15" i="11"/>
  <c r="BO16" i="11"/>
  <c r="BO17" i="11"/>
  <c r="BO18" i="11"/>
  <c r="BO19" i="11"/>
  <c r="BO20" i="11"/>
  <c r="BO21" i="11"/>
  <c r="BO22" i="11"/>
  <c r="BO23" i="11"/>
  <c r="BO24" i="11"/>
  <c r="BO25" i="11"/>
  <c r="BO26" i="11"/>
  <c r="BO27" i="11"/>
  <c r="BO28" i="11"/>
  <c r="BO29" i="11"/>
  <c r="BO30" i="11"/>
  <c r="BO31" i="11"/>
  <c r="BO32" i="11"/>
  <c r="BO33" i="11"/>
  <c r="BO34" i="11"/>
  <c r="BO35" i="11"/>
  <c r="BO36" i="11"/>
  <c r="BO37" i="11"/>
  <c r="BO38" i="11"/>
  <c r="BO39" i="11"/>
  <c r="BO40" i="11"/>
  <c r="BO41" i="11"/>
  <c r="BO42" i="11"/>
  <c r="BO43" i="11"/>
  <c r="BO44" i="11"/>
  <c r="BO45" i="11"/>
  <c r="BO46" i="11"/>
  <c r="BO47" i="11"/>
  <c r="BO48" i="11"/>
  <c r="BN5" i="11"/>
  <c r="BN6" i="11"/>
  <c r="BP6" i="11" s="1"/>
  <c r="BN7" i="11"/>
  <c r="BP7" i="11" s="1"/>
  <c r="BN8" i="11"/>
  <c r="BP8" i="11" s="1"/>
  <c r="BN9" i="11"/>
  <c r="BN10" i="11"/>
  <c r="BP10" i="11" s="1"/>
  <c r="BN11" i="11"/>
  <c r="BP11" i="11" s="1"/>
  <c r="BN12" i="11"/>
  <c r="BP12" i="11" s="1"/>
  <c r="BN13" i="11"/>
  <c r="BN14" i="11"/>
  <c r="BP14" i="11" s="1"/>
  <c r="BN15" i="11"/>
  <c r="BP15" i="11" s="1"/>
  <c r="BN16" i="11"/>
  <c r="BP16" i="11" s="1"/>
  <c r="BN17" i="11"/>
  <c r="BN18" i="11"/>
  <c r="BP18" i="11" s="1"/>
  <c r="BN19" i="11"/>
  <c r="BP19" i="11" s="1"/>
  <c r="BN20" i="11"/>
  <c r="BP20" i="11" s="1"/>
  <c r="BN21" i="11"/>
  <c r="BN22" i="11"/>
  <c r="BP22" i="11" s="1"/>
  <c r="BN23" i="11"/>
  <c r="BP23" i="11" s="1"/>
  <c r="BN24" i="11"/>
  <c r="BP24" i="11" s="1"/>
  <c r="BN25" i="11"/>
  <c r="BN26" i="11"/>
  <c r="BP26" i="11" s="1"/>
  <c r="BN27" i="11"/>
  <c r="BP27" i="11" s="1"/>
  <c r="BN28" i="11"/>
  <c r="BP28" i="11" s="1"/>
  <c r="BN29" i="11"/>
  <c r="BN30" i="11"/>
  <c r="BP30" i="11" s="1"/>
  <c r="BN31" i="11"/>
  <c r="BP31" i="11" s="1"/>
  <c r="BN32" i="11"/>
  <c r="BP32" i="11" s="1"/>
  <c r="BN33" i="11"/>
  <c r="BN34" i="11"/>
  <c r="BP34" i="11" s="1"/>
  <c r="BN35" i="11"/>
  <c r="BP35" i="11" s="1"/>
  <c r="BN36" i="11"/>
  <c r="BP36" i="11" s="1"/>
  <c r="BN37" i="11"/>
  <c r="BN38" i="11"/>
  <c r="BP38" i="11" s="1"/>
  <c r="BN39" i="11"/>
  <c r="BP39" i="11" s="1"/>
  <c r="BN40" i="11"/>
  <c r="BP40" i="11" s="1"/>
  <c r="BN41" i="11"/>
  <c r="BN42" i="11"/>
  <c r="BP42" i="11" s="1"/>
  <c r="BN43" i="11"/>
  <c r="BP43" i="11" s="1"/>
  <c r="BN44" i="11"/>
  <c r="BP44" i="11" s="1"/>
  <c r="BN45" i="11"/>
  <c r="BN46" i="11"/>
  <c r="BP46" i="11" s="1"/>
  <c r="BN47" i="11"/>
  <c r="BP47" i="11" s="1"/>
  <c r="BN48" i="11"/>
  <c r="BP48" i="11" s="1"/>
  <c r="M6" i="14" l="1"/>
  <c r="T6" i="14"/>
  <c r="M7" i="14"/>
  <c r="T7" i="14"/>
  <c r="M8" i="14"/>
  <c r="T8" i="14"/>
  <c r="M9" i="14"/>
  <c r="T9" i="14"/>
  <c r="M10" i="14"/>
  <c r="T10" i="14"/>
  <c r="M11" i="14"/>
  <c r="T11" i="14"/>
  <c r="M12" i="14"/>
  <c r="T12" i="14"/>
  <c r="M13" i="14"/>
  <c r="T13" i="14"/>
  <c r="M14" i="14"/>
  <c r="T14" i="14"/>
  <c r="M15" i="14"/>
  <c r="T15" i="14"/>
  <c r="M16" i="14"/>
  <c r="T16" i="14"/>
  <c r="M17" i="14"/>
  <c r="T17" i="14"/>
  <c r="M18" i="14"/>
  <c r="T18" i="14"/>
  <c r="M19" i="14"/>
  <c r="T19" i="14"/>
  <c r="M20" i="14"/>
  <c r="T20" i="14"/>
  <c r="M21" i="14"/>
  <c r="T21" i="14"/>
  <c r="M22" i="14"/>
  <c r="T22" i="14"/>
  <c r="M23" i="14"/>
  <c r="T23" i="14"/>
  <c r="M24" i="14"/>
  <c r="T24" i="14"/>
  <c r="M25" i="14"/>
  <c r="T25" i="14"/>
  <c r="M26" i="14"/>
  <c r="T26" i="14"/>
  <c r="M27" i="14"/>
  <c r="T27" i="14"/>
  <c r="M28" i="14"/>
  <c r="T28" i="14"/>
  <c r="M29" i="14"/>
  <c r="T29" i="14"/>
  <c r="M30" i="14"/>
  <c r="T30" i="14"/>
  <c r="M31" i="14"/>
  <c r="T31" i="14"/>
  <c r="M32" i="14"/>
  <c r="T32" i="14"/>
  <c r="M33" i="14"/>
  <c r="T33" i="14"/>
  <c r="M34" i="14"/>
  <c r="T34" i="14"/>
  <c r="M35" i="14"/>
  <c r="T35" i="14"/>
  <c r="M36" i="14"/>
  <c r="T36" i="14"/>
  <c r="M37" i="14"/>
  <c r="T37" i="14"/>
  <c r="M38" i="14"/>
  <c r="T38" i="14"/>
  <c r="M39" i="14"/>
  <c r="T39" i="14"/>
  <c r="M40" i="14"/>
  <c r="T40" i="14"/>
  <c r="M41" i="14"/>
  <c r="T41" i="14"/>
  <c r="M42" i="14"/>
  <c r="T42" i="14"/>
  <c r="M43" i="14"/>
  <c r="T43" i="14"/>
  <c r="M44" i="14"/>
  <c r="T44" i="14"/>
  <c r="M45" i="14"/>
  <c r="T45" i="14"/>
  <c r="M46" i="14"/>
  <c r="T46" i="14"/>
  <c r="M47" i="14"/>
  <c r="T47" i="14"/>
  <c r="M48" i="14"/>
  <c r="T48" i="14"/>
  <c r="M49" i="14"/>
  <c r="T49" i="14"/>
  <c r="D5" i="35" l="1"/>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E35" i="35" s="1"/>
  <c r="D36" i="35"/>
  <c r="D37" i="35"/>
  <c r="D38" i="35"/>
  <c r="D39" i="35"/>
  <c r="E39" i="35" s="1"/>
  <c r="D40" i="35"/>
  <c r="D41" i="35"/>
  <c r="D42" i="35"/>
  <c r="D43" i="35"/>
  <c r="E43" i="35" s="1"/>
  <c r="D44" i="35"/>
  <c r="D45" i="35"/>
  <c r="D46" i="35"/>
  <c r="D47" i="35"/>
  <c r="E47" i="35" s="1"/>
  <c r="D48" i="35"/>
  <c r="C31" i="35"/>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E30" i="34" s="1"/>
  <c r="D31" i="34"/>
  <c r="D32" i="34"/>
  <c r="D33" i="34"/>
  <c r="D34" i="34"/>
  <c r="E34" i="34" s="1"/>
  <c r="D35" i="34"/>
  <c r="D36" i="34"/>
  <c r="D37" i="34"/>
  <c r="D38" i="34"/>
  <c r="E38" i="34" s="1"/>
  <c r="D39" i="34"/>
  <c r="D40" i="34"/>
  <c r="D41" i="34"/>
  <c r="D42" i="34"/>
  <c r="E42" i="34" s="1"/>
  <c r="D43" i="34"/>
  <c r="D44" i="34"/>
  <c r="D45" i="34"/>
  <c r="D46" i="34"/>
  <c r="E46" i="34" s="1"/>
  <c r="D47" i="34"/>
  <c r="D48" i="34"/>
  <c r="C30" i="34"/>
  <c r="D5" i="36"/>
  <c r="D6" i="36"/>
  <c r="D7"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E33" i="36" s="1"/>
  <c r="D34" i="36"/>
  <c r="D35" i="36"/>
  <c r="D36" i="36"/>
  <c r="D37" i="36"/>
  <c r="E37" i="36" s="1"/>
  <c r="D38" i="36"/>
  <c r="D39" i="36"/>
  <c r="D40" i="36"/>
  <c r="D41" i="36"/>
  <c r="E41" i="36" s="1"/>
  <c r="D42" i="36"/>
  <c r="D43" i="36"/>
  <c r="D44" i="36"/>
  <c r="D45" i="36"/>
  <c r="E45" i="36" s="1"/>
  <c r="D46" i="36"/>
  <c r="D47" i="36"/>
  <c r="D48" i="36"/>
  <c r="C29" i="36"/>
  <c r="C27" i="33"/>
  <c r="D5" i="33"/>
  <c r="D6" i="33"/>
  <c r="D7" i="33"/>
  <c r="D8" i="33"/>
  <c r="D9" i="33"/>
  <c r="D10" i="33"/>
  <c r="D11" i="33"/>
  <c r="D12" i="33"/>
  <c r="D13" i="33"/>
  <c r="D14" i="33"/>
  <c r="D15" i="33"/>
  <c r="D16" i="33"/>
  <c r="D17" i="33"/>
  <c r="D18" i="33"/>
  <c r="D19" i="33"/>
  <c r="D20" i="33"/>
  <c r="D21" i="33"/>
  <c r="D22" i="33"/>
  <c r="D23" i="33"/>
  <c r="D24" i="33"/>
  <c r="D25" i="33"/>
  <c r="D26" i="33"/>
  <c r="D27" i="33"/>
  <c r="E19" i="33" s="1"/>
  <c r="D28" i="33"/>
  <c r="D29" i="33"/>
  <c r="D30" i="33"/>
  <c r="D31" i="33"/>
  <c r="E31" i="33" s="1"/>
  <c r="D32" i="33"/>
  <c r="D33" i="33"/>
  <c r="D34" i="33"/>
  <c r="D35" i="33"/>
  <c r="E35" i="33" s="1"/>
  <c r="D36" i="33"/>
  <c r="D37" i="33"/>
  <c r="D38" i="33"/>
  <c r="D39" i="33"/>
  <c r="E39" i="33" s="1"/>
  <c r="D40" i="33"/>
  <c r="D41" i="33"/>
  <c r="D42" i="33"/>
  <c r="D43" i="33"/>
  <c r="E43" i="33" s="1"/>
  <c r="D44" i="33"/>
  <c r="D45" i="33"/>
  <c r="D46" i="33"/>
  <c r="D47" i="33"/>
  <c r="E47" i="33" s="1"/>
  <c r="D48" i="33"/>
  <c r="D5" i="19"/>
  <c r="D6" i="19"/>
  <c r="D7" i="19"/>
  <c r="D8" i="19"/>
  <c r="D9" i="19"/>
  <c r="D10" i="19"/>
  <c r="D11" i="19"/>
  <c r="D12" i="19"/>
  <c r="D13" i="19"/>
  <c r="D14" i="19"/>
  <c r="D15" i="19"/>
  <c r="D16" i="19"/>
  <c r="D17" i="19"/>
  <c r="D18" i="19"/>
  <c r="D19" i="19"/>
  <c r="D20" i="19"/>
  <c r="D21" i="19"/>
  <c r="D22" i="19"/>
  <c r="D23" i="19"/>
  <c r="D24" i="19"/>
  <c r="D25" i="19"/>
  <c r="D26" i="19"/>
  <c r="D27" i="19"/>
  <c r="D28" i="19"/>
  <c r="D29" i="19"/>
  <c r="D30" i="19"/>
  <c r="E30" i="19" s="1"/>
  <c r="D31" i="19"/>
  <c r="D32" i="19"/>
  <c r="D33" i="19"/>
  <c r="D34" i="19"/>
  <c r="E34" i="19" s="1"/>
  <c r="D35" i="19"/>
  <c r="D36" i="19"/>
  <c r="D37" i="19"/>
  <c r="D38" i="19"/>
  <c r="E38" i="19" s="1"/>
  <c r="D39" i="19"/>
  <c r="D40" i="19"/>
  <c r="D41" i="19"/>
  <c r="D42" i="19"/>
  <c r="E42" i="19" s="1"/>
  <c r="D43" i="19"/>
  <c r="D44" i="19"/>
  <c r="D45" i="19"/>
  <c r="D46" i="19"/>
  <c r="E46" i="19" s="1"/>
  <c r="D47" i="19"/>
  <c r="D48" i="19"/>
  <c r="C26" i="19"/>
  <c r="D5" i="20"/>
  <c r="D6" i="20"/>
  <c r="D7" i="20"/>
  <c r="D8" i="20"/>
  <c r="D9" i="20"/>
  <c r="D10" i="20"/>
  <c r="D11" i="20"/>
  <c r="D12" i="20"/>
  <c r="D13" i="20"/>
  <c r="D14" i="20"/>
  <c r="D15" i="20"/>
  <c r="D16" i="20"/>
  <c r="D17" i="20"/>
  <c r="D18" i="20"/>
  <c r="D19" i="20"/>
  <c r="D20" i="20"/>
  <c r="D21" i="20"/>
  <c r="D22" i="20"/>
  <c r="D23" i="20"/>
  <c r="D24" i="20"/>
  <c r="D25" i="20"/>
  <c r="D26" i="20"/>
  <c r="D27" i="20"/>
  <c r="D28" i="20"/>
  <c r="D29" i="20"/>
  <c r="E29" i="20" s="1"/>
  <c r="D30" i="20"/>
  <c r="D31" i="20"/>
  <c r="D32" i="20"/>
  <c r="D33" i="20"/>
  <c r="E33" i="20" s="1"/>
  <c r="D34" i="20"/>
  <c r="D35" i="20"/>
  <c r="D36" i="20"/>
  <c r="D37" i="20"/>
  <c r="E37" i="20" s="1"/>
  <c r="D38" i="20"/>
  <c r="D39" i="20"/>
  <c r="D40" i="20"/>
  <c r="D41" i="20"/>
  <c r="E41" i="20" s="1"/>
  <c r="D42" i="20"/>
  <c r="D43" i="20"/>
  <c r="D44" i="20"/>
  <c r="D45" i="20"/>
  <c r="E45" i="20" s="1"/>
  <c r="D46" i="20"/>
  <c r="D47" i="20"/>
  <c r="D48" i="20"/>
  <c r="C25" i="20"/>
  <c r="D5" i="21"/>
  <c r="D6" i="21"/>
  <c r="D7" i="21"/>
  <c r="D8" i="21"/>
  <c r="D9" i="21"/>
  <c r="D10" i="21"/>
  <c r="D11" i="21"/>
  <c r="D12" i="21"/>
  <c r="D13" i="21"/>
  <c r="D14" i="21"/>
  <c r="D15" i="21"/>
  <c r="D16" i="21"/>
  <c r="D17" i="21"/>
  <c r="D18" i="21"/>
  <c r="D19" i="21"/>
  <c r="D20" i="21"/>
  <c r="D21" i="21"/>
  <c r="D22" i="21"/>
  <c r="D23" i="21"/>
  <c r="D24" i="21"/>
  <c r="D25" i="21"/>
  <c r="D26" i="21"/>
  <c r="D27" i="21"/>
  <c r="D28" i="21"/>
  <c r="E28" i="21" s="1"/>
  <c r="D29" i="21"/>
  <c r="D30" i="21"/>
  <c r="D31" i="21"/>
  <c r="D32" i="21"/>
  <c r="E32" i="21" s="1"/>
  <c r="D33" i="21"/>
  <c r="D34" i="21"/>
  <c r="D35" i="21"/>
  <c r="D36" i="21"/>
  <c r="E36" i="21" s="1"/>
  <c r="D37" i="21"/>
  <c r="D38" i="21"/>
  <c r="D39" i="21"/>
  <c r="D40" i="21"/>
  <c r="E40" i="21" s="1"/>
  <c r="D41" i="21"/>
  <c r="D42" i="21"/>
  <c r="D43" i="21"/>
  <c r="D44" i="21"/>
  <c r="E44" i="21" s="1"/>
  <c r="D45" i="21"/>
  <c r="D46" i="21"/>
  <c r="D47" i="21"/>
  <c r="D48" i="21"/>
  <c r="C24" i="21"/>
  <c r="D5" i="16"/>
  <c r="D5" i="1"/>
  <c r="D6" i="1"/>
  <c r="D7" i="1"/>
  <c r="D8" i="1"/>
  <c r="D9" i="1"/>
  <c r="D10" i="1"/>
  <c r="D11" i="1"/>
  <c r="D12" i="1"/>
  <c r="D13" i="1"/>
  <c r="D14" i="1"/>
  <c r="D15" i="1"/>
  <c r="D16" i="1"/>
  <c r="D17" i="1"/>
  <c r="D18" i="1"/>
  <c r="D19" i="1"/>
  <c r="D20" i="1"/>
  <c r="D21" i="1"/>
  <c r="D22" i="1"/>
  <c r="D23" i="1"/>
  <c r="E23" i="1" s="1"/>
  <c r="D24" i="1"/>
  <c r="D25" i="1"/>
  <c r="D26" i="1"/>
  <c r="D27" i="1"/>
  <c r="E27" i="1" s="1"/>
  <c r="D28" i="1"/>
  <c r="D29" i="1"/>
  <c r="D30" i="1"/>
  <c r="D31" i="1"/>
  <c r="E31" i="1" s="1"/>
  <c r="D32" i="1"/>
  <c r="D33" i="1"/>
  <c r="D34" i="1"/>
  <c r="D35" i="1"/>
  <c r="E35" i="1" s="1"/>
  <c r="D36" i="1"/>
  <c r="D37" i="1"/>
  <c r="D38" i="1"/>
  <c r="D39" i="1"/>
  <c r="E39" i="1" s="1"/>
  <c r="D40" i="1"/>
  <c r="D41" i="1"/>
  <c r="D42" i="1"/>
  <c r="D43" i="1"/>
  <c r="E43" i="1" s="1"/>
  <c r="D44" i="1"/>
  <c r="D45" i="1"/>
  <c r="D46" i="1"/>
  <c r="D47" i="1"/>
  <c r="E47" i="1" s="1"/>
  <c r="D48" i="1"/>
  <c r="C23" i="1"/>
  <c r="D5" i="15"/>
  <c r="D6" i="15"/>
  <c r="D7" i="15"/>
  <c r="D8" i="15"/>
  <c r="D9" i="15"/>
  <c r="D10" i="15"/>
  <c r="D11" i="15"/>
  <c r="D12" i="15"/>
  <c r="D13" i="15"/>
  <c r="D14" i="15"/>
  <c r="D15" i="15"/>
  <c r="D16" i="15"/>
  <c r="D17" i="15"/>
  <c r="D18" i="15"/>
  <c r="D19" i="15"/>
  <c r="D20" i="15"/>
  <c r="D21" i="15"/>
  <c r="D22" i="15"/>
  <c r="D23" i="15"/>
  <c r="D24" i="15"/>
  <c r="D25" i="15"/>
  <c r="D26" i="15"/>
  <c r="E26" i="15" s="1"/>
  <c r="D27" i="15"/>
  <c r="D28" i="15"/>
  <c r="D29" i="15"/>
  <c r="D30" i="15"/>
  <c r="E30" i="15" s="1"/>
  <c r="D31" i="15"/>
  <c r="D32" i="15"/>
  <c r="D33" i="15"/>
  <c r="D34" i="15"/>
  <c r="E34" i="15" s="1"/>
  <c r="D35" i="15"/>
  <c r="D36" i="15"/>
  <c r="D37" i="15"/>
  <c r="D38" i="15"/>
  <c r="E38" i="15" s="1"/>
  <c r="D39" i="15"/>
  <c r="D40" i="15"/>
  <c r="D41" i="15"/>
  <c r="D42" i="15"/>
  <c r="E42" i="15" s="1"/>
  <c r="D43" i="15"/>
  <c r="D44" i="15"/>
  <c r="D45" i="15"/>
  <c r="D46" i="15"/>
  <c r="E46" i="15" s="1"/>
  <c r="D47" i="15"/>
  <c r="D48" i="15"/>
  <c r="C22" i="15"/>
  <c r="C21" i="16"/>
  <c r="C48" i="16" s="1"/>
  <c r="D6" i="16"/>
  <c r="D7" i="16"/>
  <c r="D8" i="16"/>
  <c r="D9" i="16"/>
  <c r="D10" i="16"/>
  <c r="D11" i="16"/>
  <c r="D12" i="16"/>
  <c r="D13" i="16"/>
  <c r="D14" i="16"/>
  <c r="D15" i="16"/>
  <c r="D16" i="16"/>
  <c r="D17" i="16"/>
  <c r="D18" i="16"/>
  <c r="D19" i="16"/>
  <c r="D20" i="16"/>
  <c r="D21" i="16"/>
  <c r="D22" i="16"/>
  <c r="D23" i="16"/>
  <c r="D24" i="16"/>
  <c r="D25" i="16"/>
  <c r="E25" i="16" s="1"/>
  <c r="D26" i="16"/>
  <c r="D27" i="16"/>
  <c r="D28" i="16"/>
  <c r="D29" i="16"/>
  <c r="E29" i="16" s="1"/>
  <c r="D30" i="16"/>
  <c r="D31" i="16"/>
  <c r="D32" i="16"/>
  <c r="D33" i="16"/>
  <c r="E33" i="16" s="1"/>
  <c r="D34" i="16"/>
  <c r="D35" i="16"/>
  <c r="D36" i="16"/>
  <c r="D37" i="16"/>
  <c r="E37" i="16" s="1"/>
  <c r="D38" i="16"/>
  <c r="D39" i="16"/>
  <c r="D40" i="16"/>
  <c r="D41" i="16"/>
  <c r="E41" i="16" s="1"/>
  <c r="D42" i="16"/>
  <c r="D43" i="16"/>
  <c r="D44" i="16"/>
  <c r="D45" i="16"/>
  <c r="E45" i="16" s="1"/>
  <c r="D46" i="16"/>
  <c r="D47" i="16"/>
  <c r="D48" i="16"/>
  <c r="C20" i="17"/>
  <c r="D5" i="17"/>
  <c r="D6" i="17"/>
  <c r="D7" i="17"/>
  <c r="D8" i="17"/>
  <c r="D9" i="17"/>
  <c r="D10" i="17"/>
  <c r="D11" i="17"/>
  <c r="D12" i="17"/>
  <c r="D13" i="17"/>
  <c r="D14" i="17"/>
  <c r="D15" i="17"/>
  <c r="D16" i="17"/>
  <c r="D17" i="17"/>
  <c r="D18" i="17"/>
  <c r="D19" i="17"/>
  <c r="D20" i="17"/>
  <c r="E20" i="17" s="1"/>
  <c r="D21" i="17"/>
  <c r="D22" i="17"/>
  <c r="D23" i="17"/>
  <c r="D24" i="17"/>
  <c r="E24" i="17" s="1"/>
  <c r="D25" i="17"/>
  <c r="D26" i="17"/>
  <c r="D27" i="17"/>
  <c r="D28" i="17"/>
  <c r="E28" i="17" s="1"/>
  <c r="D29" i="17"/>
  <c r="D30" i="17"/>
  <c r="D31" i="17"/>
  <c r="D32" i="17"/>
  <c r="E32" i="17" s="1"/>
  <c r="D33" i="17"/>
  <c r="D34" i="17"/>
  <c r="D35" i="17"/>
  <c r="D36" i="17"/>
  <c r="E36" i="17" s="1"/>
  <c r="D37" i="17"/>
  <c r="D38" i="17"/>
  <c r="D39" i="17"/>
  <c r="D40" i="17"/>
  <c r="E40" i="17" s="1"/>
  <c r="D41" i="17"/>
  <c r="D42" i="17"/>
  <c r="D43" i="17"/>
  <c r="D44" i="17"/>
  <c r="E44" i="17" s="1"/>
  <c r="D45" i="17"/>
  <c r="D46" i="17"/>
  <c r="D47" i="17"/>
  <c r="D48" i="17"/>
  <c r="D5" i="18"/>
  <c r="D6" i="18"/>
  <c r="D7" i="18"/>
  <c r="D8" i="18"/>
  <c r="D9" i="18"/>
  <c r="D10" i="18"/>
  <c r="D11" i="18"/>
  <c r="D12" i="18"/>
  <c r="D13" i="18"/>
  <c r="D14" i="18"/>
  <c r="D15" i="18"/>
  <c r="D16" i="18"/>
  <c r="D17" i="18"/>
  <c r="D18" i="18"/>
  <c r="D19" i="18"/>
  <c r="E19" i="18" s="1"/>
  <c r="D20" i="18"/>
  <c r="D21" i="18"/>
  <c r="D22" i="18"/>
  <c r="D23" i="18"/>
  <c r="E23" i="18" s="1"/>
  <c r="D24" i="18"/>
  <c r="D25" i="18"/>
  <c r="D26" i="18"/>
  <c r="D27" i="18"/>
  <c r="E27" i="18" s="1"/>
  <c r="D28" i="18"/>
  <c r="E28" i="18" s="1"/>
  <c r="D29" i="18"/>
  <c r="D30" i="18"/>
  <c r="D31" i="18"/>
  <c r="E31" i="18" s="1"/>
  <c r="D32" i="18"/>
  <c r="E32" i="18" s="1"/>
  <c r="D33" i="18"/>
  <c r="D34" i="18"/>
  <c r="D35" i="18"/>
  <c r="E35" i="18" s="1"/>
  <c r="D36" i="18"/>
  <c r="E36" i="18" s="1"/>
  <c r="D37" i="18"/>
  <c r="D38" i="18"/>
  <c r="D39" i="18"/>
  <c r="E39" i="18" s="1"/>
  <c r="D40" i="18"/>
  <c r="E40" i="18" s="1"/>
  <c r="D41" i="18"/>
  <c r="D42" i="18"/>
  <c r="D43" i="18"/>
  <c r="E43" i="18" s="1"/>
  <c r="D44" i="18"/>
  <c r="E44" i="18" s="1"/>
  <c r="D45" i="18"/>
  <c r="D46" i="18"/>
  <c r="D47" i="18"/>
  <c r="E47" i="18" s="1"/>
  <c r="D48" i="18"/>
  <c r="C19" i="18"/>
  <c r="D5" i="22"/>
  <c r="D6" i="22"/>
  <c r="D7" i="22"/>
  <c r="D8" i="22"/>
  <c r="D9" i="22"/>
  <c r="D10" i="22"/>
  <c r="D11" i="22"/>
  <c r="D12" i="22"/>
  <c r="D13" i="22"/>
  <c r="D14" i="22"/>
  <c r="D15" i="22"/>
  <c r="D16" i="22"/>
  <c r="D17" i="22"/>
  <c r="D18" i="22"/>
  <c r="D19" i="22"/>
  <c r="D20" i="22"/>
  <c r="D21" i="22"/>
  <c r="D22" i="22"/>
  <c r="E22" i="22" s="1"/>
  <c r="D23" i="22"/>
  <c r="D24" i="22"/>
  <c r="D25" i="22"/>
  <c r="D26" i="22"/>
  <c r="E26" i="22" s="1"/>
  <c r="D27" i="22"/>
  <c r="D28" i="22"/>
  <c r="D29" i="22"/>
  <c r="D30" i="22"/>
  <c r="E30" i="22" s="1"/>
  <c r="D31" i="22"/>
  <c r="E31" i="22" s="1"/>
  <c r="D32" i="22"/>
  <c r="D33" i="22"/>
  <c r="D34" i="22"/>
  <c r="E34" i="22" s="1"/>
  <c r="D35" i="22"/>
  <c r="E35" i="22" s="1"/>
  <c r="D36" i="22"/>
  <c r="D37" i="22"/>
  <c r="D38" i="22"/>
  <c r="E38" i="22" s="1"/>
  <c r="D39" i="22"/>
  <c r="E39" i="22" s="1"/>
  <c r="D40" i="22"/>
  <c r="D41" i="22"/>
  <c r="D42" i="22"/>
  <c r="E42" i="22" s="1"/>
  <c r="D43" i="22"/>
  <c r="E43" i="22" s="1"/>
  <c r="D44" i="22"/>
  <c r="D45" i="22"/>
  <c r="D46" i="22"/>
  <c r="E46" i="22" s="1"/>
  <c r="D47" i="22"/>
  <c r="E47" i="22" s="1"/>
  <c r="D48" i="22"/>
  <c r="C18" i="22"/>
  <c r="D5" i="23"/>
  <c r="D6" i="23"/>
  <c r="D7" i="23"/>
  <c r="D8" i="23"/>
  <c r="D9" i="23"/>
  <c r="D10" i="23"/>
  <c r="D11" i="23"/>
  <c r="D12" i="23"/>
  <c r="D13" i="23"/>
  <c r="D14" i="23"/>
  <c r="D15" i="23"/>
  <c r="D16" i="23"/>
  <c r="D17" i="23"/>
  <c r="D18" i="23"/>
  <c r="E18" i="23" s="1"/>
  <c r="D19" i="23"/>
  <c r="D20" i="23"/>
  <c r="D21" i="23"/>
  <c r="E21" i="23" s="1"/>
  <c r="D22" i="23"/>
  <c r="E22" i="23" s="1"/>
  <c r="D23" i="23"/>
  <c r="D24" i="23"/>
  <c r="D25" i="23"/>
  <c r="E25" i="23" s="1"/>
  <c r="D26" i="23"/>
  <c r="E26" i="23" s="1"/>
  <c r="D27" i="23"/>
  <c r="D28" i="23"/>
  <c r="D29" i="23"/>
  <c r="E29" i="23" s="1"/>
  <c r="D30" i="23"/>
  <c r="E30" i="23" s="1"/>
  <c r="D31" i="23"/>
  <c r="D32" i="23"/>
  <c r="D33" i="23"/>
  <c r="E33" i="23" s="1"/>
  <c r="D34" i="23"/>
  <c r="E34" i="23" s="1"/>
  <c r="D35" i="23"/>
  <c r="D36" i="23"/>
  <c r="D37" i="23"/>
  <c r="E37" i="23" s="1"/>
  <c r="D38" i="23"/>
  <c r="E38" i="23" s="1"/>
  <c r="D39" i="23"/>
  <c r="D40" i="23"/>
  <c r="D41" i="23"/>
  <c r="E41" i="23" s="1"/>
  <c r="D42" i="23"/>
  <c r="E42" i="23" s="1"/>
  <c r="D43" i="23"/>
  <c r="D44" i="23"/>
  <c r="D45" i="23"/>
  <c r="E45" i="23" s="1"/>
  <c r="D46" i="23"/>
  <c r="E46" i="23" s="1"/>
  <c r="D47" i="23"/>
  <c r="D48" i="23"/>
  <c r="C17" i="23"/>
  <c r="D5" i="24"/>
  <c r="D6" i="24"/>
  <c r="D7" i="24"/>
  <c r="D8" i="24"/>
  <c r="D9" i="24"/>
  <c r="D10" i="24"/>
  <c r="D11" i="24"/>
  <c r="D12" i="24"/>
  <c r="D13" i="24"/>
  <c r="D14" i="24"/>
  <c r="D15" i="24"/>
  <c r="D16" i="24"/>
  <c r="D17" i="24"/>
  <c r="D18" i="24"/>
  <c r="D19" i="24"/>
  <c r="D20" i="24"/>
  <c r="E20" i="24" s="1"/>
  <c r="D21" i="24"/>
  <c r="D22" i="24"/>
  <c r="D23" i="24"/>
  <c r="D24" i="24"/>
  <c r="E24" i="24" s="1"/>
  <c r="D25" i="24"/>
  <c r="D26" i="24"/>
  <c r="D27" i="24"/>
  <c r="D28" i="24"/>
  <c r="E28" i="24" s="1"/>
  <c r="D29" i="24"/>
  <c r="D30" i="24"/>
  <c r="D31" i="24"/>
  <c r="D32" i="24"/>
  <c r="E32" i="24" s="1"/>
  <c r="D33" i="24"/>
  <c r="D34" i="24"/>
  <c r="D35" i="24"/>
  <c r="D36" i="24"/>
  <c r="E36" i="24" s="1"/>
  <c r="D37" i="24"/>
  <c r="D38" i="24"/>
  <c r="D39" i="24"/>
  <c r="D40" i="24"/>
  <c r="E40" i="24" s="1"/>
  <c r="D41" i="24"/>
  <c r="D42" i="24"/>
  <c r="D43" i="24"/>
  <c r="D44" i="24"/>
  <c r="E44" i="24" s="1"/>
  <c r="D45" i="24"/>
  <c r="D46" i="24"/>
  <c r="D47" i="24"/>
  <c r="D48" i="24"/>
  <c r="C16" i="24"/>
  <c r="D5" i="25"/>
  <c r="D6" i="25"/>
  <c r="D7" i="25"/>
  <c r="D8" i="25"/>
  <c r="D9" i="25"/>
  <c r="D10" i="25"/>
  <c r="D11" i="25"/>
  <c r="D12" i="25"/>
  <c r="D13" i="25"/>
  <c r="D14" i="25"/>
  <c r="D15" i="25"/>
  <c r="D16" i="25"/>
  <c r="D17" i="25"/>
  <c r="D18" i="25"/>
  <c r="D19" i="25"/>
  <c r="E19" i="25" s="1"/>
  <c r="D20" i="25"/>
  <c r="D21" i="25"/>
  <c r="D22" i="25"/>
  <c r="D23" i="25"/>
  <c r="E23" i="25" s="1"/>
  <c r="D24" i="25"/>
  <c r="D25" i="25"/>
  <c r="D26" i="25"/>
  <c r="D27" i="25"/>
  <c r="E27" i="25" s="1"/>
  <c r="D28" i="25"/>
  <c r="D29" i="25"/>
  <c r="D30" i="25"/>
  <c r="D31" i="25"/>
  <c r="E31" i="25" s="1"/>
  <c r="D32" i="25"/>
  <c r="D33" i="25"/>
  <c r="D34" i="25"/>
  <c r="D35" i="25"/>
  <c r="E35" i="25" s="1"/>
  <c r="D36" i="25"/>
  <c r="D37" i="25"/>
  <c r="D38" i="25"/>
  <c r="D39" i="25"/>
  <c r="E39" i="25" s="1"/>
  <c r="D40" i="25"/>
  <c r="D41" i="25"/>
  <c r="D42" i="25"/>
  <c r="D43" i="25"/>
  <c r="E43" i="25" s="1"/>
  <c r="D44" i="25"/>
  <c r="D45" i="25"/>
  <c r="D46" i="25"/>
  <c r="D47" i="25"/>
  <c r="E47" i="25" s="1"/>
  <c r="D48" i="25"/>
  <c r="C15" i="25"/>
  <c r="D5" i="26"/>
  <c r="D6" i="26"/>
  <c r="D7" i="26"/>
  <c r="D8" i="26"/>
  <c r="D9" i="26"/>
  <c r="D10" i="26"/>
  <c r="D11" i="26"/>
  <c r="D12" i="26"/>
  <c r="D13" i="26"/>
  <c r="D14" i="26"/>
  <c r="E41" i="26" s="1"/>
  <c r="D15" i="26"/>
  <c r="D16" i="26"/>
  <c r="D17" i="26"/>
  <c r="D18" i="26"/>
  <c r="E18" i="26" s="1"/>
  <c r="D19" i="26"/>
  <c r="D20" i="26"/>
  <c r="D21" i="26"/>
  <c r="D22" i="26"/>
  <c r="E22" i="26" s="1"/>
  <c r="D23" i="26"/>
  <c r="D24" i="26"/>
  <c r="D25" i="26"/>
  <c r="D26" i="26"/>
  <c r="E26" i="26" s="1"/>
  <c r="D27" i="26"/>
  <c r="D28" i="26"/>
  <c r="D29" i="26"/>
  <c r="D30" i="26"/>
  <c r="E30" i="26" s="1"/>
  <c r="D31" i="26"/>
  <c r="D32" i="26"/>
  <c r="D33" i="26"/>
  <c r="D34" i="26"/>
  <c r="E34" i="26" s="1"/>
  <c r="D35" i="26"/>
  <c r="D36" i="26"/>
  <c r="D37" i="26"/>
  <c r="D38" i="26"/>
  <c r="E38" i="26" s="1"/>
  <c r="D39" i="26"/>
  <c r="D40" i="26"/>
  <c r="D41" i="26"/>
  <c r="D42" i="26"/>
  <c r="E42" i="26" s="1"/>
  <c r="D43" i="26"/>
  <c r="D44" i="26"/>
  <c r="D45" i="26"/>
  <c r="D46" i="26"/>
  <c r="E46" i="26" s="1"/>
  <c r="D47" i="26"/>
  <c r="D48" i="26"/>
  <c r="C14" i="26"/>
  <c r="C48" i="26" s="1"/>
  <c r="D5" i="27"/>
  <c r="D6" i="27"/>
  <c r="D7" i="27"/>
  <c r="D8" i="27"/>
  <c r="D9" i="27"/>
  <c r="D10" i="27"/>
  <c r="D11" i="27"/>
  <c r="D12" i="27"/>
  <c r="D13" i="27"/>
  <c r="D14" i="27"/>
  <c r="D15" i="27"/>
  <c r="D16" i="27"/>
  <c r="D17" i="27"/>
  <c r="D18" i="27"/>
  <c r="D19" i="27"/>
  <c r="D20" i="27"/>
  <c r="D21" i="27"/>
  <c r="D22" i="27"/>
  <c r="D23" i="27"/>
  <c r="D24" i="27"/>
  <c r="D25" i="27"/>
  <c r="E25" i="27" s="1"/>
  <c r="D26" i="27"/>
  <c r="D27" i="27"/>
  <c r="D28" i="27"/>
  <c r="D29" i="27"/>
  <c r="E29" i="27" s="1"/>
  <c r="D30" i="27"/>
  <c r="D31" i="27"/>
  <c r="D32" i="27"/>
  <c r="D33" i="27"/>
  <c r="E33" i="27" s="1"/>
  <c r="D34" i="27"/>
  <c r="D35" i="27"/>
  <c r="D36" i="27"/>
  <c r="D37" i="27"/>
  <c r="E37" i="27" s="1"/>
  <c r="D38" i="27"/>
  <c r="D39" i="27"/>
  <c r="D40" i="27"/>
  <c r="D41" i="27"/>
  <c r="E41" i="27" s="1"/>
  <c r="D42" i="27"/>
  <c r="D43" i="27"/>
  <c r="D44" i="27"/>
  <c r="D45" i="27"/>
  <c r="E45" i="27" s="1"/>
  <c r="D46" i="27"/>
  <c r="D47" i="27"/>
  <c r="D48" i="27"/>
  <c r="C13" i="27"/>
  <c r="D5" i="28"/>
  <c r="D6" i="28"/>
  <c r="D7" i="28"/>
  <c r="D8" i="28"/>
  <c r="D9" i="28"/>
  <c r="D10" i="28"/>
  <c r="D11" i="28"/>
  <c r="D12" i="28"/>
  <c r="E12" i="28" s="1"/>
  <c r="D13" i="28"/>
  <c r="D14" i="28"/>
  <c r="D15" i="28"/>
  <c r="D16" i="28"/>
  <c r="E16" i="28" s="1"/>
  <c r="D17" i="28"/>
  <c r="D18" i="28"/>
  <c r="D19" i="28"/>
  <c r="D20" i="28"/>
  <c r="E20" i="28" s="1"/>
  <c r="D21" i="28"/>
  <c r="D22" i="28"/>
  <c r="D23" i="28"/>
  <c r="D24" i="28"/>
  <c r="E24" i="28" s="1"/>
  <c r="D25" i="28"/>
  <c r="D26" i="28"/>
  <c r="D27" i="28"/>
  <c r="D28" i="28"/>
  <c r="E28" i="28" s="1"/>
  <c r="D29" i="28"/>
  <c r="D30" i="28"/>
  <c r="D31" i="28"/>
  <c r="D32" i="28"/>
  <c r="E32" i="28" s="1"/>
  <c r="D33" i="28"/>
  <c r="D34" i="28"/>
  <c r="D35" i="28"/>
  <c r="D36" i="28"/>
  <c r="E36" i="28" s="1"/>
  <c r="D37" i="28"/>
  <c r="D38" i="28"/>
  <c r="D39" i="28"/>
  <c r="D40" i="28"/>
  <c r="E40" i="28" s="1"/>
  <c r="D41" i="28"/>
  <c r="D42" i="28"/>
  <c r="D43" i="28"/>
  <c r="D44" i="28"/>
  <c r="E44" i="28" s="1"/>
  <c r="D45" i="28"/>
  <c r="D46" i="28"/>
  <c r="D47" i="28"/>
  <c r="D48" i="28"/>
  <c r="C12" i="28"/>
  <c r="D5" i="29"/>
  <c r="D6" i="29"/>
  <c r="D7" i="29"/>
  <c r="D8" i="29"/>
  <c r="D9" i="29"/>
  <c r="D10" i="29"/>
  <c r="D11" i="29"/>
  <c r="D12" i="29"/>
  <c r="D13" i="29"/>
  <c r="D14" i="29"/>
  <c r="D15" i="29"/>
  <c r="E15" i="29" s="1"/>
  <c r="D16" i="29"/>
  <c r="D17" i="29"/>
  <c r="D18" i="29"/>
  <c r="D19" i="29"/>
  <c r="E19" i="29" s="1"/>
  <c r="D20" i="29"/>
  <c r="D21" i="29"/>
  <c r="D22" i="29"/>
  <c r="D23" i="29"/>
  <c r="E23" i="29" s="1"/>
  <c r="D24" i="29"/>
  <c r="D25" i="29"/>
  <c r="D26" i="29"/>
  <c r="D27" i="29"/>
  <c r="E27" i="29" s="1"/>
  <c r="D28" i="29"/>
  <c r="D29" i="29"/>
  <c r="D30" i="29"/>
  <c r="D31" i="29"/>
  <c r="E31" i="29" s="1"/>
  <c r="D32" i="29"/>
  <c r="D33" i="29"/>
  <c r="D34" i="29"/>
  <c r="D35" i="29"/>
  <c r="E35" i="29" s="1"/>
  <c r="D36" i="29"/>
  <c r="D37" i="29"/>
  <c r="D38" i="29"/>
  <c r="D39" i="29"/>
  <c r="E39" i="29" s="1"/>
  <c r="D40" i="29"/>
  <c r="D41" i="29"/>
  <c r="D42" i="29"/>
  <c r="D43" i="29"/>
  <c r="E43" i="29" s="1"/>
  <c r="D44" i="29"/>
  <c r="D45" i="29"/>
  <c r="D46" i="29"/>
  <c r="D47" i="29"/>
  <c r="E47" i="29" s="1"/>
  <c r="D48" i="29"/>
  <c r="C11" i="29"/>
  <c r="D5" i="30"/>
  <c r="D6" i="30"/>
  <c r="D7" i="30"/>
  <c r="D8" i="30"/>
  <c r="D9" i="30"/>
  <c r="D10" i="30"/>
  <c r="E10" i="30" s="1"/>
  <c r="D11" i="30"/>
  <c r="D12" i="30"/>
  <c r="D13" i="30"/>
  <c r="D14" i="30"/>
  <c r="E14" i="30" s="1"/>
  <c r="D15" i="30"/>
  <c r="D16" i="30"/>
  <c r="D17" i="30"/>
  <c r="D18" i="30"/>
  <c r="E18" i="30" s="1"/>
  <c r="D19" i="30"/>
  <c r="D20" i="30"/>
  <c r="D21" i="30"/>
  <c r="D22" i="30"/>
  <c r="E22" i="30" s="1"/>
  <c r="D23" i="30"/>
  <c r="D24" i="30"/>
  <c r="D25" i="30"/>
  <c r="D26" i="30"/>
  <c r="E26" i="30" s="1"/>
  <c r="D27" i="30"/>
  <c r="D28" i="30"/>
  <c r="D29" i="30"/>
  <c r="D30" i="30"/>
  <c r="E30" i="30" s="1"/>
  <c r="D31" i="30"/>
  <c r="D32" i="30"/>
  <c r="D33" i="30"/>
  <c r="D34" i="30"/>
  <c r="E34" i="30" s="1"/>
  <c r="D35" i="30"/>
  <c r="D36" i="30"/>
  <c r="D37" i="30"/>
  <c r="D38" i="30"/>
  <c r="E38" i="30" s="1"/>
  <c r="D39" i="30"/>
  <c r="D40" i="30"/>
  <c r="D41" i="30"/>
  <c r="D42" i="30"/>
  <c r="E42" i="30" s="1"/>
  <c r="D43" i="30"/>
  <c r="D44" i="30"/>
  <c r="D45" i="30"/>
  <c r="D46" i="30"/>
  <c r="E46" i="30" s="1"/>
  <c r="D47" i="30"/>
  <c r="D48" i="30"/>
  <c r="C10" i="30"/>
  <c r="D5" i="31"/>
  <c r="D6" i="31"/>
  <c r="D7" i="31"/>
  <c r="D8" i="31"/>
  <c r="D9" i="31"/>
  <c r="D10" i="31"/>
  <c r="D11" i="31"/>
  <c r="D12" i="31"/>
  <c r="D13" i="31"/>
  <c r="E13" i="31" s="1"/>
  <c r="D14" i="31"/>
  <c r="D15" i="31"/>
  <c r="D16" i="31"/>
  <c r="D17" i="31"/>
  <c r="E17" i="31" s="1"/>
  <c r="D18" i="31"/>
  <c r="D19" i="31"/>
  <c r="D20" i="31"/>
  <c r="D21" i="31"/>
  <c r="E21" i="31" s="1"/>
  <c r="D22" i="31"/>
  <c r="D23" i="31"/>
  <c r="D24" i="31"/>
  <c r="D25" i="31"/>
  <c r="E25" i="31" s="1"/>
  <c r="D26" i="31"/>
  <c r="D27" i="31"/>
  <c r="D28" i="31"/>
  <c r="D29" i="31"/>
  <c r="E29" i="31" s="1"/>
  <c r="D30" i="31"/>
  <c r="D31" i="31"/>
  <c r="D32" i="31"/>
  <c r="D33" i="31"/>
  <c r="E33" i="31" s="1"/>
  <c r="D34" i="31"/>
  <c r="D35" i="31"/>
  <c r="D36" i="31"/>
  <c r="D37" i="31"/>
  <c r="E37" i="31" s="1"/>
  <c r="D38" i="31"/>
  <c r="D39" i="31"/>
  <c r="D40" i="31"/>
  <c r="D41" i="31"/>
  <c r="E41" i="31" s="1"/>
  <c r="D42" i="31"/>
  <c r="D43" i="31"/>
  <c r="D44" i="31"/>
  <c r="D45" i="31"/>
  <c r="E45" i="31" s="1"/>
  <c r="D46" i="31"/>
  <c r="D47" i="31"/>
  <c r="D48" i="31"/>
  <c r="C9" i="31"/>
  <c r="C48" i="35"/>
  <c r="C48" i="34"/>
  <c r="C48" i="36"/>
  <c r="C48" i="19"/>
  <c r="C48" i="20"/>
  <c r="C48" i="21"/>
  <c r="C48" i="1"/>
  <c r="C48" i="15"/>
  <c r="C48" i="22"/>
  <c r="C48" i="23"/>
  <c r="C48" i="25"/>
  <c r="C48" i="27"/>
  <c r="C48" i="28"/>
  <c r="C48" i="31"/>
  <c r="E37" i="21" l="1"/>
  <c r="E46" i="20"/>
  <c r="E42" i="20"/>
  <c r="E38" i="20"/>
  <c r="E34" i="20"/>
  <c r="E30" i="20"/>
  <c r="E26" i="20"/>
  <c r="E22" i="20"/>
  <c r="E18" i="20"/>
  <c r="F45" i="31"/>
  <c r="F37" i="31"/>
  <c r="F29" i="31"/>
  <c r="F13" i="31"/>
  <c r="F21" i="31"/>
  <c r="F28" i="21"/>
  <c r="E47" i="30"/>
  <c r="E43" i="30"/>
  <c r="E39" i="30"/>
  <c r="E35" i="30"/>
  <c r="E31" i="30"/>
  <c r="E19" i="26"/>
  <c r="E31" i="27"/>
  <c r="E27" i="30"/>
  <c r="E23" i="30"/>
  <c r="E39" i="31"/>
  <c r="F39" i="31" s="1"/>
  <c r="E46" i="31"/>
  <c r="F46" i="31" s="1"/>
  <c r="E42" i="31"/>
  <c r="F42" i="31" s="1"/>
  <c r="E38" i="31"/>
  <c r="F38" i="31" s="1"/>
  <c r="E34" i="31"/>
  <c r="F34" i="31" s="1"/>
  <c r="E30" i="31"/>
  <c r="F30" i="31" s="1"/>
  <c r="E26" i="31"/>
  <c r="F26" i="31" s="1"/>
  <c r="E22" i="31"/>
  <c r="F22" i="31" s="1"/>
  <c r="E18" i="31"/>
  <c r="F18" i="31" s="1"/>
  <c r="E14" i="31"/>
  <c r="E10" i="31"/>
  <c r="F10" i="31" s="1"/>
  <c r="E6" i="31"/>
  <c r="F6" i="31" s="1"/>
  <c r="E38" i="35"/>
  <c r="F38" i="35" s="1"/>
  <c r="E9" i="30"/>
  <c r="E24" i="31"/>
  <c r="F24" i="31" s="1"/>
  <c r="E6" i="30"/>
  <c r="E22" i="29"/>
  <c r="F22" i="29" s="1"/>
  <c r="E6" i="29"/>
  <c r="E23" i="31"/>
  <c r="F23" i="31" s="1"/>
  <c r="E25" i="30"/>
  <c r="E14" i="29"/>
  <c r="E9" i="31"/>
  <c r="F9" i="31" s="1"/>
  <c r="E33" i="30"/>
  <c r="E17" i="30"/>
  <c r="E17" i="27"/>
  <c r="E5" i="16"/>
  <c r="E21" i="27"/>
  <c r="E31" i="31"/>
  <c r="F31" i="31" s="1"/>
  <c r="E47" i="31"/>
  <c r="F47" i="31" s="1"/>
  <c r="E19" i="30"/>
  <c r="E15" i="30"/>
  <c r="E5" i="29"/>
  <c r="E7" i="29"/>
  <c r="F7" i="29" s="1"/>
  <c r="E42" i="27"/>
  <c r="E10" i="27"/>
  <c r="E25" i="26"/>
  <c r="F14" i="31"/>
  <c r="F41" i="31"/>
  <c r="F33" i="31"/>
  <c r="F25" i="31"/>
  <c r="F17" i="31"/>
  <c r="E7" i="31"/>
  <c r="F7" i="31" s="1"/>
  <c r="E19" i="31"/>
  <c r="F19" i="31" s="1"/>
  <c r="E27" i="31"/>
  <c r="F27" i="31" s="1"/>
  <c r="E35" i="31"/>
  <c r="F35" i="31" s="1"/>
  <c r="E43" i="31"/>
  <c r="F43" i="31" s="1"/>
  <c r="E5" i="30"/>
  <c r="F5" i="30" s="1"/>
  <c r="E13" i="30"/>
  <c r="E21" i="30"/>
  <c r="E29" i="30"/>
  <c r="E37" i="30"/>
  <c r="F37" i="30" s="1"/>
  <c r="E44" i="29"/>
  <c r="E40" i="29"/>
  <c r="E36" i="29"/>
  <c r="E32" i="29"/>
  <c r="F32" i="29" s="1"/>
  <c r="E28" i="29"/>
  <c r="E24" i="29"/>
  <c r="E20" i="29"/>
  <c r="E16" i="29"/>
  <c r="F16" i="29" s="1"/>
  <c r="E12" i="29"/>
  <c r="E8" i="29"/>
  <c r="E45" i="28"/>
  <c r="E41" i="28"/>
  <c r="F41" i="28" s="1"/>
  <c r="E37" i="28"/>
  <c r="E33" i="28"/>
  <c r="E29" i="28"/>
  <c r="E25" i="28"/>
  <c r="F25" i="28" s="1"/>
  <c r="E21" i="28"/>
  <c r="E17" i="28"/>
  <c r="E13" i="28"/>
  <c r="E9" i="26"/>
  <c r="F9" i="26" s="1"/>
  <c r="E46" i="24"/>
  <c r="E42" i="24"/>
  <c r="E38" i="24"/>
  <c r="E34" i="24"/>
  <c r="E30" i="24"/>
  <c r="E26" i="24"/>
  <c r="E22" i="24"/>
  <c r="E18" i="24"/>
  <c r="E14" i="24"/>
  <c r="E10" i="24"/>
  <c r="E47" i="23"/>
  <c r="E43" i="23"/>
  <c r="F43" i="23" s="1"/>
  <c r="E39" i="23"/>
  <c r="E35" i="23"/>
  <c r="E31" i="23"/>
  <c r="E27" i="23"/>
  <c r="F27" i="23" s="1"/>
  <c r="E44" i="22"/>
  <c r="E40" i="22"/>
  <c r="E36" i="22"/>
  <c r="E32" i="22"/>
  <c r="F32" i="22" s="1"/>
  <c r="E28" i="22"/>
  <c r="E24" i="22"/>
  <c r="E20" i="22"/>
  <c r="E16" i="22"/>
  <c r="E12" i="22"/>
  <c r="E45" i="18"/>
  <c r="E41" i="18"/>
  <c r="E37" i="18"/>
  <c r="F37" i="18" s="1"/>
  <c r="E33" i="18"/>
  <c r="E29" i="18"/>
  <c r="E46" i="29"/>
  <c r="E42" i="29"/>
  <c r="F42" i="29" s="1"/>
  <c r="E47" i="28"/>
  <c r="E44" i="31"/>
  <c r="E40" i="31"/>
  <c r="F40" i="31" s="1"/>
  <c r="E36" i="31"/>
  <c r="F36" i="31" s="1"/>
  <c r="E32" i="31"/>
  <c r="E28" i="31"/>
  <c r="E20" i="31"/>
  <c r="E16" i="31"/>
  <c r="F16" i="31" s="1"/>
  <c r="E12" i="31"/>
  <c r="E11" i="29"/>
  <c r="E45" i="29"/>
  <c r="E41" i="29"/>
  <c r="F41" i="29" s="1"/>
  <c r="E46" i="25"/>
  <c r="E34" i="25"/>
  <c r="E30" i="25"/>
  <c r="E18" i="25"/>
  <c r="F18" i="25" s="1"/>
  <c r="E47" i="24"/>
  <c r="E43" i="24"/>
  <c r="E39" i="24"/>
  <c r="E35" i="24"/>
  <c r="F35" i="24" s="1"/>
  <c r="E44" i="23"/>
  <c r="E40" i="23"/>
  <c r="E36" i="23"/>
  <c r="F36" i="23" s="1"/>
  <c r="E32" i="23"/>
  <c r="F32" i="23" s="1"/>
  <c r="E28" i="23"/>
  <c r="E24" i="23"/>
  <c r="E45" i="22"/>
  <c r="E41" i="22"/>
  <c r="F41" i="22" s="1"/>
  <c r="E37" i="22"/>
  <c r="E33" i="22"/>
  <c r="E29" i="22"/>
  <c r="E25" i="22"/>
  <c r="F25" i="22" s="1"/>
  <c r="E21" i="22"/>
  <c r="E17" i="22"/>
  <c r="E13" i="22"/>
  <c r="E46" i="18"/>
  <c r="E42" i="18"/>
  <c r="E38" i="18"/>
  <c r="E34" i="18"/>
  <c r="E30" i="18"/>
  <c r="F30" i="18" s="1"/>
  <c r="E44" i="20"/>
  <c r="E38" i="27"/>
  <c r="E5" i="27"/>
  <c r="E35" i="26"/>
  <c r="F35" i="26" s="1"/>
  <c r="E10" i="23"/>
  <c r="F10" i="23" s="1"/>
  <c r="E47" i="17"/>
  <c r="F47" i="17" s="1"/>
  <c r="E43" i="17"/>
  <c r="E39" i="17"/>
  <c r="E35" i="17"/>
  <c r="F35" i="17" s="1"/>
  <c r="E31" i="17"/>
  <c r="E27" i="17"/>
  <c r="E23" i="17"/>
  <c r="F23" i="17" s="1"/>
  <c r="E19" i="17"/>
  <c r="F19" i="17" s="1"/>
  <c r="E15" i="17"/>
  <c r="E44" i="16"/>
  <c r="E40" i="16"/>
  <c r="F40" i="16" s="1"/>
  <c r="E36" i="16"/>
  <c r="F36" i="16" s="1"/>
  <c r="E32" i="16"/>
  <c r="E28" i="16"/>
  <c r="E24" i="16"/>
  <c r="F24" i="16" s="1"/>
  <c r="E20" i="16"/>
  <c r="F20" i="16" s="1"/>
  <c r="E16" i="16"/>
  <c r="E45" i="15"/>
  <c r="E41" i="15"/>
  <c r="F41" i="15" s="1"/>
  <c r="E37" i="15"/>
  <c r="F37" i="15" s="1"/>
  <c r="E33" i="15"/>
  <c r="E29" i="15"/>
  <c r="E25" i="15"/>
  <c r="E21" i="15"/>
  <c r="F21" i="15" s="1"/>
  <c r="E46" i="1"/>
  <c r="E42" i="1"/>
  <c r="E38" i="1"/>
  <c r="F38" i="1" s="1"/>
  <c r="E34" i="1"/>
  <c r="F34" i="1" s="1"/>
  <c r="E30" i="1"/>
  <c r="E26" i="1"/>
  <c r="E22" i="1"/>
  <c r="F22" i="1" s="1"/>
  <c r="E46" i="33"/>
  <c r="F46" i="33" s="1"/>
  <c r="E42" i="33"/>
  <c r="E38" i="33"/>
  <c r="E34" i="33"/>
  <c r="F34" i="33" s="1"/>
  <c r="E30" i="33"/>
  <c r="F30" i="33" s="1"/>
  <c r="E26" i="33"/>
  <c r="E22" i="33"/>
  <c r="E18" i="33"/>
  <c r="E14" i="33"/>
  <c r="F14" i="33" s="1"/>
  <c r="E10" i="33"/>
  <c r="E6" i="33"/>
  <c r="E11" i="33"/>
  <c r="F11" i="33" s="1"/>
  <c r="E38" i="29"/>
  <c r="F38" i="29" s="1"/>
  <c r="E34" i="29"/>
  <c r="E30" i="29"/>
  <c r="E26" i="29"/>
  <c r="F26" i="29" s="1"/>
  <c r="E18" i="29"/>
  <c r="E10" i="29"/>
  <c r="E43" i="28"/>
  <c r="E39" i="28"/>
  <c r="F39" i="28" s="1"/>
  <c r="E35" i="28"/>
  <c r="F35" i="28" s="1"/>
  <c r="E31" i="28"/>
  <c r="E27" i="28"/>
  <c r="E23" i="28"/>
  <c r="F23" i="28" s="1"/>
  <c r="E19" i="28"/>
  <c r="F19" i="28" s="1"/>
  <c r="E15" i="28"/>
  <c r="E11" i="28"/>
  <c r="E46" i="17"/>
  <c r="F46" i="17" s="1"/>
  <c r="E38" i="17"/>
  <c r="E30" i="17"/>
  <c r="E22" i="17"/>
  <c r="E47" i="16"/>
  <c r="F47" i="16" s="1"/>
  <c r="E43" i="16"/>
  <c r="F43" i="16" s="1"/>
  <c r="E39" i="16"/>
  <c r="E35" i="16"/>
  <c r="E31" i="16"/>
  <c r="F31" i="16" s="1"/>
  <c r="E27" i="16"/>
  <c r="F27" i="16" s="1"/>
  <c r="E19" i="16"/>
  <c r="E44" i="15"/>
  <c r="E40" i="15"/>
  <c r="F40" i="15" s="1"/>
  <c r="E36" i="15"/>
  <c r="F36" i="15" s="1"/>
  <c r="E32" i="15"/>
  <c r="E28" i="15"/>
  <c r="E24" i="15"/>
  <c r="E20" i="15"/>
  <c r="E45" i="1"/>
  <c r="E41" i="1"/>
  <c r="E37" i="1"/>
  <c r="F37" i="1" s="1"/>
  <c r="E33" i="1"/>
  <c r="F33" i="1" s="1"/>
  <c r="E32" i="20"/>
  <c r="E28" i="20"/>
  <c r="F28" i="20" s="1"/>
  <c r="E16" i="20"/>
  <c r="F16" i="20" s="1"/>
  <c r="E12" i="20"/>
  <c r="F12" i="20" s="1"/>
  <c r="E45" i="33"/>
  <c r="E41" i="33"/>
  <c r="E37" i="33"/>
  <c r="F37" i="33" s="1"/>
  <c r="E33" i="33"/>
  <c r="F33" i="33" s="1"/>
  <c r="E29" i="33"/>
  <c r="E25" i="33"/>
  <c r="E27" i="33"/>
  <c r="F27" i="33" s="1"/>
  <c r="E37" i="29"/>
  <c r="F37" i="29" s="1"/>
  <c r="E33" i="29"/>
  <c r="E29" i="29"/>
  <c r="E25" i="29"/>
  <c r="F25" i="29" s="1"/>
  <c r="E21" i="29"/>
  <c r="F21" i="29" s="1"/>
  <c r="E17" i="29"/>
  <c r="E13" i="29"/>
  <c r="E9" i="29"/>
  <c r="F9" i="29" s="1"/>
  <c r="E46" i="28"/>
  <c r="F46" i="28" s="1"/>
  <c r="E42" i="28"/>
  <c r="E38" i="28"/>
  <c r="E34" i="28"/>
  <c r="E30" i="28"/>
  <c r="F30" i="28" s="1"/>
  <c r="E26" i="28"/>
  <c r="E22" i="28"/>
  <c r="E18" i="28"/>
  <c r="F18" i="28" s="1"/>
  <c r="E14" i="28"/>
  <c r="F14" i="28" s="1"/>
  <c r="E41" i="17"/>
  <c r="E33" i="17"/>
  <c r="E25" i="17"/>
  <c r="E46" i="16"/>
  <c r="F46" i="16" s="1"/>
  <c r="E42" i="16"/>
  <c r="E38" i="16"/>
  <c r="E34" i="16"/>
  <c r="E30" i="16"/>
  <c r="F30" i="16" s="1"/>
  <c r="E26" i="16"/>
  <c r="E44" i="1"/>
  <c r="F44" i="1" s="1"/>
  <c r="E40" i="1"/>
  <c r="F40" i="1" s="1"/>
  <c r="E36" i="1"/>
  <c r="E32" i="1"/>
  <c r="E28" i="1"/>
  <c r="E24" i="1"/>
  <c r="E20" i="1"/>
  <c r="F20" i="1" s="1"/>
  <c r="E16" i="1"/>
  <c r="E44" i="33"/>
  <c r="E40" i="33"/>
  <c r="F40" i="33" s="1"/>
  <c r="E36" i="33"/>
  <c r="F36" i="33" s="1"/>
  <c r="E32" i="33"/>
  <c r="E28" i="33"/>
  <c r="E8" i="28"/>
  <c r="F8" i="28" s="1"/>
  <c r="E11" i="27"/>
  <c r="E22" i="27"/>
  <c r="E44" i="27"/>
  <c r="F44" i="27" s="1"/>
  <c r="E40" i="27"/>
  <c r="F40" i="27" s="1"/>
  <c r="E36" i="27"/>
  <c r="F36" i="27" s="1"/>
  <c r="E32" i="27"/>
  <c r="E28" i="27"/>
  <c r="F28" i="27" s="1"/>
  <c r="E24" i="27"/>
  <c r="F24" i="27" s="1"/>
  <c r="E20" i="27"/>
  <c r="F20" i="27" s="1"/>
  <c r="E16" i="27"/>
  <c r="E12" i="27"/>
  <c r="F12" i="27" s="1"/>
  <c r="E14" i="25"/>
  <c r="E20" i="23"/>
  <c r="F20" i="23" s="1"/>
  <c r="E9" i="22"/>
  <c r="E26" i="18"/>
  <c r="F26" i="18" s="1"/>
  <c r="E22" i="18"/>
  <c r="F22" i="18" s="1"/>
  <c r="E18" i="18"/>
  <c r="F18" i="18" s="1"/>
  <c r="E10" i="17"/>
  <c r="E6" i="17"/>
  <c r="E11" i="16"/>
  <c r="F11" i="16" s="1"/>
  <c r="E16" i="15"/>
  <c r="F16" i="15" s="1"/>
  <c r="E12" i="15"/>
  <c r="F12" i="15" s="1"/>
  <c r="E8" i="15"/>
  <c r="F8" i="15" s="1"/>
  <c r="E29" i="1"/>
  <c r="F29" i="1" s="1"/>
  <c r="E25" i="1"/>
  <c r="F25" i="1" s="1"/>
  <c r="E21" i="1"/>
  <c r="E47" i="19"/>
  <c r="F47" i="19" s="1"/>
  <c r="E46" i="36"/>
  <c r="F46" i="36" s="1"/>
  <c r="E42" i="36"/>
  <c r="F42" i="36" s="1"/>
  <c r="E38" i="36"/>
  <c r="E34" i="36"/>
  <c r="E30" i="36"/>
  <c r="F30" i="36" s="1"/>
  <c r="E26" i="36"/>
  <c r="F26" i="36" s="1"/>
  <c r="E22" i="36"/>
  <c r="E18" i="36"/>
  <c r="E14" i="36"/>
  <c r="E10" i="36"/>
  <c r="F10" i="36" s="1"/>
  <c r="E6" i="36"/>
  <c r="E7" i="28"/>
  <c r="F7" i="28" s="1"/>
  <c r="E15" i="27"/>
  <c r="F15" i="27" s="1"/>
  <c r="E26" i="27"/>
  <c r="E47" i="27"/>
  <c r="E43" i="27"/>
  <c r="F43" i="27" s="1"/>
  <c r="E8" i="22"/>
  <c r="F8" i="22" s="1"/>
  <c r="E25" i="18"/>
  <c r="F25" i="18" s="1"/>
  <c r="E21" i="18"/>
  <c r="E17" i="18"/>
  <c r="E13" i="18"/>
  <c r="E9" i="18"/>
  <c r="E5" i="18"/>
  <c r="E17" i="17"/>
  <c r="E22" i="16"/>
  <c r="F22" i="16" s="1"/>
  <c r="E12" i="1"/>
  <c r="E8" i="1"/>
  <c r="E26" i="34"/>
  <c r="F26" i="34" s="1"/>
  <c r="E22" i="34"/>
  <c r="F22" i="34" s="1"/>
  <c r="E18" i="34"/>
  <c r="F18" i="34" s="1"/>
  <c r="E14" i="34"/>
  <c r="E10" i="34"/>
  <c r="E6" i="34"/>
  <c r="F6" i="34" s="1"/>
  <c r="E10" i="28"/>
  <c r="F10" i="28" s="1"/>
  <c r="E6" i="27"/>
  <c r="F6" i="27" s="1"/>
  <c r="E27" i="27"/>
  <c r="E14" i="23"/>
  <c r="E6" i="23"/>
  <c r="F6" i="23" s="1"/>
  <c r="E24" i="18"/>
  <c r="E20" i="18"/>
  <c r="E16" i="18"/>
  <c r="F16" i="18" s="1"/>
  <c r="E12" i="18"/>
  <c r="E19" i="1"/>
  <c r="E15" i="1"/>
  <c r="F15" i="1" s="1"/>
  <c r="E11" i="1"/>
  <c r="F11" i="1" s="1"/>
  <c r="E7" i="1"/>
  <c r="F7" i="1" s="1"/>
  <c r="E24" i="33"/>
  <c r="E20" i="33"/>
  <c r="F20" i="33" s="1"/>
  <c r="E16" i="33"/>
  <c r="F16" i="33" s="1"/>
  <c r="E12" i="33"/>
  <c r="F12" i="33" s="1"/>
  <c r="E8" i="33"/>
  <c r="F8" i="33" s="1"/>
  <c r="E44" i="36"/>
  <c r="F44" i="36" s="1"/>
  <c r="E32" i="36"/>
  <c r="F32" i="36" s="1"/>
  <c r="E28" i="36"/>
  <c r="F28" i="36" s="1"/>
  <c r="E16" i="36"/>
  <c r="F16" i="36" s="1"/>
  <c r="E12" i="36"/>
  <c r="F12" i="36" s="1"/>
  <c r="E5" i="34"/>
  <c r="F5" i="34" s="1"/>
  <c r="E46" i="35"/>
  <c r="F46" i="35" s="1"/>
  <c r="E34" i="35"/>
  <c r="F34" i="35" s="1"/>
  <c r="E30" i="35"/>
  <c r="F30" i="35" s="1"/>
  <c r="E14" i="35"/>
  <c r="F14" i="35" s="1"/>
  <c r="E13" i="23"/>
  <c r="E9" i="23"/>
  <c r="E5" i="23"/>
  <c r="E23" i="22"/>
  <c r="F23" i="22" s="1"/>
  <c r="E15" i="18"/>
  <c r="F15" i="18" s="1"/>
  <c r="E11" i="18"/>
  <c r="E7" i="18"/>
  <c r="E11" i="17"/>
  <c r="F11" i="17" s="1"/>
  <c r="E7" i="17"/>
  <c r="F7" i="17" s="1"/>
  <c r="E12" i="16"/>
  <c r="F12" i="16" s="1"/>
  <c r="E8" i="16"/>
  <c r="E18" i="1"/>
  <c r="F18" i="1" s="1"/>
  <c r="E23" i="33"/>
  <c r="F23" i="33" s="1"/>
  <c r="E15" i="33"/>
  <c r="E7" i="33"/>
  <c r="F7" i="33" s="1"/>
  <c r="E9" i="28"/>
  <c r="E5" i="28"/>
  <c r="E45" i="24"/>
  <c r="E12" i="24"/>
  <c r="F12" i="24" s="1"/>
  <c r="E8" i="24"/>
  <c r="F8" i="24" s="1"/>
  <c r="E6" i="24"/>
  <c r="E16" i="23"/>
  <c r="F16" i="23" s="1"/>
  <c r="E12" i="23"/>
  <c r="F12" i="23" s="1"/>
  <c r="E8" i="23"/>
  <c r="F8" i="23" s="1"/>
  <c r="E27" i="22"/>
  <c r="F27" i="22" s="1"/>
  <c r="E13" i="17"/>
  <c r="E18" i="35"/>
  <c r="F18" i="35" s="1"/>
  <c r="E46" i="27"/>
  <c r="F46" i="27" s="1"/>
  <c r="E9" i="27"/>
  <c r="F9" i="27" s="1"/>
  <c r="E31" i="24"/>
  <c r="E27" i="24"/>
  <c r="E23" i="24"/>
  <c r="F23" i="24" s="1"/>
  <c r="E19" i="24"/>
  <c r="F19" i="24" s="1"/>
  <c r="E15" i="24"/>
  <c r="E11" i="24"/>
  <c r="E7" i="24"/>
  <c r="E23" i="23"/>
  <c r="E19" i="23"/>
  <c r="E15" i="23"/>
  <c r="E11" i="23"/>
  <c r="F11" i="23" s="1"/>
  <c r="E7" i="23"/>
  <c r="E14" i="22"/>
  <c r="E10" i="22"/>
  <c r="E6" i="22"/>
  <c r="F6" i="22" s="1"/>
  <c r="E14" i="18"/>
  <c r="F14" i="18" s="1"/>
  <c r="E10" i="18"/>
  <c r="E6" i="18"/>
  <c r="F6" i="18" s="1"/>
  <c r="E23" i="16"/>
  <c r="F23" i="16" s="1"/>
  <c r="E15" i="16"/>
  <c r="E7" i="16"/>
  <c r="F7" i="16" s="1"/>
  <c r="E14" i="1"/>
  <c r="F14" i="1" s="1"/>
  <c r="E10" i="1"/>
  <c r="F10" i="1" s="1"/>
  <c r="E6" i="1"/>
  <c r="F6" i="1" s="1"/>
  <c r="E14" i="20"/>
  <c r="F14" i="20" s="1"/>
  <c r="E10" i="20"/>
  <c r="F10" i="20" s="1"/>
  <c r="E6" i="20"/>
  <c r="F6" i="20" s="1"/>
  <c r="E21" i="33"/>
  <c r="F21" i="33" s="1"/>
  <c r="E17" i="33"/>
  <c r="E13" i="33"/>
  <c r="F13" i="33" s="1"/>
  <c r="E9" i="33"/>
  <c r="F9" i="33" s="1"/>
  <c r="E5" i="33"/>
  <c r="F5" i="33" s="1"/>
  <c r="E45" i="34"/>
  <c r="E41" i="34"/>
  <c r="F41" i="34" s="1"/>
  <c r="E37" i="34"/>
  <c r="F37" i="34" s="1"/>
  <c r="E33" i="34"/>
  <c r="F33" i="34" s="1"/>
  <c r="E29" i="34"/>
  <c r="E25" i="34"/>
  <c r="E21" i="34"/>
  <c r="E17" i="34"/>
  <c r="F17" i="34" s="1"/>
  <c r="E13" i="34"/>
  <c r="F13" i="34" s="1"/>
  <c r="E9" i="34"/>
  <c r="F9" i="34" s="1"/>
  <c r="E8" i="27"/>
  <c r="F8" i="27" s="1"/>
  <c r="E17" i="23"/>
  <c r="F17" i="23" s="1"/>
  <c r="E5" i="17"/>
  <c r="E18" i="16"/>
  <c r="F18" i="16" s="1"/>
  <c r="E14" i="16"/>
  <c r="F14" i="16" s="1"/>
  <c r="E10" i="16"/>
  <c r="F10" i="16" s="1"/>
  <c r="E6" i="16"/>
  <c r="E47" i="15"/>
  <c r="F47" i="15" s="1"/>
  <c r="E18" i="15"/>
  <c r="F18" i="15" s="1"/>
  <c r="E14" i="15"/>
  <c r="F14" i="15" s="1"/>
  <c r="E10" i="15"/>
  <c r="E6" i="15"/>
  <c r="F47" i="1"/>
  <c r="E17" i="1"/>
  <c r="F17" i="1" s="1"/>
  <c r="E13" i="1"/>
  <c r="E9" i="1"/>
  <c r="F9" i="1" s="1"/>
  <c r="E5" i="1"/>
  <c r="F5" i="1" s="1"/>
  <c r="E44" i="34"/>
  <c r="F44" i="34" s="1"/>
  <c r="E40" i="34"/>
  <c r="E36" i="34"/>
  <c r="E32" i="34"/>
  <c r="F32" i="34" s="1"/>
  <c r="E28" i="34"/>
  <c r="F28" i="34" s="1"/>
  <c r="E24" i="34"/>
  <c r="E20" i="34"/>
  <c r="E16" i="34"/>
  <c r="F16" i="34" s="1"/>
  <c r="E12" i="34"/>
  <c r="F12" i="34" s="1"/>
  <c r="E8" i="34"/>
  <c r="F8" i="34" s="1"/>
  <c r="E6" i="28"/>
  <c r="E38" i="25"/>
  <c r="F38" i="25" s="1"/>
  <c r="E5" i="22"/>
  <c r="E8" i="18"/>
  <c r="E17" i="16"/>
  <c r="E13" i="16"/>
  <c r="F13" i="16" s="1"/>
  <c r="E9" i="16"/>
  <c r="E17" i="15"/>
  <c r="E13" i="15"/>
  <c r="E9" i="15"/>
  <c r="F9" i="15" s="1"/>
  <c r="E5" i="15"/>
  <c r="F5" i="15" s="1"/>
  <c r="E47" i="34"/>
  <c r="F47" i="34" s="1"/>
  <c r="E43" i="34"/>
  <c r="E39" i="34"/>
  <c r="F39" i="34" s="1"/>
  <c r="E35" i="34"/>
  <c r="F35" i="34" s="1"/>
  <c r="E31" i="34"/>
  <c r="F31" i="34" s="1"/>
  <c r="E27" i="34"/>
  <c r="E23" i="34"/>
  <c r="F23" i="34" s="1"/>
  <c r="E19" i="34"/>
  <c r="F19" i="34" s="1"/>
  <c r="E15" i="34"/>
  <c r="F15" i="34" s="1"/>
  <c r="E11" i="34"/>
  <c r="E7" i="34"/>
  <c r="F7" i="34" s="1"/>
  <c r="E5" i="31"/>
  <c r="F5" i="31" s="1"/>
  <c r="E45" i="30"/>
  <c r="F45" i="30" s="1"/>
  <c r="E41" i="30"/>
  <c r="E44" i="30"/>
  <c r="F44" i="30" s="1"/>
  <c r="E40" i="30"/>
  <c r="F40" i="30" s="1"/>
  <c r="E36" i="30"/>
  <c r="F36" i="30" s="1"/>
  <c r="E32" i="30"/>
  <c r="F32" i="30" s="1"/>
  <c r="E28" i="30"/>
  <c r="F28" i="30" s="1"/>
  <c r="E24" i="30"/>
  <c r="F24" i="30" s="1"/>
  <c r="E20" i="30"/>
  <c r="E16" i="30"/>
  <c r="F16" i="30" s="1"/>
  <c r="E12" i="30"/>
  <c r="F12" i="30" s="1"/>
  <c r="E8" i="30"/>
  <c r="F8" i="30" s="1"/>
  <c r="E11" i="30"/>
  <c r="F11" i="30" s="1"/>
  <c r="E7" i="30"/>
  <c r="E14" i="26"/>
  <c r="F14" i="26" s="1"/>
  <c r="E47" i="26"/>
  <c r="F47" i="26" s="1"/>
  <c r="E43" i="26"/>
  <c r="F43" i="26" s="1"/>
  <c r="E31" i="26"/>
  <c r="E27" i="26"/>
  <c r="E15" i="26"/>
  <c r="F15" i="26" s="1"/>
  <c r="E11" i="26"/>
  <c r="F11" i="26" s="1"/>
  <c r="E44" i="25"/>
  <c r="E40" i="25"/>
  <c r="F40" i="25" s="1"/>
  <c r="E36" i="25"/>
  <c r="F36" i="25" s="1"/>
  <c r="E32" i="25"/>
  <c r="F32" i="25" s="1"/>
  <c r="E28" i="25"/>
  <c r="E24" i="25"/>
  <c r="F24" i="25" s="1"/>
  <c r="E20" i="25"/>
  <c r="F20" i="25" s="1"/>
  <c r="E16" i="25"/>
  <c r="F16" i="25" s="1"/>
  <c r="E12" i="25"/>
  <c r="F12" i="25" s="1"/>
  <c r="E8" i="25"/>
  <c r="F8" i="25" s="1"/>
  <c r="E6" i="25"/>
  <c r="F6" i="25" s="1"/>
  <c r="E22" i="25"/>
  <c r="E45" i="26"/>
  <c r="E39" i="26"/>
  <c r="F39" i="26" s="1"/>
  <c r="E29" i="26"/>
  <c r="F29" i="26" s="1"/>
  <c r="E23" i="26"/>
  <c r="E13" i="26"/>
  <c r="E7" i="26"/>
  <c r="F7" i="26" s="1"/>
  <c r="E33" i="26"/>
  <c r="E17" i="26"/>
  <c r="F17" i="26" s="1"/>
  <c r="E37" i="26"/>
  <c r="E21" i="26"/>
  <c r="F21" i="26" s="1"/>
  <c r="E5" i="26"/>
  <c r="E10" i="26"/>
  <c r="F10" i="26" s="1"/>
  <c r="E6" i="26"/>
  <c r="E45" i="25"/>
  <c r="F45" i="25" s="1"/>
  <c r="E41" i="25"/>
  <c r="F41" i="25" s="1"/>
  <c r="E37" i="25"/>
  <c r="F37" i="25" s="1"/>
  <c r="E33" i="25"/>
  <c r="E29" i="25"/>
  <c r="F29" i="25" s="1"/>
  <c r="E25" i="25"/>
  <c r="E21" i="25"/>
  <c r="F21" i="25" s="1"/>
  <c r="E17" i="25"/>
  <c r="E13" i="25"/>
  <c r="F13" i="25" s="1"/>
  <c r="E9" i="25"/>
  <c r="F9" i="25" s="1"/>
  <c r="E5" i="25"/>
  <c r="F5" i="25" s="1"/>
  <c r="E15" i="25"/>
  <c r="E11" i="25"/>
  <c r="F11" i="25" s="1"/>
  <c r="E7" i="25"/>
  <c r="F7" i="25" s="1"/>
  <c r="E10" i="25"/>
  <c r="F10" i="25" s="1"/>
  <c r="E26" i="25"/>
  <c r="E42" i="25"/>
  <c r="F42" i="25" s="1"/>
  <c r="E24" i="21"/>
  <c r="F24" i="21" s="1"/>
  <c r="E29" i="21"/>
  <c r="F29" i="21" s="1"/>
  <c r="E21" i="21"/>
  <c r="F21" i="21" s="1"/>
  <c r="E45" i="21"/>
  <c r="F45" i="21" s="1"/>
  <c r="E13" i="21"/>
  <c r="F13" i="21" s="1"/>
  <c r="E20" i="21"/>
  <c r="F20" i="21" s="1"/>
  <c r="E16" i="21"/>
  <c r="F16" i="21" s="1"/>
  <c r="E12" i="21"/>
  <c r="F12" i="21" s="1"/>
  <c r="E8" i="21"/>
  <c r="E5" i="21"/>
  <c r="F5" i="21" s="1"/>
  <c r="E26" i="19"/>
  <c r="E43" i="19"/>
  <c r="F43" i="19" s="1"/>
  <c r="E27" i="19"/>
  <c r="F27" i="19" s="1"/>
  <c r="E11" i="19"/>
  <c r="F11" i="19" s="1"/>
  <c r="E39" i="19"/>
  <c r="F39" i="19" s="1"/>
  <c r="E23" i="19"/>
  <c r="F23" i="19" s="1"/>
  <c r="E7" i="19"/>
  <c r="F7" i="19" s="1"/>
  <c r="E35" i="19"/>
  <c r="F35" i="19" s="1"/>
  <c r="E19" i="19"/>
  <c r="F19" i="19" s="1"/>
  <c r="E31" i="19"/>
  <c r="F31" i="19" s="1"/>
  <c r="E15" i="19"/>
  <c r="F15" i="19" s="1"/>
  <c r="E22" i="19"/>
  <c r="F22" i="19" s="1"/>
  <c r="E18" i="19"/>
  <c r="F18" i="19" s="1"/>
  <c r="E14" i="19"/>
  <c r="F14" i="19" s="1"/>
  <c r="E10" i="19"/>
  <c r="F10" i="19" s="1"/>
  <c r="E6" i="19"/>
  <c r="F6" i="19" s="1"/>
  <c r="E8" i="31"/>
  <c r="F11" i="28"/>
  <c r="E7" i="27"/>
  <c r="F7" i="27" s="1"/>
  <c r="E13" i="27"/>
  <c r="F13" i="27" s="1"/>
  <c r="E18" i="27"/>
  <c r="E23" i="27"/>
  <c r="F23" i="27" s="1"/>
  <c r="E34" i="27"/>
  <c r="F34" i="27" s="1"/>
  <c r="E39" i="27"/>
  <c r="F39" i="27" s="1"/>
  <c r="E18" i="22"/>
  <c r="F18" i="22" s="1"/>
  <c r="F47" i="30"/>
  <c r="F45" i="27"/>
  <c r="E14" i="27"/>
  <c r="E19" i="27"/>
  <c r="F19" i="27" s="1"/>
  <c r="E30" i="27"/>
  <c r="F30" i="27" s="1"/>
  <c r="E35" i="27"/>
  <c r="F35" i="27" s="1"/>
  <c r="E44" i="26"/>
  <c r="F44" i="26" s="1"/>
  <c r="E40" i="26"/>
  <c r="F40" i="26" s="1"/>
  <c r="E36" i="26"/>
  <c r="F36" i="26" s="1"/>
  <c r="E32" i="26"/>
  <c r="F32" i="26" s="1"/>
  <c r="E28" i="26"/>
  <c r="F28" i="26" s="1"/>
  <c r="E24" i="26"/>
  <c r="F24" i="26" s="1"/>
  <c r="E20" i="26"/>
  <c r="F20" i="26" s="1"/>
  <c r="E16" i="26"/>
  <c r="F16" i="26" s="1"/>
  <c r="E12" i="26"/>
  <c r="F12" i="26" s="1"/>
  <c r="E8" i="26"/>
  <c r="F8" i="26" s="1"/>
  <c r="F47" i="25"/>
  <c r="F47" i="24"/>
  <c r="E16" i="24"/>
  <c r="F47" i="23"/>
  <c r="E7" i="22"/>
  <c r="F7" i="22" s="1"/>
  <c r="E11" i="22"/>
  <c r="F11" i="22" s="1"/>
  <c r="E15" i="22"/>
  <c r="E19" i="22"/>
  <c r="E18" i="17"/>
  <c r="E26" i="17"/>
  <c r="F26" i="17" s="1"/>
  <c r="E34" i="17"/>
  <c r="E42" i="17"/>
  <c r="F42" i="17" s="1"/>
  <c r="E5" i="24"/>
  <c r="F5" i="24" s="1"/>
  <c r="E9" i="24"/>
  <c r="F9" i="24" s="1"/>
  <c r="E13" i="24"/>
  <c r="F13" i="24" s="1"/>
  <c r="E17" i="24"/>
  <c r="F17" i="24" s="1"/>
  <c r="E21" i="24"/>
  <c r="F21" i="24" s="1"/>
  <c r="E25" i="24"/>
  <c r="F25" i="24" s="1"/>
  <c r="E29" i="24"/>
  <c r="F29" i="24" s="1"/>
  <c r="E33" i="24"/>
  <c r="F33" i="24" s="1"/>
  <c r="E37" i="24"/>
  <c r="F37" i="24" s="1"/>
  <c r="E41" i="24"/>
  <c r="F47" i="22"/>
  <c r="F44" i="18"/>
  <c r="E16" i="17"/>
  <c r="F16" i="17" s="1"/>
  <c r="E12" i="17"/>
  <c r="F12" i="17" s="1"/>
  <c r="E8" i="17"/>
  <c r="F8" i="17" s="1"/>
  <c r="E9" i="17"/>
  <c r="F9" i="17" s="1"/>
  <c r="E14" i="17"/>
  <c r="F14" i="17" s="1"/>
  <c r="E21" i="17"/>
  <c r="F21" i="17" s="1"/>
  <c r="E29" i="17"/>
  <c r="F29" i="17" s="1"/>
  <c r="E37" i="17"/>
  <c r="F37" i="17" s="1"/>
  <c r="E45" i="17"/>
  <c r="F45" i="17" s="1"/>
  <c r="E41" i="21"/>
  <c r="E33" i="21"/>
  <c r="F33" i="21" s="1"/>
  <c r="E25" i="21"/>
  <c r="F25" i="21" s="1"/>
  <c r="E17" i="21"/>
  <c r="F17" i="21" s="1"/>
  <c r="E9" i="21"/>
  <c r="E21" i="16"/>
  <c r="F21" i="16" s="1"/>
  <c r="E47" i="21"/>
  <c r="F47" i="21" s="1"/>
  <c r="E43" i="21"/>
  <c r="F43" i="21" s="1"/>
  <c r="E39" i="21"/>
  <c r="E35" i="21"/>
  <c r="F35" i="21" s="1"/>
  <c r="E31" i="21"/>
  <c r="F31" i="21" s="1"/>
  <c r="E27" i="21"/>
  <c r="F27" i="21" s="1"/>
  <c r="E23" i="21"/>
  <c r="E19" i="21"/>
  <c r="F19" i="21" s="1"/>
  <c r="E15" i="21"/>
  <c r="F15" i="21" s="1"/>
  <c r="E11" i="21"/>
  <c r="F11" i="21" s="1"/>
  <c r="E7" i="21"/>
  <c r="F46" i="20"/>
  <c r="E47" i="20"/>
  <c r="F47" i="20" s="1"/>
  <c r="E43" i="20"/>
  <c r="F43" i="20" s="1"/>
  <c r="E39" i="20"/>
  <c r="E35" i="20"/>
  <c r="F35" i="20" s="1"/>
  <c r="E31" i="20"/>
  <c r="F31" i="20" s="1"/>
  <c r="E27" i="20"/>
  <c r="F27" i="20" s="1"/>
  <c r="E23" i="20"/>
  <c r="F23" i="20" s="1"/>
  <c r="E19" i="20"/>
  <c r="E15" i="20"/>
  <c r="F15" i="20" s="1"/>
  <c r="E11" i="20"/>
  <c r="F11" i="20" s="1"/>
  <c r="E7" i="20"/>
  <c r="E25" i="20"/>
  <c r="F25" i="20" s="1"/>
  <c r="E21" i="20"/>
  <c r="F21" i="20" s="1"/>
  <c r="E17" i="20"/>
  <c r="F17" i="20" s="1"/>
  <c r="E13" i="20"/>
  <c r="E9" i="20"/>
  <c r="F9" i="20" s="1"/>
  <c r="E5" i="20"/>
  <c r="F5" i="20" s="1"/>
  <c r="E20" i="20"/>
  <c r="F20" i="20" s="1"/>
  <c r="E36" i="20"/>
  <c r="E45" i="19"/>
  <c r="F45" i="19" s="1"/>
  <c r="E41" i="19"/>
  <c r="F41" i="19" s="1"/>
  <c r="E37" i="19"/>
  <c r="F37" i="19" s="1"/>
  <c r="E33" i="19"/>
  <c r="E29" i="19"/>
  <c r="F29" i="19" s="1"/>
  <c r="E25" i="19"/>
  <c r="F25" i="19" s="1"/>
  <c r="E21" i="19"/>
  <c r="F21" i="19" s="1"/>
  <c r="E17" i="19"/>
  <c r="E13" i="19"/>
  <c r="F13" i="19" s="1"/>
  <c r="E9" i="19"/>
  <c r="F9" i="19" s="1"/>
  <c r="E5" i="19"/>
  <c r="F5" i="19" s="1"/>
  <c r="E47" i="36"/>
  <c r="F47" i="36" s="1"/>
  <c r="E43" i="36"/>
  <c r="E39" i="36"/>
  <c r="F39" i="36" s="1"/>
  <c r="E35" i="36"/>
  <c r="F35" i="36" s="1"/>
  <c r="E31" i="36"/>
  <c r="E27" i="36"/>
  <c r="E23" i="36"/>
  <c r="F23" i="36" s="1"/>
  <c r="E19" i="36"/>
  <c r="F19" i="36" s="1"/>
  <c r="E15" i="36"/>
  <c r="E11" i="36"/>
  <c r="F11" i="36" s="1"/>
  <c r="E7" i="36"/>
  <c r="F7" i="36" s="1"/>
  <c r="E29" i="36"/>
  <c r="F29" i="36" s="1"/>
  <c r="E25" i="36"/>
  <c r="F25" i="36" s="1"/>
  <c r="E21" i="36"/>
  <c r="E17" i="36"/>
  <c r="F17" i="36" s="1"/>
  <c r="E13" i="36"/>
  <c r="F13" i="36" s="1"/>
  <c r="E9" i="36"/>
  <c r="F9" i="36" s="1"/>
  <c r="E5" i="36"/>
  <c r="E20" i="36"/>
  <c r="F20" i="36" s="1"/>
  <c r="E36" i="36"/>
  <c r="F36" i="36" s="1"/>
  <c r="E44" i="35"/>
  <c r="F44" i="35" s="1"/>
  <c r="E40" i="35"/>
  <c r="F40" i="35" s="1"/>
  <c r="E36" i="35"/>
  <c r="F36" i="35" s="1"/>
  <c r="E32" i="35"/>
  <c r="F32" i="35" s="1"/>
  <c r="E28" i="35"/>
  <c r="F28" i="35" s="1"/>
  <c r="E24" i="35"/>
  <c r="E20" i="35"/>
  <c r="F20" i="35" s="1"/>
  <c r="E16" i="35"/>
  <c r="F16" i="35" s="1"/>
  <c r="E12" i="35"/>
  <c r="F12" i="35" s="1"/>
  <c r="E8" i="35"/>
  <c r="E6" i="35"/>
  <c r="F6" i="35" s="1"/>
  <c r="E22" i="35"/>
  <c r="F22" i="35" s="1"/>
  <c r="E22" i="15"/>
  <c r="E46" i="21"/>
  <c r="E42" i="21"/>
  <c r="F42" i="21" s="1"/>
  <c r="E38" i="21"/>
  <c r="F38" i="21" s="1"/>
  <c r="E34" i="21"/>
  <c r="E30" i="21"/>
  <c r="E26" i="21"/>
  <c r="F26" i="21" s="1"/>
  <c r="E22" i="21"/>
  <c r="F22" i="21" s="1"/>
  <c r="E18" i="21"/>
  <c r="E14" i="21"/>
  <c r="E10" i="21"/>
  <c r="F10" i="21" s="1"/>
  <c r="E6" i="21"/>
  <c r="F6" i="21" s="1"/>
  <c r="E8" i="20"/>
  <c r="F8" i="20" s="1"/>
  <c r="E24" i="20"/>
  <c r="F24" i="20" s="1"/>
  <c r="E40" i="20"/>
  <c r="F40" i="20" s="1"/>
  <c r="E44" i="19"/>
  <c r="F44" i="19" s="1"/>
  <c r="E40" i="19"/>
  <c r="F40" i="19" s="1"/>
  <c r="E36" i="19"/>
  <c r="F36" i="19" s="1"/>
  <c r="E32" i="19"/>
  <c r="F32" i="19" s="1"/>
  <c r="E28" i="19"/>
  <c r="F28" i="19" s="1"/>
  <c r="E24" i="19"/>
  <c r="F24" i="19" s="1"/>
  <c r="E20" i="19"/>
  <c r="F20" i="19" s="1"/>
  <c r="E16" i="19"/>
  <c r="F16" i="19" s="1"/>
  <c r="E12" i="19"/>
  <c r="F12" i="19" s="1"/>
  <c r="E8" i="19"/>
  <c r="F8" i="19" s="1"/>
  <c r="E8" i="36"/>
  <c r="F8" i="36" s="1"/>
  <c r="E24" i="36"/>
  <c r="F24" i="36" s="1"/>
  <c r="E40" i="36"/>
  <c r="F40" i="36" s="1"/>
  <c r="E45" i="35"/>
  <c r="F45" i="35" s="1"/>
  <c r="E41" i="35"/>
  <c r="F41" i="35" s="1"/>
  <c r="E37" i="35"/>
  <c r="F37" i="35" s="1"/>
  <c r="E33" i="35"/>
  <c r="F33" i="35" s="1"/>
  <c r="E29" i="35"/>
  <c r="F29" i="35" s="1"/>
  <c r="E25" i="35"/>
  <c r="F25" i="35" s="1"/>
  <c r="E21" i="35"/>
  <c r="F21" i="35" s="1"/>
  <c r="E17" i="35"/>
  <c r="F17" i="35" s="1"/>
  <c r="E13" i="35"/>
  <c r="F13" i="35" s="1"/>
  <c r="E9" i="35"/>
  <c r="E5" i="35"/>
  <c r="F5" i="35" s="1"/>
  <c r="E31" i="35"/>
  <c r="F31" i="35" s="1"/>
  <c r="E27" i="35"/>
  <c r="F27" i="35" s="1"/>
  <c r="E23" i="35"/>
  <c r="F23" i="35" s="1"/>
  <c r="E19" i="35"/>
  <c r="F19" i="35" s="1"/>
  <c r="E15" i="35"/>
  <c r="F15" i="35" s="1"/>
  <c r="E11" i="35"/>
  <c r="E7" i="35"/>
  <c r="F7" i="35" s="1"/>
  <c r="E10" i="35"/>
  <c r="F10" i="35" s="1"/>
  <c r="E26" i="35"/>
  <c r="F26" i="35" s="1"/>
  <c r="E42" i="35"/>
  <c r="F42" i="35" s="1"/>
  <c r="E7" i="15"/>
  <c r="F7" i="15" s="1"/>
  <c r="E11" i="15"/>
  <c r="F11" i="15" s="1"/>
  <c r="E15" i="15"/>
  <c r="F15" i="15" s="1"/>
  <c r="E19" i="15"/>
  <c r="F19" i="15" s="1"/>
  <c r="E23" i="15"/>
  <c r="F23" i="15" s="1"/>
  <c r="E27" i="15"/>
  <c r="F27" i="15" s="1"/>
  <c r="E31" i="15"/>
  <c r="F31" i="15" s="1"/>
  <c r="E35" i="15"/>
  <c r="F35" i="15" s="1"/>
  <c r="E39" i="15"/>
  <c r="E43" i="15"/>
  <c r="F43" i="15" s="1"/>
  <c r="F47" i="33"/>
  <c r="F47" i="35"/>
  <c r="F13" i="29"/>
  <c r="F19" i="29"/>
  <c r="F28" i="24"/>
  <c r="F12" i="22"/>
  <c r="F36" i="17"/>
  <c r="F44" i="21"/>
  <c r="F36" i="20"/>
  <c r="F28" i="33"/>
  <c r="F24" i="35"/>
  <c r="F20" i="17"/>
  <c r="F20" i="15"/>
  <c r="C48" i="29"/>
  <c r="C48" i="18"/>
  <c r="C48" i="33"/>
  <c r="F6" i="28"/>
  <c r="F6" i="26"/>
  <c r="F22" i="26"/>
  <c r="F27" i="26"/>
  <c r="F33" i="26"/>
  <c r="F44" i="24"/>
  <c r="F28" i="22"/>
  <c r="F12" i="1"/>
  <c r="F44" i="20"/>
  <c r="F44" i="33"/>
  <c r="C48" i="24"/>
  <c r="C48" i="17"/>
  <c r="F44" i="22"/>
  <c r="F28" i="1"/>
  <c r="F8" i="35"/>
  <c r="C48" i="30"/>
  <c r="F44" i="29"/>
  <c r="F40" i="29"/>
  <c r="F36" i="29"/>
  <c r="F28" i="29"/>
  <c r="F24" i="29"/>
  <c r="F12" i="29"/>
  <c r="F8" i="29"/>
  <c r="F27" i="28"/>
  <c r="F43" i="28"/>
  <c r="F10" i="27"/>
  <c r="F26" i="27"/>
  <c r="F31" i="27"/>
  <c r="F42" i="27"/>
  <c r="F47" i="27"/>
  <c r="F33" i="27"/>
  <c r="F38" i="26"/>
  <c r="F16" i="24"/>
  <c r="F32" i="24"/>
  <c r="F24" i="23"/>
  <c r="F40" i="23"/>
  <c r="F16" i="22"/>
  <c r="F24" i="17"/>
  <c r="F40" i="17"/>
  <c r="F24" i="15"/>
  <c r="F16" i="1"/>
  <c r="F32" i="1"/>
  <c r="F32" i="21"/>
  <c r="F7" i="20"/>
  <c r="F39" i="20"/>
  <c r="F32" i="33"/>
  <c r="F10" i="34"/>
  <c r="F15" i="28"/>
  <c r="F31" i="28"/>
  <c r="F47" i="28"/>
  <c r="F11" i="27"/>
  <c r="F22" i="27"/>
  <c r="F27" i="27"/>
  <c r="F38" i="27"/>
  <c r="F5" i="27"/>
  <c r="F37" i="27"/>
  <c r="F28" i="25"/>
  <c r="F44" i="25"/>
  <c r="F20" i="24"/>
  <c r="F36" i="24"/>
  <c r="F28" i="23"/>
  <c r="F44" i="23"/>
  <c r="F20" i="22"/>
  <c r="F36" i="22"/>
  <c r="F28" i="17"/>
  <c r="F44" i="17"/>
  <c r="F28" i="15"/>
  <c r="F44" i="15"/>
  <c r="F36" i="1"/>
  <c r="F36" i="21"/>
  <c r="F32" i="20"/>
  <c r="F21" i="27"/>
  <c r="F20" i="30"/>
  <c r="F27" i="29"/>
  <c r="F33" i="29"/>
  <c r="F20" i="29"/>
  <c r="F17" i="27"/>
  <c r="F32" i="27"/>
  <c r="F16" i="27"/>
  <c r="F24" i="24"/>
  <c r="F40" i="24"/>
  <c r="F24" i="22"/>
  <c r="F40" i="22"/>
  <c r="F32" i="17"/>
  <c r="F32" i="15"/>
  <c r="F8" i="1"/>
  <c r="F24" i="1"/>
  <c r="F8" i="21"/>
  <c r="F40" i="21"/>
  <c r="F19" i="20"/>
  <c r="F24" i="33"/>
  <c r="F21" i="34"/>
  <c r="F42" i="34"/>
  <c r="F9" i="35"/>
  <c r="F11" i="35"/>
  <c r="F35" i="35"/>
  <c r="F39" i="35"/>
  <c r="F43" i="35"/>
  <c r="F11" i="34"/>
  <c r="F27" i="34"/>
  <c r="F38" i="34"/>
  <c r="F43" i="34"/>
  <c r="F29" i="34"/>
  <c r="F34" i="34"/>
  <c r="F45" i="34"/>
  <c r="F14" i="34"/>
  <c r="F25" i="34"/>
  <c r="F30" i="34"/>
  <c r="F46" i="34"/>
  <c r="F20" i="34"/>
  <c r="F24" i="34"/>
  <c r="F36" i="34"/>
  <c r="F40" i="34"/>
  <c r="F5" i="36"/>
  <c r="F21" i="36"/>
  <c r="F33" i="36"/>
  <c r="F37" i="36"/>
  <c r="F41" i="36"/>
  <c r="F45" i="36"/>
  <c r="F6" i="36"/>
  <c r="F14" i="36"/>
  <c r="F18" i="36"/>
  <c r="F22" i="36"/>
  <c r="F34" i="36"/>
  <c r="F38" i="36"/>
  <c r="F15" i="36"/>
  <c r="F27" i="36"/>
  <c r="F31" i="36"/>
  <c r="F43" i="36"/>
  <c r="F17" i="33"/>
  <c r="F25" i="33"/>
  <c r="F29" i="33"/>
  <c r="F41" i="33"/>
  <c r="F45" i="33"/>
  <c r="F6" i="33"/>
  <c r="F10" i="33"/>
  <c r="F18" i="33"/>
  <c r="F22" i="33"/>
  <c r="F26" i="33"/>
  <c r="F38" i="33"/>
  <c r="F42" i="33"/>
  <c r="F15" i="33"/>
  <c r="F19" i="33"/>
  <c r="F31" i="33"/>
  <c r="F35" i="33"/>
  <c r="F39" i="33"/>
  <c r="F43" i="33"/>
  <c r="F17" i="19"/>
  <c r="F33" i="19"/>
  <c r="F26" i="19"/>
  <c r="F30" i="19"/>
  <c r="F34" i="19"/>
  <c r="F38" i="19"/>
  <c r="F42" i="19"/>
  <c r="F46" i="19"/>
  <c r="F13" i="20"/>
  <c r="F29" i="20"/>
  <c r="F33" i="20"/>
  <c r="F37" i="20"/>
  <c r="F41" i="20"/>
  <c r="F45" i="20"/>
  <c r="F18" i="20"/>
  <c r="F22" i="20"/>
  <c r="F26" i="20"/>
  <c r="F30" i="20"/>
  <c r="F34" i="20"/>
  <c r="F38" i="20"/>
  <c r="F42" i="20"/>
  <c r="F9" i="21"/>
  <c r="F37" i="21"/>
  <c r="F41" i="21"/>
  <c r="F14" i="21"/>
  <c r="F18" i="21"/>
  <c r="F30" i="21"/>
  <c r="F34" i="21"/>
  <c r="F46" i="21"/>
  <c r="F7" i="21"/>
  <c r="F23" i="21"/>
  <c r="F39" i="21"/>
  <c r="F28" i="16"/>
  <c r="F44" i="16"/>
  <c r="F9" i="16"/>
  <c r="F17" i="16"/>
  <c r="F25" i="16"/>
  <c r="F45" i="16"/>
  <c r="F6" i="16"/>
  <c r="F26" i="16"/>
  <c r="F34" i="16"/>
  <c r="F38" i="16"/>
  <c r="F42" i="16"/>
  <c r="F8" i="16"/>
  <c r="F16" i="16"/>
  <c r="F32" i="16"/>
  <c r="F5" i="16"/>
  <c r="F29" i="16"/>
  <c r="F33" i="16"/>
  <c r="F37" i="16"/>
  <c r="F41" i="16"/>
  <c r="F15" i="16"/>
  <c r="F19" i="16"/>
  <c r="F35" i="16"/>
  <c r="F39" i="16"/>
  <c r="F13" i="1"/>
  <c r="F21" i="1"/>
  <c r="F41" i="1"/>
  <c r="F45" i="1"/>
  <c r="F26" i="1"/>
  <c r="F30" i="1"/>
  <c r="F42" i="1"/>
  <c r="F46" i="1"/>
  <c r="F19" i="1"/>
  <c r="F23" i="1"/>
  <c r="F27" i="1"/>
  <c r="F31" i="1"/>
  <c r="F35" i="1"/>
  <c r="F39" i="1"/>
  <c r="F43" i="1"/>
  <c r="F13" i="15"/>
  <c r="F17" i="15"/>
  <c r="F25" i="15"/>
  <c r="F29" i="15"/>
  <c r="F33" i="15"/>
  <c r="F45" i="15"/>
  <c r="F6" i="15"/>
  <c r="F10" i="15"/>
  <c r="F22" i="15"/>
  <c r="F26" i="15"/>
  <c r="F30" i="15"/>
  <c r="F34" i="15"/>
  <c r="F38" i="15"/>
  <c r="F42" i="15"/>
  <c r="F46" i="15"/>
  <c r="F39" i="15"/>
  <c r="F5" i="17"/>
  <c r="F13" i="17"/>
  <c r="F17" i="17"/>
  <c r="F25" i="17"/>
  <c r="F33" i="17"/>
  <c r="F41" i="17"/>
  <c r="F6" i="17"/>
  <c r="F10" i="17"/>
  <c r="F18" i="17"/>
  <c r="F22" i="17"/>
  <c r="F30" i="17"/>
  <c r="F34" i="17"/>
  <c r="F38" i="17"/>
  <c r="F15" i="17"/>
  <c r="F27" i="17"/>
  <c r="F31" i="17"/>
  <c r="F39" i="17"/>
  <c r="F43" i="17"/>
  <c r="F9" i="18"/>
  <c r="F17" i="18"/>
  <c r="F33" i="18"/>
  <c r="F41" i="18"/>
  <c r="F10" i="18"/>
  <c r="F34" i="18"/>
  <c r="F42" i="18"/>
  <c r="F7" i="18"/>
  <c r="F11" i="18"/>
  <c r="F19" i="18"/>
  <c r="F23" i="18"/>
  <c r="F27" i="18"/>
  <c r="F31" i="18"/>
  <c r="F35" i="18"/>
  <c r="F39" i="18"/>
  <c r="F43" i="18"/>
  <c r="F47" i="18"/>
  <c r="F5" i="18"/>
  <c r="F13" i="18"/>
  <c r="F21" i="18"/>
  <c r="F29" i="18"/>
  <c r="F45" i="18"/>
  <c r="F38" i="18"/>
  <c r="F46" i="18"/>
  <c r="F8" i="18"/>
  <c r="F12" i="18"/>
  <c r="F20" i="18"/>
  <c r="F24" i="18"/>
  <c r="F28" i="18"/>
  <c r="F32" i="18"/>
  <c r="F36" i="18"/>
  <c r="F40" i="18"/>
  <c r="F5" i="22"/>
  <c r="F9" i="22"/>
  <c r="F13" i="22"/>
  <c r="F17" i="22"/>
  <c r="F21" i="22"/>
  <c r="F29" i="22"/>
  <c r="F33" i="22"/>
  <c r="F37" i="22"/>
  <c r="F45" i="22"/>
  <c r="F10" i="22"/>
  <c r="F14" i="22"/>
  <c r="F22" i="22"/>
  <c r="F26" i="22"/>
  <c r="F30" i="22"/>
  <c r="F34" i="22"/>
  <c r="F38" i="22"/>
  <c r="F42" i="22"/>
  <c r="F46" i="22"/>
  <c r="F15" i="22"/>
  <c r="F19" i="22"/>
  <c r="F31" i="22"/>
  <c r="F35" i="22"/>
  <c r="F39" i="22"/>
  <c r="F43" i="22"/>
  <c r="F5" i="23"/>
  <c r="F9" i="23"/>
  <c r="F13" i="23"/>
  <c r="F21" i="23"/>
  <c r="F25" i="23"/>
  <c r="F29" i="23"/>
  <c r="F33" i="23"/>
  <c r="F37" i="23"/>
  <c r="F41" i="23"/>
  <c r="F45" i="23"/>
  <c r="F14" i="23"/>
  <c r="F18" i="23"/>
  <c r="F22" i="23"/>
  <c r="F26" i="23"/>
  <c r="F30" i="23"/>
  <c r="F34" i="23"/>
  <c r="F38" i="23"/>
  <c r="F42" i="23"/>
  <c r="F46" i="23"/>
  <c r="F7" i="23"/>
  <c r="F15" i="23"/>
  <c r="F19" i="23"/>
  <c r="F23" i="23"/>
  <c r="F31" i="23"/>
  <c r="F35" i="23"/>
  <c r="F39" i="23"/>
  <c r="F41" i="24"/>
  <c r="F45" i="24"/>
  <c r="F6" i="24"/>
  <c r="F10" i="24"/>
  <c r="F14" i="24"/>
  <c r="F18" i="24"/>
  <c r="F22" i="24"/>
  <c r="F26" i="24"/>
  <c r="F30" i="24"/>
  <c r="F34" i="24"/>
  <c r="F38" i="24"/>
  <c r="F42" i="24"/>
  <c r="F46" i="24"/>
  <c r="F7" i="24"/>
  <c r="F11" i="24"/>
  <c r="F15" i="24"/>
  <c r="F27" i="24"/>
  <c r="F31" i="24"/>
  <c r="F39" i="24"/>
  <c r="F43" i="24"/>
  <c r="F17" i="25"/>
  <c r="F25" i="25"/>
  <c r="F33" i="25"/>
  <c r="F14" i="25"/>
  <c r="F22" i="25"/>
  <c r="F26" i="25"/>
  <c r="F30" i="25"/>
  <c r="F34" i="25"/>
  <c r="F46" i="25"/>
  <c r="F15" i="25"/>
  <c r="F19" i="25"/>
  <c r="F23" i="25"/>
  <c r="F27" i="25"/>
  <c r="F31" i="25"/>
  <c r="F35" i="25"/>
  <c r="F39" i="25"/>
  <c r="F43" i="25"/>
  <c r="F13" i="26"/>
  <c r="F18" i="26"/>
  <c r="F23" i="26"/>
  <c r="F34" i="26"/>
  <c r="F45" i="26"/>
  <c r="F19" i="26"/>
  <c r="F25" i="26"/>
  <c r="F30" i="26"/>
  <c r="F41" i="26"/>
  <c r="F46" i="26"/>
  <c r="F5" i="26"/>
  <c r="F26" i="26"/>
  <c r="F31" i="26"/>
  <c r="F37" i="26"/>
  <c r="F42" i="26"/>
  <c r="F18" i="27"/>
  <c r="F25" i="27"/>
  <c r="F41" i="27"/>
  <c r="F14" i="27"/>
  <c r="F29" i="27"/>
  <c r="F12" i="28"/>
  <c r="F16" i="28"/>
  <c r="F20" i="28"/>
  <c r="F24" i="28"/>
  <c r="F28" i="28"/>
  <c r="F32" i="28"/>
  <c r="F36" i="28"/>
  <c r="F40" i="28"/>
  <c r="F44" i="28"/>
  <c r="F13" i="28"/>
  <c r="F17" i="28"/>
  <c r="F21" i="28"/>
  <c r="F29" i="28"/>
  <c r="F33" i="28"/>
  <c r="F37" i="28"/>
  <c r="F45" i="28"/>
  <c r="F5" i="28"/>
  <c r="F9" i="28"/>
  <c r="F22" i="28"/>
  <c r="F26" i="28"/>
  <c r="F34" i="28"/>
  <c r="F38" i="28"/>
  <c r="F42" i="28"/>
  <c r="F14" i="29"/>
  <c r="F29" i="29"/>
  <c r="F35" i="29"/>
  <c r="F43" i="29"/>
  <c r="F6" i="29"/>
  <c r="F15" i="29"/>
  <c r="F23" i="29"/>
  <c r="F30" i="29"/>
  <c r="F45" i="29"/>
  <c r="F46" i="29"/>
  <c r="F34" i="29"/>
  <c r="F18" i="29"/>
  <c r="F10" i="29"/>
  <c r="F11" i="29"/>
  <c r="F17" i="29"/>
  <c r="F31" i="29"/>
  <c r="F39" i="29"/>
  <c r="F47" i="29"/>
  <c r="F5" i="29"/>
  <c r="F9" i="30"/>
  <c r="F13" i="30"/>
  <c r="F17" i="30"/>
  <c r="F21" i="30"/>
  <c r="F25" i="30"/>
  <c r="F29" i="30"/>
  <c r="F33" i="30"/>
  <c r="F41" i="30"/>
  <c r="F6" i="30"/>
  <c r="F10" i="30"/>
  <c r="F14" i="30"/>
  <c r="F18" i="30"/>
  <c r="F22" i="30"/>
  <c r="F26" i="30"/>
  <c r="F30" i="30"/>
  <c r="F34" i="30"/>
  <c r="F38" i="30"/>
  <c r="F42" i="30"/>
  <c r="F46" i="30"/>
  <c r="F7" i="30"/>
  <c r="F15" i="30"/>
  <c r="F19" i="30"/>
  <c r="F23" i="30"/>
  <c r="F27" i="30"/>
  <c r="F31" i="30"/>
  <c r="F35" i="30"/>
  <c r="F39" i="30"/>
  <c r="F43" i="30"/>
  <c r="F44" i="31"/>
  <c r="F32" i="31"/>
  <c r="F28" i="31"/>
  <c r="F20" i="31"/>
  <c r="F12" i="31"/>
  <c r="F8" i="31"/>
  <c r="E11" i="31"/>
  <c r="F11" i="31" s="1"/>
  <c r="E15" i="31"/>
  <c r="F15" i="31" s="1"/>
  <c r="D32" i="8"/>
  <c r="F48" i="20" l="1"/>
  <c r="F48" i="22"/>
  <c r="F48" i="35"/>
  <c r="F48" i="34"/>
  <c r="F48" i="36"/>
  <c r="F48" i="33"/>
  <c r="F48" i="19"/>
  <c r="F48" i="21"/>
  <c r="F48" i="1"/>
  <c r="F48" i="15"/>
  <c r="F48" i="16"/>
  <c r="F48" i="17"/>
  <c r="F48" i="18"/>
  <c r="F48" i="23"/>
  <c r="F48" i="24"/>
  <c r="F48" i="25"/>
  <c r="F48" i="26"/>
  <c r="F48" i="27"/>
  <c r="F48" i="28"/>
  <c r="F48" i="29"/>
  <c r="F48" i="30"/>
  <c r="F48" i="31"/>
  <c r="D5" i="32" l="1"/>
  <c r="D6" i="32"/>
  <c r="D7" i="32"/>
  <c r="D8" i="32"/>
  <c r="D9" i="32"/>
  <c r="D10" i="32"/>
  <c r="D11" i="32"/>
  <c r="D12" i="32"/>
  <c r="D13" i="32"/>
  <c r="D14" i="32"/>
  <c r="D15" i="32"/>
  <c r="D16" i="32"/>
  <c r="D17" i="32"/>
  <c r="D18" i="32"/>
  <c r="D19" i="32"/>
  <c r="D20" i="32"/>
  <c r="D21" i="32"/>
  <c r="D22" i="32"/>
  <c r="D23" i="32"/>
  <c r="D24" i="32"/>
  <c r="D25" i="32"/>
  <c r="D26" i="32"/>
  <c r="D27" i="32"/>
  <c r="D28" i="32"/>
  <c r="E28" i="32" s="1"/>
  <c r="D29" i="32"/>
  <c r="D30" i="32"/>
  <c r="D31" i="32"/>
  <c r="D32" i="32"/>
  <c r="E32" i="32" s="1"/>
  <c r="D33" i="32"/>
  <c r="D34" i="32"/>
  <c r="D35" i="32"/>
  <c r="D36" i="32"/>
  <c r="E36" i="32" s="1"/>
  <c r="D37" i="32"/>
  <c r="D38" i="32"/>
  <c r="D39" i="32"/>
  <c r="D40" i="32"/>
  <c r="E40" i="32" s="1"/>
  <c r="D41" i="32"/>
  <c r="D42" i="32"/>
  <c r="D43" i="32"/>
  <c r="D44" i="32"/>
  <c r="E44" i="32" s="1"/>
  <c r="D45" i="32"/>
  <c r="D46" i="32"/>
  <c r="D47" i="32"/>
  <c r="D48" i="32"/>
  <c r="C28" i="32"/>
  <c r="AB6" i="14" a="1"/>
  <c r="AC6" i="14" s="1"/>
  <c r="E46" i="32" l="1"/>
  <c r="F46" i="32" s="1"/>
  <c r="C46" i="3" s="1"/>
  <c r="AB48" i="14"/>
  <c r="AF45" i="14"/>
  <c r="AE43" i="14"/>
  <c r="AE41" i="14"/>
  <c r="AD39" i="14"/>
  <c r="AC37" i="14"/>
  <c r="AC35" i="14"/>
  <c r="AB33" i="14"/>
  <c r="AF30" i="14"/>
  <c r="AC28" i="14"/>
  <c r="AB25" i="14"/>
  <c r="AF21" i="14"/>
  <c r="AE18" i="14"/>
  <c r="AD15" i="14"/>
  <c r="AC12" i="14"/>
  <c r="AB9" i="14"/>
  <c r="AF49" i="14"/>
  <c r="AF48" i="14"/>
  <c r="AE47" i="14"/>
  <c r="AE46" i="14"/>
  <c r="AE45" i="14"/>
  <c r="AD44" i="14"/>
  <c r="AD43" i="14"/>
  <c r="AD42" i="14"/>
  <c r="AC41" i="14"/>
  <c r="AC40" i="14"/>
  <c r="AC39" i="14"/>
  <c r="AB38" i="14"/>
  <c r="AB37" i="14"/>
  <c r="AB36" i="14"/>
  <c r="AF34" i="14"/>
  <c r="AF33" i="14"/>
  <c r="AF32" i="14"/>
  <c r="AE31" i="14"/>
  <c r="AE30" i="14"/>
  <c r="AC29" i="14"/>
  <c r="AE27" i="14"/>
  <c r="AB26" i="14"/>
  <c r="AD24" i="14"/>
  <c r="AF22" i="14"/>
  <c r="AC21" i="14"/>
  <c r="AE19" i="14"/>
  <c r="AB18" i="14"/>
  <c r="AD16" i="14"/>
  <c r="AF14" i="14"/>
  <c r="AC13" i="14"/>
  <c r="AE11" i="14"/>
  <c r="AB10" i="14"/>
  <c r="AD8" i="14"/>
  <c r="AF6" i="14"/>
  <c r="AB49" i="14"/>
  <c r="AF46" i="14"/>
  <c r="AF44" i="14"/>
  <c r="AE42" i="14"/>
  <c r="AD40" i="14"/>
  <c r="AD38" i="14"/>
  <c r="AC36" i="14"/>
  <c r="AB34" i="14"/>
  <c r="AB32" i="14"/>
  <c r="AF29" i="14"/>
  <c r="AE26" i="14"/>
  <c r="AD23" i="14"/>
  <c r="AC20" i="14"/>
  <c r="AB17" i="14"/>
  <c r="AF13" i="14"/>
  <c r="AE10" i="14"/>
  <c r="AD7" i="14"/>
  <c r="AE49" i="14"/>
  <c r="AD48" i="14"/>
  <c r="AD47" i="14"/>
  <c r="AD46" i="14"/>
  <c r="AC45" i="14"/>
  <c r="AC44" i="14"/>
  <c r="AC43" i="14"/>
  <c r="AB42" i="14"/>
  <c r="AB41" i="14"/>
  <c r="AB40" i="14"/>
  <c r="AF38" i="14"/>
  <c r="AF37" i="14"/>
  <c r="AF36" i="14"/>
  <c r="AE35" i="14"/>
  <c r="AE34" i="14"/>
  <c r="AE33" i="14"/>
  <c r="AD32" i="14"/>
  <c r="AD31" i="14"/>
  <c r="AD30" i="14"/>
  <c r="AB29" i="14"/>
  <c r="AD27" i="14"/>
  <c r="AF25" i="14"/>
  <c r="AC24" i="14"/>
  <c r="AE22" i="14"/>
  <c r="AB21" i="14"/>
  <c r="AD19" i="14"/>
  <c r="AF17" i="14"/>
  <c r="AC16" i="14"/>
  <c r="AE14" i="14"/>
  <c r="AB13" i="14"/>
  <c r="AD11" i="14"/>
  <c r="AF9" i="14"/>
  <c r="AC8" i="14"/>
  <c r="AE6" i="14"/>
  <c r="AC49" i="14"/>
  <c r="AC48" i="14"/>
  <c r="AC47" i="14"/>
  <c r="AB46" i="14"/>
  <c r="AB45" i="14"/>
  <c r="AB44" i="14"/>
  <c r="AF42" i="14"/>
  <c r="AF41" i="14"/>
  <c r="AF40" i="14"/>
  <c r="AE39" i="14"/>
  <c r="AE38" i="14"/>
  <c r="AE37" i="14"/>
  <c r="AD36" i="14"/>
  <c r="AD35" i="14"/>
  <c r="AD34" i="14"/>
  <c r="AC33" i="14"/>
  <c r="AC32" i="14"/>
  <c r="AC31" i="14"/>
  <c r="AB30" i="14"/>
  <c r="AD28" i="14"/>
  <c r="AF26" i="14"/>
  <c r="AC25" i="14"/>
  <c r="AE23" i="14"/>
  <c r="AB22" i="14"/>
  <c r="AD20" i="14"/>
  <c r="AF18" i="14"/>
  <c r="AC17" i="14"/>
  <c r="AE15" i="14"/>
  <c r="AB14" i="14"/>
  <c r="AD12" i="14"/>
  <c r="AF10" i="14"/>
  <c r="AC9" i="14"/>
  <c r="AE7" i="14"/>
  <c r="AB6" i="14"/>
  <c r="E24" i="32"/>
  <c r="F24" i="32" s="1"/>
  <c r="C24" i="3" s="1"/>
  <c r="E20" i="32"/>
  <c r="E16" i="32"/>
  <c r="E12" i="32"/>
  <c r="F12" i="32" s="1"/>
  <c r="C12" i="3" s="1"/>
  <c r="E8" i="32"/>
  <c r="F8" i="32" s="1"/>
  <c r="C8" i="3" s="1"/>
  <c r="E47" i="32"/>
  <c r="F47" i="32" s="1"/>
  <c r="C47" i="3" s="1"/>
  <c r="E43" i="32"/>
  <c r="F43" i="32" s="1"/>
  <c r="C43" i="3" s="1"/>
  <c r="E39" i="32"/>
  <c r="E35" i="32"/>
  <c r="E31" i="32"/>
  <c r="F31" i="32" s="1"/>
  <c r="C31" i="3" s="1"/>
  <c r="E27" i="32"/>
  <c r="F27" i="32" s="1"/>
  <c r="C27" i="3" s="1"/>
  <c r="E23" i="32"/>
  <c r="E19" i="32"/>
  <c r="E15" i="32"/>
  <c r="F15" i="32" s="1"/>
  <c r="C15" i="3" s="1"/>
  <c r="E11" i="32"/>
  <c r="F11" i="32" s="1"/>
  <c r="C11" i="3" s="1"/>
  <c r="E7" i="32"/>
  <c r="E38" i="32"/>
  <c r="E30" i="32"/>
  <c r="F30" i="32" s="1"/>
  <c r="C30" i="3" s="1"/>
  <c r="E22" i="32"/>
  <c r="E14" i="32"/>
  <c r="F14" i="32" s="1"/>
  <c r="C14" i="3" s="1"/>
  <c r="E6" i="32"/>
  <c r="E42" i="32"/>
  <c r="E34" i="32"/>
  <c r="E26" i="32"/>
  <c r="E18" i="32"/>
  <c r="E10" i="32"/>
  <c r="E45" i="32"/>
  <c r="E41" i="32"/>
  <c r="E37" i="32"/>
  <c r="F37" i="32" s="1"/>
  <c r="C37" i="3" s="1"/>
  <c r="E33" i="32"/>
  <c r="F33" i="32" s="1"/>
  <c r="C33" i="3" s="1"/>
  <c r="E29" i="32"/>
  <c r="F29" i="32" s="1"/>
  <c r="C29" i="3" s="1"/>
  <c r="E25" i="32"/>
  <c r="E21" i="32"/>
  <c r="E17" i="32"/>
  <c r="E13" i="32"/>
  <c r="E9" i="32"/>
  <c r="E5" i="32"/>
  <c r="F5" i="32" s="1"/>
  <c r="C5" i="3" s="1"/>
  <c r="F36" i="32"/>
  <c r="C36" i="3" s="1"/>
  <c r="C48" i="32"/>
  <c r="AE29" i="14"/>
  <c r="AF28" i="14"/>
  <c r="AB28" i="14"/>
  <c r="AC27" i="14"/>
  <c r="AD26" i="14"/>
  <c r="AE25" i="14"/>
  <c r="AF24" i="14"/>
  <c r="AB24" i="14"/>
  <c r="AC23" i="14"/>
  <c r="AD22" i="14"/>
  <c r="AE21" i="14"/>
  <c r="AF20" i="14"/>
  <c r="AB20" i="14"/>
  <c r="AC19" i="14"/>
  <c r="AD18" i="14"/>
  <c r="AE17" i="14"/>
  <c r="AF16" i="14"/>
  <c r="AB16" i="14"/>
  <c r="AC15" i="14"/>
  <c r="AD14" i="14"/>
  <c r="AE13" i="14"/>
  <c r="AF12" i="14"/>
  <c r="AB12" i="14"/>
  <c r="AC11" i="14"/>
  <c r="AD10" i="14"/>
  <c r="AE9" i="14"/>
  <c r="AF8" i="14"/>
  <c r="AB8" i="14"/>
  <c r="AC7" i="14"/>
  <c r="AD6" i="14"/>
  <c r="AD49" i="14"/>
  <c r="AE48" i="14"/>
  <c r="AF47" i="14"/>
  <c r="AB47" i="14"/>
  <c r="AC46" i="14"/>
  <c r="AD45" i="14"/>
  <c r="AE44" i="14"/>
  <c r="AF43" i="14"/>
  <c r="AB43" i="14"/>
  <c r="AC42" i="14"/>
  <c r="AD41" i="14"/>
  <c r="AE40" i="14"/>
  <c r="AF39" i="14"/>
  <c r="AB39" i="14"/>
  <c r="AC38" i="14"/>
  <c r="AD37" i="14"/>
  <c r="AE36" i="14"/>
  <c r="AF35" i="14"/>
  <c r="AB35" i="14"/>
  <c r="AC34" i="14"/>
  <c r="AD33" i="14"/>
  <c r="AE32" i="14"/>
  <c r="AF31" i="14"/>
  <c r="AB31" i="14"/>
  <c r="AC30" i="14"/>
  <c r="AD29" i="14"/>
  <c r="AE28" i="14"/>
  <c r="AF27" i="14"/>
  <c r="AB27" i="14"/>
  <c r="AC26" i="14"/>
  <c r="AD25" i="14"/>
  <c r="AE24" i="14"/>
  <c r="AF23" i="14"/>
  <c r="AB23" i="14"/>
  <c r="AC22" i="14"/>
  <c r="AD21" i="14"/>
  <c r="AE20" i="14"/>
  <c r="AF19" i="14"/>
  <c r="AB19" i="14"/>
  <c r="AC18" i="14"/>
  <c r="AD17" i="14"/>
  <c r="AE16" i="14"/>
  <c r="AF15" i="14"/>
  <c r="AB15" i="14"/>
  <c r="AC14" i="14"/>
  <c r="AD13" i="14"/>
  <c r="AE12" i="14"/>
  <c r="AF11" i="14"/>
  <c r="AB11" i="14"/>
  <c r="AC10" i="14"/>
  <c r="AD9" i="14"/>
  <c r="AE8" i="14"/>
  <c r="AF7" i="14"/>
  <c r="AB7" i="14"/>
  <c r="X45" i="14"/>
  <c r="E45" i="14" s="1"/>
  <c r="X46" i="14"/>
  <c r="E46" i="14" s="1"/>
  <c r="X47" i="14"/>
  <c r="X48" i="14"/>
  <c r="E48" i="14" s="1"/>
  <c r="X49" i="14"/>
  <c r="W45" i="14"/>
  <c r="D45" i="14" s="1"/>
  <c r="W46" i="14"/>
  <c r="D46" i="14" s="1"/>
  <c r="W47" i="14"/>
  <c r="D47" i="14" s="1"/>
  <c r="W48" i="14"/>
  <c r="D48" i="14" s="1"/>
  <c r="W49" i="14"/>
  <c r="AM6" i="14"/>
  <c r="AM7" i="14"/>
  <c r="AM8" i="14"/>
  <c r="AM9" i="14"/>
  <c r="AM10" i="14"/>
  <c r="AM11" i="14"/>
  <c r="AM12" i="14"/>
  <c r="AM13" i="14"/>
  <c r="AM14" i="14"/>
  <c r="AM15" i="14"/>
  <c r="AM16" i="14"/>
  <c r="AM17" i="14"/>
  <c r="AM18"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48" i="14"/>
  <c r="AM49" i="14"/>
  <c r="AN49" i="14" s="1"/>
  <c r="H49" i="14" s="1"/>
  <c r="AG6" i="14"/>
  <c r="AG7" i="14"/>
  <c r="AG8" i="14"/>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E47"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AI41" i="14" l="1"/>
  <c r="AI49" i="14"/>
  <c r="AI44" i="14"/>
  <c r="I45" i="34"/>
  <c r="J45" i="34" s="1"/>
  <c r="I45" i="21"/>
  <c r="J45" i="21" s="1"/>
  <c r="I45" i="36"/>
  <c r="J45" i="36" s="1"/>
  <c r="I45" i="19"/>
  <c r="J45" i="19" s="1"/>
  <c r="I45" i="35"/>
  <c r="J45" i="35" s="1"/>
  <c r="I45" i="20"/>
  <c r="J45" i="20" s="1"/>
  <c r="I45" i="1"/>
  <c r="J45" i="1" s="1"/>
  <c r="I45" i="15"/>
  <c r="J45" i="15" s="1"/>
  <c r="I45" i="16"/>
  <c r="J45" i="16" s="1"/>
  <c r="I45" i="33"/>
  <c r="J45" i="33" s="1"/>
  <c r="I45" i="25"/>
  <c r="J45" i="25" s="1"/>
  <c r="I45" i="26"/>
  <c r="J45" i="26" s="1"/>
  <c r="I45" i="18"/>
  <c r="J45" i="18" s="1"/>
  <c r="I45" i="24"/>
  <c r="J45" i="24" s="1"/>
  <c r="I45" i="23"/>
  <c r="J45" i="23" s="1"/>
  <c r="I45" i="32"/>
  <c r="I45" i="17"/>
  <c r="J45" i="17" s="1"/>
  <c r="I45" i="28"/>
  <c r="J45" i="28" s="1"/>
  <c r="I45" i="22"/>
  <c r="J45" i="22" s="1"/>
  <c r="I45" i="29"/>
  <c r="J45" i="29" s="1"/>
  <c r="I45" i="30"/>
  <c r="J45" i="30" s="1"/>
  <c r="I45" i="31"/>
  <c r="J45" i="31" s="1"/>
  <c r="I45" i="27"/>
  <c r="J45" i="27" s="1"/>
  <c r="I44" i="35"/>
  <c r="J44" i="35" s="1"/>
  <c r="I44" i="36"/>
  <c r="J44" i="36" s="1"/>
  <c r="I44" i="33"/>
  <c r="J44" i="33" s="1"/>
  <c r="I44" i="34"/>
  <c r="J44" i="34" s="1"/>
  <c r="I44" i="19"/>
  <c r="J44" i="19" s="1"/>
  <c r="I44" i="20"/>
  <c r="J44" i="20" s="1"/>
  <c r="I44" i="21"/>
  <c r="J44" i="21" s="1"/>
  <c r="I44" i="1"/>
  <c r="J44" i="1" s="1"/>
  <c r="I44" i="22"/>
  <c r="J44" i="22" s="1"/>
  <c r="I44" i="15"/>
  <c r="J44" i="15" s="1"/>
  <c r="I44" i="17"/>
  <c r="J44" i="17" s="1"/>
  <c r="I44" i="25"/>
  <c r="J44" i="25" s="1"/>
  <c r="I44" i="27"/>
  <c r="J44" i="27" s="1"/>
  <c r="I44" i="16"/>
  <c r="J44" i="16" s="1"/>
  <c r="I44" i="18"/>
  <c r="J44" i="18" s="1"/>
  <c r="I44" i="24"/>
  <c r="J44" i="24" s="1"/>
  <c r="I44" i="28"/>
  <c r="J44" i="28" s="1"/>
  <c r="I44" i="26"/>
  <c r="J44" i="26" s="1"/>
  <c r="I44" i="29"/>
  <c r="J44" i="29" s="1"/>
  <c r="I44" i="30"/>
  <c r="J44" i="30" s="1"/>
  <c r="I44" i="23"/>
  <c r="J44" i="23" s="1"/>
  <c r="I44" i="31"/>
  <c r="J44" i="31" s="1"/>
  <c r="I44" i="32"/>
  <c r="K46" i="35"/>
  <c r="L46" i="35" s="1"/>
  <c r="K46" i="36"/>
  <c r="L46" i="36" s="1"/>
  <c r="K46" i="33"/>
  <c r="L46" i="33" s="1"/>
  <c r="K46" i="34"/>
  <c r="L46" i="34" s="1"/>
  <c r="K46" i="20"/>
  <c r="L46" i="20" s="1"/>
  <c r="K46" i="21"/>
  <c r="L46" i="21" s="1"/>
  <c r="K46" i="19"/>
  <c r="L46" i="19" s="1"/>
  <c r="K46" i="1"/>
  <c r="L46" i="1" s="1"/>
  <c r="K46" i="15"/>
  <c r="L46" i="15" s="1"/>
  <c r="K46" i="16"/>
  <c r="L46" i="16" s="1"/>
  <c r="K46" i="23"/>
  <c r="L46" i="23" s="1"/>
  <c r="K46" i="24"/>
  <c r="L46" i="24" s="1"/>
  <c r="K46" i="25"/>
  <c r="L46" i="25" s="1"/>
  <c r="K46" i="28"/>
  <c r="L46" i="28" s="1"/>
  <c r="K46" i="17"/>
  <c r="L46" i="17" s="1"/>
  <c r="K46" i="22"/>
  <c r="L46" i="22" s="1"/>
  <c r="K46" i="18"/>
  <c r="L46" i="18" s="1"/>
  <c r="K46" i="26"/>
  <c r="L46" i="26" s="1"/>
  <c r="K46" i="27"/>
  <c r="L46" i="27" s="1"/>
  <c r="K46" i="30"/>
  <c r="L46" i="30" s="1"/>
  <c r="K46" i="31"/>
  <c r="L46" i="31" s="1"/>
  <c r="K46" i="29"/>
  <c r="L46" i="29" s="1"/>
  <c r="K46" i="32"/>
  <c r="L46" i="32" s="1"/>
  <c r="K45" i="35"/>
  <c r="L45" i="35" s="1"/>
  <c r="K45" i="36"/>
  <c r="L45" i="36" s="1"/>
  <c r="K45" i="33"/>
  <c r="L45" i="33" s="1"/>
  <c r="K45" i="19"/>
  <c r="L45" i="19" s="1"/>
  <c r="K45" i="34"/>
  <c r="L45" i="34" s="1"/>
  <c r="K45" i="20"/>
  <c r="L45" i="20" s="1"/>
  <c r="K45" i="15"/>
  <c r="L45" i="15" s="1"/>
  <c r="K45" i="16"/>
  <c r="L45" i="16" s="1"/>
  <c r="K45" i="17"/>
  <c r="L45" i="17" s="1"/>
  <c r="K45" i="18"/>
  <c r="L45" i="18" s="1"/>
  <c r="K45" i="26"/>
  <c r="L45" i="26" s="1"/>
  <c r="K45" i="21"/>
  <c r="L45" i="21" s="1"/>
  <c r="K45" i="23"/>
  <c r="L45" i="23" s="1"/>
  <c r="K45" i="27"/>
  <c r="L45" i="27" s="1"/>
  <c r="K45" i="1"/>
  <c r="L45" i="1" s="1"/>
  <c r="K45" i="28"/>
  <c r="L45" i="28" s="1"/>
  <c r="K45" i="22"/>
  <c r="L45" i="22" s="1"/>
  <c r="K45" i="24"/>
  <c r="L45" i="24" s="1"/>
  <c r="K45" i="29"/>
  <c r="L45" i="29" s="1"/>
  <c r="K45" i="30"/>
  <c r="L45" i="30" s="1"/>
  <c r="K45" i="31"/>
  <c r="L45" i="31" s="1"/>
  <c r="K45" i="25"/>
  <c r="L45" i="25" s="1"/>
  <c r="K45" i="32"/>
  <c r="I47" i="34"/>
  <c r="J47" i="34" s="1"/>
  <c r="I47" i="36"/>
  <c r="J47" i="36" s="1"/>
  <c r="I47" i="21"/>
  <c r="J47" i="21" s="1"/>
  <c r="I47" i="35"/>
  <c r="J47" i="35" s="1"/>
  <c r="I47" i="33"/>
  <c r="J47" i="33" s="1"/>
  <c r="I47" i="19"/>
  <c r="J47" i="19" s="1"/>
  <c r="I47" i="1"/>
  <c r="J47" i="1" s="1"/>
  <c r="I47" i="15"/>
  <c r="J47" i="15" s="1"/>
  <c r="I47" i="16"/>
  <c r="J47" i="16" s="1"/>
  <c r="I47" i="18"/>
  <c r="J47" i="18" s="1"/>
  <c r="I47" i="25"/>
  <c r="J47" i="25" s="1"/>
  <c r="I47" i="26"/>
  <c r="J47" i="26" s="1"/>
  <c r="I47" i="17"/>
  <c r="J47" i="17" s="1"/>
  <c r="I47" i="22"/>
  <c r="J47" i="22" s="1"/>
  <c r="I47" i="20"/>
  <c r="J47" i="20" s="1"/>
  <c r="I47" i="24"/>
  <c r="J47" i="24" s="1"/>
  <c r="I47" i="27"/>
  <c r="J47" i="27" s="1"/>
  <c r="I47" i="31"/>
  <c r="J47" i="31" s="1"/>
  <c r="I47" i="23"/>
  <c r="J47" i="23" s="1"/>
  <c r="I47" i="29"/>
  <c r="J47" i="29" s="1"/>
  <c r="I47" i="30"/>
  <c r="J47" i="30" s="1"/>
  <c r="I47" i="32"/>
  <c r="J47" i="32" s="1"/>
  <c r="I47" i="28"/>
  <c r="J47" i="28" s="1"/>
  <c r="K44" i="35"/>
  <c r="L44" i="35" s="1"/>
  <c r="K44" i="36"/>
  <c r="L44" i="36" s="1"/>
  <c r="K44" i="33"/>
  <c r="L44" i="33" s="1"/>
  <c r="K44" i="34"/>
  <c r="L44" i="34" s="1"/>
  <c r="K44" i="20"/>
  <c r="L44" i="20" s="1"/>
  <c r="K44" i="21"/>
  <c r="L44" i="21" s="1"/>
  <c r="K44" i="19"/>
  <c r="L44" i="19" s="1"/>
  <c r="K44" i="1"/>
  <c r="L44" i="1" s="1"/>
  <c r="K44" i="15"/>
  <c r="L44" i="15" s="1"/>
  <c r="K44" i="16"/>
  <c r="L44" i="16" s="1"/>
  <c r="K44" i="18"/>
  <c r="L44" i="18" s="1"/>
  <c r="K44" i="23"/>
  <c r="L44" i="23" s="1"/>
  <c r="K44" i="24"/>
  <c r="L44" i="24" s="1"/>
  <c r="K44" i="22"/>
  <c r="L44" i="22" s="1"/>
  <c r="K44" i="28"/>
  <c r="L44" i="28" s="1"/>
  <c r="K44" i="26"/>
  <c r="L44" i="26" s="1"/>
  <c r="K44" i="27"/>
  <c r="L44" i="27" s="1"/>
  <c r="K44" i="31"/>
  <c r="L44" i="31" s="1"/>
  <c r="K44" i="32"/>
  <c r="K44" i="17"/>
  <c r="L44" i="17" s="1"/>
  <c r="K44" i="25"/>
  <c r="L44" i="25" s="1"/>
  <c r="K44" i="30"/>
  <c r="L44" i="30" s="1"/>
  <c r="K44" i="29"/>
  <c r="L44" i="29" s="1"/>
  <c r="I46" i="35"/>
  <c r="J46" i="35" s="1"/>
  <c r="I46" i="36"/>
  <c r="J46" i="36" s="1"/>
  <c r="I46" i="33"/>
  <c r="J46" i="33" s="1"/>
  <c r="I46" i="34"/>
  <c r="J46" i="34" s="1"/>
  <c r="I46" i="19"/>
  <c r="J46" i="19" s="1"/>
  <c r="I46" i="20"/>
  <c r="J46" i="20" s="1"/>
  <c r="I46" i="21"/>
  <c r="J46" i="21" s="1"/>
  <c r="I46" i="1"/>
  <c r="J46" i="1" s="1"/>
  <c r="I46" i="15"/>
  <c r="J46" i="15" s="1"/>
  <c r="I46" i="17"/>
  <c r="J46" i="17" s="1"/>
  <c r="I46" i="22"/>
  <c r="J46" i="22" s="1"/>
  <c r="I46" i="16"/>
  <c r="J46" i="16" s="1"/>
  <c r="I46" i="23"/>
  <c r="J46" i="23" s="1"/>
  <c r="I46" i="27"/>
  <c r="J46" i="27" s="1"/>
  <c r="I46" i="25"/>
  <c r="J46" i="25" s="1"/>
  <c r="I46" i="28"/>
  <c r="J46" i="28" s="1"/>
  <c r="I46" i="24"/>
  <c r="J46" i="24" s="1"/>
  <c r="I46" i="29"/>
  <c r="J46" i="29" s="1"/>
  <c r="I46" i="30"/>
  <c r="J46" i="30" s="1"/>
  <c r="I46" i="31"/>
  <c r="J46" i="31" s="1"/>
  <c r="I46" i="32"/>
  <c r="J46" i="32" s="1"/>
  <c r="I46" i="18"/>
  <c r="J46" i="18" s="1"/>
  <c r="I46" i="26"/>
  <c r="J46" i="26" s="1"/>
  <c r="K47" i="35"/>
  <c r="L47" i="35" s="1"/>
  <c r="K47" i="36"/>
  <c r="L47" i="36" s="1"/>
  <c r="K47" i="33"/>
  <c r="L47" i="33" s="1"/>
  <c r="K47" i="34"/>
  <c r="L47" i="34" s="1"/>
  <c r="K47" i="19"/>
  <c r="L47" i="19" s="1"/>
  <c r="K47" i="20"/>
  <c r="L47" i="20" s="1"/>
  <c r="K47" i="15"/>
  <c r="L47" i="15" s="1"/>
  <c r="K47" i="16"/>
  <c r="L47" i="16" s="1"/>
  <c r="K47" i="17"/>
  <c r="L47" i="17" s="1"/>
  <c r="K47" i="18"/>
  <c r="L47" i="18" s="1"/>
  <c r="K47" i="21"/>
  <c r="L47" i="21" s="1"/>
  <c r="K47" i="24"/>
  <c r="L47" i="24" s="1"/>
  <c r="K47" i="26"/>
  <c r="L47" i="26" s="1"/>
  <c r="K47" i="27"/>
  <c r="L47" i="27" s="1"/>
  <c r="K47" i="22"/>
  <c r="L47" i="22" s="1"/>
  <c r="K47" i="31"/>
  <c r="L47" i="31" s="1"/>
  <c r="K47" i="32"/>
  <c r="L47" i="32" s="1"/>
  <c r="K47" i="25"/>
  <c r="L47" i="25" s="1"/>
  <c r="K47" i="29"/>
  <c r="L47" i="29" s="1"/>
  <c r="K47" i="30"/>
  <c r="L47" i="30" s="1"/>
  <c r="K47" i="23"/>
  <c r="L47" i="23" s="1"/>
  <c r="K47" i="28"/>
  <c r="L47" i="28" s="1"/>
  <c r="K47" i="1"/>
  <c r="L47" i="1" s="1"/>
  <c r="AI45" i="14"/>
  <c r="G45" i="14" s="1"/>
  <c r="AI48" i="14"/>
  <c r="G48" i="14" s="1"/>
  <c r="AH47" i="14"/>
  <c r="F47" i="14" s="1"/>
  <c r="AH43" i="14"/>
  <c r="AH46" i="14"/>
  <c r="F46" i="14" s="1"/>
  <c r="F40" i="32"/>
  <c r="C40" i="3" s="1"/>
  <c r="F9" i="32"/>
  <c r="C9" i="3" s="1"/>
  <c r="F41" i="32"/>
  <c r="C41" i="3" s="1"/>
  <c r="F18" i="32"/>
  <c r="C18" i="3" s="1"/>
  <c r="F34" i="32"/>
  <c r="C34" i="3" s="1"/>
  <c r="F13" i="32"/>
  <c r="C13" i="3" s="1"/>
  <c r="F45" i="32"/>
  <c r="C45" i="3" s="1"/>
  <c r="F19" i="32"/>
  <c r="C19" i="3" s="1"/>
  <c r="F35" i="32"/>
  <c r="C35" i="3" s="1"/>
  <c r="F16" i="32"/>
  <c r="C16" i="3" s="1"/>
  <c r="F7" i="32"/>
  <c r="C7" i="3" s="1"/>
  <c r="F44" i="32"/>
  <c r="C44" i="3" s="1"/>
  <c r="F17" i="32"/>
  <c r="C17" i="3" s="1"/>
  <c r="F6" i="32"/>
  <c r="C6" i="3" s="1"/>
  <c r="F22" i="32"/>
  <c r="C22" i="3" s="1"/>
  <c r="F38" i="32"/>
  <c r="C38" i="3" s="1"/>
  <c r="F21" i="32"/>
  <c r="C21" i="3" s="1"/>
  <c r="F23" i="32"/>
  <c r="C23" i="3" s="1"/>
  <c r="F39" i="32"/>
  <c r="C39" i="3" s="1"/>
  <c r="F28" i="32"/>
  <c r="C28" i="3" s="1"/>
  <c r="F20" i="32"/>
  <c r="C20" i="3" s="1"/>
  <c r="F32" i="32"/>
  <c r="C32" i="3" s="1"/>
  <c r="F25" i="32"/>
  <c r="C25" i="3" s="1"/>
  <c r="F10" i="32"/>
  <c r="C10" i="3" s="1"/>
  <c r="F26" i="32"/>
  <c r="C26" i="3" s="1"/>
  <c r="F42" i="32"/>
  <c r="C42" i="3" s="1"/>
  <c r="AH42" i="14"/>
  <c r="O46" i="14"/>
  <c r="P46" i="14" s="1"/>
  <c r="C46" i="14" s="1"/>
  <c r="AI47" i="14"/>
  <c r="G47" i="14" s="1"/>
  <c r="AN47" i="14"/>
  <c r="H47" i="14" s="1"/>
  <c r="O49" i="14"/>
  <c r="P49" i="14" s="1"/>
  <c r="C49" i="14" s="1"/>
  <c r="O45" i="14"/>
  <c r="P45" i="14" s="1"/>
  <c r="C45" i="14" s="1"/>
  <c r="AI43" i="14"/>
  <c r="AN46" i="14"/>
  <c r="H46" i="14" s="1"/>
  <c r="AN45" i="14"/>
  <c r="H45" i="14" s="1"/>
  <c r="O48" i="14"/>
  <c r="P48" i="14" s="1"/>
  <c r="C48" i="14" s="1"/>
  <c r="O47" i="14"/>
  <c r="P47" i="14" s="1"/>
  <c r="C47" i="14" s="1"/>
  <c r="AN48" i="14"/>
  <c r="H48" i="14" s="1"/>
  <c r="AH49" i="14"/>
  <c r="AH45" i="14"/>
  <c r="F45" i="14" s="1"/>
  <c r="AH41" i="14"/>
  <c r="AI46" i="14"/>
  <c r="G46" i="14" s="1"/>
  <c r="AI42" i="14"/>
  <c r="AH48" i="14"/>
  <c r="F48" i="14" s="1"/>
  <c r="AH44" i="14"/>
  <c r="E46" i="3" l="1"/>
  <c r="F47" i="3"/>
  <c r="F46" i="3"/>
  <c r="E47" i="3"/>
  <c r="G44" i="20"/>
  <c r="H44" i="20" s="1"/>
  <c r="G44" i="36"/>
  <c r="H44" i="36" s="1"/>
  <c r="G44" i="33"/>
  <c r="H44" i="33" s="1"/>
  <c r="G44" i="21"/>
  <c r="H44" i="21" s="1"/>
  <c r="G44" i="35"/>
  <c r="H44" i="35" s="1"/>
  <c r="G44" i="1"/>
  <c r="H44" i="1" s="1"/>
  <c r="G44" i="34"/>
  <c r="H44" i="34" s="1"/>
  <c r="G44" i="23"/>
  <c r="H44" i="23" s="1"/>
  <c r="G44" i="19"/>
  <c r="H44" i="19" s="1"/>
  <c r="G44" i="15"/>
  <c r="H44" i="15" s="1"/>
  <c r="G44" i="16"/>
  <c r="H44" i="16" s="1"/>
  <c r="G44" i="17"/>
  <c r="H44" i="17" s="1"/>
  <c r="G44" i="18"/>
  <c r="H44" i="18" s="1"/>
  <c r="G44" i="27"/>
  <c r="H44" i="27" s="1"/>
  <c r="G44" i="28"/>
  <c r="H44" i="28" s="1"/>
  <c r="G44" i="29"/>
  <c r="H44" i="29" s="1"/>
  <c r="G44" i="24"/>
  <c r="H44" i="24" s="1"/>
  <c r="G44" i="22"/>
  <c r="H44" i="22" s="1"/>
  <c r="G44" i="25"/>
  <c r="H44" i="25" s="1"/>
  <c r="G44" i="30"/>
  <c r="H44" i="30" s="1"/>
  <c r="G44" i="26"/>
  <c r="H44" i="26" s="1"/>
  <c r="G44" i="31"/>
  <c r="H44" i="31" s="1"/>
  <c r="G44" i="32"/>
  <c r="G45" i="34"/>
  <c r="H45" i="34" s="1"/>
  <c r="G45" i="19"/>
  <c r="H45" i="19" s="1"/>
  <c r="G45" i="20"/>
  <c r="H45" i="20" s="1"/>
  <c r="G45" i="36"/>
  <c r="H45" i="36" s="1"/>
  <c r="G45" i="33"/>
  <c r="H45" i="33" s="1"/>
  <c r="G45" i="21"/>
  <c r="H45" i="21" s="1"/>
  <c r="G45" i="1"/>
  <c r="H45" i="1" s="1"/>
  <c r="G45" i="22"/>
  <c r="H45" i="22" s="1"/>
  <c r="G45" i="23"/>
  <c r="H45" i="23" s="1"/>
  <c r="G45" i="35"/>
  <c r="H45" i="35" s="1"/>
  <c r="G45" i="15"/>
  <c r="H45" i="15" s="1"/>
  <c r="G45" i="25"/>
  <c r="H45" i="25" s="1"/>
  <c r="G45" i="26"/>
  <c r="H45" i="26" s="1"/>
  <c r="G45" i="18"/>
  <c r="H45" i="18" s="1"/>
  <c r="G45" i="27"/>
  <c r="H45" i="27" s="1"/>
  <c r="G45" i="17"/>
  <c r="H45" i="17" s="1"/>
  <c r="G45" i="28"/>
  <c r="H45" i="28" s="1"/>
  <c r="G45" i="29"/>
  <c r="H45" i="29" s="1"/>
  <c r="G45" i="16"/>
  <c r="H45" i="16" s="1"/>
  <c r="G45" i="32"/>
  <c r="H45" i="32" s="1"/>
  <c r="G45" i="31"/>
  <c r="H45" i="31" s="1"/>
  <c r="G45" i="24"/>
  <c r="H45" i="24" s="1"/>
  <c r="G45" i="30"/>
  <c r="H45" i="30" s="1"/>
  <c r="G47" i="36"/>
  <c r="H47" i="36" s="1"/>
  <c r="G47" i="33"/>
  <c r="H47" i="33" s="1"/>
  <c r="G47" i="21"/>
  <c r="H47" i="21" s="1"/>
  <c r="G47" i="35"/>
  <c r="H47" i="35" s="1"/>
  <c r="G47" i="1"/>
  <c r="H47" i="1" s="1"/>
  <c r="G47" i="34"/>
  <c r="H47" i="34" s="1"/>
  <c r="G47" i="19"/>
  <c r="H47" i="19" s="1"/>
  <c r="G47" i="20"/>
  <c r="H47" i="20" s="1"/>
  <c r="G47" i="15"/>
  <c r="H47" i="15" s="1"/>
  <c r="G47" i="16"/>
  <c r="H47" i="16" s="1"/>
  <c r="G47" i="17"/>
  <c r="H47" i="17" s="1"/>
  <c r="G47" i="18"/>
  <c r="H47" i="18" s="1"/>
  <c r="G47" i="22"/>
  <c r="H47" i="22" s="1"/>
  <c r="G47" i="28"/>
  <c r="H47" i="28" s="1"/>
  <c r="G47" i="29"/>
  <c r="H47" i="29" s="1"/>
  <c r="G47" i="23"/>
  <c r="H47" i="23" s="1"/>
  <c r="G47" i="24"/>
  <c r="H47" i="24" s="1"/>
  <c r="G47" i="25"/>
  <c r="H47" i="25" s="1"/>
  <c r="G47" i="26"/>
  <c r="H47" i="26" s="1"/>
  <c r="G47" i="30"/>
  <c r="H47" i="30" s="1"/>
  <c r="G47" i="27"/>
  <c r="H47" i="27" s="1"/>
  <c r="G47" i="32"/>
  <c r="H47" i="32" s="1"/>
  <c r="G47" i="31"/>
  <c r="H47" i="31" s="1"/>
  <c r="G46" i="35"/>
  <c r="H46" i="35" s="1"/>
  <c r="G46" i="1"/>
  <c r="H46" i="1" s="1"/>
  <c r="G46" i="34"/>
  <c r="H46" i="34" s="1"/>
  <c r="G46" i="19"/>
  <c r="H46" i="19" s="1"/>
  <c r="G46" i="20"/>
  <c r="H46" i="20" s="1"/>
  <c r="G46" i="33"/>
  <c r="H46" i="33" s="1"/>
  <c r="G46" i="15"/>
  <c r="H46" i="15" s="1"/>
  <c r="G46" i="16"/>
  <c r="H46" i="16" s="1"/>
  <c r="G46" i="17"/>
  <c r="H46" i="17" s="1"/>
  <c r="G46" i="18"/>
  <c r="H46" i="18" s="1"/>
  <c r="G46" i="36"/>
  <c r="H46" i="36" s="1"/>
  <c r="G46" i="22"/>
  <c r="H46" i="22" s="1"/>
  <c r="G46" i="21"/>
  <c r="H46" i="21" s="1"/>
  <c r="G46" i="23"/>
  <c r="H46" i="23" s="1"/>
  <c r="G46" i="24"/>
  <c r="H46" i="24" s="1"/>
  <c r="G46" i="25"/>
  <c r="H46" i="25" s="1"/>
  <c r="G46" i="26"/>
  <c r="H46" i="26" s="1"/>
  <c r="G46" i="27"/>
  <c r="H46" i="27" s="1"/>
  <c r="G46" i="28"/>
  <c r="H46" i="28" s="1"/>
  <c r="G46" i="31"/>
  <c r="H46" i="31" s="1"/>
  <c r="G46" i="32"/>
  <c r="H46" i="32" s="1"/>
  <c r="G46" i="29"/>
  <c r="H46" i="29" s="1"/>
  <c r="G46" i="30"/>
  <c r="H46" i="30" s="1"/>
  <c r="J44" i="32"/>
  <c r="E44" i="3" s="1"/>
  <c r="L45" i="32"/>
  <c r="F45" i="3" s="1"/>
  <c r="L44" i="32"/>
  <c r="F44" i="3" s="1"/>
  <c r="J45" i="32"/>
  <c r="E45" i="3" s="1"/>
  <c r="F48" i="32"/>
  <c r="C48" i="3" s="1"/>
  <c r="H44" i="32"/>
  <c r="D47" i="3" l="1"/>
  <c r="D44" i="3"/>
  <c r="D46" i="3"/>
  <c r="D45" i="3"/>
  <c r="AN44" i="14"/>
  <c r="H44" i="14" s="1"/>
  <c r="X44" i="14"/>
  <c r="E44" i="14" s="1"/>
  <c r="W44" i="14"/>
  <c r="D44" i="14" s="1"/>
  <c r="AN43" i="14"/>
  <c r="H43" i="14" s="1"/>
  <c r="X43" i="14"/>
  <c r="E43" i="14" s="1"/>
  <c r="W43" i="14"/>
  <c r="D43" i="14" s="1"/>
  <c r="G43" i="14"/>
  <c r="F43" i="14"/>
  <c r="AN42" i="14"/>
  <c r="H42" i="14" s="1"/>
  <c r="X42" i="14"/>
  <c r="E42" i="14" s="1"/>
  <c r="W42" i="14"/>
  <c r="D42" i="14" s="1"/>
  <c r="O42" i="14"/>
  <c r="P42" i="14" s="1"/>
  <c r="C42" i="14" s="1"/>
  <c r="AN41" i="14"/>
  <c r="H41" i="14" s="1"/>
  <c r="X41" i="14"/>
  <c r="E41" i="14" s="1"/>
  <c r="W41" i="14"/>
  <c r="D41" i="14" s="1"/>
  <c r="O41" i="14"/>
  <c r="P41" i="14" s="1"/>
  <c r="C41" i="14" s="1"/>
  <c r="AN40" i="14"/>
  <c r="H40" i="14" s="1"/>
  <c r="X40" i="14"/>
  <c r="E40" i="14" s="1"/>
  <c r="W40" i="14"/>
  <c r="D40" i="14" s="1"/>
  <c r="O40" i="14"/>
  <c r="P40" i="14" s="1"/>
  <c r="C40" i="14" s="1"/>
  <c r="AN39" i="14"/>
  <c r="H39" i="14" s="1"/>
  <c r="X39" i="14"/>
  <c r="E39" i="14" s="1"/>
  <c r="W39" i="14"/>
  <c r="D39" i="14" s="1"/>
  <c r="O39" i="14"/>
  <c r="P39" i="14" s="1"/>
  <c r="C39" i="14" s="1"/>
  <c r="AN38" i="14"/>
  <c r="X38" i="14"/>
  <c r="E38" i="14" s="1"/>
  <c r="W38" i="14"/>
  <c r="D38" i="14" s="1"/>
  <c r="O38" i="14"/>
  <c r="P38" i="14" s="1"/>
  <c r="C38" i="14" s="1"/>
  <c r="H38" i="14"/>
  <c r="AN37" i="14"/>
  <c r="H37" i="14" s="1"/>
  <c r="X37" i="14"/>
  <c r="E37" i="14" s="1"/>
  <c r="W37" i="14"/>
  <c r="D37" i="14" s="1"/>
  <c r="O37" i="14"/>
  <c r="P37" i="14" s="1"/>
  <c r="C37" i="14" s="1"/>
  <c r="AN36" i="14"/>
  <c r="H36" i="14" s="1"/>
  <c r="X36" i="14"/>
  <c r="E36" i="14" s="1"/>
  <c r="W36" i="14"/>
  <c r="D36" i="14" s="1"/>
  <c r="O36" i="14"/>
  <c r="P36" i="14" s="1"/>
  <c r="C36" i="14" s="1"/>
  <c r="AN35" i="14"/>
  <c r="H35" i="14" s="1"/>
  <c r="X35" i="14"/>
  <c r="E35" i="14" s="1"/>
  <c r="W35" i="14"/>
  <c r="D35" i="14" s="1"/>
  <c r="O35" i="14"/>
  <c r="P35" i="14" s="1"/>
  <c r="C35" i="14" s="1"/>
  <c r="AN34" i="14"/>
  <c r="H34" i="14" s="1"/>
  <c r="X34" i="14"/>
  <c r="E34" i="14" s="1"/>
  <c r="W34" i="14"/>
  <c r="D34" i="14" s="1"/>
  <c r="O34" i="14"/>
  <c r="P34" i="14" s="1"/>
  <c r="C34" i="14" s="1"/>
  <c r="AN33" i="14"/>
  <c r="H33" i="14" s="1"/>
  <c r="X33" i="14"/>
  <c r="E33" i="14" s="1"/>
  <c r="W33" i="14"/>
  <c r="D33" i="14" s="1"/>
  <c r="O33" i="14"/>
  <c r="P33" i="14" s="1"/>
  <c r="C33" i="14" s="1"/>
  <c r="AN32" i="14"/>
  <c r="H32" i="14" s="1"/>
  <c r="X32" i="14"/>
  <c r="E32" i="14" s="1"/>
  <c r="W32" i="14"/>
  <c r="D32" i="14" s="1"/>
  <c r="O32" i="14"/>
  <c r="P32" i="14" s="1"/>
  <c r="C32" i="14" s="1"/>
  <c r="AN31" i="14"/>
  <c r="H31" i="14" s="1"/>
  <c r="X31" i="14"/>
  <c r="E31" i="14" s="1"/>
  <c r="W31" i="14"/>
  <c r="D31" i="14" s="1"/>
  <c r="O31" i="14"/>
  <c r="P31" i="14" s="1"/>
  <c r="C31" i="14" s="1"/>
  <c r="AN30" i="14"/>
  <c r="H30" i="14" s="1"/>
  <c r="X30" i="14"/>
  <c r="E30" i="14" s="1"/>
  <c r="W30" i="14"/>
  <c r="D30" i="14" s="1"/>
  <c r="AN29" i="14"/>
  <c r="H29" i="14" s="1"/>
  <c r="X29" i="14"/>
  <c r="E29" i="14" s="1"/>
  <c r="W29" i="14"/>
  <c r="D29" i="14" s="1"/>
  <c r="AN28" i="14"/>
  <c r="H28" i="14" s="1"/>
  <c r="X28" i="14"/>
  <c r="E28" i="14" s="1"/>
  <c r="W28" i="14"/>
  <c r="D28" i="14" s="1"/>
  <c r="AN27" i="14"/>
  <c r="H27" i="14" s="1"/>
  <c r="X27" i="14"/>
  <c r="E27" i="14" s="1"/>
  <c r="W27" i="14"/>
  <c r="D27" i="14" s="1"/>
  <c r="AN26" i="14"/>
  <c r="H26" i="14" s="1"/>
  <c r="X26" i="14"/>
  <c r="E26" i="14" s="1"/>
  <c r="W26" i="14"/>
  <c r="D26" i="14" s="1"/>
  <c r="AN25" i="14"/>
  <c r="H25" i="14" s="1"/>
  <c r="X25" i="14"/>
  <c r="E25" i="14" s="1"/>
  <c r="W25" i="14"/>
  <c r="D25" i="14" s="1"/>
  <c r="AN24" i="14"/>
  <c r="H24" i="14" s="1"/>
  <c r="X24" i="14"/>
  <c r="E24" i="14" s="1"/>
  <c r="W24" i="14"/>
  <c r="D24" i="14" s="1"/>
  <c r="AN23" i="14"/>
  <c r="H23" i="14" s="1"/>
  <c r="X23" i="14"/>
  <c r="E23" i="14" s="1"/>
  <c r="W23" i="14"/>
  <c r="D23" i="14" s="1"/>
  <c r="O23" i="14"/>
  <c r="P23" i="14" s="1"/>
  <c r="C23" i="14" s="1"/>
  <c r="AN22" i="14"/>
  <c r="H22" i="14" s="1"/>
  <c r="X22" i="14"/>
  <c r="E22" i="14" s="1"/>
  <c r="W22" i="14"/>
  <c r="D22" i="14" s="1"/>
  <c r="AN21" i="14"/>
  <c r="H21" i="14" s="1"/>
  <c r="X21" i="14"/>
  <c r="E21" i="14" s="1"/>
  <c r="W21" i="14"/>
  <c r="D21" i="14" s="1"/>
  <c r="O21" i="14"/>
  <c r="P21" i="14" s="1"/>
  <c r="C21" i="14" s="1"/>
  <c r="AN20" i="14"/>
  <c r="H20" i="14" s="1"/>
  <c r="X20" i="14"/>
  <c r="E20" i="14" s="1"/>
  <c r="W20" i="14"/>
  <c r="D20" i="14" s="1"/>
  <c r="AN19" i="14"/>
  <c r="H19" i="14" s="1"/>
  <c r="X19" i="14"/>
  <c r="E19" i="14" s="1"/>
  <c r="W19" i="14"/>
  <c r="D19" i="14" s="1"/>
  <c r="AN18" i="14"/>
  <c r="H18" i="14" s="1"/>
  <c r="X18" i="14"/>
  <c r="E18" i="14" s="1"/>
  <c r="W18" i="14"/>
  <c r="D18" i="14" s="1"/>
  <c r="O18" i="14"/>
  <c r="P18" i="14" s="1"/>
  <c r="C18" i="14" s="1"/>
  <c r="AN17" i="14"/>
  <c r="H17" i="14" s="1"/>
  <c r="X17" i="14"/>
  <c r="E17" i="14" s="1"/>
  <c r="W17" i="14"/>
  <c r="D17" i="14" s="1"/>
  <c r="O17" i="14"/>
  <c r="P17" i="14" s="1"/>
  <c r="C17" i="14" s="1"/>
  <c r="AN16" i="14"/>
  <c r="H16" i="14" s="1"/>
  <c r="X16" i="14"/>
  <c r="E16" i="14" s="1"/>
  <c r="W16" i="14"/>
  <c r="D16" i="14" s="1"/>
  <c r="AN15" i="14"/>
  <c r="H15" i="14" s="1"/>
  <c r="X15" i="14"/>
  <c r="E15" i="14" s="1"/>
  <c r="W15" i="14"/>
  <c r="D15" i="14" s="1"/>
  <c r="O15" i="14"/>
  <c r="P15" i="14" s="1"/>
  <c r="C15" i="14" s="1"/>
  <c r="AN14" i="14"/>
  <c r="H14" i="14" s="1"/>
  <c r="X14" i="14"/>
  <c r="E14" i="14" s="1"/>
  <c r="W14" i="14"/>
  <c r="D14" i="14" s="1"/>
  <c r="O14" i="14"/>
  <c r="P14" i="14" s="1"/>
  <c r="C14" i="14" s="1"/>
  <c r="AN13" i="14"/>
  <c r="H13" i="14" s="1"/>
  <c r="X13" i="14"/>
  <c r="E13" i="14" s="1"/>
  <c r="W13" i="14"/>
  <c r="D13" i="14" s="1"/>
  <c r="AN12" i="14"/>
  <c r="H12" i="14" s="1"/>
  <c r="X12" i="14"/>
  <c r="E12" i="14" s="1"/>
  <c r="W12" i="14"/>
  <c r="D12" i="14" s="1"/>
  <c r="AN11" i="14"/>
  <c r="H11" i="14" s="1"/>
  <c r="X11" i="14"/>
  <c r="E11" i="14" s="1"/>
  <c r="W11" i="14"/>
  <c r="D11" i="14" s="1"/>
  <c r="O11" i="14"/>
  <c r="P11" i="14" s="1"/>
  <c r="C11" i="14" s="1"/>
  <c r="AN10" i="14"/>
  <c r="H10" i="14" s="1"/>
  <c r="X10" i="14"/>
  <c r="E10" i="14" s="1"/>
  <c r="W10" i="14"/>
  <c r="D10" i="14" s="1"/>
  <c r="O10" i="14"/>
  <c r="P10" i="14" s="1"/>
  <c r="C10" i="14" s="1"/>
  <c r="AN9" i="14"/>
  <c r="H9" i="14" s="1"/>
  <c r="X9" i="14"/>
  <c r="E9" i="14" s="1"/>
  <c r="W9" i="14"/>
  <c r="D9" i="14" s="1"/>
  <c r="AN8" i="14"/>
  <c r="H8" i="14" s="1"/>
  <c r="X8" i="14"/>
  <c r="E8" i="14" s="1"/>
  <c r="W8" i="14"/>
  <c r="D8" i="14" s="1"/>
  <c r="AN7" i="14"/>
  <c r="H7" i="14" s="1"/>
  <c r="X7" i="14"/>
  <c r="E7" i="14" s="1"/>
  <c r="W7" i="14"/>
  <c r="D7" i="14" s="1"/>
  <c r="O7" i="14"/>
  <c r="P7" i="14" s="1"/>
  <c r="C7" i="14" s="1"/>
  <c r="AN6" i="14"/>
  <c r="H6" i="14" s="1"/>
  <c r="X6" i="14"/>
  <c r="E6" i="14" s="1"/>
  <c r="W6" i="14"/>
  <c r="D6" i="14" s="1"/>
  <c r="O6" i="14"/>
  <c r="P6" i="14" s="1"/>
  <c r="C6" i="14" s="1"/>
  <c r="I7" i="34" l="1"/>
  <c r="J7" i="34" s="1"/>
  <c r="I7" i="36"/>
  <c r="J7" i="36" s="1"/>
  <c r="I7" i="35"/>
  <c r="J7" i="35" s="1"/>
  <c r="I7" i="19"/>
  <c r="J7" i="19" s="1"/>
  <c r="I7" i="1"/>
  <c r="J7" i="1" s="1"/>
  <c r="I7" i="33"/>
  <c r="J7" i="33" s="1"/>
  <c r="I7" i="15"/>
  <c r="J7" i="15" s="1"/>
  <c r="I7" i="20"/>
  <c r="J7" i="20" s="1"/>
  <c r="I7" i="25"/>
  <c r="J7" i="25" s="1"/>
  <c r="I7" i="26"/>
  <c r="J7" i="26" s="1"/>
  <c r="I7" i="18"/>
  <c r="J7" i="18" s="1"/>
  <c r="I7" i="22"/>
  <c r="J7" i="22" s="1"/>
  <c r="I7" i="16"/>
  <c r="J7" i="16" s="1"/>
  <c r="I7" i="17"/>
  <c r="J7" i="17" s="1"/>
  <c r="I7" i="24"/>
  <c r="J7" i="24" s="1"/>
  <c r="I7" i="21"/>
  <c r="J7" i="21" s="1"/>
  <c r="I7" i="23"/>
  <c r="J7" i="23" s="1"/>
  <c r="I7" i="27"/>
  <c r="J7" i="27" s="1"/>
  <c r="I7" i="28"/>
  <c r="J7" i="28" s="1"/>
  <c r="I7" i="29"/>
  <c r="J7" i="29" s="1"/>
  <c r="I7" i="30"/>
  <c r="J7" i="30" s="1"/>
  <c r="I7" i="31"/>
  <c r="J7" i="31" s="1"/>
  <c r="I7" i="32"/>
  <c r="J7" i="32" s="1"/>
  <c r="K10" i="35"/>
  <c r="L10" i="35" s="1"/>
  <c r="K10" i="36"/>
  <c r="L10" i="36" s="1"/>
  <c r="K10" i="34"/>
  <c r="L10" i="34" s="1"/>
  <c r="K10" i="33"/>
  <c r="L10" i="33" s="1"/>
  <c r="K10" i="20"/>
  <c r="L10" i="20" s="1"/>
  <c r="K10" i="21"/>
  <c r="L10" i="21" s="1"/>
  <c r="K10" i="1"/>
  <c r="L10" i="1" s="1"/>
  <c r="K10" i="19"/>
  <c r="L10" i="19" s="1"/>
  <c r="K10" i="15"/>
  <c r="L10" i="15" s="1"/>
  <c r="K10" i="16"/>
  <c r="L10" i="16" s="1"/>
  <c r="K10" i="23"/>
  <c r="L10" i="23" s="1"/>
  <c r="K10" i="24"/>
  <c r="L10" i="24" s="1"/>
  <c r="K10" i="26"/>
  <c r="L10" i="26" s="1"/>
  <c r="K10" i="17"/>
  <c r="L10" i="17" s="1"/>
  <c r="K10" i="22"/>
  <c r="L10" i="22" s="1"/>
  <c r="K10" i="25"/>
  <c r="L10" i="25" s="1"/>
  <c r="K10" i="28"/>
  <c r="L10" i="28" s="1"/>
  <c r="K10" i="31"/>
  <c r="L10" i="31" s="1"/>
  <c r="K10" i="18"/>
  <c r="L10" i="18" s="1"/>
  <c r="K10" i="27"/>
  <c r="L10" i="27" s="1"/>
  <c r="K10" i="29"/>
  <c r="L10" i="29" s="1"/>
  <c r="K10" i="30"/>
  <c r="L10" i="30" s="1"/>
  <c r="K10" i="32"/>
  <c r="L10" i="32" s="1"/>
  <c r="I15" i="34"/>
  <c r="J15" i="34" s="1"/>
  <c r="I15" i="36"/>
  <c r="J15" i="36" s="1"/>
  <c r="I15" i="35"/>
  <c r="J15" i="35" s="1"/>
  <c r="I15" i="33"/>
  <c r="J15" i="33" s="1"/>
  <c r="I15" i="19"/>
  <c r="J15" i="19" s="1"/>
  <c r="I15" i="1"/>
  <c r="J15" i="1" s="1"/>
  <c r="I15" i="15"/>
  <c r="J15" i="15" s="1"/>
  <c r="I15" i="25"/>
  <c r="J15" i="25" s="1"/>
  <c r="I15" i="26"/>
  <c r="J15" i="26" s="1"/>
  <c r="I15" i="21"/>
  <c r="J15" i="21" s="1"/>
  <c r="I15" i="17"/>
  <c r="J15" i="17" s="1"/>
  <c r="I15" i="18"/>
  <c r="J15" i="18" s="1"/>
  <c r="I15" i="22"/>
  <c r="J15" i="22" s="1"/>
  <c r="I15" i="24"/>
  <c r="J15" i="24" s="1"/>
  <c r="I15" i="20"/>
  <c r="J15" i="20" s="1"/>
  <c r="I15" i="16"/>
  <c r="J15" i="16" s="1"/>
  <c r="I15" i="27"/>
  <c r="J15" i="27" s="1"/>
  <c r="I15" i="28"/>
  <c r="J15" i="28" s="1"/>
  <c r="I15" i="29"/>
  <c r="J15" i="29" s="1"/>
  <c r="I15" i="30"/>
  <c r="J15" i="30" s="1"/>
  <c r="I15" i="23"/>
  <c r="J15" i="23" s="1"/>
  <c r="I15" i="31"/>
  <c r="J15" i="31" s="1"/>
  <c r="I15" i="32"/>
  <c r="J15" i="32" s="1"/>
  <c r="I17" i="34"/>
  <c r="J17" i="34" s="1"/>
  <c r="I17" i="35"/>
  <c r="J17" i="35" s="1"/>
  <c r="I17" i="33"/>
  <c r="J17" i="33" s="1"/>
  <c r="I17" i="19"/>
  <c r="J17" i="19" s="1"/>
  <c r="I17" i="36"/>
  <c r="J17" i="36" s="1"/>
  <c r="I17" i="1"/>
  <c r="J17" i="1" s="1"/>
  <c r="I17" i="15"/>
  <c r="J17" i="15" s="1"/>
  <c r="I17" i="20"/>
  <c r="J17" i="20" s="1"/>
  <c r="I17" i="16"/>
  <c r="J17" i="16" s="1"/>
  <c r="I17" i="25"/>
  <c r="J17" i="25" s="1"/>
  <c r="I17" i="26"/>
  <c r="J17" i="26" s="1"/>
  <c r="I17" i="23"/>
  <c r="J17" i="23" s="1"/>
  <c r="I17" i="18"/>
  <c r="J17" i="18" s="1"/>
  <c r="I17" i="22"/>
  <c r="J17" i="22" s="1"/>
  <c r="I17" i="17"/>
  <c r="J17" i="17" s="1"/>
  <c r="I17" i="24"/>
  <c r="J17" i="24" s="1"/>
  <c r="I17" i="29"/>
  <c r="J17" i="29" s="1"/>
  <c r="I17" i="30"/>
  <c r="J17" i="30" s="1"/>
  <c r="I17" i="31"/>
  <c r="J17" i="31" s="1"/>
  <c r="I17" i="21"/>
  <c r="J17" i="21" s="1"/>
  <c r="I17" i="28"/>
  <c r="J17" i="28" s="1"/>
  <c r="I17" i="27"/>
  <c r="J17" i="27" s="1"/>
  <c r="I17" i="32"/>
  <c r="J17" i="32" s="1"/>
  <c r="K24" i="35"/>
  <c r="L24" i="35" s="1"/>
  <c r="K24" i="36"/>
  <c r="L24" i="36" s="1"/>
  <c r="K24" i="33"/>
  <c r="L24" i="33" s="1"/>
  <c r="K24" i="34"/>
  <c r="L24" i="34" s="1"/>
  <c r="K24" i="20"/>
  <c r="L24" i="20" s="1"/>
  <c r="K24" i="21"/>
  <c r="L24" i="21" s="1"/>
  <c r="K24" i="1"/>
  <c r="L24" i="1" s="1"/>
  <c r="K24" i="15"/>
  <c r="L24" i="15" s="1"/>
  <c r="K24" i="16"/>
  <c r="L24" i="16" s="1"/>
  <c r="K24" i="17"/>
  <c r="L24" i="17" s="1"/>
  <c r="K24" i="23"/>
  <c r="L24" i="23" s="1"/>
  <c r="K24" i="24"/>
  <c r="L24" i="24" s="1"/>
  <c r="K24" i="25"/>
  <c r="L24" i="25" s="1"/>
  <c r="K24" i="27"/>
  <c r="L24" i="27" s="1"/>
  <c r="K24" i="28"/>
  <c r="L24" i="28" s="1"/>
  <c r="K24" i="19"/>
  <c r="L24" i="19" s="1"/>
  <c r="K24" i="22"/>
  <c r="L24" i="22" s="1"/>
  <c r="K24" i="26"/>
  <c r="L24" i="26" s="1"/>
  <c r="K24" i="18"/>
  <c r="L24" i="18" s="1"/>
  <c r="K24" i="31"/>
  <c r="L24" i="31" s="1"/>
  <c r="K24" i="29"/>
  <c r="L24" i="29" s="1"/>
  <c r="K24" i="30"/>
  <c r="L24" i="30" s="1"/>
  <c r="K24" i="32"/>
  <c r="L24" i="32" s="1"/>
  <c r="K28" i="35"/>
  <c r="L28" i="35" s="1"/>
  <c r="K28" i="36"/>
  <c r="L28" i="36" s="1"/>
  <c r="K28" i="33"/>
  <c r="L28" i="33" s="1"/>
  <c r="K28" i="34"/>
  <c r="L28" i="34" s="1"/>
  <c r="K28" i="20"/>
  <c r="L28" i="20" s="1"/>
  <c r="K28" i="21"/>
  <c r="L28" i="21" s="1"/>
  <c r="K28" i="19"/>
  <c r="L28" i="19" s="1"/>
  <c r="K28" i="1"/>
  <c r="L28" i="1" s="1"/>
  <c r="K28" i="15"/>
  <c r="L28" i="15" s="1"/>
  <c r="K28" i="16"/>
  <c r="L28" i="16" s="1"/>
  <c r="K28" i="23"/>
  <c r="L28" i="23" s="1"/>
  <c r="K28" i="24"/>
  <c r="L28" i="24" s="1"/>
  <c r="K28" i="18"/>
  <c r="L28" i="18" s="1"/>
  <c r="K28" i="22"/>
  <c r="L28" i="22" s="1"/>
  <c r="K28" i="17"/>
  <c r="L28" i="17" s="1"/>
  <c r="K28" i="26"/>
  <c r="L28" i="26" s="1"/>
  <c r="K28" i="27"/>
  <c r="L28" i="27" s="1"/>
  <c r="K28" i="25"/>
  <c r="L28" i="25" s="1"/>
  <c r="K28" i="31"/>
  <c r="L28" i="31" s="1"/>
  <c r="K28" i="28"/>
  <c r="L28" i="28" s="1"/>
  <c r="K28" i="30"/>
  <c r="L28" i="30" s="1"/>
  <c r="K28" i="29"/>
  <c r="L28" i="29" s="1"/>
  <c r="K28" i="32"/>
  <c r="L28" i="32" s="1"/>
  <c r="K39" i="35"/>
  <c r="L39" i="35" s="1"/>
  <c r="K39" i="36"/>
  <c r="L39" i="36" s="1"/>
  <c r="K39" i="33"/>
  <c r="L39" i="33" s="1"/>
  <c r="K39" i="34"/>
  <c r="L39" i="34" s="1"/>
  <c r="K39" i="19"/>
  <c r="L39" i="19" s="1"/>
  <c r="K39" i="20"/>
  <c r="L39" i="20" s="1"/>
  <c r="K39" i="15"/>
  <c r="L39" i="15" s="1"/>
  <c r="K39" i="16"/>
  <c r="L39" i="16" s="1"/>
  <c r="K39" i="17"/>
  <c r="L39" i="17" s="1"/>
  <c r="K39" i="18"/>
  <c r="L39" i="18" s="1"/>
  <c r="K39" i="21"/>
  <c r="L39" i="21" s="1"/>
  <c r="K39" i="24"/>
  <c r="L39" i="24" s="1"/>
  <c r="K39" i="1"/>
  <c r="L39" i="1" s="1"/>
  <c r="K39" i="26"/>
  <c r="L39" i="26" s="1"/>
  <c r="K39" i="27"/>
  <c r="L39" i="27" s="1"/>
  <c r="K39" i="23"/>
  <c r="L39" i="23" s="1"/>
  <c r="K39" i="31"/>
  <c r="L39" i="31" s="1"/>
  <c r="K39" i="29"/>
  <c r="L39" i="29" s="1"/>
  <c r="K39" i="30"/>
  <c r="L39" i="30" s="1"/>
  <c r="K39" i="25"/>
  <c r="L39" i="25" s="1"/>
  <c r="K39" i="22"/>
  <c r="L39" i="22" s="1"/>
  <c r="K39" i="28"/>
  <c r="L39" i="28" s="1"/>
  <c r="K39" i="32"/>
  <c r="L39" i="32" s="1"/>
  <c r="K43" i="35"/>
  <c r="L43" i="35" s="1"/>
  <c r="K43" i="36"/>
  <c r="L43" i="36" s="1"/>
  <c r="K43" i="33"/>
  <c r="L43" i="33" s="1"/>
  <c r="K43" i="19"/>
  <c r="L43" i="19" s="1"/>
  <c r="K43" i="20"/>
  <c r="L43" i="20" s="1"/>
  <c r="K43" i="21"/>
  <c r="L43" i="21" s="1"/>
  <c r="K43" i="15"/>
  <c r="L43" i="15" s="1"/>
  <c r="K43" i="16"/>
  <c r="L43" i="16" s="1"/>
  <c r="K43" i="17"/>
  <c r="L43" i="17" s="1"/>
  <c r="K43" i="18"/>
  <c r="L43" i="18" s="1"/>
  <c r="K43" i="34"/>
  <c r="L43" i="34" s="1"/>
  <c r="K43" i="1"/>
  <c r="L43" i="1" s="1"/>
  <c r="K43" i="23"/>
  <c r="L43" i="23" s="1"/>
  <c r="K43" i="22"/>
  <c r="L43" i="22" s="1"/>
  <c r="K43" i="25"/>
  <c r="L43" i="25" s="1"/>
  <c r="K43" i="27"/>
  <c r="L43" i="27" s="1"/>
  <c r="K43" i="32"/>
  <c r="L43" i="32" s="1"/>
  <c r="K43" i="26"/>
  <c r="L43" i="26" s="1"/>
  <c r="K43" i="29"/>
  <c r="L43" i="29" s="1"/>
  <c r="K43" i="30"/>
  <c r="L43" i="30" s="1"/>
  <c r="K43" i="24"/>
  <c r="L43" i="24" s="1"/>
  <c r="K43" i="28"/>
  <c r="L43" i="28" s="1"/>
  <c r="K43" i="31"/>
  <c r="L43" i="31" s="1"/>
  <c r="I5" i="33"/>
  <c r="J5" i="33" s="1"/>
  <c r="I5" i="34"/>
  <c r="J5" i="34" s="1"/>
  <c r="I5" i="36"/>
  <c r="J5" i="36" s="1"/>
  <c r="I5" i="19"/>
  <c r="J5" i="19" s="1"/>
  <c r="I5" i="20"/>
  <c r="J5" i="20" s="1"/>
  <c r="I5" i="1"/>
  <c r="J5" i="1" s="1"/>
  <c r="I5" i="35"/>
  <c r="J5" i="35" s="1"/>
  <c r="I5" i="15"/>
  <c r="J5" i="15" s="1"/>
  <c r="I5" i="16"/>
  <c r="J5" i="16" s="1"/>
  <c r="I5" i="25"/>
  <c r="J5" i="25" s="1"/>
  <c r="I5" i="21"/>
  <c r="J5" i="21" s="1"/>
  <c r="I5" i="24"/>
  <c r="J5" i="24" s="1"/>
  <c r="I5" i="26"/>
  <c r="J5" i="26" s="1"/>
  <c r="I5" i="17"/>
  <c r="J5" i="17" s="1"/>
  <c r="I5" i="22"/>
  <c r="J5" i="22" s="1"/>
  <c r="I5" i="18"/>
  <c r="J5" i="18" s="1"/>
  <c r="I5" i="23"/>
  <c r="J5" i="23" s="1"/>
  <c r="I5" i="28"/>
  <c r="J5" i="28" s="1"/>
  <c r="I5" i="29"/>
  <c r="J5" i="29" s="1"/>
  <c r="I5" i="30"/>
  <c r="J5" i="30" s="1"/>
  <c r="I5" i="27"/>
  <c r="J5" i="27" s="1"/>
  <c r="I5" i="31"/>
  <c r="J5" i="31" s="1"/>
  <c r="I5" i="32"/>
  <c r="J5" i="32" s="1"/>
  <c r="K7" i="35"/>
  <c r="L7" i="35" s="1"/>
  <c r="K7" i="36"/>
  <c r="L7" i="36" s="1"/>
  <c r="K7" i="34"/>
  <c r="L7" i="34" s="1"/>
  <c r="K7" i="19"/>
  <c r="L7" i="19" s="1"/>
  <c r="K7" i="33"/>
  <c r="L7" i="33" s="1"/>
  <c r="K7" i="20"/>
  <c r="L7" i="20" s="1"/>
  <c r="K7" i="15"/>
  <c r="L7" i="15" s="1"/>
  <c r="K7" i="16"/>
  <c r="L7" i="16" s="1"/>
  <c r="K7" i="17"/>
  <c r="L7" i="17" s="1"/>
  <c r="K7" i="21"/>
  <c r="L7" i="21" s="1"/>
  <c r="K7" i="18"/>
  <c r="L7" i="18" s="1"/>
  <c r="K7" i="24"/>
  <c r="L7" i="24" s="1"/>
  <c r="K7" i="1"/>
  <c r="L7" i="1" s="1"/>
  <c r="K7" i="26"/>
  <c r="L7" i="26" s="1"/>
  <c r="K7" i="27"/>
  <c r="L7" i="27" s="1"/>
  <c r="K7" i="23"/>
  <c r="L7" i="23" s="1"/>
  <c r="K7" i="28"/>
  <c r="L7" i="28" s="1"/>
  <c r="K7" i="29"/>
  <c r="L7" i="29" s="1"/>
  <c r="K7" i="30"/>
  <c r="L7" i="30" s="1"/>
  <c r="K7" i="31"/>
  <c r="L7" i="31" s="1"/>
  <c r="K7" i="22"/>
  <c r="L7" i="22" s="1"/>
  <c r="K7" i="25"/>
  <c r="L7" i="25" s="1"/>
  <c r="K7" i="32"/>
  <c r="L7" i="32" s="1"/>
  <c r="I13" i="34"/>
  <c r="J13" i="34" s="1"/>
  <c r="I13" i="36"/>
  <c r="J13" i="36" s="1"/>
  <c r="I13" i="19"/>
  <c r="J13" i="19" s="1"/>
  <c r="I13" i="35"/>
  <c r="J13" i="35" s="1"/>
  <c r="I13" i="20"/>
  <c r="J13" i="20" s="1"/>
  <c r="I13" i="1"/>
  <c r="J13" i="1" s="1"/>
  <c r="I13" i="15"/>
  <c r="J13" i="15" s="1"/>
  <c r="I13" i="33"/>
  <c r="J13" i="33" s="1"/>
  <c r="I13" i="16"/>
  <c r="J13" i="16" s="1"/>
  <c r="I13" i="25"/>
  <c r="J13" i="25" s="1"/>
  <c r="I13" i="26"/>
  <c r="J13" i="26" s="1"/>
  <c r="I13" i="24"/>
  <c r="J13" i="24" s="1"/>
  <c r="I13" i="21"/>
  <c r="J13" i="21" s="1"/>
  <c r="I13" i="18"/>
  <c r="J13" i="18" s="1"/>
  <c r="I13" i="23"/>
  <c r="J13" i="23" s="1"/>
  <c r="I13" i="28"/>
  <c r="J13" i="28" s="1"/>
  <c r="I13" i="22"/>
  <c r="J13" i="22" s="1"/>
  <c r="I13" i="29"/>
  <c r="J13" i="29" s="1"/>
  <c r="I13" i="30"/>
  <c r="J13" i="30" s="1"/>
  <c r="I13" i="17"/>
  <c r="J13" i="17" s="1"/>
  <c r="I13" i="31"/>
  <c r="J13" i="31" s="1"/>
  <c r="I13" i="27"/>
  <c r="J13" i="27" s="1"/>
  <c r="I13" i="32"/>
  <c r="J13" i="32" s="1"/>
  <c r="K15" i="35"/>
  <c r="L15" i="35" s="1"/>
  <c r="K15" i="36"/>
  <c r="L15" i="36" s="1"/>
  <c r="K15" i="33"/>
  <c r="L15" i="33" s="1"/>
  <c r="K15" i="34"/>
  <c r="L15" i="34" s="1"/>
  <c r="K15" i="19"/>
  <c r="L15" i="19" s="1"/>
  <c r="K15" i="20"/>
  <c r="L15" i="20" s="1"/>
  <c r="K15" i="15"/>
  <c r="L15" i="15" s="1"/>
  <c r="K15" i="16"/>
  <c r="L15" i="16" s="1"/>
  <c r="K15" i="17"/>
  <c r="L15" i="17" s="1"/>
  <c r="K15" i="21"/>
  <c r="L15" i="21" s="1"/>
  <c r="K15" i="18"/>
  <c r="L15" i="18" s="1"/>
  <c r="K15" i="24"/>
  <c r="L15" i="24" s="1"/>
  <c r="K15" i="26"/>
  <c r="L15" i="26" s="1"/>
  <c r="K15" i="27"/>
  <c r="L15" i="27" s="1"/>
  <c r="K15" i="22"/>
  <c r="L15" i="22" s="1"/>
  <c r="K15" i="1"/>
  <c r="L15" i="1" s="1"/>
  <c r="K15" i="25"/>
  <c r="L15" i="25" s="1"/>
  <c r="K15" i="28"/>
  <c r="L15" i="28" s="1"/>
  <c r="K15" i="29"/>
  <c r="L15" i="29" s="1"/>
  <c r="K15" i="30"/>
  <c r="L15" i="30" s="1"/>
  <c r="K15" i="23"/>
  <c r="L15" i="23" s="1"/>
  <c r="K15" i="31"/>
  <c r="L15" i="31" s="1"/>
  <c r="K15" i="32"/>
  <c r="L15" i="32" s="1"/>
  <c r="K17" i="35"/>
  <c r="L17" i="35" s="1"/>
  <c r="K17" i="36"/>
  <c r="L17" i="36" s="1"/>
  <c r="K17" i="33"/>
  <c r="L17" i="33" s="1"/>
  <c r="K17" i="34"/>
  <c r="L17" i="34" s="1"/>
  <c r="K17" i="19"/>
  <c r="L17" i="19" s="1"/>
  <c r="K17" i="20"/>
  <c r="L17" i="20" s="1"/>
  <c r="K17" i="15"/>
  <c r="L17" i="15" s="1"/>
  <c r="K17" i="16"/>
  <c r="L17" i="16" s="1"/>
  <c r="K17" i="17"/>
  <c r="L17" i="17" s="1"/>
  <c r="K17" i="21"/>
  <c r="L17" i="21" s="1"/>
  <c r="K17" i="1"/>
  <c r="L17" i="1" s="1"/>
  <c r="K17" i="18"/>
  <c r="L17" i="18" s="1"/>
  <c r="K17" i="22"/>
  <c r="L17" i="22" s="1"/>
  <c r="K17" i="25"/>
  <c r="L17" i="25" s="1"/>
  <c r="K17" i="24"/>
  <c r="L17" i="24" s="1"/>
  <c r="K17" i="27"/>
  <c r="L17" i="27" s="1"/>
  <c r="K17" i="26"/>
  <c r="L17" i="26" s="1"/>
  <c r="K17" i="23"/>
  <c r="L17" i="23" s="1"/>
  <c r="K17" i="29"/>
  <c r="L17" i="29" s="1"/>
  <c r="K17" i="30"/>
  <c r="L17" i="30" s="1"/>
  <c r="K17" i="31"/>
  <c r="L17" i="31" s="1"/>
  <c r="K17" i="28"/>
  <c r="L17" i="28" s="1"/>
  <c r="K17" i="32"/>
  <c r="L17" i="32" s="1"/>
  <c r="I22" i="35"/>
  <c r="J22" i="35" s="1"/>
  <c r="I22" i="36"/>
  <c r="J22" i="36" s="1"/>
  <c r="I22" i="33"/>
  <c r="J22" i="33" s="1"/>
  <c r="I22" i="34"/>
  <c r="J22" i="34" s="1"/>
  <c r="I22" i="19"/>
  <c r="J22" i="19" s="1"/>
  <c r="I22" i="20"/>
  <c r="J22" i="20" s="1"/>
  <c r="I22" i="21"/>
  <c r="J22" i="21" s="1"/>
  <c r="I22" i="1"/>
  <c r="J22" i="1" s="1"/>
  <c r="I22" i="15"/>
  <c r="J22" i="15" s="1"/>
  <c r="I22" i="17"/>
  <c r="J22" i="17" s="1"/>
  <c r="I22" i="22"/>
  <c r="J22" i="22" s="1"/>
  <c r="I22" i="23"/>
  <c r="J22" i="23" s="1"/>
  <c r="I22" i="27"/>
  <c r="J22" i="27" s="1"/>
  <c r="I22" i="25"/>
  <c r="J22" i="25" s="1"/>
  <c r="I22" i="28"/>
  <c r="J22" i="28" s="1"/>
  <c r="I22" i="29"/>
  <c r="J22" i="29" s="1"/>
  <c r="I22" i="30"/>
  <c r="J22" i="30" s="1"/>
  <c r="I22" i="16"/>
  <c r="J22" i="16" s="1"/>
  <c r="I22" i="18"/>
  <c r="J22" i="18" s="1"/>
  <c r="I22" i="26"/>
  <c r="J22" i="26" s="1"/>
  <c r="I22" i="31"/>
  <c r="J22" i="31" s="1"/>
  <c r="I22" i="24"/>
  <c r="J22" i="24" s="1"/>
  <c r="I22" i="32"/>
  <c r="J22" i="32" s="1"/>
  <c r="I26" i="35"/>
  <c r="J26" i="35" s="1"/>
  <c r="I26" i="36"/>
  <c r="J26" i="36" s="1"/>
  <c r="I26" i="33"/>
  <c r="J26" i="33" s="1"/>
  <c r="I26" i="34"/>
  <c r="J26" i="34" s="1"/>
  <c r="I26" i="19"/>
  <c r="J26" i="19" s="1"/>
  <c r="I26" i="20"/>
  <c r="J26" i="20" s="1"/>
  <c r="I26" i="21"/>
  <c r="J26" i="21" s="1"/>
  <c r="I26" i="1"/>
  <c r="J26" i="1" s="1"/>
  <c r="I26" i="16"/>
  <c r="J26" i="16" s="1"/>
  <c r="I26" i="22"/>
  <c r="J26" i="22" s="1"/>
  <c r="I26" i="17"/>
  <c r="J26" i="17" s="1"/>
  <c r="I26" i="18"/>
  <c r="J26" i="18" s="1"/>
  <c r="I26" i="24"/>
  <c r="J26" i="24" s="1"/>
  <c r="I26" i="27"/>
  <c r="J26" i="27" s="1"/>
  <c r="I26" i="26"/>
  <c r="J26" i="26" s="1"/>
  <c r="I26" i="28"/>
  <c r="J26" i="28" s="1"/>
  <c r="I26" i="15"/>
  <c r="J26" i="15" s="1"/>
  <c r="I26" i="29"/>
  <c r="J26" i="29" s="1"/>
  <c r="I26" i="30"/>
  <c r="J26" i="30" s="1"/>
  <c r="I26" i="25"/>
  <c r="J26" i="25" s="1"/>
  <c r="I26" i="23"/>
  <c r="J26" i="23" s="1"/>
  <c r="I26" i="31"/>
  <c r="J26" i="31" s="1"/>
  <c r="I26" i="32"/>
  <c r="J26" i="32" s="1"/>
  <c r="K42" i="35"/>
  <c r="L42" i="35" s="1"/>
  <c r="K42" i="36"/>
  <c r="L42" i="36" s="1"/>
  <c r="K42" i="33"/>
  <c r="L42" i="33" s="1"/>
  <c r="K42" i="34"/>
  <c r="L42" i="34" s="1"/>
  <c r="K42" i="20"/>
  <c r="L42" i="20" s="1"/>
  <c r="K42" i="21"/>
  <c r="L42" i="21" s="1"/>
  <c r="K42" i="1"/>
  <c r="L42" i="1" s="1"/>
  <c r="K42" i="19"/>
  <c r="L42" i="19" s="1"/>
  <c r="K42" i="15"/>
  <c r="L42" i="15" s="1"/>
  <c r="K42" i="16"/>
  <c r="L42" i="16" s="1"/>
  <c r="K42" i="23"/>
  <c r="L42" i="23" s="1"/>
  <c r="K42" i="24"/>
  <c r="L42" i="24" s="1"/>
  <c r="K42" i="26"/>
  <c r="L42" i="26" s="1"/>
  <c r="K42" i="28"/>
  <c r="L42" i="28" s="1"/>
  <c r="K42" i="17"/>
  <c r="L42" i="17" s="1"/>
  <c r="K42" i="18"/>
  <c r="L42" i="18" s="1"/>
  <c r="K42" i="22"/>
  <c r="L42" i="22" s="1"/>
  <c r="K42" i="25"/>
  <c r="L42" i="25" s="1"/>
  <c r="K42" i="31"/>
  <c r="L42" i="31" s="1"/>
  <c r="K42" i="27"/>
  <c r="L42" i="27" s="1"/>
  <c r="K42" i="29"/>
  <c r="L42" i="29" s="1"/>
  <c r="K42" i="30"/>
  <c r="L42" i="30" s="1"/>
  <c r="K42" i="32"/>
  <c r="L42" i="32" s="1"/>
  <c r="K5" i="33"/>
  <c r="L5" i="33" s="1"/>
  <c r="K5" i="35"/>
  <c r="L5" i="35" s="1"/>
  <c r="K5" i="36"/>
  <c r="L5" i="36" s="1"/>
  <c r="K5" i="19"/>
  <c r="L5" i="19" s="1"/>
  <c r="K5" i="34"/>
  <c r="L5" i="34" s="1"/>
  <c r="K5" i="20"/>
  <c r="L5" i="20" s="1"/>
  <c r="K5" i="15"/>
  <c r="L5" i="15" s="1"/>
  <c r="K5" i="16"/>
  <c r="L5" i="16" s="1"/>
  <c r="K5" i="17"/>
  <c r="L5" i="17" s="1"/>
  <c r="K5" i="21"/>
  <c r="L5" i="21" s="1"/>
  <c r="K5" i="18"/>
  <c r="L5" i="18" s="1"/>
  <c r="K5" i="26"/>
  <c r="L5" i="26" s="1"/>
  <c r="K5" i="23"/>
  <c r="L5" i="23" s="1"/>
  <c r="K5" i="27"/>
  <c r="L5" i="27" s="1"/>
  <c r="K5" i="25"/>
  <c r="L5" i="25" s="1"/>
  <c r="K5" i="24"/>
  <c r="L5" i="24" s="1"/>
  <c r="K5" i="28"/>
  <c r="L5" i="28" s="1"/>
  <c r="K5" i="29"/>
  <c r="L5" i="29" s="1"/>
  <c r="K5" i="30"/>
  <c r="L5" i="30" s="1"/>
  <c r="K5" i="31"/>
  <c r="L5" i="31" s="1"/>
  <c r="K5" i="1"/>
  <c r="L5" i="1" s="1"/>
  <c r="K5" i="22"/>
  <c r="L5" i="22" s="1"/>
  <c r="K5" i="32"/>
  <c r="L5" i="32" s="1"/>
  <c r="K12" i="35"/>
  <c r="L12" i="35" s="1"/>
  <c r="K12" i="36"/>
  <c r="L12" i="36" s="1"/>
  <c r="K12" i="34"/>
  <c r="L12" i="34" s="1"/>
  <c r="K12" i="33"/>
  <c r="L12" i="33" s="1"/>
  <c r="K12" i="20"/>
  <c r="L12" i="20" s="1"/>
  <c r="K12" i="21"/>
  <c r="L12" i="21" s="1"/>
  <c r="K12" i="19"/>
  <c r="L12" i="19" s="1"/>
  <c r="K12" i="1"/>
  <c r="L12" i="1" s="1"/>
  <c r="K12" i="15"/>
  <c r="L12" i="15" s="1"/>
  <c r="K12" i="16"/>
  <c r="L12" i="16" s="1"/>
  <c r="K12" i="23"/>
  <c r="L12" i="23" s="1"/>
  <c r="K12" i="24"/>
  <c r="L12" i="24" s="1"/>
  <c r="K12" i="18"/>
  <c r="L12" i="18" s="1"/>
  <c r="K12" i="22"/>
  <c r="L12" i="22" s="1"/>
  <c r="K12" i="26"/>
  <c r="L12" i="26" s="1"/>
  <c r="K12" i="17"/>
  <c r="L12" i="17" s="1"/>
  <c r="K12" i="27"/>
  <c r="L12" i="27" s="1"/>
  <c r="K12" i="25"/>
  <c r="L12" i="25" s="1"/>
  <c r="K12" i="31"/>
  <c r="L12" i="31" s="1"/>
  <c r="K12" i="28"/>
  <c r="L12" i="28" s="1"/>
  <c r="K12" i="30"/>
  <c r="L12" i="30" s="1"/>
  <c r="K12" i="29"/>
  <c r="L12" i="29" s="1"/>
  <c r="K12" i="32"/>
  <c r="L12" i="32" s="1"/>
  <c r="K13" i="35"/>
  <c r="L13" i="35" s="1"/>
  <c r="K13" i="36"/>
  <c r="L13" i="36" s="1"/>
  <c r="K13" i="33"/>
  <c r="L13" i="33" s="1"/>
  <c r="K13" i="19"/>
  <c r="L13" i="19" s="1"/>
  <c r="K13" i="34"/>
  <c r="L13" i="34" s="1"/>
  <c r="K13" i="20"/>
  <c r="L13" i="20" s="1"/>
  <c r="K13" i="15"/>
  <c r="L13" i="15" s="1"/>
  <c r="K13" i="16"/>
  <c r="L13" i="16" s="1"/>
  <c r="K13" i="17"/>
  <c r="L13" i="17" s="1"/>
  <c r="K13" i="21"/>
  <c r="L13" i="21" s="1"/>
  <c r="K13" i="18"/>
  <c r="L13" i="18" s="1"/>
  <c r="K13" i="26"/>
  <c r="L13" i="26" s="1"/>
  <c r="K13" i="23"/>
  <c r="L13" i="23" s="1"/>
  <c r="K13" i="27"/>
  <c r="L13" i="27" s="1"/>
  <c r="K13" i="28"/>
  <c r="L13" i="28" s="1"/>
  <c r="K13" i="22"/>
  <c r="L13" i="22" s="1"/>
  <c r="K13" i="24"/>
  <c r="L13" i="24" s="1"/>
  <c r="K13" i="29"/>
  <c r="L13" i="29" s="1"/>
  <c r="K13" i="30"/>
  <c r="L13" i="30" s="1"/>
  <c r="K13" i="1"/>
  <c r="L13" i="1" s="1"/>
  <c r="K13" i="25"/>
  <c r="L13" i="25" s="1"/>
  <c r="K13" i="31"/>
  <c r="L13" i="31" s="1"/>
  <c r="K13" i="32"/>
  <c r="L13" i="32" s="1"/>
  <c r="K14" i="35"/>
  <c r="L14" i="35" s="1"/>
  <c r="K14" i="36"/>
  <c r="L14" i="36" s="1"/>
  <c r="K14" i="33"/>
  <c r="L14" i="33" s="1"/>
  <c r="K14" i="34"/>
  <c r="L14" i="34" s="1"/>
  <c r="K14" i="20"/>
  <c r="L14" i="20" s="1"/>
  <c r="K14" i="19"/>
  <c r="L14" i="19" s="1"/>
  <c r="K14" i="21"/>
  <c r="L14" i="21" s="1"/>
  <c r="K14" i="1"/>
  <c r="L14" i="1" s="1"/>
  <c r="K14" i="15"/>
  <c r="L14" i="15" s="1"/>
  <c r="K14" i="16"/>
  <c r="L14" i="16" s="1"/>
  <c r="K14" i="23"/>
  <c r="L14" i="23" s="1"/>
  <c r="K14" i="24"/>
  <c r="L14" i="24" s="1"/>
  <c r="K14" i="25"/>
  <c r="L14" i="25" s="1"/>
  <c r="K14" i="17"/>
  <c r="L14" i="17" s="1"/>
  <c r="K14" i="18"/>
  <c r="L14" i="18" s="1"/>
  <c r="K14" i="22"/>
  <c r="L14" i="22" s="1"/>
  <c r="K14" i="31"/>
  <c r="L14" i="31" s="1"/>
  <c r="K14" i="26"/>
  <c r="L14" i="26" s="1"/>
  <c r="K14" i="27"/>
  <c r="L14" i="27" s="1"/>
  <c r="K14" i="30"/>
  <c r="L14" i="30" s="1"/>
  <c r="K14" i="28"/>
  <c r="L14" i="28" s="1"/>
  <c r="K14" i="29"/>
  <c r="L14" i="29" s="1"/>
  <c r="K14" i="32"/>
  <c r="L14" i="32" s="1"/>
  <c r="I19" i="34"/>
  <c r="J19" i="34" s="1"/>
  <c r="I19" i="35"/>
  <c r="J19" i="35" s="1"/>
  <c r="I19" i="33"/>
  <c r="J19" i="33" s="1"/>
  <c r="I19" i="21"/>
  <c r="J19" i="21" s="1"/>
  <c r="I19" i="36"/>
  <c r="J19" i="36" s="1"/>
  <c r="I19" i="19"/>
  <c r="J19" i="19" s="1"/>
  <c r="I19" i="1"/>
  <c r="J19" i="1" s="1"/>
  <c r="I19" i="20"/>
  <c r="J19" i="20" s="1"/>
  <c r="I19" i="15"/>
  <c r="J19" i="15" s="1"/>
  <c r="I19" i="17"/>
  <c r="J19" i="17" s="1"/>
  <c r="I19" i="25"/>
  <c r="J19" i="25" s="1"/>
  <c r="I19" i="26"/>
  <c r="J19" i="26" s="1"/>
  <c r="I19" i="16"/>
  <c r="J19" i="16" s="1"/>
  <c r="I19" i="23"/>
  <c r="J19" i="23" s="1"/>
  <c r="I19" i="28"/>
  <c r="J19" i="28" s="1"/>
  <c r="I19" i="31"/>
  <c r="J19" i="31" s="1"/>
  <c r="I19" i="22"/>
  <c r="J19" i="22" s="1"/>
  <c r="I19" i="24"/>
  <c r="J19" i="24" s="1"/>
  <c r="I19" i="27"/>
  <c r="J19" i="27" s="1"/>
  <c r="I19" i="29"/>
  <c r="J19" i="29" s="1"/>
  <c r="I19" i="30"/>
  <c r="J19" i="30" s="1"/>
  <c r="I19" i="18"/>
  <c r="J19" i="18" s="1"/>
  <c r="I19" i="32"/>
  <c r="J19" i="32" s="1"/>
  <c r="I20" i="35"/>
  <c r="J20" i="35" s="1"/>
  <c r="I20" i="36"/>
  <c r="J20" i="36" s="1"/>
  <c r="I20" i="33"/>
  <c r="J20" i="33" s="1"/>
  <c r="I20" i="34"/>
  <c r="J20" i="34" s="1"/>
  <c r="I20" i="19"/>
  <c r="J20" i="19" s="1"/>
  <c r="I20" i="20"/>
  <c r="J20" i="20" s="1"/>
  <c r="I20" i="21"/>
  <c r="J20" i="21" s="1"/>
  <c r="I20" i="1"/>
  <c r="J20" i="1" s="1"/>
  <c r="I20" i="22"/>
  <c r="J20" i="22" s="1"/>
  <c r="I20" i="25"/>
  <c r="J20" i="25" s="1"/>
  <c r="I20" i="27"/>
  <c r="J20" i="27" s="1"/>
  <c r="I20" i="15"/>
  <c r="J20" i="15" s="1"/>
  <c r="I20" i="18"/>
  <c r="J20" i="18" s="1"/>
  <c r="I20" i="24"/>
  <c r="J20" i="24" s="1"/>
  <c r="I20" i="28"/>
  <c r="J20" i="28" s="1"/>
  <c r="I20" i="17"/>
  <c r="J20" i="17" s="1"/>
  <c r="I20" i="29"/>
  <c r="J20" i="29" s="1"/>
  <c r="I20" i="30"/>
  <c r="J20" i="30" s="1"/>
  <c r="I20" i="16"/>
  <c r="J20" i="16" s="1"/>
  <c r="I20" i="26"/>
  <c r="J20" i="26" s="1"/>
  <c r="I20" i="31"/>
  <c r="J20" i="31" s="1"/>
  <c r="I20" i="23"/>
  <c r="J20" i="23" s="1"/>
  <c r="I20" i="32"/>
  <c r="J20" i="32" s="1"/>
  <c r="K21" i="35"/>
  <c r="L21" i="35" s="1"/>
  <c r="K21" i="36"/>
  <c r="L21" i="36" s="1"/>
  <c r="K21" i="33"/>
  <c r="L21" i="33" s="1"/>
  <c r="K21" i="19"/>
  <c r="L21" i="19" s="1"/>
  <c r="K21" i="34"/>
  <c r="L21" i="34" s="1"/>
  <c r="K21" i="20"/>
  <c r="L21" i="20" s="1"/>
  <c r="K21" i="15"/>
  <c r="L21" i="15" s="1"/>
  <c r="K21" i="16"/>
  <c r="L21" i="16" s="1"/>
  <c r="K21" i="17"/>
  <c r="L21" i="17" s="1"/>
  <c r="K21" i="21"/>
  <c r="L21" i="21" s="1"/>
  <c r="K21" i="18"/>
  <c r="L21" i="18" s="1"/>
  <c r="K21" i="1"/>
  <c r="L21" i="1" s="1"/>
  <c r="K21" i="26"/>
  <c r="L21" i="26" s="1"/>
  <c r="K21" i="23"/>
  <c r="L21" i="23" s="1"/>
  <c r="K21" i="27"/>
  <c r="L21" i="27" s="1"/>
  <c r="K21" i="25"/>
  <c r="L21" i="25" s="1"/>
  <c r="K21" i="28"/>
  <c r="L21" i="28" s="1"/>
  <c r="K21" i="24"/>
  <c r="L21" i="24" s="1"/>
  <c r="K21" i="29"/>
  <c r="L21" i="29" s="1"/>
  <c r="K21" i="30"/>
  <c r="L21" i="30" s="1"/>
  <c r="K21" i="22"/>
  <c r="L21" i="22" s="1"/>
  <c r="K21" i="31"/>
  <c r="L21" i="31" s="1"/>
  <c r="K21" i="32"/>
  <c r="L21" i="32" s="1"/>
  <c r="K22" i="35"/>
  <c r="L22" i="35" s="1"/>
  <c r="K22" i="36"/>
  <c r="L22" i="36" s="1"/>
  <c r="K22" i="33"/>
  <c r="L22" i="33" s="1"/>
  <c r="K22" i="34"/>
  <c r="L22" i="34" s="1"/>
  <c r="K22" i="20"/>
  <c r="L22" i="20" s="1"/>
  <c r="K22" i="21"/>
  <c r="L22" i="21" s="1"/>
  <c r="K22" i="19"/>
  <c r="L22" i="19" s="1"/>
  <c r="K22" i="1"/>
  <c r="L22" i="1" s="1"/>
  <c r="K22" i="15"/>
  <c r="L22" i="15" s="1"/>
  <c r="K22" i="16"/>
  <c r="L22" i="16" s="1"/>
  <c r="K22" i="23"/>
  <c r="L22" i="23" s="1"/>
  <c r="K22" i="24"/>
  <c r="L22" i="24" s="1"/>
  <c r="K22" i="17"/>
  <c r="L22" i="17" s="1"/>
  <c r="K22" i="25"/>
  <c r="L22" i="25" s="1"/>
  <c r="K22" i="18"/>
  <c r="L22" i="18" s="1"/>
  <c r="K22" i="22"/>
  <c r="L22" i="22" s="1"/>
  <c r="K22" i="26"/>
  <c r="L22" i="26" s="1"/>
  <c r="K22" i="31"/>
  <c r="L22" i="31" s="1"/>
  <c r="K22" i="27"/>
  <c r="L22" i="27" s="1"/>
  <c r="K22" i="30"/>
  <c r="L22" i="30" s="1"/>
  <c r="K22" i="29"/>
  <c r="L22" i="29" s="1"/>
  <c r="K22" i="28"/>
  <c r="L22" i="28" s="1"/>
  <c r="K22" i="32"/>
  <c r="L22" i="32" s="1"/>
  <c r="I25" i="34"/>
  <c r="J25" i="34" s="1"/>
  <c r="I25" i="21"/>
  <c r="J25" i="21" s="1"/>
  <c r="I25" i="35"/>
  <c r="J25" i="35" s="1"/>
  <c r="I25" i="33"/>
  <c r="J25" i="33" s="1"/>
  <c r="I25" i="19"/>
  <c r="J25" i="19" s="1"/>
  <c r="I25" i="1"/>
  <c r="J25" i="1" s="1"/>
  <c r="I25" i="15"/>
  <c r="J25" i="15" s="1"/>
  <c r="I25" i="16"/>
  <c r="J25" i="16" s="1"/>
  <c r="I25" i="20"/>
  <c r="J25" i="20" s="1"/>
  <c r="I25" i="36"/>
  <c r="J25" i="36" s="1"/>
  <c r="I25" i="25"/>
  <c r="J25" i="25" s="1"/>
  <c r="I25" i="26"/>
  <c r="J25" i="26" s="1"/>
  <c r="I25" i="23"/>
  <c r="J25" i="23" s="1"/>
  <c r="I25" i="17"/>
  <c r="J25" i="17" s="1"/>
  <c r="I25" i="18"/>
  <c r="J25" i="18" s="1"/>
  <c r="I25" i="22"/>
  <c r="J25" i="22" s="1"/>
  <c r="I25" i="24"/>
  <c r="J25" i="24" s="1"/>
  <c r="I25" i="31"/>
  <c r="J25" i="31" s="1"/>
  <c r="I25" i="29"/>
  <c r="J25" i="29" s="1"/>
  <c r="I25" i="30"/>
  <c r="J25" i="30" s="1"/>
  <c r="I25" i="27"/>
  <c r="J25" i="27" s="1"/>
  <c r="I25" i="28"/>
  <c r="J25" i="28" s="1"/>
  <c r="I25" i="32"/>
  <c r="J25" i="32" s="1"/>
  <c r="K26" i="35"/>
  <c r="L26" i="35" s="1"/>
  <c r="K26" i="36"/>
  <c r="L26" i="36" s="1"/>
  <c r="K26" i="33"/>
  <c r="L26" i="33" s="1"/>
  <c r="K26" i="34"/>
  <c r="L26" i="34" s="1"/>
  <c r="K26" i="20"/>
  <c r="L26" i="20" s="1"/>
  <c r="K26" i="21"/>
  <c r="L26" i="21" s="1"/>
  <c r="K26" i="1"/>
  <c r="L26" i="1" s="1"/>
  <c r="K26" i="19"/>
  <c r="L26" i="19" s="1"/>
  <c r="K26" i="15"/>
  <c r="L26" i="15" s="1"/>
  <c r="K26" i="16"/>
  <c r="L26" i="16" s="1"/>
  <c r="K26" i="23"/>
  <c r="L26" i="23" s="1"/>
  <c r="K26" i="24"/>
  <c r="L26" i="24" s="1"/>
  <c r="K26" i="26"/>
  <c r="L26" i="26" s="1"/>
  <c r="K26" i="17"/>
  <c r="L26" i="17" s="1"/>
  <c r="K26" i="22"/>
  <c r="L26" i="22" s="1"/>
  <c r="K26" i="25"/>
  <c r="L26" i="25" s="1"/>
  <c r="K26" i="28"/>
  <c r="L26" i="28" s="1"/>
  <c r="K26" i="18"/>
  <c r="L26" i="18" s="1"/>
  <c r="K26" i="27"/>
  <c r="L26" i="27" s="1"/>
  <c r="K26" i="31"/>
  <c r="L26" i="31" s="1"/>
  <c r="K26" i="29"/>
  <c r="L26" i="29" s="1"/>
  <c r="K26" i="30"/>
  <c r="L26" i="30" s="1"/>
  <c r="K26" i="32"/>
  <c r="L26" i="32" s="1"/>
  <c r="I29" i="34"/>
  <c r="J29" i="34" s="1"/>
  <c r="I29" i="21"/>
  <c r="J29" i="21" s="1"/>
  <c r="I29" i="36"/>
  <c r="J29" i="36" s="1"/>
  <c r="I29" i="19"/>
  <c r="J29" i="19" s="1"/>
  <c r="I29" i="33"/>
  <c r="J29" i="33" s="1"/>
  <c r="I29" i="20"/>
  <c r="J29" i="20" s="1"/>
  <c r="I29" i="1"/>
  <c r="J29" i="1" s="1"/>
  <c r="I29" i="15"/>
  <c r="J29" i="15" s="1"/>
  <c r="I29" i="16"/>
  <c r="J29" i="16" s="1"/>
  <c r="I29" i="35"/>
  <c r="J29" i="35" s="1"/>
  <c r="I29" i="25"/>
  <c r="J29" i="25" s="1"/>
  <c r="I29" i="26"/>
  <c r="J29" i="26" s="1"/>
  <c r="I29" i="17"/>
  <c r="J29" i="17" s="1"/>
  <c r="I29" i="24"/>
  <c r="J29" i="24" s="1"/>
  <c r="I29" i="18"/>
  <c r="J29" i="18" s="1"/>
  <c r="I29" i="23"/>
  <c r="J29" i="23" s="1"/>
  <c r="I29" i="28"/>
  <c r="J29" i="28" s="1"/>
  <c r="I29" i="22"/>
  <c r="J29" i="22" s="1"/>
  <c r="I29" i="29"/>
  <c r="J29" i="29" s="1"/>
  <c r="I29" i="30"/>
  <c r="J29" i="30" s="1"/>
  <c r="I29" i="27"/>
  <c r="J29" i="27" s="1"/>
  <c r="I29" i="31"/>
  <c r="J29" i="31" s="1"/>
  <c r="I29" i="32"/>
  <c r="J29" i="32" s="1"/>
  <c r="I30" i="35"/>
  <c r="J30" i="35" s="1"/>
  <c r="I30" i="36"/>
  <c r="J30" i="36" s="1"/>
  <c r="I30" i="33"/>
  <c r="J30" i="33" s="1"/>
  <c r="I30" i="34"/>
  <c r="J30" i="34" s="1"/>
  <c r="I30" i="19"/>
  <c r="J30" i="19" s="1"/>
  <c r="I30" i="20"/>
  <c r="J30" i="20" s="1"/>
  <c r="I30" i="21"/>
  <c r="J30" i="21" s="1"/>
  <c r="I30" i="1"/>
  <c r="J30" i="1" s="1"/>
  <c r="I30" i="15"/>
  <c r="J30" i="15" s="1"/>
  <c r="I30" i="17"/>
  <c r="J30" i="17" s="1"/>
  <c r="I30" i="22"/>
  <c r="J30" i="22" s="1"/>
  <c r="I30" i="23"/>
  <c r="J30" i="23" s="1"/>
  <c r="I30" i="27"/>
  <c r="J30" i="27" s="1"/>
  <c r="I30" i="25"/>
  <c r="J30" i="25" s="1"/>
  <c r="I30" i="28"/>
  <c r="J30" i="28" s="1"/>
  <c r="I30" i="24"/>
  <c r="J30" i="24" s="1"/>
  <c r="I30" i="29"/>
  <c r="J30" i="29" s="1"/>
  <c r="I30" i="30"/>
  <c r="J30" i="30" s="1"/>
  <c r="I30" i="31"/>
  <c r="J30" i="31" s="1"/>
  <c r="I30" i="26"/>
  <c r="J30" i="26" s="1"/>
  <c r="I30" i="16"/>
  <c r="J30" i="16" s="1"/>
  <c r="I30" i="18"/>
  <c r="J30" i="18" s="1"/>
  <c r="I30" i="32"/>
  <c r="J30" i="32" s="1"/>
  <c r="I31" i="34"/>
  <c r="J31" i="34" s="1"/>
  <c r="I31" i="36"/>
  <c r="J31" i="36" s="1"/>
  <c r="I31" i="21"/>
  <c r="J31" i="21" s="1"/>
  <c r="I31" i="35"/>
  <c r="J31" i="35" s="1"/>
  <c r="I31" i="33"/>
  <c r="J31" i="33" s="1"/>
  <c r="I31" i="19"/>
  <c r="J31" i="19" s="1"/>
  <c r="I31" i="1"/>
  <c r="J31" i="1" s="1"/>
  <c r="I31" i="15"/>
  <c r="J31" i="15" s="1"/>
  <c r="I31" i="16"/>
  <c r="J31" i="16" s="1"/>
  <c r="I31" i="20"/>
  <c r="J31" i="20" s="1"/>
  <c r="I31" i="25"/>
  <c r="J31" i="25" s="1"/>
  <c r="I31" i="26"/>
  <c r="J31" i="26" s="1"/>
  <c r="I31" i="18"/>
  <c r="J31" i="18" s="1"/>
  <c r="I31" i="22"/>
  <c r="J31" i="22" s="1"/>
  <c r="I31" i="24"/>
  <c r="J31" i="24" s="1"/>
  <c r="I31" i="17"/>
  <c r="J31" i="17" s="1"/>
  <c r="I31" i="27"/>
  <c r="J31" i="27" s="1"/>
  <c r="I31" i="23"/>
  <c r="J31" i="23" s="1"/>
  <c r="I31" i="29"/>
  <c r="J31" i="29" s="1"/>
  <c r="I31" i="30"/>
  <c r="J31" i="30" s="1"/>
  <c r="I31" i="31"/>
  <c r="J31" i="31" s="1"/>
  <c r="I31" i="28"/>
  <c r="J31" i="28" s="1"/>
  <c r="I31" i="32"/>
  <c r="J31" i="32" s="1"/>
  <c r="I32" i="35"/>
  <c r="J32" i="35" s="1"/>
  <c r="I32" i="36"/>
  <c r="J32" i="36" s="1"/>
  <c r="I32" i="33"/>
  <c r="J32" i="33" s="1"/>
  <c r="I32" i="34"/>
  <c r="J32" i="34" s="1"/>
  <c r="I32" i="19"/>
  <c r="J32" i="19" s="1"/>
  <c r="I32" i="20"/>
  <c r="J32" i="20" s="1"/>
  <c r="I32" i="21"/>
  <c r="J32" i="21" s="1"/>
  <c r="I32" i="1"/>
  <c r="J32" i="1" s="1"/>
  <c r="I32" i="22"/>
  <c r="J32" i="22" s="1"/>
  <c r="I32" i="26"/>
  <c r="J32" i="26" s="1"/>
  <c r="I32" i="27"/>
  <c r="J32" i="27" s="1"/>
  <c r="I32" i="15"/>
  <c r="J32" i="15" s="1"/>
  <c r="I32" i="16"/>
  <c r="J32" i="16" s="1"/>
  <c r="I32" i="17"/>
  <c r="J32" i="17" s="1"/>
  <c r="I32" i="23"/>
  <c r="J32" i="23" s="1"/>
  <c r="I32" i="28"/>
  <c r="J32" i="28" s="1"/>
  <c r="I32" i="25"/>
  <c r="J32" i="25" s="1"/>
  <c r="I32" i="29"/>
  <c r="J32" i="29" s="1"/>
  <c r="I32" i="30"/>
  <c r="J32" i="30" s="1"/>
  <c r="I32" i="31"/>
  <c r="J32" i="31" s="1"/>
  <c r="I32" i="18"/>
  <c r="J32" i="18" s="1"/>
  <c r="I32" i="24"/>
  <c r="J32" i="24" s="1"/>
  <c r="I32" i="32"/>
  <c r="J32" i="32" s="1"/>
  <c r="I33" i="34"/>
  <c r="J33" i="34" s="1"/>
  <c r="I33" i="21"/>
  <c r="J33" i="21" s="1"/>
  <c r="I33" i="35"/>
  <c r="J33" i="35" s="1"/>
  <c r="I33" i="33"/>
  <c r="J33" i="33" s="1"/>
  <c r="I33" i="19"/>
  <c r="J33" i="19" s="1"/>
  <c r="I33" i="1"/>
  <c r="J33" i="1" s="1"/>
  <c r="I33" i="15"/>
  <c r="J33" i="15" s="1"/>
  <c r="I33" i="16"/>
  <c r="J33" i="16" s="1"/>
  <c r="I33" i="36"/>
  <c r="J33" i="36" s="1"/>
  <c r="I33" i="20"/>
  <c r="J33" i="20" s="1"/>
  <c r="I33" i="25"/>
  <c r="J33" i="25" s="1"/>
  <c r="I33" i="26"/>
  <c r="J33" i="26" s="1"/>
  <c r="I33" i="17"/>
  <c r="J33" i="17" s="1"/>
  <c r="I33" i="23"/>
  <c r="J33" i="23" s="1"/>
  <c r="I33" i="18"/>
  <c r="J33" i="18" s="1"/>
  <c r="I33" i="22"/>
  <c r="J33" i="22" s="1"/>
  <c r="I33" i="28"/>
  <c r="J33" i="28" s="1"/>
  <c r="I33" i="31"/>
  <c r="J33" i="31" s="1"/>
  <c r="I33" i="24"/>
  <c r="J33" i="24" s="1"/>
  <c r="I33" i="29"/>
  <c r="J33" i="29" s="1"/>
  <c r="I33" i="30"/>
  <c r="J33" i="30" s="1"/>
  <c r="I33" i="27"/>
  <c r="J33" i="27" s="1"/>
  <c r="I33" i="32"/>
  <c r="J33" i="32" s="1"/>
  <c r="I34" i="35"/>
  <c r="J34" i="35" s="1"/>
  <c r="I34" i="36"/>
  <c r="J34" i="36" s="1"/>
  <c r="I34" i="33"/>
  <c r="J34" i="33" s="1"/>
  <c r="I34" i="34"/>
  <c r="J34" i="34" s="1"/>
  <c r="I34" i="19"/>
  <c r="J34" i="19" s="1"/>
  <c r="I34" i="20"/>
  <c r="J34" i="20" s="1"/>
  <c r="I34" i="21"/>
  <c r="J34" i="21" s="1"/>
  <c r="I34" i="1"/>
  <c r="J34" i="1" s="1"/>
  <c r="I34" i="16"/>
  <c r="J34" i="16" s="1"/>
  <c r="I34" i="18"/>
  <c r="J34" i="18" s="1"/>
  <c r="I34" i="22"/>
  <c r="J34" i="22" s="1"/>
  <c r="I34" i="15"/>
  <c r="J34" i="15" s="1"/>
  <c r="I34" i="24"/>
  <c r="J34" i="24" s="1"/>
  <c r="I34" i="27"/>
  <c r="J34" i="27" s="1"/>
  <c r="I34" i="26"/>
  <c r="J34" i="26" s="1"/>
  <c r="I34" i="28"/>
  <c r="J34" i="28" s="1"/>
  <c r="I34" i="17"/>
  <c r="J34" i="17" s="1"/>
  <c r="I34" i="23"/>
  <c r="J34" i="23" s="1"/>
  <c r="I34" i="29"/>
  <c r="J34" i="29" s="1"/>
  <c r="I34" i="30"/>
  <c r="J34" i="30" s="1"/>
  <c r="I34" i="31"/>
  <c r="J34" i="31" s="1"/>
  <c r="I34" i="25"/>
  <c r="J34" i="25" s="1"/>
  <c r="I34" i="32"/>
  <c r="J34" i="32" s="1"/>
  <c r="I35" i="34"/>
  <c r="J35" i="34" s="1"/>
  <c r="I35" i="35"/>
  <c r="J35" i="35" s="1"/>
  <c r="I35" i="33"/>
  <c r="J35" i="33" s="1"/>
  <c r="I35" i="21"/>
  <c r="J35" i="21" s="1"/>
  <c r="I35" i="36"/>
  <c r="J35" i="36" s="1"/>
  <c r="I35" i="19"/>
  <c r="J35" i="19" s="1"/>
  <c r="I35" i="1"/>
  <c r="J35" i="1" s="1"/>
  <c r="I35" i="20"/>
  <c r="J35" i="20" s="1"/>
  <c r="I35" i="15"/>
  <c r="J35" i="15" s="1"/>
  <c r="I35" i="16"/>
  <c r="J35" i="16" s="1"/>
  <c r="I35" i="17"/>
  <c r="J35" i="17" s="1"/>
  <c r="I35" i="25"/>
  <c r="J35" i="25" s="1"/>
  <c r="I35" i="26"/>
  <c r="J35" i="26" s="1"/>
  <c r="I35" i="23"/>
  <c r="J35" i="23" s="1"/>
  <c r="I35" i="18"/>
  <c r="J35" i="18" s="1"/>
  <c r="I35" i="22"/>
  <c r="J35" i="22" s="1"/>
  <c r="I35" i="24"/>
  <c r="J35" i="24" s="1"/>
  <c r="I35" i="27"/>
  <c r="J35" i="27" s="1"/>
  <c r="I35" i="29"/>
  <c r="J35" i="29" s="1"/>
  <c r="I35" i="30"/>
  <c r="J35" i="30" s="1"/>
  <c r="I35" i="31"/>
  <c r="J35" i="31" s="1"/>
  <c r="I35" i="28"/>
  <c r="J35" i="28" s="1"/>
  <c r="I35" i="32"/>
  <c r="J35" i="32" s="1"/>
  <c r="I36" i="35"/>
  <c r="J36" i="35" s="1"/>
  <c r="I36" i="36"/>
  <c r="J36" i="36" s="1"/>
  <c r="I36" i="33"/>
  <c r="J36" i="33" s="1"/>
  <c r="I36" i="34"/>
  <c r="J36" i="34" s="1"/>
  <c r="I36" i="19"/>
  <c r="J36" i="19" s="1"/>
  <c r="I36" i="20"/>
  <c r="J36" i="20" s="1"/>
  <c r="I36" i="21"/>
  <c r="J36" i="21" s="1"/>
  <c r="I36" i="1"/>
  <c r="J36" i="1" s="1"/>
  <c r="I36" i="22"/>
  <c r="J36" i="22" s="1"/>
  <c r="I36" i="16"/>
  <c r="J36" i="16" s="1"/>
  <c r="I36" i="25"/>
  <c r="J36" i="25" s="1"/>
  <c r="I36" i="27"/>
  <c r="J36" i="27" s="1"/>
  <c r="I36" i="17"/>
  <c r="J36" i="17" s="1"/>
  <c r="I36" i="24"/>
  <c r="J36" i="24" s="1"/>
  <c r="I36" i="28"/>
  <c r="J36" i="28" s="1"/>
  <c r="I36" i="29"/>
  <c r="J36" i="29" s="1"/>
  <c r="I36" i="30"/>
  <c r="J36" i="30" s="1"/>
  <c r="I36" i="31"/>
  <c r="J36" i="31" s="1"/>
  <c r="I36" i="15"/>
  <c r="J36" i="15" s="1"/>
  <c r="I36" i="26"/>
  <c r="J36" i="26" s="1"/>
  <c r="I36" i="23"/>
  <c r="J36" i="23" s="1"/>
  <c r="I36" i="18"/>
  <c r="J36" i="18" s="1"/>
  <c r="I36" i="32"/>
  <c r="J36" i="32" s="1"/>
  <c r="K8" i="35"/>
  <c r="L8" i="35" s="1"/>
  <c r="K8" i="36"/>
  <c r="L8" i="36" s="1"/>
  <c r="K8" i="34"/>
  <c r="L8" i="34" s="1"/>
  <c r="K8" i="33"/>
  <c r="L8" i="33" s="1"/>
  <c r="K8" i="20"/>
  <c r="L8" i="20" s="1"/>
  <c r="K8" i="21"/>
  <c r="L8" i="21" s="1"/>
  <c r="K8" i="1"/>
  <c r="L8" i="1" s="1"/>
  <c r="K8" i="15"/>
  <c r="L8" i="15" s="1"/>
  <c r="K8" i="16"/>
  <c r="L8" i="16" s="1"/>
  <c r="K8" i="19"/>
  <c r="L8" i="19" s="1"/>
  <c r="K8" i="17"/>
  <c r="L8" i="17" s="1"/>
  <c r="K8" i="23"/>
  <c r="L8" i="23" s="1"/>
  <c r="K8" i="24"/>
  <c r="L8" i="24" s="1"/>
  <c r="K8" i="25"/>
  <c r="L8" i="25" s="1"/>
  <c r="K8" i="27"/>
  <c r="L8" i="27" s="1"/>
  <c r="K8" i="28"/>
  <c r="L8" i="28" s="1"/>
  <c r="K8" i="22"/>
  <c r="L8" i="22" s="1"/>
  <c r="K8" i="26"/>
  <c r="L8" i="26" s="1"/>
  <c r="K8" i="18"/>
  <c r="L8" i="18" s="1"/>
  <c r="K8" i="29"/>
  <c r="L8" i="29" s="1"/>
  <c r="K8" i="30"/>
  <c r="L8" i="30" s="1"/>
  <c r="K8" i="31"/>
  <c r="L8" i="31" s="1"/>
  <c r="K8" i="32"/>
  <c r="L8" i="32" s="1"/>
  <c r="K9" i="35"/>
  <c r="L9" i="35" s="1"/>
  <c r="K9" i="36"/>
  <c r="L9" i="36" s="1"/>
  <c r="K9" i="34"/>
  <c r="L9" i="34" s="1"/>
  <c r="K9" i="19"/>
  <c r="L9" i="19" s="1"/>
  <c r="K9" i="33"/>
  <c r="L9" i="33" s="1"/>
  <c r="K9" i="20"/>
  <c r="L9" i="20" s="1"/>
  <c r="K9" i="15"/>
  <c r="L9" i="15" s="1"/>
  <c r="K9" i="16"/>
  <c r="L9" i="16" s="1"/>
  <c r="K9" i="17"/>
  <c r="L9" i="17" s="1"/>
  <c r="K9" i="21"/>
  <c r="L9" i="21" s="1"/>
  <c r="K9" i="1"/>
  <c r="L9" i="1" s="1"/>
  <c r="K9" i="18"/>
  <c r="L9" i="18" s="1"/>
  <c r="K9" i="22"/>
  <c r="L9" i="22" s="1"/>
  <c r="K9" i="25"/>
  <c r="L9" i="25" s="1"/>
  <c r="K9" i="24"/>
  <c r="L9" i="24" s="1"/>
  <c r="K9" i="27"/>
  <c r="L9" i="27" s="1"/>
  <c r="K9" i="31"/>
  <c r="L9" i="31" s="1"/>
  <c r="K9" i="29"/>
  <c r="L9" i="29" s="1"/>
  <c r="K9" i="30"/>
  <c r="L9" i="30" s="1"/>
  <c r="K9" i="23"/>
  <c r="L9" i="23" s="1"/>
  <c r="K9" i="26"/>
  <c r="L9" i="26" s="1"/>
  <c r="K9" i="28"/>
  <c r="L9" i="28" s="1"/>
  <c r="K9" i="32"/>
  <c r="L9" i="32" s="1"/>
  <c r="I16" i="35"/>
  <c r="J16" i="35" s="1"/>
  <c r="I16" i="36"/>
  <c r="J16" i="36" s="1"/>
  <c r="I16" i="33"/>
  <c r="J16" i="33" s="1"/>
  <c r="I16" i="34"/>
  <c r="J16" i="34" s="1"/>
  <c r="I16" i="19"/>
  <c r="J16" i="19" s="1"/>
  <c r="I16" i="20"/>
  <c r="J16" i="20" s="1"/>
  <c r="I16" i="21"/>
  <c r="J16" i="21" s="1"/>
  <c r="I16" i="1"/>
  <c r="J16" i="1" s="1"/>
  <c r="I16" i="22"/>
  <c r="J16" i="22" s="1"/>
  <c r="I16" i="26"/>
  <c r="J16" i="26" s="1"/>
  <c r="I16" i="27"/>
  <c r="J16" i="27" s="1"/>
  <c r="I16" i="23"/>
  <c r="J16" i="23" s="1"/>
  <c r="I16" i="28"/>
  <c r="J16" i="28" s="1"/>
  <c r="I16" i="25"/>
  <c r="J16" i="25" s="1"/>
  <c r="I16" i="29"/>
  <c r="J16" i="29" s="1"/>
  <c r="I16" i="30"/>
  <c r="J16" i="30" s="1"/>
  <c r="I16" i="31"/>
  <c r="J16" i="31" s="1"/>
  <c r="I16" i="24"/>
  <c r="J16" i="24" s="1"/>
  <c r="I16" i="15"/>
  <c r="J16" i="15" s="1"/>
  <c r="I16" i="17"/>
  <c r="J16" i="17" s="1"/>
  <c r="I16" i="18"/>
  <c r="J16" i="18" s="1"/>
  <c r="I16" i="16"/>
  <c r="J16" i="16" s="1"/>
  <c r="I16" i="32"/>
  <c r="J16" i="32" s="1"/>
  <c r="K18" i="35"/>
  <c r="L18" i="35" s="1"/>
  <c r="K18" i="36"/>
  <c r="L18" i="36" s="1"/>
  <c r="K18" i="33"/>
  <c r="L18" i="33" s="1"/>
  <c r="K18" i="34"/>
  <c r="L18" i="34" s="1"/>
  <c r="K18" i="20"/>
  <c r="L18" i="20" s="1"/>
  <c r="K18" i="21"/>
  <c r="L18" i="21" s="1"/>
  <c r="K18" i="1"/>
  <c r="L18" i="1" s="1"/>
  <c r="K18" i="19"/>
  <c r="L18" i="19" s="1"/>
  <c r="K18" i="15"/>
  <c r="L18" i="15" s="1"/>
  <c r="K18" i="16"/>
  <c r="L18" i="16" s="1"/>
  <c r="K18" i="23"/>
  <c r="L18" i="23" s="1"/>
  <c r="K18" i="24"/>
  <c r="L18" i="24" s="1"/>
  <c r="K18" i="17"/>
  <c r="L18" i="17" s="1"/>
  <c r="K18" i="26"/>
  <c r="L18" i="26" s="1"/>
  <c r="K18" i="18"/>
  <c r="L18" i="18" s="1"/>
  <c r="K18" i="28"/>
  <c r="L18" i="28" s="1"/>
  <c r="K18" i="22"/>
  <c r="L18" i="22" s="1"/>
  <c r="K18" i="25"/>
  <c r="L18" i="25" s="1"/>
  <c r="K18" i="27"/>
  <c r="L18" i="27" s="1"/>
  <c r="K18" i="31"/>
  <c r="L18" i="31" s="1"/>
  <c r="K18" i="29"/>
  <c r="L18" i="29" s="1"/>
  <c r="K18" i="30"/>
  <c r="L18" i="30" s="1"/>
  <c r="K18" i="32"/>
  <c r="L18" i="32" s="1"/>
  <c r="I23" i="34"/>
  <c r="J23" i="34" s="1"/>
  <c r="I23" i="36"/>
  <c r="J23" i="36" s="1"/>
  <c r="I23" i="21"/>
  <c r="J23" i="21" s="1"/>
  <c r="I23" i="35"/>
  <c r="J23" i="35" s="1"/>
  <c r="I23" i="33"/>
  <c r="J23" i="33" s="1"/>
  <c r="I23" i="19"/>
  <c r="J23" i="19" s="1"/>
  <c r="I23" i="1"/>
  <c r="J23" i="1" s="1"/>
  <c r="I23" i="15"/>
  <c r="J23" i="15" s="1"/>
  <c r="I23" i="25"/>
  <c r="J23" i="25" s="1"/>
  <c r="I23" i="26"/>
  <c r="J23" i="26" s="1"/>
  <c r="I23" i="18"/>
  <c r="J23" i="18" s="1"/>
  <c r="I23" i="22"/>
  <c r="J23" i="22" s="1"/>
  <c r="I23" i="16"/>
  <c r="J23" i="16" s="1"/>
  <c r="I23" i="24"/>
  <c r="J23" i="24" s="1"/>
  <c r="I23" i="23"/>
  <c r="J23" i="23" s="1"/>
  <c r="I23" i="27"/>
  <c r="J23" i="27" s="1"/>
  <c r="I23" i="17"/>
  <c r="J23" i="17" s="1"/>
  <c r="I23" i="28"/>
  <c r="J23" i="28" s="1"/>
  <c r="I23" i="29"/>
  <c r="J23" i="29" s="1"/>
  <c r="I23" i="30"/>
  <c r="J23" i="30" s="1"/>
  <c r="I23" i="31"/>
  <c r="J23" i="31" s="1"/>
  <c r="I23" i="20"/>
  <c r="J23" i="20" s="1"/>
  <c r="I23" i="32"/>
  <c r="J23" i="32" s="1"/>
  <c r="I27" i="34"/>
  <c r="J27" i="34" s="1"/>
  <c r="I27" i="35"/>
  <c r="J27" i="35" s="1"/>
  <c r="I27" i="33"/>
  <c r="J27" i="33" s="1"/>
  <c r="I27" i="21"/>
  <c r="J27" i="21" s="1"/>
  <c r="I27" i="36"/>
  <c r="J27" i="36" s="1"/>
  <c r="I27" i="19"/>
  <c r="J27" i="19" s="1"/>
  <c r="I27" i="1"/>
  <c r="J27" i="1" s="1"/>
  <c r="I27" i="20"/>
  <c r="J27" i="20" s="1"/>
  <c r="I27" i="15"/>
  <c r="J27" i="15" s="1"/>
  <c r="I27" i="16"/>
  <c r="J27" i="16" s="1"/>
  <c r="I27" i="17"/>
  <c r="J27" i="17" s="1"/>
  <c r="I27" i="25"/>
  <c r="J27" i="25" s="1"/>
  <c r="I27" i="26"/>
  <c r="J27" i="26" s="1"/>
  <c r="I27" i="23"/>
  <c r="J27" i="23" s="1"/>
  <c r="I27" i="28"/>
  <c r="J27" i="28" s="1"/>
  <c r="I27" i="31"/>
  <c r="J27" i="31" s="1"/>
  <c r="I27" i="18"/>
  <c r="J27" i="18" s="1"/>
  <c r="I27" i="27"/>
  <c r="J27" i="27" s="1"/>
  <c r="I27" i="29"/>
  <c r="J27" i="29" s="1"/>
  <c r="I27" i="30"/>
  <c r="J27" i="30" s="1"/>
  <c r="I27" i="24"/>
  <c r="J27" i="24" s="1"/>
  <c r="I27" i="22"/>
  <c r="J27" i="22" s="1"/>
  <c r="I27" i="32"/>
  <c r="J27" i="32" s="1"/>
  <c r="K37" i="35"/>
  <c r="L37" i="35" s="1"/>
  <c r="K37" i="36"/>
  <c r="L37" i="36" s="1"/>
  <c r="K37" i="33"/>
  <c r="L37" i="33" s="1"/>
  <c r="K37" i="19"/>
  <c r="L37" i="19" s="1"/>
  <c r="K37" i="34"/>
  <c r="L37" i="34" s="1"/>
  <c r="K37" i="20"/>
  <c r="L37" i="20" s="1"/>
  <c r="K37" i="15"/>
  <c r="L37" i="15" s="1"/>
  <c r="K37" i="16"/>
  <c r="L37" i="16" s="1"/>
  <c r="K37" i="17"/>
  <c r="L37" i="17" s="1"/>
  <c r="K37" i="18"/>
  <c r="L37" i="18" s="1"/>
  <c r="K37" i="26"/>
  <c r="L37" i="26" s="1"/>
  <c r="K37" i="23"/>
  <c r="L37" i="23" s="1"/>
  <c r="K37" i="27"/>
  <c r="L37" i="27" s="1"/>
  <c r="K37" i="25"/>
  <c r="L37" i="25" s="1"/>
  <c r="K37" i="28"/>
  <c r="L37" i="28" s="1"/>
  <c r="K37" i="1"/>
  <c r="L37" i="1" s="1"/>
  <c r="K37" i="29"/>
  <c r="L37" i="29" s="1"/>
  <c r="K37" i="30"/>
  <c r="L37" i="30" s="1"/>
  <c r="K37" i="31"/>
  <c r="L37" i="31" s="1"/>
  <c r="K37" i="24"/>
  <c r="L37" i="24" s="1"/>
  <c r="K37" i="21"/>
  <c r="L37" i="21" s="1"/>
  <c r="K37" i="22"/>
  <c r="L37" i="22" s="1"/>
  <c r="K37" i="32"/>
  <c r="L37" i="32" s="1"/>
  <c r="K38" i="35"/>
  <c r="L38" i="35" s="1"/>
  <c r="K38" i="36"/>
  <c r="L38" i="36" s="1"/>
  <c r="K38" i="33"/>
  <c r="L38" i="33" s="1"/>
  <c r="K38" i="34"/>
  <c r="L38" i="34" s="1"/>
  <c r="K38" i="20"/>
  <c r="L38" i="20" s="1"/>
  <c r="K38" i="21"/>
  <c r="L38" i="21" s="1"/>
  <c r="K38" i="19"/>
  <c r="L38" i="19" s="1"/>
  <c r="K38" i="1"/>
  <c r="L38" i="1" s="1"/>
  <c r="K38" i="15"/>
  <c r="L38" i="15" s="1"/>
  <c r="K38" i="16"/>
  <c r="L38" i="16" s="1"/>
  <c r="K38" i="23"/>
  <c r="L38" i="23" s="1"/>
  <c r="K38" i="24"/>
  <c r="L38" i="24" s="1"/>
  <c r="K38" i="25"/>
  <c r="L38" i="25" s="1"/>
  <c r="K38" i="28"/>
  <c r="L38" i="28" s="1"/>
  <c r="K38" i="22"/>
  <c r="L38" i="22" s="1"/>
  <c r="K38" i="26"/>
  <c r="L38" i="26" s="1"/>
  <c r="K38" i="17"/>
  <c r="L38" i="17" s="1"/>
  <c r="K38" i="18"/>
  <c r="L38" i="18" s="1"/>
  <c r="K38" i="27"/>
  <c r="L38" i="27" s="1"/>
  <c r="K38" i="30"/>
  <c r="L38" i="30" s="1"/>
  <c r="K38" i="29"/>
  <c r="L38" i="29" s="1"/>
  <c r="K38" i="31"/>
  <c r="L38" i="31" s="1"/>
  <c r="K38" i="32"/>
  <c r="L38" i="32" s="1"/>
  <c r="K40" i="35"/>
  <c r="L40" i="35" s="1"/>
  <c r="K40" i="36"/>
  <c r="L40" i="36" s="1"/>
  <c r="K40" i="33"/>
  <c r="L40" i="33" s="1"/>
  <c r="K40" i="34"/>
  <c r="L40" i="34" s="1"/>
  <c r="K40" i="20"/>
  <c r="L40" i="20" s="1"/>
  <c r="K40" i="21"/>
  <c r="L40" i="21" s="1"/>
  <c r="K40" i="1"/>
  <c r="L40" i="1" s="1"/>
  <c r="K40" i="15"/>
  <c r="L40" i="15" s="1"/>
  <c r="K40" i="16"/>
  <c r="L40" i="16" s="1"/>
  <c r="K40" i="19"/>
  <c r="L40" i="19" s="1"/>
  <c r="K40" i="17"/>
  <c r="L40" i="17" s="1"/>
  <c r="K40" i="23"/>
  <c r="L40" i="23" s="1"/>
  <c r="K40" i="24"/>
  <c r="L40" i="24" s="1"/>
  <c r="K40" i="28"/>
  <c r="L40" i="28" s="1"/>
  <c r="K40" i="18"/>
  <c r="L40" i="18" s="1"/>
  <c r="K40" i="25"/>
  <c r="L40" i="25" s="1"/>
  <c r="K40" i="27"/>
  <c r="L40" i="27" s="1"/>
  <c r="K40" i="22"/>
  <c r="L40" i="22" s="1"/>
  <c r="K40" i="26"/>
  <c r="L40" i="26" s="1"/>
  <c r="K40" i="31"/>
  <c r="L40" i="31" s="1"/>
  <c r="K40" i="29"/>
  <c r="L40" i="29" s="1"/>
  <c r="K40" i="30"/>
  <c r="L40" i="30" s="1"/>
  <c r="K40" i="32"/>
  <c r="L40" i="32" s="1"/>
  <c r="K41" i="35"/>
  <c r="L41" i="35" s="1"/>
  <c r="K41" i="36"/>
  <c r="L41" i="36" s="1"/>
  <c r="K41" i="33"/>
  <c r="L41" i="33" s="1"/>
  <c r="K41" i="34"/>
  <c r="L41" i="34" s="1"/>
  <c r="K41" i="19"/>
  <c r="L41" i="19" s="1"/>
  <c r="K41" i="20"/>
  <c r="L41" i="20" s="1"/>
  <c r="K41" i="15"/>
  <c r="L41" i="15" s="1"/>
  <c r="K41" i="16"/>
  <c r="L41" i="16" s="1"/>
  <c r="K41" i="17"/>
  <c r="L41" i="17" s="1"/>
  <c r="K41" i="18"/>
  <c r="L41" i="18" s="1"/>
  <c r="K41" i="21"/>
  <c r="L41" i="21" s="1"/>
  <c r="K41" i="1"/>
  <c r="L41" i="1" s="1"/>
  <c r="K41" i="22"/>
  <c r="L41" i="22" s="1"/>
  <c r="K41" i="25"/>
  <c r="L41" i="25" s="1"/>
  <c r="K41" i="24"/>
  <c r="L41" i="24" s="1"/>
  <c r="K41" i="27"/>
  <c r="L41" i="27" s="1"/>
  <c r="K41" i="28"/>
  <c r="L41" i="28" s="1"/>
  <c r="K41" i="23"/>
  <c r="L41" i="23" s="1"/>
  <c r="K41" i="29"/>
  <c r="L41" i="29" s="1"/>
  <c r="K41" i="30"/>
  <c r="L41" i="30" s="1"/>
  <c r="K41" i="26"/>
  <c r="L41" i="26" s="1"/>
  <c r="K41" i="31"/>
  <c r="L41" i="31" s="1"/>
  <c r="K41" i="32"/>
  <c r="L41" i="32" s="1"/>
  <c r="I42" i="35"/>
  <c r="J42" i="35" s="1"/>
  <c r="I42" i="36"/>
  <c r="J42" i="36" s="1"/>
  <c r="I42" i="33"/>
  <c r="J42" i="33" s="1"/>
  <c r="I42" i="34"/>
  <c r="J42" i="34" s="1"/>
  <c r="I42" i="19"/>
  <c r="J42" i="19" s="1"/>
  <c r="I42" i="20"/>
  <c r="J42" i="20" s="1"/>
  <c r="I42" i="21"/>
  <c r="J42" i="21" s="1"/>
  <c r="I42" i="1"/>
  <c r="J42" i="1" s="1"/>
  <c r="I42" i="16"/>
  <c r="J42" i="16" s="1"/>
  <c r="I42" i="18"/>
  <c r="J42" i="18" s="1"/>
  <c r="I42" i="22"/>
  <c r="J42" i="22" s="1"/>
  <c r="I42" i="24"/>
  <c r="J42" i="24" s="1"/>
  <c r="I42" i="27"/>
  <c r="J42" i="27" s="1"/>
  <c r="I42" i="15"/>
  <c r="J42" i="15" s="1"/>
  <c r="I42" i="26"/>
  <c r="J42" i="26" s="1"/>
  <c r="I42" i="28"/>
  <c r="J42" i="28" s="1"/>
  <c r="I42" i="29"/>
  <c r="J42" i="29" s="1"/>
  <c r="I42" i="30"/>
  <c r="J42" i="30" s="1"/>
  <c r="I42" i="17"/>
  <c r="J42" i="17" s="1"/>
  <c r="I42" i="25"/>
  <c r="J42" i="25" s="1"/>
  <c r="I42" i="23"/>
  <c r="J42" i="23" s="1"/>
  <c r="I42" i="31"/>
  <c r="J42" i="31" s="1"/>
  <c r="I42" i="32"/>
  <c r="J42" i="32" s="1"/>
  <c r="I6" i="35"/>
  <c r="J6" i="35" s="1"/>
  <c r="I6" i="36"/>
  <c r="J6" i="36" s="1"/>
  <c r="I6" i="34"/>
  <c r="J6" i="34" s="1"/>
  <c r="I6" i="19"/>
  <c r="J6" i="19" s="1"/>
  <c r="I6" i="33"/>
  <c r="J6" i="33" s="1"/>
  <c r="I6" i="20"/>
  <c r="J6" i="20" s="1"/>
  <c r="I6" i="21"/>
  <c r="J6" i="21" s="1"/>
  <c r="I6" i="1"/>
  <c r="J6" i="1" s="1"/>
  <c r="I6" i="15"/>
  <c r="J6" i="15" s="1"/>
  <c r="I6" i="17"/>
  <c r="J6" i="17" s="1"/>
  <c r="I6" i="22"/>
  <c r="J6" i="22" s="1"/>
  <c r="I6" i="23"/>
  <c r="J6" i="23" s="1"/>
  <c r="I6" i="27"/>
  <c r="J6" i="27" s="1"/>
  <c r="I6" i="25"/>
  <c r="J6" i="25" s="1"/>
  <c r="I6" i="28"/>
  <c r="J6" i="28" s="1"/>
  <c r="I6" i="29"/>
  <c r="J6" i="29" s="1"/>
  <c r="I6" i="30"/>
  <c r="J6" i="30" s="1"/>
  <c r="I6" i="18"/>
  <c r="J6" i="18" s="1"/>
  <c r="I6" i="26"/>
  <c r="J6" i="26" s="1"/>
  <c r="I6" i="31"/>
  <c r="J6" i="31" s="1"/>
  <c r="I6" i="24"/>
  <c r="J6" i="24" s="1"/>
  <c r="I6" i="16"/>
  <c r="J6" i="16" s="1"/>
  <c r="I6" i="32"/>
  <c r="J6" i="32" s="1"/>
  <c r="I12" i="35"/>
  <c r="J12" i="35" s="1"/>
  <c r="I12" i="36"/>
  <c r="J12" i="36" s="1"/>
  <c r="I12" i="34"/>
  <c r="J12" i="34" s="1"/>
  <c r="I12" i="19"/>
  <c r="J12" i="19" s="1"/>
  <c r="I12" i="33"/>
  <c r="J12" i="33" s="1"/>
  <c r="I12" i="20"/>
  <c r="J12" i="20" s="1"/>
  <c r="I12" i="21"/>
  <c r="J12" i="21" s="1"/>
  <c r="I12" i="1"/>
  <c r="J12" i="1" s="1"/>
  <c r="I12" i="22"/>
  <c r="J12" i="22" s="1"/>
  <c r="I12" i="15"/>
  <c r="J12" i="15" s="1"/>
  <c r="I12" i="17"/>
  <c r="J12" i="17" s="1"/>
  <c r="I12" i="25"/>
  <c r="J12" i="25" s="1"/>
  <c r="I12" i="27"/>
  <c r="J12" i="27" s="1"/>
  <c r="I12" i="16"/>
  <c r="J12" i="16" s="1"/>
  <c r="I12" i="18"/>
  <c r="J12" i="18" s="1"/>
  <c r="I12" i="24"/>
  <c r="J12" i="24" s="1"/>
  <c r="I12" i="28"/>
  <c r="J12" i="28" s="1"/>
  <c r="I12" i="26"/>
  <c r="J12" i="26" s="1"/>
  <c r="I12" i="29"/>
  <c r="J12" i="29" s="1"/>
  <c r="I12" i="30"/>
  <c r="J12" i="30" s="1"/>
  <c r="I12" i="23"/>
  <c r="J12" i="23" s="1"/>
  <c r="I12" i="31"/>
  <c r="J12" i="31" s="1"/>
  <c r="I12" i="32"/>
  <c r="J12" i="32" s="1"/>
  <c r="I14" i="35"/>
  <c r="J14" i="35" s="1"/>
  <c r="I14" i="36"/>
  <c r="J14" i="36" s="1"/>
  <c r="I14" i="33"/>
  <c r="J14" i="33" s="1"/>
  <c r="I14" i="34"/>
  <c r="J14" i="34" s="1"/>
  <c r="I14" i="19"/>
  <c r="J14" i="19" s="1"/>
  <c r="I14" i="20"/>
  <c r="J14" i="20" s="1"/>
  <c r="I14" i="21"/>
  <c r="J14" i="21" s="1"/>
  <c r="I14" i="1"/>
  <c r="J14" i="1" s="1"/>
  <c r="I14" i="15"/>
  <c r="J14" i="15" s="1"/>
  <c r="I14" i="17"/>
  <c r="J14" i="17" s="1"/>
  <c r="I14" i="22"/>
  <c r="J14" i="22" s="1"/>
  <c r="I14" i="16"/>
  <c r="J14" i="16" s="1"/>
  <c r="I14" i="23"/>
  <c r="J14" i="23" s="1"/>
  <c r="I14" i="27"/>
  <c r="J14" i="27" s="1"/>
  <c r="I14" i="25"/>
  <c r="J14" i="25" s="1"/>
  <c r="I14" i="28"/>
  <c r="J14" i="28" s="1"/>
  <c r="I14" i="24"/>
  <c r="J14" i="24" s="1"/>
  <c r="I14" i="29"/>
  <c r="J14" i="29" s="1"/>
  <c r="I14" i="30"/>
  <c r="J14" i="30" s="1"/>
  <c r="I14" i="18"/>
  <c r="J14" i="18" s="1"/>
  <c r="I14" i="31"/>
  <c r="J14" i="31" s="1"/>
  <c r="I14" i="26"/>
  <c r="J14" i="26" s="1"/>
  <c r="I14" i="32"/>
  <c r="J14" i="32" s="1"/>
  <c r="K16" i="35"/>
  <c r="L16" i="35" s="1"/>
  <c r="K16" i="36"/>
  <c r="L16" i="36" s="1"/>
  <c r="K16" i="33"/>
  <c r="L16" i="33" s="1"/>
  <c r="K16" i="34"/>
  <c r="L16" i="34" s="1"/>
  <c r="K16" i="20"/>
  <c r="L16" i="20" s="1"/>
  <c r="K16" i="21"/>
  <c r="L16" i="21" s="1"/>
  <c r="K16" i="1"/>
  <c r="L16" i="1" s="1"/>
  <c r="K16" i="15"/>
  <c r="L16" i="15" s="1"/>
  <c r="K16" i="16"/>
  <c r="L16" i="16" s="1"/>
  <c r="K16" i="19"/>
  <c r="L16" i="19" s="1"/>
  <c r="K16" i="17"/>
  <c r="L16" i="17" s="1"/>
  <c r="K16" i="23"/>
  <c r="L16" i="23" s="1"/>
  <c r="K16" i="24"/>
  <c r="L16" i="24" s="1"/>
  <c r="K16" i="25"/>
  <c r="L16" i="25" s="1"/>
  <c r="K16" i="27"/>
  <c r="L16" i="27" s="1"/>
  <c r="K16" i="28"/>
  <c r="L16" i="28" s="1"/>
  <c r="K16" i="31"/>
  <c r="L16" i="31" s="1"/>
  <c r="K16" i="18"/>
  <c r="L16" i="18" s="1"/>
  <c r="K16" i="26"/>
  <c r="L16" i="26" s="1"/>
  <c r="K16" i="22"/>
  <c r="L16" i="22" s="1"/>
  <c r="K16" i="29"/>
  <c r="L16" i="29" s="1"/>
  <c r="K16" i="30"/>
  <c r="L16" i="30" s="1"/>
  <c r="K16" i="32"/>
  <c r="L16" i="32" s="1"/>
  <c r="I21" i="34"/>
  <c r="J21" i="34" s="1"/>
  <c r="I21" i="21"/>
  <c r="J21" i="21" s="1"/>
  <c r="I21" i="36"/>
  <c r="J21" i="36" s="1"/>
  <c r="I21" i="19"/>
  <c r="J21" i="19" s="1"/>
  <c r="I21" i="20"/>
  <c r="J21" i="20" s="1"/>
  <c r="I21" i="1"/>
  <c r="J21" i="1" s="1"/>
  <c r="I21" i="33"/>
  <c r="J21" i="33" s="1"/>
  <c r="I21" i="15"/>
  <c r="J21" i="15" s="1"/>
  <c r="I21" i="35"/>
  <c r="J21" i="35" s="1"/>
  <c r="I21" i="16"/>
  <c r="J21" i="16" s="1"/>
  <c r="I21" i="25"/>
  <c r="J21" i="25" s="1"/>
  <c r="I21" i="26"/>
  <c r="J21" i="26" s="1"/>
  <c r="I21" i="24"/>
  <c r="J21" i="24" s="1"/>
  <c r="I21" i="17"/>
  <c r="J21" i="17" s="1"/>
  <c r="I21" i="22"/>
  <c r="J21" i="22" s="1"/>
  <c r="I21" i="28"/>
  <c r="J21" i="28" s="1"/>
  <c r="I21" i="18"/>
  <c r="J21" i="18" s="1"/>
  <c r="I21" i="23"/>
  <c r="J21" i="23" s="1"/>
  <c r="I21" i="29"/>
  <c r="J21" i="29" s="1"/>
  <c r="I21" i="30"/>
  <c r="J21" i="30" s="1"/>
  <c r="I21" i="27"/>
  <c r="J21" i="27" s="1"/>
  <c r="I21" i="31"/>
  <c r="J21" i="31" s="1"/>
  <c r="I21" i="32"/>
  <c r="J21" i="32" s="1"/>
  <c r="K23" i="35"/>
  <c r="L23" i="35" s="1"/>
  <c r="K23" i="36"/>
  <c r="L23" i="36" s="1"/>
  <c r="K23" i="33"/>
  <c r="L23" i="33" s="1"/>
  <c r="K23" i="34"/>
  <c r="L23" i="34" s="1"/>
  <c r="K23" i="19"/>
  <c r="L23" i="19" s="1"/>
  <c r="K23" i="20"/>
  <c r="L23" i="20" s="1"/>
  <c r="K23" i="15"/>
  <c r="L23" i="15" s="1"/>
  <c r="K23" i="16"/>
  <c r="L23" i="16" s="1"/>
  <c r="K23" i="17"/>
  <c r="L23" i="17" s="1"/>
  <c r="K23" i="21"/>
  <c r="L23" i="21" s="1"/>
  <c r="K23" i="18"/>
  <c r="L23" i="18" s="1"/>
  <c r="K23" i="24"/>
  <c r="L23" i="24" s="1"/>
  <c r="K23" i="26"/>
  <c r="L23" i="26" s="1"/>
  <c r="K23" i="27"/>
  <c r="L23" i="27" s="1"/>
  <c r="K23" i="1"/>
  <c r="L23" i="1" s="1"/>
  <c r="K23" i="23"/>
  <c r="L23" i="23" s="1"/>
  <c r="K23" i="28"/>
  <c r="L23" i="28" s="1"/>
  <c r="K23" i="29"/>
  <c r="L23" i="29" s="1"/>
  <c r="K23" i="30"/>
  <c r="L23" i="30" s="1"/>
  <c r="K23" i="31"/>
  <c r="L23" i="31" s="1"/>
  <c r="K23" i="22"/>
  <c r="L23" i="22" s="1"/>
  <c r="K23" i="25"/>
  <c r="L23" i="25" s="1"/>
  <c r="K23" i="32"/>
  <c r="L23" i="32" s="1"/>
  <c r="K27" i="35"/>
  <c r="L27" i="35" s="1"/>
  <c r="K27" i="36"/>
  <c r="L27" i="36" s="1"/>
  <c r="K27" i="33"/>
  <c r="L27" i="33" s="1"/>
  <c r="K27" i="19"/>
  <c r="L27" i="19" s="1"/>
  <c r="K27" i="20"/>
  <c r="L27" i="20" s="1"/>
  <c r="K27" i="21"/>
  <c r="L27" i="21" s="1"/>
  <c r="K27" i="15"/>
  <c r="L27" i="15" s="1"/>
  <c r="K27" i="16"/>
  <c r="L27" i="16" s="1"/>
  <c r="K27" i="17"/>
  <c r="L27" i="17" s="1"/>
  <c r="K27" i="34"/>
  <c r="L27" i="34" s="1"/>
  <c r="K27" i="18"/>
  <c r="L27" i="18" s="1"/>
  <c r="K27" i="23"/>
  <c r="L27" i="23" s="1"/>
  <c r="K27" i="22"/>
  <c r="L27" i="22" s="1"/>
  <c r="K27" i="25"/>
  <c r="L27" i="25" s="1"/>
  <c r="K27" i="27"/>
  <c r="L27" i="27" s="1"/>
  <c r="K27" i="26"/>
  <c r="L27" i="26" s="1"/>
  <c r="K27" i="29"/>
  <c r="L27" i="29" s="1"/>
  <c r="K27" i="30"/>
  <c r="L27" i="30" s="1"/>
  <c r="K27" i="24"/>
  <c r="L27" i="24" s="1"/>
  <c r="K27" i="1"/>
  <c r="L27" i="1" s="1"/>
  <c r="K27" i="28"/>
  <c r="L27" i="28" s="1"/>
  <c r="K27" i="31"/>
  <c r="L27" i="31" s="1"/>
  <c r="K27" i="32"/>
  <c r="L27" i="32" s="1"/>
  <c r="K6" i="35"/>
  <c r="L6" i="35" s="1"/>
  <c r="K6" i="36"/>
  <c r="L6" i="36" s="1"/>
  <c r="K6" i="34"/>
  <c r="L6" i="34" s="1"/>
  <c r="K6" i="33"/>
  <c r="L6" i="33" s="1"/>
  <c r="K6" i="20"/>
  <c r="L6" i="20" s="1"/>
  <c r="K6" i="19"/>
  <c r="L6" i="19" s="1"/>
  <c r="K6" i="21"/>
  <c r="L6" i="21" s="1"/>
  <c r="K6" i="1"/>
  <c r="L6" i="1" s="1"/>
  <c r="K6" i="15"/>
  <c r="L6" i="15" s="1"/>
  <c r="K6" i="16"/>
  <c r="L6" i="16" s="1"/>
  <c r="K6" i="23"/>
  <c r="L6" i="23" s="1"/>
  <c r="K6" i="24"/>
  <c r="L6" i="24" s="1"/>
  <c r="K6" i="25"/>
  <c r="L6" i="25" s="1"/>
  <c r="K6" i="18"/>
  <c r="L6" i="18" s="1"/>
  <c r="K6" i="22"/>
  <c r="L6" i="22" s="1"/>
  <c r="K6" i="26"/>
  <c r="L6" i="26" s="1"/>
  <c r="K6" i="31"/>
  <c r="L6" i="31" s="1"/>
  <c r="K6" i="27"/>
  <c r="L6" i="27" s="1"/>
  <c r="K6" i="17"/>
  <c r="L6" i="17" s="1"/>
  <c r="K6" i="28"/>
  <c r="L6" i="28" s="1"/>
  <c r="K6" i="30"/>
  <c r="L6" i="30" s="1"/>
  <c r="K6" i="29"/>
  <c r="L6" i="29" s="1"/>
  <c r="K6" i="32"/>
  <c r="L6" i="32" s="1"/>
  <c r="I11" i="34"/>
  <c r="J11" i="34" s="1"/>
  <c r="I11" i="35"/>
  <c r="J11" i="35" s="1"/>
  <c r="I11" i="36"/>
  <c r="J11" i="36" s="1"/>
  <c r="I11" i="19"/>
  <c r="J11" i="19" s="1"/>
  <c r="I11" i="1"/>
  <c r="J11" i="1" s="1"/>
  <c r="I11" i="20"/>
  <c r="J11" i="20" s="1"/>
  <c r="I11" i="15"/>
  <c r="J11" i="15" s="1"/>
  <c r="I11" i="21"/>
  <c r="J11" i="21" s="1"/>
  <c r="I11" i="17"/>
  <c r="J11" i="17" s="1"/>
  <c r="I11" i="25"/>
  <c r="J11" i="25" s="1"/>
  <c r="I11" i="26"/>
  <c r="J11" i="26" s="1"/>
  <c r="I11" i="33"/>
  <c r="J11" i="33" s="1"/>
  <c r="I11" i="23"/>
  <c r="J11" i="23" s="1"/>
  <c r="I11" i="28"/>
  <c r="J11" i="28" s="1"/>
  <c r="I11" i="31"/>
  <c r="J11" i="31" s="1"/>
  <c r="I11" i="22"/>
  <c r="J11" i="22" s="1"/>
  <c r="I11" i="16"/>
  <c r="J11" i="16" s="1"/>
  <c r="I11" i="18"/>
  <c r="J11" i="18" s="1"/>
  <c r="I11" i="27"/>
  <c r="J11" i="27" s="1"/>
  <c r="I11" i="29"/>
  <c r="J11" i="29" s="1"/>
  <c r="I11" i="30"/>
  <c r="J11" i="30" s="1"/>
  <c r="I11" i="24"/>
  <c r="J11" i="24" s="1"/>
  <c r="I11" i="32"/>
  <c r="J11" i="32" s="1"/>
  <c r="I8" i="35"/>
  <c r="J8" i="35" s="1"/>
  <c r="I8" i="36"/>
  <c r="J8" i="36" s="1"/>
  <c r="I8" i="34"/>
  <c r="J8" i="34" s="1"/>
  <c r="I8" i="19"/>
  <c r="J8" i="19" s="1"/>
  <c r="I8" i="33"/>
  <c r="J8" i="33" s="1"/>
  <c r="I8" i="20"/>
  <c r="J8" i="20" s="1"/>
  <c r="I8" i="21"/>
  <c r="J8" i="21" s="1"/>
  <c r="I8" i="1"/>
  <c r="J8" i="1" s="1"/>
  <c r="I8" i="22"/>
  <c r="J8" i="22" s="1"/>
  <c r="I8" i="16"/>
  <c r="J8" i="16" s="1"/>
  <c r="I8" i="17"/>
  <c r="J8" i="17" s="1"/>
  <c r="I8" i="26"/>
  <c r="J8" i="26" s="1"/>
  <c r="I8" i="27"/>
  <c r="J8" i="27" s="1"/>
  <c r="I8" i="23"/>
  <c r="J8" i="23" s="1"/>
  <c r="I8" i="28"/>
  <c r="J8" i="28" s="1"/>
  <c r="I8" i="18"/>
  <c r="J8" i="18" s="1"/>
  <c r="I8" i="29"/>
  <c r="J8" i="29" s="1"/>
  <c r="I8" i="30"/>
  <c r="J8" i="30" s="1"/>
  <c r="I8" i="31"/>
  <c r="J8" i="31" s="1"/>
  <c r="I8" i="24"/>
  <c r="J8" i="24" s="1"/>
  <c r="I8" i="25"/>
  <c r="J8" i="25" s="1"/>
  <c r="I8" i="15"/>
  <c r="J8" i="15" s="1"/>
  <c r="I8" i="32"/>
  <c r="J8" i="32" s="1"/>
  <c r="I9" i="34"/>
  <c r="J9" i="34" s="1"/>
  <c r="I9" i="35"/>
  <c r="J9" i="35" s="1"/>
  <c r="I9" i="19"/>
  <c r="J9" i="19" s="1"/>
  <c r="I9" i="33"/>
  <c r="J9" i="33" s="1"/>
  <c r="I9" i="1"/>
  <c r="J9" i="1" s="1"/>
  <c r="I9" i="36"/>
  <c r="J9" i="36" s="1"/>
  <c r="I9" i="15"/>
  <c r="J9" i="15" s="1"/>
  <c r="I9" i="20"/>
  <c r="J9" i="20" s="1"/>
  <c r="I9" i="16"/>
  <c r="J9" i="16" s="1"/>
  <c r="I9" i="25"/>
  <c r="J9" i="25" s="1"/>
  <c r="I9" i="26"/>
  <c r="J9" i="26" s="1"/>
  <c r="I9" i="23"/>
  <c r="J9" i="23" s="1"/>
  <c r="I9" i="18"/>
  <c r="J9" i="18" s="1"/>
  <c r="I9" i="22"/>
  <c r="J9" i="22" s="1"/>
  <c r="I9" i="21"/>
  <c r="J9" i="21" s="1"/>
  <c r="I9" i="24"/>
  <c r="J9" i="24" s="1"/>
  <c r="I9" i="31"/>
  <c r="J9" i="31" s="1"/>
  <c r="I9" i="17"/>
  <c r="J9" i="17" s="1"/>
  <c r="I9" i="29"/>
  <c r="J9" i="29" s="1"/>
  <c r="I9" i="30"/>
  <c r="J9" i="30" s="1"/>
  <c r="I9" i="27"/>
  <c r="J9" i="27" s="1"/>
  <c r="I9" i="28"/>
  <c r="J9" i="28" s="1"/>
  <c r="I9" i="32"/>
  <c r="J9" i="32" s="1"/>
  <c r="I10" i="35"/>
  <c r="J10" i="35" s="1"/>
  <c r="I10" i="36"/>
  <c r="J10" i="36" s="1"/>
  <c r="I10" i="34"/>
  <c r="J10" i="34" s="1"/>
  <c r="I10" i="19"/>
  <c r="J10" i="19" s="1"/>
  <c r="I10" i="33"/>
  <c r="J10" i="33" s="1"/>
  <c r="I10" i="20"/>
  <c r="J10" i="20" s="1"/>
  <c r="I10" i="21"/>
  <c r="J10" i="21" s="1"/>
  <c r="I10" i="1"/>
  <c r="J10" i="1" s="1"/>
  <c r="I10" i="22"/>
  <c r="J10" i="22" s="1"/>
  <c r="I10" i="18"/>
  <c r="J10" i="18" s="1"/>
  <c r="I10" i="24"/>
  <c r="J10" i="24" s="1"/>
  <c r="I10" i="27"/>
  <c r="J10" i="27" s="1"/>
  <c r="I10" i="15"/>
  <c r="J10" i="15" s="1"/>
  <c r="I10" i="26"/>
  <c r="J10" i="26" s="1"/>
  <c r="I10" i="28"/>
  <c r="J10" i="28" s="1"/>
  <c r="I10" i="29"/>
  <c r="J10" i="29" s="1"/>
  <c r="I10" i="30"/>
  <c r="J10" i="30" s="1"/>
  <c r="I10" i="17"/>
  <c r="J10" i="17" s="1"/>
  <c r="I10" i="25"/>
  <c r="J10" i="25" s="1"/>
  <c r="I10" i="16"/>
  <c r="J10" i="16" s="1"/>
  <c r="I10" i="23"/>
  <c r="J10" i="23" s="1"/>
  <c r="I10" i="31"/>
  <c r="J10" i="31" s="1"/>
  <c r="I10" i="32"/>
  <c r="J10" i="32" s="1"/>
  <c r="K11" i="35"/>
  <c r="L11" i="35" s="1"/>
  <c r="K11" i="36"/>
  <c r="L11" i="36" s="1"/>
  <c r="K11" i="19"/>
  <c r="L11" i="19" s="1"/>
  <c r="K11" i="33"/>
  <c r="L11" i="33" s="1"/>
  <c r="K11" i="20"/>
  <c r="L11" i="20" s="1"/>
  <c r="K11" i="15"/>
  <c r="L11" i="15" s="1"/>
  <c r="K11" i="16"/>
  <c r="L11" i="16" s="1"/>
  <c r="K11" i="17"/>
  <c r="L11" i="17" s="1"/>
  <c r="K11" i="21"/>
  <c r="L11" i="21" s="1"/>
  <c r="K11" i="18"/>
  <c r="L11" i="18" s="1"/>
  <c r="K11" i="1"/>
  <c r="L11" i="1" s="1"/>
  <c r="K11" i="23"/>
  <c r="L11" i="23" s="1"/>
  <c r="K11" i="34"/>
  <c r="L11" i="34" s="1"/>
  <c r="K11" i="22"/>
  <c r="L11" i="22" s="1"/>
  <c r="K11" i="25"/>
  <c r="L11" i="25" s="1"/>
  <c r="K11" i="27"/>
  <c r="L11" i="27" s="1"/>
  <c r="K11" i="26"/>
  <c r="L11" i="26" s="1"/>
  <c r="K11" i="29"/>
  <c r="L11" i="29" s="1"/>
  <c r="K11" i="30"/>
  <c r="L11" i="30" s="1"/>
  <c r="K11" i="24"/>
  <c r="L11" i="24" s="1"/>
  <c r="K11" i="31"/>
  <c r="L11" i="31" s="1"/>
  <c r="K11" i="28"/>
  <c r="L11" i="28" s="1"/>
  <c r="K11" i="32"/>
  <c r="L11" i="32" s="1"/>
  <c r="I18" i="35"/>
  <c r="J18" i="35" s="1"/>
  <c r="I18" i="36"/>
  <c r="J18" i="36" s="1"/>
  <c r="I18" i="33"/>
  <c r="J18" i="33" s="1"/>
  <c r="I18" i="34"/>
  <c r="J18" i="34" s="1"/>
  <c r="I18" i="19"/>
  <c r="J18" i="19" s="1"/>
  <c r="I18" i="20"/>
  <c r="J18" i="20" s="1"/>
  <c r="I18" i="21"/>
  <c r="J18" i="21" s="1"/>
  <c r="I18" i="1"/>
  <c r="J18" i="1" s="1"/>
  <c r="I18" i="22"/>
  <c r="J18" i="22" s="1"/>
  <c r="I18" i="18"/>
  <c r="J18" i="18" s="1"/>
  <c r="I18" i="24"/>
  <c r="J18" i="24" s="1"/>
  <c r="I18" i="27"/>
  <c r="J18" i="27" s="1"/>
  <c r="I18" i="16"/>
  <c r="J18" i="16" s="1"/>
  <c r="I18" i="17"/>
  <c r="J18" i="17" s="1"/>
  <c r="I18" i="26"/>
  <c r="J18" i="26" s="1"/>
  <c r="I18" i="28"/>
  <c r="J18" i="28" s="1"/>
  <c r="I18" i="23"/>
  <c r="J18" i="23" s="1"/>
  <c r="I18" i="29"/>
  <c r="J18" i="29" s="1"/>
  <c r="I18" i="30"/>
  <c r="J18" i="30" s="1"/>
  <c r="I18" i="15"/>
  <c r="J18" i="15" s="1"/>
  <c r="I18" i="25"/>
  <c r="J18" i="25" s="1"/>
  <c r="I18" i="31"/>
  <c r="J18" i="31" s="1"/>
  <c r="I18" i="32"/>
  <c r="J18" i="32" s="1"/>
  <c r="K19" i="35"/>
  <c r="L19" i="35" s="1"/>
  <c r="K19" i="36"/>
  <c r="L19" i="36" s="1"/>
  <c r="K19" i="33"/>
  <c r="L19" i="33" s="1"/>
  <c r="K19" i="19"/>
  <c r="L19" i="19" s="1"/>
  <c r="K19" i="20"/>
  <c r="L19" i="20" s="1"/>
  <c r="K19" i="21"/>
  <c r="L19" i="21" s="1"/>
  <c r="K19" i="15"/>
  <c r="L19" i="15" s="1"/>
  <c r="K19" i="16"/>
  <c r="L19" i="16" s="1"/>
  <c r="K19" i="17"/>
  <c r="L19" i="17" s="1"/>
  <c r="K19" i="34"/>
  <c r="L19" i="34" s="1"/>
  <c r="K19" i="18"/>
  <c r="L19" i="18" s="1"/>
  <c r="K19" i="23"/>
  <c r="L19" i="23" s="1"/>
  <c r="K19" i="1"/>
  <c r="L19" i="1" s="1"/>
  <c r="K19" i="22"/>
  <c r="L19" i="22" s="1"/>
  <c r="K19" i="25"/>
  <c r="L19" i="25" s="1"/>
  <c r="K19" i="27"/>
  <c r="L19" i="27" s="1"/>
  <c r="K19" i="24"/>
  <c r="L19" i="24" s="1"/>
  <c r="K19" i="26"/>
  <c r="L19" i="26" s="1"/>
  <c r="K19" i="29"/>
  <c r="L19" i="29" s="1"/>
  <c r="K19" i="30"/>
  <c r="L19" i="30" s="1"/>
  <c r="K19" i="31"/>
  <c r="L19" i="31" s="1"/>
  <c r="K19" i="28"/>
  <c r="L19" i="28" s="1"/>
  <c r="K19" i="32"/>
  <c r="L19" i="32" s="1"/>
  <c r="K20" i="35"/>
  <c r="L20" i="35" s="1"/>
  <c r="K20" i="36"/>
  <c r="L20" i="36" s="1"/>
  <c r="K20" i="33"/>
  <c r="L20" i="33" s="1"/>
  <c r="K20" i="34"/>
  <c r="L20" i="34" s="1"/>
  <c r="K20" i="20"/>
  <c r="L20" i="20" s="1"/>
  <c r="K20" i="21"/>
  <c r="L20" i="21" s="1"/>
  <c r="K20" i="19"/>
  <c r="L20" i="19" s="1"/>
  <c r="K20" i="1"/>
  <c r="L20" i="1" s="1"/>
  <c r="K20" i="15"/>
  <c r="L20" i="15" s="1"/>
  <c r="K20" i="16"/>
  <c r="L20" i="16" s="1"/>
  <c r="K20" i="23"/>
  <c r="L20" i="23" s="1"/>
  <c r="K20" i="24"/>
  <c r="L20" i="24" s="1"/>
  <c r="K20" i="18"/>
  <c r="L20" i="18" s="1"/>
  <c r="K20" i="22"/>
  <c r="L20" i="22" s="1"/>
  <c r="K20" i="26"/>
  <c r="L20" i="26" s="1"/>
  <c r="K20" i="27"/>
  <c r="L20" i="27" s="1"/>
  <c r="K20" i="25"/>
  <c r="L20" i="25" s="1"/>
  <c r="K20" i="31"/>
  <c r="L20" i="31" s="1"/>
  <c r="K20" i="17"/>
  <c r="L20" i="17" s="1"/>
  <c r="K20" i="28"/>
  <c r="L20" i="28" s="1"/>
  <c r="K20" i="30"/>
  <c r="L20" i="30" s="1"/>
  <c r="K20" i="29"/>
  <c r="L20" i="29" s="1"/>
  <c r="K20" i="32"/>
  <c r="L20" i="32" s="1"/>
  <c r="I24" i="35"/>
  <c r="J24" i="35" s="1"/>
  <c r="I24" i="36"/>
  <c r="J24" i="36" s="1"/>
  <c r="I24" i="33"/>
  <c r="J24" i="33" s="1"/>
  <c r="I24" i="34"/>
  <c r="J24" i="34" s="1"/>
  <c r="I24" i="19"/>
  <c r="J24" i="19" s="1"/>
  <c r="I24" i="20"/>
  <c r="J24" i="20" s="1"/>
  <c r="I24" i="21"/>
  <c r="J24" i="21" s="1"/>
  <c r="I24" i="1"/>
  <c r="J24" i="1" s="1"/>
  <c r="I24" i="22"/>
  <c r="J24" i="22" s="1"/>
  <c r="I24" i="15"/>
  <c r="J24" i="15" s="1"/>
  <c r="I24" i="16"/>
  <c r="J24" i="16" s="1"/>
  <c r="I24" i="26"/>
  <c r="J24" i="26" s="1"/>
  <c r="I24" i="27"/>
  <c r="J24" i="27" s="1"/>
  <c r="I24" i="23"/>
  <c r="J24" i="23" s="1"/>
  <c r="I24" i="28"/>
  <c r="J24" i="28" s="1"/>
  <c r="I24" i="18"/>
  <c r="J24" i="18" s="1"/>
  <c r="I24" i="29"/>
  <c r="J24" i="29" s="1"/>
  <c r="I24" i="30"/>
  <c r="J24" i="30" s="1"/>
  <c r="I24" i="31"/>
  <c r="J24" i="31" s="1"/>
  <c r="I24" i="17"/>
  <c r="J24" i="17" s="1"/>
  <c r="I24" i="24"/>
  <c r="J24" i="24" s="1"/>
  <c r="I24" i="25"/>
  <c r="J24" i="25" s="1"/>
  <c r="I24" i="32"/>
  <c r="J24" i="32" s="1"/>
  <c r="K25" i="35"/>
  <c r="L25" i="35" s="1"/>
  <c r="K25" i="36"/>
  <c r="L25" i="36" s="1"/>
  <c r="K25" i="33"/>
  <c r="L25" i="33" s="1"/>
  <c r="K25" i="34"/>
  <c r="L25" i="34" s="1"/>
  <c r="K25" i="19"/>
  <c r="L25" i="19" s="1"/>
  <c r="K25" i="20"/>
  <c r="L25" i="20" s="1"/>
  <c r="K25" i="15"/>
  <c r="L25" i="15" s="1"/>
  <c r="K25" i="16"/>
  <c r="L25" i="16" s="1"/>
  <c r="K25" i="17"/>
  <c r="L25" i="17" s="1"/>
  <c r="K25" i="21"/>
  <c r="L25" i="21" s="1"/>
  <c r="K25" i="1"/>
  <c r="L25" i="1" s="1"/>
  <c r="K25" i="18"/>
  <c r="L25" i="18" s="1"/>
  <c r="K25" i="22"/>
  <c r="L25" i="22" s="1"/>
  <c r="K25" i="25"/>
  <c r="L25" i="25" s="1"/>
  <c r="K25" i="24"/>
  <c r="L25" i="24" s="1"/>
  <c r="K25" i="27"/>
  <c r="L25" i="27" s="1"/>
  <c r="K25" i="31"/>
  <c r="L25" i="31" s="1"/>
  <c r="K25" i="23"/>
  <c r="L25" i="23" s="1"/>
  <c r="K25" i="29"/>
  <c r="L25" i="29" s="1"/>
  <c r="K25" i="30"/>
  <c r="L25" i="30" s="1"/>
  <c r="K25" i="26"/>
  <c r="L25" i="26" s="1"/>
  <c r="K25" i="28"/>
  <c r="L25" i="28" s="1"/>
  <c r="K25" i="32"/>
  <c r="L25" i="32" s="1"/>
  <c r="I28" i="35"/>
  <c r="J28" i="35" s="1"/>
  <c r="I28" i="36"/>
  <c r="J28" i="36" s="1"/>
  <c r="I28" i="33"/>
  <c r="J28" i="33" s="1"/>
  <c r="I28" i="34"/>
  <c r="J28" i="34" s="1"/>
  <c r="I28" i="19"/>
  <c r="J28" i="19" s="1"/>
  <c r="I28" i="20"/>
  <c r="J28" i="20" s="1"/>
  <c r="I28" i="21"/>
  <c r="J28" i="21" s="1"/>
  <c r="I28" i="1"/>
  <c r="J28" i="1" s="1"/>
  <c r="I28" i="22"/>
  <c r="J28" i="22" s="1"/>
  <c r="I28" i="25"/>
  <c r="J28" i="25" s="1"/>
  <c r="I28" i="27"/>
  <c r="J28" i="27" s="1"/>
  <c r="I28" i="18"/>
  <c r="J28" i="18" s="1"/>
  <c r="I28" i="24"/>
  <c r="J28" i="24" s="1"/>
  <c r="I28" i="28"/>
  <c r="J28" i="28" s="1"/>
  <c r="I28" i="16"/>
  <c r="J28" i="16" s="1"/>
  <c r="I28" i="26"/>
  <c r="J28" i="26" s="1"/>
  <c r="I28" i="29"/>
  <c r="J28" i="29" s="1"/>
  <c r="I28" i="30"/>
  <c r="J28" i="30" s="1"/>
  <c r="I28" i="23"/>
  <c r="J28" i="23" s="1"/>
  <c r="I28" i="31"/>
  <c r="J28" i="31" s="1"/>
  <c r="I28" i="15"/>
  <c r="J28" i="15" s="1"/>
  <c r="I28" i="17"/>
  <c r="J28" i="17" s="1"/>
  <c r="I28" i="32"/>
  <c r="J28" i="32" s="1"/>
  <c r="K29" i="35"/>
  <c r="L29" i="35" s="1"/>
  <c r="K29" i="36"/>
  <c r="L29" i="36" s="1"/>
  <c r="K29" i="33"/>
  <c r="L29" i="33" s="1"/>
  <c r="K29" i="19"/>
  <c r="L29" i="19" s="1"/>
  <c r="K29" i="34"/>
  <c r="L29" i="34" s="1"/>
  <c r="K29" i="20"/>
  <c r="L29" i="20" s="1"/>
  <c r="K29" i="15"/>
  <c r="L29" i="15" s="1"/>
  <c r="K29" i="16"/>
  <c r="L29" i="16" s="1"/>
  <c r="K29" i="17"/>
  <c r="L29" i="17" s="1"/>
  <c r="K29" i="21"/>
  <c r="L29" i="21" s="1"/>
  <c r="K29" i="18"/>
  <c r="L29" i="18" s="1"/>
  <c r="K29" i="26"/>
  <c r="L29" i="26" s="1"/>
  <c r="K29" i="1"/>
  <c r="L29" i="1" s="1"/>
  <c r="K29" i="23"/>
  <c r="L29" i="23" s="1"/>
  <c r="K29" i="27"/>
  <c r="L29" i="27" s="1"/>
  <c r="K29" i="28"/>
  <c r="L29" i="28" s="1"/>
  <c r="K29" i="22"/>
  <c r="L29" i="22" s="1"/>
  <c r="K29" i="24"/>
  <c r="L29" i="24" s="1"/>
  <c r="K29" i="29"/>
  <c r="L29" i="29" s="1"/>
  <c r="K29" i="30"/>
  <c r="L29" i="30" s="1"/>
  <c r="K29" i="25"/>
  <c r="L29" i="25" s="1"/>
  <c r="K29" i="31"/>
  <c r="L29" i="31" s="1"/>
  <c r="K29" i="32"/>
  <c r="L29" i="32" s="1"/>
  <c r="K30" i="35"/>
  <c r="L30" i="35" s="1"/>
  <c r="K30" i="36"/>
  <c r="L30" i="36" s="1"/>
  <c r="K30" i="33"/>
  <c r="L30" i="33" s="1"/>
  <c r="K30" i="34"/>
  <c r="L30" i="34" s="1"/>
  <c r="K30" i="20"/>
  <c r="L30" i="20" s="1"/>
  <c r="K30" i="21"/>
  <c r="L30" i="21" s="1"/>
  <c r="K30" i="19"/>
  <c r="L30" i="19" s="1"/>
  <c r="K30" i="1"/>
  <c r="L30" i="1" s="1"/>
  <c r="K30" i="15"/>
  <c r="L30" i="15" s="1"/>
  <c r="K30" i="16"/>
  <c r="L30" i="16" s="1"/>
  <c r="K30" i="23"/>
  <c r="L30" i="23" s="1"/>
  <c r="K30" i="24"/>
  <c r="L30" i="24" s="1"/>
  <c r="K30" i="25"/>
  <c r="L30" i="25" s="1"/>
  <c r="K30" i="28"/>
  <c r="L30" i="28" s="1"/>
  <c r="K30" i="18"/>
  <c r="L30" i="18" s="1"/>
  <c r="K30" i="22"/>
  <c r="L30" i="22" s="1"/>
  <c r="K30" i="31"/>
  <c r="L30" i="31" s="1"/>
  <c r="K30" i="17"/>
  <c r="L30" i="17" s="1"/>
  <c r="K30" i="26"/>
  <c r="L30" i="26" s="1"/>
  <c r="K30" i="27"/>
  <c r="L30" i="27" s="1"/>
  <c r="K30" i="30"/>
  <c r="L30" i="30" s="1"/>
  <c r="K30" i="29"/>
  <c r="L30" i="29" s="1"/>
  <c r="K30" i="32"/>
  <c r="L30" i="32" s="1"/>
  <c r="K31" i="35"/>
  <c r="L31" i="35" s="1"/>
  <c r="K31" i="36"/>
  <c r="L31" i="36" s="1"/>
  <c r="K31" i="33"/>
  <c r="L31" i="33" s="1"/>
  <c r="K31" i="34"/>
  <c r="L31" i="34" s="1"/>
  <c r="K31" i="19"/>
  <c r="L31" i="19" s="1"/>
  <c r="K31" i="20"/>
  <c r="L31" i="20" s="1"/>
  <c r="K31" i="15"/>
  <c r="L31" i="15" s="1"/>
  <c r="K31" i="16"/>
  <c r="L31" i="16" s="1"/>
  <c r="K31" i="17"/>
  <c r="L31" i="17" s="1"/>
  <c r="K31" i="21"/>
  <c r="L31" i="21" s="1"/>
  <c r="K31" i="18"/>
  <c r="L31" i="18" s="1"/>
  <c r="K31" i="1"/>
  <c r="L31" i="1" s="1"/>
  <c r="K31" i="24"/>
  <c r="L31" i="24" s="1"/>
  <c r="K31" i="26"/>
  <c r="L31" i="26" s="1"/>
  <c r="K31" i="27"/>
  <c r="L31" i="27" s="1"/>
  <c r="K31" i="22"/>
  <c r="L31" i="22" s="1"/>
  <c r="K31" i="25"/>
  <c r="L31" i="25" s="1"/>
  <c r="K31" i="29"/>
  <c r="L31" i="29" s="1"/>
  <c r="K31" i="30"/>
  <c r="L31" i="30" s="1"/>
  <c r="K31" i="31"/>
  <c r="L31" i="31" s="1"/>
  <c r="K31" i="23"/>
  <c r="L31" i="23" s="1"/>
  <c r="K31" i="28"/>
  <c r="L31" i="28" s="1"/>
  <c r="K31" i="32"/>
  <c r="L31" i="32" s="1"/>
  <c r="K32" i="35"/>
  <c r="L32" i="35" s="1"/>
  <c r="K32" i="36"/>
  <c r="L32" i="36" s="1"/>
  <c r="K32" i="33"/>
  <c r="L32" i="33" s="1"/>
  <c r="K32" i="34"/>
  <c r="L32" i="34" s="1"/>
  <c r="K32" i="20"/>
  <c r="L32" i="20" s="1"/>
  <c r="K32" i="21"/>
  <c r="L32" i="21" s="1"/>
  <c r="K32" i="1"/>
  <c r="L32" i="1" s="1"/>
  <c r="K32" i="15"/>
  <c r="L32" i="15" s="1"/>
  <c r="K32" i="16"/>
  <c r="L32" i="16" s="1"/>
  <c r="K32" i="17"/>
  <c r="L32" i="17" s="1"/>
  <c r="K32" i="23"/>
  <c r="L32" i="23" s="1"/>
  <c r="K32" i="24"/>
  <c r="L32" i="24" s="1"/>
  <c r="K32" i="28"/>
  <c r="L32" i="28" s="1"/>
  <c r="K32" i="25"/>
  <c r="L32" i="25" s="1"/>
  <c r="K32" i="19"/>
  <c r="L32" i="19" s="1"/>
  <c r="K32" i="27"/>
  <c r="L32" i="27" s="1"/>
  <c r="K32" i="22"/>
  <c r="L32" i="22" s="1"/>
  <c r="K32" i="18"/>
  <c r="L32" i="18" s="1"/>
  <c r="K32" i="26"/>
  <c r="L32" i="26" s="1"/>
  <c r="K32" i="31"/>
  <c r="L32" i="31" s="1"/>
  <c r="K32" i="29"/>
  <c r="L32" i="29" s="1"/>
  <c r="K32" i="30"/>
  <c r="L32" i="30" s="1"/>
  <c r="K32" i="32"/>
  <c r="L32" i="32" s="1"/>
  <c r="K33" i="35"/>
  <c r="L33" i="35" s="1"/>
  <c r="K33" i="36"/>
  <c r="L33" i="36" s="1"/>
  <c r="K33" i="33"/>
  <c r="L33" i="33" s="1"/>
  <c r="K33" i="34"/>
  <c r="L33" i="34" s="1"/>
  <c r="K33" i="19"/>
  <c r="L33" i="19" s="1"/>
  <c r="K33" i="20"/>
  <c r="L33" i="20" s="1"/>
  <c r="K33" i="15"/>
  <c r="L33" i="15" s="1"/>
  <c r="K33" i="16"/>
  <c r="L33" i="16" s="1"/>
  <c r="K33" i="17"/>
  <c r="L33" i="17" s="1"/>
  <c r="K33" i="18"/>
  <c r="L33" i="18" s="1"/>
  <c r="K33" i="21"/>
  <c r="L33" i="21" s="1"/>
  <c r="K33" i="1"/>
  <c r="L33" i="1" s="1"/>
  <c r="K33" i="22"/>
  <c r="L33" i="22" s="1"/>
  <c r="K33" i="25"/>
  <c r="L33" i="25" s="1"/>
  <c r="K33" i="24"/>
  <c r="L33" i="24" s="1"/>
  <c r="K33" i="27"/>
  <c r="L33" i="27" s="1"/>
  <c r="K33" i="26"/>
  <c r="L33" i="26" s="1"/>
  <c r="K33" i="28"/>
  <c r="L33" i="28" s="1"/>
  <c r="K33" i="31"/>
  <c r="L33" i="31" s="1"/>
  <c r="K33" i="23"/>
  <c r="L33" i="23" s="1"/>
  <c r="K33" i="29"/>
  <c r="L33" i="29" s="1"/>
  <c r="K33" i="30"/>
  <c r="L33" i="30" s="1"/>
  <c r="K33" i="32"/>
  <c r="L33" i="32" s="1"/>
  <c r="K34" i="35"/>
  <c r="L34" i="35" s="1"/>
  <c r="K34" i="36"/>
  <c r="L34" i="36" s="1"/>
  <c r="K34" i="33"/>
  <c r="L34" i="33" s="1"/>
  <c r="K34" i="34"/>
  <c r="L34" i="34" s="1"/>
  <c r="K34" i="20"/>
  <c r="L34" i="20" s="1"/>
  <c r="K34" i="21"/>
  <c r="L34" i="21" s="1"/>
  <c r="K34" i="1"/>
  <c r="L34" i="1" s="1"/>
  <c r="K34" i="19"/>
  <c r="L34" i="19" s="1"/>
  <c r="K34" i="15"/>
  <c r="L34" i="15" s="1"/>
  <c r="K34" i="16"/>
  <c r="L34" i="16" s="1"/>
  <c r="K34" i="23"/>
  <c r="L34" i="23" s="1"/>
  <c r="K34" i="24"/>
  <c r="L34" i="24" s="1"/>
  <c r="K34" i="18"/>
  <c r="L34" i="18" s="1"/>
  <c r="K34" i="26"/>
  <c r="L34" i="26" s="1"/>
  <c r="K34" i="28"/>
  <c r="L34" i="28" s="1"/>
  <c r="K34" i="31"/>
  <c r="L34" i="31" s="1"/>
  <c r="K34" i="22"/>
  <c r="L34" i="22" s="1"/>
  <c r="K34" i="25"/>
  <c r="L34" i="25" s="1"/>
  <c r="K34" i="27"/>
  <c r="L34" i="27" s="1"/>
  <c r="K34" i="17"/>
  <c r="L34" i="17" s="1"/>
  <c r="K34" i="29"/>
  <c r="L34" i="29" s="1"/>
  <c r="K34" i="30"/>
  <c r="L34" i="30" s="1"/>
  <c r="K34" i="32"/>
  <c r="L34" i="32" s="1"/>
  <c r="K35" i="35"/>
  <c r="L35" i="35" s="1"/>
  <c r="K35" i="36"/>
  <c r="L35" i="36" s="1"/>
  <c r="K35" i="33"/>
  <c r="L35" i="33" s="1"/>
  <c r="K35" i="19"/>
  <c r="L35" i="19" s="1"/>
  <c r="K35" i="20"/>
  <c r="L35" i="20" s="1"/>
  <c r="K35" i="34"/>
  <c r="L35" i="34" s="1"/>
  <c r="K35" i="21"/>
  <c r="L35" i="21" s="1"/>
  <c r="K35" i="15"/>
  <c r="L35" i="15" s="1"/>
  <c r="K35" i="16"/>
  <c r="L35" i="16" s="1"/>
  <c r="K35" i="17"/>
  <c r="L35" i="17" s="1"/>
  <c r="K35" i="18"/>
  <c r="L35" i="18" s="1"/>
  <c r="K35" i="23"/>
  <c r="L35" i="23" s="1"/>
  <c r="K35" i="22"/>
  <c r="L35" i="22" s="1"/>
  <c r="K35" i="25"/>
  <c r="L35" i="25" s="1"/>
  <c r="K35" i="27"/>
  <c r="L35" i="27" s="1"/>
  <c r="K35" i="24"/>
  <c r="L35" i="24" s="1"/>
  <c r="K35" i="26"/>
  <c r="L35" i="26" s="1"/>
  <c r="K35" i="29"/>
  <c r="L35" i="29" s="1"/>
  <c r="K35" i="30"/>
  <c r="L35" i="30" s="1"/>
  <c r="K35" i="1"/>
  <c r="L35" i="1" s="1"/>
  <c r="K35" i="28"/>
  <c r="L35" i="28" s="1"/>
  <c r="K35" i="31"/>
  <c r="L35" i="31" s="1"/>
  <c r="K35" i="32"/>
  <c r="L35" i="32" s="1"/>
  <c r="K36" i="35"/>
  <c r="L36" i="35" s="1"/>
  <c r="K36" i="36"/>
  <c r="L36" i="36" s="1"/>
  <c r="K36" i="33"/>
  <c r="L36" i="33" s="1"/>
  <c r="K36" i="34"/>
  <c r="L36" i="34" s="1"/>
  <c r="K36" i="20"/>
  <c r="L36" i="20" s="1"/>
  <c r="K36" i="21"/>
  <c r="L36" i="21" s="1"/>
  <c r="K36" i="19"/>
  <c r="L36" i="19" s="1"/>
  <c r="K36" i="1"/>
  <c r="L36" i="1" s="1"/>
  <c r="K36" i="15"/>
  <c r="L36" i="15" s="1"/>
  <c r="K36" i="16"/>
  <c r="L36" i="16" s="1"/>
  <c r="K36" i="18"/>
  <c r="L36" i="18" s="1"/>
  <c r="K36" i="23"/>
  <c r="L36" i="23" s="1"/>
  <c r="K36" i="24"/>
  <c r="L36" i="24" s="1"/>
  <c r="K36" i="17"/>
  <c r="L36" i="17" s="1"/>
  <c r="K36" i="22"/>
  <c r="L36" i="22" s="1"/>
  <c r="K36" i="28"/>
  <c r="L36" i="28" s="1"/>
  <c r="K36" i="26"/>
  <c r="L36" i="26" s="1"/>
  <c r="K36" i="27"/>
  <c r="L36" i="27" s="1"/>
  <c r="K36" i="31"/>
  <c r="L36" i="31" s="1"/>
  <c r="K36" i="25"/>
  <c r="L36" i="25" s="1"/>
  <c r="K36" i="30"/>
  <c r="L36" i="30" s="1"/>
  <c r="K36" i="29"/>
  <c r="L36" i="29" s="1"/>
  <c r="K36" i="32"/>
  <c r="L36" i="32" s="1"/>
  <c r="I37" i="34"/>
  <c r="J37" i="34" s="1"/>
  <c r="I37" i="21"/>
  <c r="J37" i="21" s="1"/>
  <c r="I37" i="36"/>
  <c r="J37" i="36" s="1"/>
  <c r="I37" i="19"/>
  <c r="J37" i="19" s="1"/>
  <c r="I37" i="20"/>
  <c r="J37" i="20" s="1"/>
  <c r="I37" i="1"/>
  <c r="J37" i="1" s="1"/>
  <c r="I37" i="35"/>
  <c r="J37" i="35" s="1"/>
  <c r="I37" i="15"/>
  <c r="J37" i="15" s="1"/>
  <c r="I37" i="16"/>
  <c r="J37" i="16" s="1"/>
  <c r="I37" i="25"/>
  <c r="J37" i="25" s="1"/>
  <c r="I37" i="26"/>
  <c r="J37" i="26" s="1"/>
  <c r="I37" i="24"/>
  <c r="J37" i="24" s="1"/>
  <c r="I37" i="18"/>
  <c r="J37" i="18" s="1"/>
  <c r="I37" i="22"/>
  <c r="J37" i="22" s="1"/>
  <c r="I37" i="28"/>
  <c r="J37" i="28" s="1"/>
  <c r="I37" i="33"/>
  <c r="J37" i="33" s="1"/>
  <c r="I37" i="17"/>
  <c r="J37" i="17" s="1"/>
  <c r="I37" i="23"/>
  <c r="J37" i="23" s="1"/>
  <c r="I37" i="29"/>
  <c r="J37" i="29" s="1"/>
  <c r="I37" i="30"/>
  <c r="J37" i="30" s="1"/>
  <c r="I37" i="31"/>
  <c r="J37" i="31" s="1"/>
  <c r="I37" i="27"/>
  <c r="J37" i="27" s="1"/>
  <c r="I37" i="32"/>
  <c r="J37" i="32" s="1"/>
  <c r="I38" i="35"/>
  <c r="J38" i="35" s="1"/>
  <c r="I38" i="36"/>
  <c r="J38" i="36" s="1"/>
  <c r="I38" i="33"/>
  <c r="J38" i="33" s="1"/>
  <c r="I38" i="34"/>
  <c r="J38" i="34" s="1"/>
  <c r="I38" i="19"/>
  <c r="J38" i="19" s="1"/>
  <c r="I38" i="20"/>
  <c r="J38" i="20" s="1"/>
  <c r="I38" i="21"/>
  <c r="J38" i="21" s="1"/>
  <c r="I38" i="1"/>
  <c r="J38" i="1" s="1"/>
  <c r="I38" i="15"/>
  <c r="J38" i="15" s="1"/>
  <c r="I38" i="17"/>
  <c r="J38" i="17" s="1"/>
  <c r="I38" i="22"/>
  <c r="J38" i="22" s="1"/>
  <c r="I38" i="18"/>
  <c r="J38" i="18" s="1"/>
  <c r="I38" i="23"/>
  <c r="J38" i="23" s="1"/>
  <c r="I38" i="27"/>
  <c r="J38" i="27" s="1"/>
  <c r="I38" i="25"/>
  <c r="J38" i="25" s="1"/>
  <c r="I38" i="28"/>
  <c r="J38" i="28" s="1"/>
  <c r="I38" i="29"/>
  <c r="J38" i="29" s="1"/>
  <c r="I38" i="30"/>
  <c r="J38" i="30" s="1"/>
  <c r="I38" i="31"/>
  <c r="J38" i="31" s="1"/>
  <c r="I38" i="26"/>
  <c r="J38" i="26" s="1"/>
  <c r="I38" i="16"/>
  <c r="J38" i="16" s="1"/>
  <c r="I38" i="24"/>
  <c r="J38" i="24" s="1"/>
  <c r="I38" i="32"/>
  <c r="J38" i="32" s="1"/>
  <c r="I39" i="34"/>
  <c r="J39" i="34" s="1"/>
  <c r="I39" i="36"/>
  <c r="J39" i="36" s="1"/>
  <c r="I39" i="21"/>
  <c r="J39" i="21" s="1"/>
  <c r="I39" i="35"/>
  <c r="J39" i="35" s="1"/>
  <c r="I39" i="33"/>
  <c r="J39" i="33" s="1"/>
  <c r="I39" i="19"/>
  <c r="J39" i="19" s="1"/>
  <c r="I39" i="1"/>
  <c r="J39" i="1" s="1"/>
  <c r="I39" i="15"/>
  <c r="J39" i="15" s="1"/>
  <c r="I39" i="16"/>
  <c r="J39" i="16" s="1"/>
  <c r="I39" i="20"/>
  <c r="J39" i="20" s="1"/>
  <c r="I39" i="18"/>
  <c r="J39" i="18" s="1"/>
  <c r="I39" i="25"/>
  <c r="J39" i="25" s="1"/>
  <c r="I39" i="26"/>
  <c r="J39" i="26" s="1"/>
  <c r="I39" i="22"/>
  <c r="J39" i="22" s="1"/>
  <c r="I39" i="17"/>
  <c r="J39" i="17" s="1"/>
  <c r="I39" i="24"/>
  <c r="J39" i="24" s="1"/>
  <c r="I39" i="23"/>
  <c r="J39" i="23" s="1"/>
  <c r="I39" i="27"/>
  <c r="J39" i="27" s="1"/>
  <c r="I39" i="31"/>
  <c r="J39" i="31" s="1"/>
  <c r="I39" i="29"/>
  <c r="J39" i="29" s="1"/>
  <c r="I39" i="30"/>
  <c r="J39" i="30" s="1"/>
  <c r="I39" i="28"/>
  <c r="J39" i="28" s="1"/>
  <c r="I39" i="32"/>
  <c r="J39" i="32" s="1"/>
  <c r="I40" i="35"/>
  <c r="J40" i="35" s="1"/>
  <c r="I40" i="36"/>
  <c r="J40" i="36" s="1"/>
  <c r="I40" i="33"/>
  <c r="J40" i="33" s="1"/>
  <c r="I40" i="34"/>
  <c r="J40" i="34" s="1"/>
  <c r="I40" i="19"/>
  <c r="J40" i="19" s="1"/>
  <c r="I40" i="20"/>
  <c r="J40" i="20" s="1"/>
  <c r="I40" i="21"/>
  <c r="J40" i="21" s="1"/>
  <c r="I40" i="1"/>
  <c r="J40" i="1" s="1"/>
  <c r="I40" i="22"/>
  <c r="J40" i="22" s="1"/>
  <c r="I40" i="17"/>
  <c r="J40" i="17" s="1"/>
  <c r="I40" i="26"/>
  <c r="J40" i="26" s="1"/>
  <c r="I40" i="27"/>
  <c r="J40" i="27" s="1"/>
  <c r="I40" i="23"/>
  <c r="J40" i="23" s="1"/>
  <c r="I40" i="28"/>
  <c r="J40" i="28" s="1"/>
  <c r="I40" i="29"/>
  <c r="J40" i="29" s="1"/>
  <c r="I40" i="30"/>
  <c r="J40" i="30" s="1"/>
  <c r="I40" i="15"/>
  <c r="J40" i="15" s="1"/>
  <c r="I40" i="16"/>
  <c r="J40" i="16" s="1"/>
  <c r="I40" i="18"/>
  <c r="J40" i="18" s="1"/>
  <c r="I40" i="24"/>
  <c r="J40" i="24" s="1"/>
  <c r="I40" i="25"/>
  <c r="J40" i="25" s="1"/>
  <c r="I40" i="31"/>
  <c r="J40" i="31" s="1"/>
  <c r="I40" i="32"/>
  <c r="J40" i="32" s="1"/>
  <c r="I41" i="34"/>
  <c r="J41" i="34" s="1"/>
  <c r="I41" i="21"/>
  <c r="J41" i="21" s="1"/>
  <c r="I41" i="35"/>
  <c r="J41" i="35" s="1"/>
  <c r="I41" i="33"/>
  <c r="J41" i="33" s="1"/>
  <c r="I41" i="19"/>
  <c r="J41" i="19" s="1"/>
  <c r="I41" i="1"/>
  <c r="J41" i="1" s="1"/>
  <c r="I41" i="36"/>
  <c r="J41" i="36" s="1"/>
  <c r="I41" i="15"/>
  <c r="J41" i="15" s="1"/>
  <c r="I41" i="16"/>
  <c r="J41" i="16" s="1"/>
  <c r="I41" i="20"/>
  <c r="J41" i="20" s="1"/>
  <c r="I41" i="25"/>
  <c r="J41" i="25" s="1"/>
  <c r="I41" i="26"/>
  <c r="J41" i="26" s="1"/>
  <c r="I41" i="18"/>
  <c r="J41" i="18" s="1"/>
  <c r="I41" i="23"/>
  <c r="J41" i="23" s="1"/>
  <c r="I41" i="22"/>
  <c r="J41" i="22" s="1"/>
  <c r="I41" i="17"/>
  <c r="J41" i="17" s="1"/>
  <c r="I41" i="24"/>
  <c r="J41" i="24" s="1"/>
  <c r="I41" i="31"/>
  <c r="J41" i="31" s="1"/>
  <c r="I41" i="28"/>
  <c r="J41" i="28" s="1"/>
  <c r="I41" i="29"/>
  <c r="J41" i="29" s="1"/>
  <c r="I41" i="30"/>
  <c r="J41" i="30" s="1"/>
  <c r="I41" i="27"/>
  <c r="J41" i="27" s="1"/>
  <c r="I41" i="32"/>
  <c r="J41" i="32" s="1"/>
  <c r="I43" i="34"/>
  <c r="J43" i="34" s="1"/>
  <c r="I43" i="35"/>
  <c r="J43" i="35" s="1"/>
  <c r="I43" i="33"/>
  <c r="J43" i="33" s="1"/>
  <c r="I43" i="21"/>
  <c r="J43" i="21" s="1"/>
  <c r="I43" i="36"/>
  <c r="J43" i="36" s="1"/>
  <c r="I43" i="19"/>
  <c r="J43" i="19" s="1"/>
  <c r="I43" i="1"/>
  <c r="J43" i="1" s="1"/>
  <c r="I43" i="20"/>
  <c r="J43" i="20" s="1"/>
  <c r="I43" i="15"/>
  <c r="J43" i="15" s="1"/>
  <c r="I43" i="16"/>
  <c r="J43" i="16" s="1"/>
  <c r="I43" i="17"/>
  <c r="J43" i="17" s="1"/>
  <c r="I43" i="25"/>
  <c r="J43" i="25" s="1"/>
  <c r="I43" i="26"/>
  <c r="J43" i="26" s="1"/>
  <c r="I43" i="23"/>
  <c r="J43" i="23" s="1"/>
  <c r="I43" i="27"/>
  <c r="J43" i="27" s="1"/>
  <c r="I43" i="29"/>
  <c r="J43" i="29" s="1"/>
  <c r="I43" i="30"/>
  <c r="J43" i="30" s="1"/>
  <c r="I43" i="32"/>
  <c r="J43" i="32" s="1"/>
  <c r="I43" i="24"/>
  <c r="J43" i="24" s="1"/>
  <c r="I43" i="18"/>
  <c r="J43" i="18" s="1"/>
  <c r="I43" i="22"/>
  <c r="J43" i="22" s="1"/>
  <c r="I43" i="28"/>
  <c r="J43" i="28" s="1"/>
  <c r="I43" i="31"/>
  <c r="J43" i="31" s="1"/>
  <c r="G42" i="35"/>
  <c r="H42" i="35" s="1"/>
  <c r="G42" i="1"/>
  <c r="H42" i="1" s="1"/>
  <c r="G42" i="34"/>
  <c r="H42" i="34" s="1"/>
  <c r="G42" i="19"/>
  <c r="H42" i="19" s="1"/>
  <c r="G42" i="20"/>
  <c r="H42" i="20" s="1"/>
  <c r="G42" i="15"/>
  <c r="H42" i="15" s="1"/>
  <c r="G42" i="16"/>
  <c r="H42" i="16" s="1"/>
  <c r="G42" i="17"/>
  <c r="H42" i="17" s="1"/>
  <c r="G42" i="18"/>
  <c r="H42" i="18" s="1"/>
  <c r="G42" i="33"/>
  <c r="H42" i="33" s="1"/>
  <c r="G42" i="22"/>
  <c r="H42" i="22" s="1"/>
  <c r="G42" i="36"/>
  <c r="H42" i="36" s="1"/>
  <c r="G42" i="23"/>
  <c r="H42" i="23" s="1"/>
  <c r="G42" i="21"/>
  <c r="H42" i="21" s="1"/>
  <c r="G42" i="24"/>
  <c r="H42" i="24" s="1"/>
  <c r="G42" i="25"/>
  <c r="H42" i="25" s="1"/>
  <c r="G42" i="26"/>
  <c r="H42" i="26" s="1"/>
  <c r="G42" i="27"/>
  <c r="H42" i="27" s="1"/>
  <c r="G42" i="28"/>
  <c r="H42" i="28" s="1"/>
  <c r="G42" i="30"/>
  <c r="H42" i="30" s="1"/>
  <c r="G42" i="31"/>
  <c r="H42" i="31" s="1"/>
  <c r="G42" i="29"/>
  <c r="H42" i="29" s="1"/>
  <c r="G42" i="32"/>
  <c r="H42" i="32" s="1"/>
  <c r="E49" i="14"/>
  <c r="O43" i="14"/>
  <c r="P43" i="14" s="1"/>
  <c r="C43" i="14" s="1"/>
  <c r="O44" i="14"/>
  <c r="P44" i="14" s="1"/>
  <c r="C44" i="14" s="1"/>
  <c r="O8" i="14"/>
  <c r="P8" i="14" s="1"/>
  <c r="C8" i="14" s="1"/>
  <c r="O9" i="14"/>
  <c r="P9" i="14" s="1"/>
  <c r="C9" i="14" s="1"/>
  <c r="O12" i="14"/>
  <c r="P12" i="14" s="1"/>
  <c r="C12" i="14" s="1"/>
  <c r="O13" i="14"/>
  <c r="P13" i="14" s="1"/>
  <c r="C13" i="14" s="1"/>
  <c r="O16" i="14"/>
  <c r="P16" i="14" s="1"/>
  <c r="C16" i="14" s="1"/>
  <c r="O19" i="14"/>
  <c r="P19" i="14" s="1"/>
  <c r="C19" i="14" s="1"/>
  <c r="O20" i="14"/>
  <c r="P20" i="14" s="1"/>
  <c r="C20" i="14" s="1"/>
  <c r="O22" i="14"/>
  <c r="P22" i="14" s="1"/>
  <c r="C22" i="14" s="1"/>
  <c r="O24" i="14"/>
  <c r="P24" i="14" s="1"/>
  <c r="C24" i="14" s="1"/>
  <c r="O25" i="14"/>
  <c r="P25" i="14" s="1"/>
  <c r="C25" i="14" s="1"/>
  <c r="O26" i="14"/>
  <c r="P26" i="14" s="1"/>
  <c r="C26" i="14" s="1"/>
  <c r="O27" i="14"/>
  <c r="P27" i="14" s="1"/>
  <c r="C27" i="14" s="1"/>
  <c r="O28" i="14"/>
  <c r="P28" i="14" s="1"/>
  <c r="C28" i="14" s="1"/>
  <c r="O29" i="14"/>
  <c r="P29" i="14" s="1"/>
  <c r="C29" i="14" s="1"/>
  <c r="AI28" i="14"/>
  <c r="G28" i="14" s="1"/>
  <c r="AI26" i="14"/>
  <c r="G26" i="14" s="1"/>
  <c r="AI24" i="14"/>
  <c r="G24" i="14" s="1"/>
  <c r="AI22" i="14"/>
  <c r="G22" i="14" s="1"/>
  <c r="AI20" i="14"/>
  <c r="G20" i="14" s="1"/>
  <c r="AI18" i="14"/>
  <c r="G18" i="14" s="1"/>
  <c r="AI16" i="14"/>
  <c r="G16" i="14" s="1"/>
  <c r="AI15" i="14"/>
  <c r="G15" i="14" s="1"/>
  <c r="AI13" i="14"/>
  <c r="G13" i="14" s="1"/>
  <c r="G41" i="14"/>
  <c r="AI39" i="14"/>
  <c r="G39" i="14" s="1"/>
  <c r="AI37" i="14"/>
  <c r="G37" i="14" s="1"/>
  <c r="AI35" i="14"/>
  <c r="G35" i="14" s="1"/>
  <c r="AI33" i="14"/>
  <c r="G33" i="14" s="1"/>
  <c r="AI31" i="14"/>
  <c r="G31" i="14" s="1"/>
  <c r="AH20" i="14"/>
  <c r="F20" i="14" s="1"/>
  <c r="AH16" i="14"/>
  <c r="F16" i="14" s="1"/>
  <c r="AH15" i="14"/>
  <c r="F15" i="14" s="1"/>
  <c r="AI9" i="14"/>
  <c r="G9" i="14" s="1"/>
  <c r="AI7" i="14"/>
  <c r="G7" i="14" s="1"/>
  <c r="AH9" i="14"/>
  <c r="F9" i="14" s="1"/>
  <c r="AI11" i="14"/>
  <c r="G11" i="14" s="1"/>
  <c r="AH13" i="14"/>
  <c r="F13" i="14" s="1"/>
  <c r="AH18" i="14"/>
  <c r="F18" i="14" s="1"/>
  <c r="AH22" i="14"/>
  <c r="F22" i="14" s="1"/>
  <c r="AH24" i="14"/>
  <c r="F24" i="14" s="1"/>
  <c r="AH26" i="14"/>
  <c r="F26" i="14" s="1"/>
  <c r="AH28" i="14"/>
  <c r="F28" i="14" s="1"/>
  <c r="AH31" i="14"/>
  <c r="F31" i="14" s="1"/>
  <c r="AH35" i="14"/>
  <c r="F35" i="14" s="1"/>
  <c r="AH39" i="14"/>
  <c r="F39" i="14" s="1"/>
  <c r="D49" i="14"/>
  <c r="O30" i="14"/>
  <c r="P30" i="14" s="1"/>
  <c r="C30" i="14" s="1"/>
  <c r="AH33" i="14"/>
  <c r="F33" i="14" s="1"/>
  <c r="AH37" i="14"/>
  <c r="F37" i="14" s="1"/>
  <c r="F41" i="14"/>
  <c r="F36" i="3" l="1"/>
  <c r="F32" i="3"/>
  <c r="F19" i="3"/>
  <c r="F27" i="3"/>
  <c r="F41" i="3"/>
  <c r="F9" i="3"/>
  <c r="F22" i="3"/>
  <c r="F14" i="3"/>
  <c r="F42" i="3"/>
  <c r="F15" i="3"/>
  <c r="E40" i="3"/>
  <c r="E28" i="3"/>
  <c r="E9" i="3"/>
  <c r="E14" i="3"/>
  <c r="E27" i="3"/>
  <c r="E34" i="3"/>
  <c r="E30" i="3"/>
  <c r="E17" i="3"/>
  <c r="L48" i="24"/>
  <c r="J48" i="18"/>
  <c r="J48" i="15"/>
  <c r="E37" i="3"/>
  <c r="F33" i="3"/>
  <c r="F29" i="3"/>
  <c r="E10" i="3"/>
  <c r="E42" i="3"/>
  <c r="F37" i="3"/>
  <c r="E16" i="3"/>
  <c r="F5" i="3"/>
  <c r="L48" i="32"/>
  <c r="L48" i="18"/>
  <c r="L48" i="36"/>
  <c r="F17" i="3"/>
  <c r="E5" i="3"/>
  <c r="J48" i="32"/>
  <c r="J48" i="22"/>
  <c r="J48" i="35"/>
  <c r="E7" i="3"/>
  <c r="F34" i="3"/>
  <c r="F30" i="3"/>
  <c r="E24" i="3"/>
  <c r="F11" i="3"/>
  <c r="E11" i="3"/>
  <c r="E21" i="3"/>
  <c r="E6" i="3"/>
  <c r="F38" i="3"/>
  <c r="F18" i="3"/>
  <c r="E36" i="3"/>
  <c r="E32" i="3"/>
  <c r="F26" i="3"/>
  <c r="E20" i="3"/>
  <c r="F12" i="3"/>
  <c r="L48" i="22"/>
  <c r="L48" i="29"/>
  <c r="L48" i="27"/>
  <c r="L48" i="21"/>
  <c r="L48" i="20"/>
  <c r="L48" i="35"/>
  <c r="E22" i="3"/>
  <c r="F7" i="3"/>
  <c r="J48" i="31"/>
  <c r="J48" i="28"/>
  <c r="J48" i="17"/>
  <c r="J48" i="25"/>
  <c r="J48" i="1"/>
  <c r="J48" i="34"/>
  <c r="F43" i="3"/>
  <c r="F28" i="3"/>
  <c r="F10" i="3"/>
  <c r="L48" i="31"/>
  <c r="L48" i="26"/>
  <c r="L48" i="16"/>
  <c r="L48" i="19"/>
  <c r="J48" i="30"/>
  <c r="J48" i="24"/>
  <c r="J48" i="19"/>
  <c r="E41" i="3"/>
  <c r="F20" i="3"/>
  <c r="F6" i="3"/>
  <c r="F16" i="3"/>
  <c r="E35" i="3"/>
  <c r="E31" i="3"/>
  <c r="E25" i="3"/>
  <c r="E19" i="3"/>
  <c r="L48" i="30"/>
  <c r="L48" i="25"/>
  <c r="L48" i="15"/>
  <c r="L48" i="23"/>
  <c r="J48" i="29"/>
  <c r="J48" i="21"/>
  <c r="J48" i="36"/>
  <c r="F24" i="3"/>
  <c r="I48" i="35"/>
  <c r="I48" i="36"/>
  <c r="I48" i="34"/>
  <c r="I48" i="33"/>
  <c r="I48" i="20"/>
  <c r="I48" i="21"/>
  <c r="I48" i="1"/>
  <c r="I48" i="19"/>
  <c r="I48" i="15"/>
  <c r="I48" i="23"/>
  <c r="I48" i="26"/>
  <c r="I48" i="28"/>
  <c r="I48" i="18"/>
  <c r="I48" i="22"/>
  <c r="I48" i="25"/>
  <c r="I48" i="16"/>
  <c r="I48" i="17"/>
  <c r="I48" i="29"/>
  <c r="I48" i="30"/>
  <c r="I48" i="24"/>
  <c r="I48" i="27"/>
  <c r="I48" i="31"/>
  <c r="I48" i="32"/>
  <c r="K48" i="34"/>
  <c r="K48" i="33"/>
  <c r="K48" i="35"/>
  <c r="K48" i="21"/>
  <c r="K48" i="36"/>
  <c r="K48" i="19"/>
  <c r="K48" i="1"/>
  <c r="K48" i="20"/>
  <c r="K48" i="15"/>
  <c r="K48" i="16"/>
  <c r="K48" i="17"/>
  <c r="K48" i="24"/>
  <c r="K48" i="25"/>
  <c r="K48" i="18"/>
  <c r="K48" i="22"/>
  <c r="K48" i="23"/>
  <c r="K48" i="28"/>
  <c r="K48" i="26"/>
  <c r="K48" i="32"/>
  <c r="K48" i="27"/>
  <c r="K48" i="31"/>
  <c r="K48" i="29"/>
  <c r="K48" i="30"/>
  <c r="E38" i="3"/>
  <c r="E43" i="3"/>
  <c r="E39" i="3"/>
  <c r="F35" i="3"/>
  <c r="F31" i="3"/>
  <c r="F25" i="3"/>
  <c r="E18" i="3"/>
  <c r="E8" i="3"/>
  <c r="F23" i="3"/>
  <c r="E12" i="3"/>
  <c r="F40" i="3"/>
  <c r="E23" i="3"/>
  <c r="F8" i="3"/>
  <c r="E33" i="3"/>
  <c r="E29" i="3"/>
  <c r="F21" i="3"/>
  <c r="F13" i="3"/>
  <c r="L48" i="1"/>
  <c r="L48" i="28"/>
  <c r="L48" i="17"/>
  <c r="L48" i="34"/>
  <c r="L48" i="33"/>
  <c r="E26" i="3"/>
  <c r="E13" i="3"/>
  <c r="J48" i="27"/>
  <c r="J48" i="23"/>
  <c r="J48" i="26"/>
  <c r="J48" i="16"/>
  <c r="J48" i="20"/>
  <c r="J48" i="33"/>
  <c r="F39" i="3"/>
  <c r="E15" i="3"/>
  <c r="G38" i="35"/>
  <c r="H38" i="35" s="1"/>
  <c r="G38" i="1"/>
  <c r="H38" i="1" s="1"/>
  <c r="G38" i="34"/>
  <c r="H38" i="34" s="1"/>
  <c r="G38" i="19"/>
  <c r="H38" i="19" s="1"/>
  <c r="G38" i="20"/>
  <c r="H38" i="20" s="1"/>
  <c r="G38" i="21"/>
  <c r="H38" i="21" s="1"/>
  <c r="G38" i="15"/>
  <c r="H38" i="15" s="1"/>
  <c r="G38" i="16"/>
  <c r="H38" i="16" s="1"/>
  <c r="G38" i="17"/>
  <c r="H38" i="17" s="1"/>
  <c r="G38" i="18"/>
  <c r="H38" i="18" s="1"/>
  <c r="G38" i="22"/>
  <c r="H38" i="22" s="1"/>
  <c r="G38" i="33"/>
  <c r="H38" i="33" s="1"/>
  <c r="G38" i="23"/>
  <c r="H38" i="23" s="1"/>
  <c r="G38" i="24"/>
  <c r="H38" i="24" s="1"/>
  <c r="G38" i="36"/>
  <c r="H38" i="36" s="1"/>
  <c r="G38" i="25"/>
  <c r="H38" i="25" s="1"/>
  <c r="G38" i="26"/>
  <c r="H38" i="26" s="1"/>
  <c r="G38" i="27"/>
  <c r="H38" i="27" s="1"/>
  <c r="G38" i="28"/>
  <c r="H38" i="28" s="1"/>
  <c r="G38" i="31"/>
  <c r="H38" i="31" s="1"/>
  <c r="G38" i="29"/>
  <c r="H38" i="29" s="1"/>
  <c r="G38" i="30"/>
  <c r="H38" i="30" s="1"/>
  <c r="G38" i="32"/>
  <c r="H38" i="32" s="1"/>
  <c r="G23" i="36"/>
  <c r="H23" i="36" s="1"/>
  <c r="G23" i="33"/>
  <c r="H23" i="33" s="1"/>
  <c r="G23" i="21"/>
  <c r="H23" i="21" s="1"/>
  <c r="G23" i="35"/>
  <c r="H23" i="35" s="1"/>
  <c r="G23" i="1"/>
  <c r="H23" i="1" s="1"/>
  <c r="G23" i="34"/>
  <c r="H23" i="34" s="1"/>
  <c r="G23" i="19"/>
  <c r="H23" i="19" s="1"/>
  <c r="G23" i="15"/>
  <c r="H23" i="15" s="1"/>
  <c r="G23" i="16"/>
  <c r="H23" i="16" s="1"/>
  <c r="G23" i="17"/>
  <c r="H23" i="17" s="1"/>
  <c r="G23" i="18"/>
  <c r="H23" i="18" s="1"/>
  <c r="G23" i="20"/>
  <c r="H23" i="20" s="1"/>
  <c r="G23" i="22"/>
  <c r="H23" i="22" s="1"/>
  <c r="G23" i="28"/>
  <c r="H23" i="28" s="1"/>
  <c r="G23" i="23"/>
  <c r="H23" i="23" s="1"/>
  <c r="G23" i="24"/>
  <c r="H23" i="24" s="1"/>
  <c r="G23" i="25"/>
  <c r="H23" i="25" s="1"/>
  <c r="G23" i="26"/>
  <c r="H23" i="26" s="1"/>
  <c r="G23" i="29"/>
  <c r="H23" i="29" s="1"/>
  <c r="G23" i="30"/>
  <c r="H23" i="30" s="1"/>
  <c r="G23" i="27"/>
  <c r="H23" i="27" s="1"/>
  <c r="G23" i="31"/>
  <c r="H23" i="31" s="1"/>
  <c r="G23" i="32"/>
  <c r="H23" i="32" s="1"/>
  <c r="D42" i="3"/>
  <c r="G36" i="20"/>
  <c r="H36" i="20" s="1"/>
  <c r="G36" i="36"/>
  <c r="H36" i="36" s="1"/>
  <c r="G36" i="33"/>
  <c r="H36" i="33" s="1"/>
  <c r="G36" i="21"/>
  <c r="H36" i="21" s="1"/>
  <c r="G36" i="35"/>
  <c r="H36" i="35" s="1"/>
  <c r="G36" i="1"/>
  <c r="H36" i="1" s="1"/>
  <c r="G36" i="19"/>
  <c r="H36" i="19" s="1"/>
  <c r="G36" i="23"/>
  <c r="H36" i="23" s="1"/>
  <c r="G36" i="34"/>
  <c r="H36" i="34" s="1"/>
  <c r="G36" i="15"/>
  <c r="H36" i="15" s="1"/>
  <c r="G36" i="16"/>
  <c r="H36" i="16" s="1"/>
  <c r="G36" i="17"/>
  <c r="H36" i="17" s="1"/>
  <c r="G36" i="18"/>
  <c r="H36" i="18" s="1"/>
  <c r="G36" i="27"/>
  <c r="H36" i="27" s="1"/>
  <c r="G36" i="22"/>
  <c r="H36" i="22" s="1"/>
  <c r="G36" i="28"/>
  <c r="H36" i="28" s="1"/>
  <c r="G36" i="24"/>
  <c r="H36" i="24" s="1"/>
  <c r="G36" i="26"/>
  <c r="H36" i="26" s="1"/>
  <c r="G36" i="29"/>
  <c r="H36" i="29" s="1"/>
  <c r="G36" i="30"/>
  <c r="H36" i="30" s="1"/>
  <c r="G36" i="31"/>
  <c r="H36" i="31" s="1"/>
  <c r="G36" i="25"/>
  <c r="H36" i="25" s="1"/>
  <c r="G36" i="32"/>
  <c r="H36" i="32" s="1"/>
  <c r="G12" i="20"/>
  <c r="H12" i="20" s="1"/>
  <c r="G12" i="36"/>
  <c r="H12" i="36" s="1"/>
  <c r="G12" i="33"/>
  <c r="H12" i="33" s="1"/>
  <c r="G12" i="21"/>
  <c r="H12" i="21" s="1"/>
  <c r="G12" i="35"/>
  <c r="H12" i="35" s="1"/>
  <c r="G12" i="34"/>
  <c r="H12" i="34" s="1"/>
  <c r="G12" i="1"/>
  <c r="H12" i="1" s="1"/>
  <c r="G12" i="19"/>
  <c r="H12" i="19" s="1"/>
  <c r="G12" i="15"/>
  <c r="H12" i="15" s="1"/>
  <c r="G12" i="16"/>
  <c r="H12" i="16" s="1"/>
  <c r="G12" i="17"/>
  <c r="H12" i="17" s="1"/>
  <c r="G12" i="18"/>
  <c r="H12" i="18" s="1"/>
  <c r="G12" i="27"/>
  <c r="H12" i="27" s="1"/>
  <c r="G12" i="28"/>
  <c r="H12" i="28" s="1"/>
  <c r="G12" i="23"/>
  <c r="H12" i="23" s="1"/>
  <c r="G12" i="24"/>
  <c r="H12" i="24" s="1"/>
  <c r="G12" i="25"/>
  <c r="H12" i="25" s="1"/>
  <c r="G12" i="26"/>
  <c r="H12" i="26" s="1"/>
  <c r="G12" i="29"/>
  <c r="H12" i="29" s="1"/>
  <c r="G12" i="30"/>
  <c r="H12" i="30" s="1"/>
  <c r="G12" i="22"/>
  <c r="H12" i="22" s="1"/>
  <c r="G12" i="31"/>
  <c r="H12" i="31" s="1"/>
  <c r="G12" i="32"/>
  <c r="H12" i="32" s="1"/>
  <c r="G34" i="35"/>
  <c r="H34" i="35" s="1"/>
  <c r="G34" i="1"/>
  <c r="H34" i="1" s="1"/>
  <c r="G34" i="34"/>
  <c r="H34" i="34" s="1"/>
  <c r="G34" i="19"/>
  <c r="H34" i="19" s="1"/>
  <c r="G34" i="20"/>
  <c r="H34" i="20" s="1"/>
  <c r="G34" i="36"/>
  <c r="H34" i="36" s="1"/>
  <c r="G34" i="15"/>
  <c r="H34" i="15" s="1"/>
  <c r="G34" i="16"/>
  <c r="H34" i="16" s="1"/>
  <c r="G34" i="17"/>
  <c r="H34" i="17" s="1"/>
  <c r="G34" i="18"/>
  <c r="H34" i="18" s="1"/>
  <c r="G34" i="21"/>
  <c r="H34" i="21" s="1"/>
  <c r="G34" i="22"/>
  <c r="H34" i="22" s="1"/>
  <c r="G34" i="23"/>
  <c r="H34" i="23" s="1"/>
  <c r="G34" i="33"/>
  <c r="H34" i="33" s="1"/>
  <c r="G34" i="24"/>
  <c r="H34" i="24" s="1"/>
  <c r="G34" i="25"/>
  <c r="H34" i="25" s="1"/>
  <c r="G34" i="26"/>
  <c r="H34" i="26" s="1"/>
  <c r="G34" i="27"/>
  <c r="H34" i="27" s="1"/>
  <c r="G34" i="31"/>
  <c r="H34" i="31" s="1"/>
  <c r="G34" i="29"/>
  <c r="H34" i="29" s="1"/>
  <c r="G34" i="30"/>
  <c r="H34" i="30" s="1"/>
  <c r="G34" i="28"/>
  <c r="H34" i="28" s="1"/>
  <c r="G34" i="32"/>
  <c r="H34" i="32" s="1"/>
  <c r="G21" i="34"/>
  <c r="H21" i="34" s="1"/>
  <c r="G21" i="19"/>
  <c r="H21" i="19" s="1"/>
  <c r="G21" i="20"/>
  <c r="H21" i="20" s="1"/>
  <c r="G21" i="36"/>
  <c r="H21" i="36" s="1"/>
  <c r="G21" i="33"/>
  <c r="H21" i="33" s="1"/>
  <c r="G21" i="21"/>
  <c r="H21" i="21" s="1"/>
  <c r="G21" i="35"/>
  <c r="H21" i="35" s="1"/>
  <c r="G21" i="22"/>
  <c r="H21" i="22" s="1"/>
  <c r="G21" i="1"/>
  <c r="H21" i="1" s="1"/>
  <c r="G21" i="17"/>
  <c r="H21" i="17" s="1"/>
  <c r="G21" i="25"/>
  <c r="H21" i="25" s="1"/>
  <c r="G21" i="26"/>
  <c r="H21" i="26" s="1"/>
  <c r="G21" i="16"/>
  <c r="H21" i="16" s="1"/>
  <c r="G21" i="27"/>
  <c r="H21" i="27" s="1"/>
  <c r="G21" i="15"/>
  <c r="H21" i="15" s="1"/>
  <c r="G21" i="28"/>
  <c r="H21" i="28" s="1"/>
  <c r="G21" i="24"/>
  <c r="H21" i="24" s="1"/>
  <c r="G21" i="23"/>
  <c r="H21" i="23" s="1"/>
  <c r="G21" i="31"/>
  <c r="H21" i="31" s="1"/>
  <c r="G21" i="18"/>
  <c r="H21" i="18" s="1"/>
  <c r="G21" i="29"/>
  <c r="H21" i="29" s="1"/>
  <c r="G21" i="30"/>
  <c r="H21" i="30" s="1"/>
  <c r="G21" i="32"/>
  <c r="H21" i="32" s="1"/>
  <c r="G8" i="20"/>
  <c r="H8" i="20" s="1"/>
  <c r="G8" i="36"/>
  <c r="H8" i="36" s="1"/>
  <c r="G8" i="33"/>
  <c r="H8" i="33" s="1"/>
  <c r="G8" i="21"/>
  <c r="H8" i="21" s="1"/>
  <c r="G8" i="35"/>
  <c r="H8" i="35" s="1"/>
  <c r="G8" i="34"/>
  <c r="H8" i="34" s="1"/>
  <c r="G8" i="1"/>
  <c r="H8" i="1" s="1"/>
  <c r="G8" i="15"/>
  <c r="H8" i="15" s="1"/>
  <c r="G8" i="16"/>
  <c r="H8" i="16" s="1"/>
  <c r="G8" i="17"/>
  <c r="H8" i="17" s="1"/>
  <c r="G8" i="18"/>
  <c r="H8" i="18" s="1"/>
  <c r="G8" i="22"/>
  <c r="H8" i="22" s="1"/>
  <c r="G8" i="27"/>
  <c r="H8" i="27" s="1"/>
  <c r="G8" i="28"/>
  <c r="H8" i="28" s="1"/>
  <c r="G8" i="23"/>
  <c r="H8" i="23" s="1"/>
  <c r="G8" i="24"/>
  <c r="H8" i="24" s="1"/>
  <c r="G8" i="26"/>
  <c r="H8" i="26" s="1"/>
  <c r="G8" i="31"/>
  <c r="H8" i="31" s="1"/>
  <c r="G8" i="19"/>
  <c r="H8" i="19" s="1"/>
  <c r="G8" i="25"/>
  <c r="H8" i="25" s="1"/>
  <c r="G8" i="29"/>
  <c r="H8" i="29" s="1"/>
  <c r="G8" i="30"/>
  <c r="H8" i="30" s="1"/>
  <c r="G8" i="32"/>
  <c r="H8" i="32" s="1"/>
  <c r="G15" i="36"/>
  <c r="H15" i="36" s="1"/>
  <c r="G15" i="33"/>
  <c r="H15" i="33" s="1"/>
  <c r="G15" i="21"/>
  <c r="H15" i="21" s="1"/>
  <c r="G15" i="35"/>
  <c r="H15" i="35" s="1"/>
  <c r="G15" i="34"/>
  <c r="H15" i="34" s="1"/>
  <c r="G15" i="19"/>
  <c r="H15" i="19" s="1"/>
  <c r="G15" i="20"/>
  <c r="H15" i="20" s="1"/>
  <c r="G15" i="1"/>
  <c r="H15" i="1" s="1"/>
  <c r="G15" i="15"/>
  <c r="H15" i="15" s="1"/>
  <c r="G15" i="16"/>
  <c r="H15" i="16" s="1"/>
  <c r="G15" i="17"/>
  <c r="H15" i="17" s="1"/>
  <c r="G15" i="18"/>
  <c r="H15" i="18" s="1"/>
  <c r="G15" i="22"/>
  <c r="H15" i="22" s="1"/>
  <c r="G15" i="28"/>
  <c r="H15" i="28" s="1"/>
  <c r="G15" i="23"/>
  <c r="H15" i="23" s="1"/>
  <c r="G15" i="24"/>
  <c r="H15" i="24" s="1"/>
  <c r="G15" i="25"/>
  <c r="H15" i="25" s="1"/>
  <c r="G15" i="26"/>
  <c r="H15" i="26" s="1"/>
  <c r="G15" i="29"/>
  <c r="H15" i="29" s="1"/>
  <c r="G15" i="30"/>
  <c r="H15" i="30" s="1"/>
  <c r="G15" i="27"/>
  <c r="H15" i="27" s="1"/>
  <c r="G15" i="31"/>
  <c r="H15" i="31" s="1"/>
  <c r="G15" i="32"/>
  <c r="H15" i="32" s="1"/>
  <c r="G25" i="34"/>
  <c r="H25" i="34" s="1"/>
  <c r="G25" i="19"/>
  <c r="H25" i="19" s="1"/>
  <c r="G25" i="20"/>
  <c r="H25" i="20" s="1"/>
  <c r="G25" i="36"/>
  <c r="H25" i="36" s="1"/>
  <c r="G25" i="33"/>
  <c r="H25" i="33" s="1"/>
  <c r="G25" i="21"/>
  <c r="H25" i="21" s="1"/>
  <c r="G25" i="22"/>
  <c r="H25" i="22" s="1"/>
  <c r="G25" i="1"/>
  <c r="H25" i="1" s="1"/>
  <c r="G25" i="16"/>
  <c r="H25" i="16" s="1"/>
  <c r="G25" i="25"/>
  <c r="H25" i="25" s="1"/>
  <c r="G25" i="26"/>
  <c r="H25" i="26" s="1"/>
  <c r="G25" i="15"/>
  <c r="H25" i="15" s="1"/>
  <c r="G25" i="27"/>
  <c r="H25" i="27" s="1"/>
  <c r="G25" i="18"/>
  <c r="H25" i="18" s="1"/>
  <c r="G25" i="28"/>
  <c r="H25" i="28" s="1"/>
  <c r="G25" i="17"/>
  <c r="H25" i="17" s="1"/>
  <c r="G25" i="23"/>
  <c r="H25" i="23" s="1"/>
  <c r="G25" i="35"/>
  <c r="H25" i="35" s="1"/>
  <c r="G25" i="29"/>
  <c r="H25" i="29" s="1"/>
  <c r="G25" i="30"/>
  <c r="H25" i="30" s="1"/>
  <c r="G25" i="31"/>
  <c r="H25" i="31" s="1"/>
  <c r="G25" i="24"/>
  <c r="H25" i="24" s="1"/>
  <c r="G25" i="32"/>
  <c r="H25" i="32" s="1"/>
  <c r="G32" i="20"/>
  <c r="H32" i="20" s="1"/>
  <c r="G32" i="36"/>
  <c r="H32" i="36" s="1"/>
  <c r="G32" i="33"/>
  <c r="H32" i="33" s="1"/>
  <c r="G32" i="21"/>
  <c r="H32" i="21" s="1"/>
  <c r="G32" i="35"/>
  <c r="H32" i="35" s="1"/>
  <c r="G32" i="1"/>
  <c r="H32" i="1" s="1"/>
  <c r="G32" i="23"/>
  <c r="H32" i="23" s="1"/>
  <c r="G32" i="19"/>
  <c r="H32" i="19" s="1"/>
  <c r="G32" i="15"/>
  <c r="H32" i="15" s="1"/>
  <c r="G32" i="16"/>
  <c r="H32" i="16" s="1"/>
  <c r="G32" i="17"/>
  <c r="H32" i="17" s="1"/>
  <c r="G32" i="18"/>
  <c r="H32" i="18" s="1"/>
  <c r="G32" i="34"/>
  <c r="H32" i="34" s="1"/>
  <c r="G32" i="27"/>
  <c r="H32" i="27" s="1"/>
  <c r="G32" i="28"/>
  <c r="H32" i="28" s="1"/>
  <c r="G32" i="22"/>
  <c r="H32" i="22" s="1"/>
  <c r="G32" i="24"/>
  <c r="H32" i="24" s="1"/>
  <c r="G32" i="31"/>
  <c r="H32" i="31" s="1"/>
  <c r="G32" i="25"/>
  <c r="H32" i="25" s="1"/>
  <c r="G32" i="29"/>
  <c r="H32" i="29" s="1"/>
  <c r="G32" i="30"/>
  <c r="H32" i="30" s="1"/>
  <c r="G32" i="26"/>
  <c r="H32" i="26" s="1"/>
  <c r="G32" i="32"/>
  <c r="H32" i="32" s="1"/>
  <c r="G14" i="35"/>
  <c r="H14" i="35" s="1"/>
  <c r="G14" i="34"/>
  <c r="H14" i="34" s="1"/>
  <c r="G14" i="19"/>
  <c r="H14" i="19" s="1"/>
  <c r="G14" i="20"/>
  <c r="H14" i="20" s="1"/>
  <c r="G14" i="33"/>
  <c r="H14" i="33" s="1"/>
  <c r="G14" i="15"/>
  <c r="H14" i="15" s="1"/>
  <c r="G14" i="16"/>
  <c r="H14" i="16" s="1"/>
  <c r="G14" i="17"/>
  <c r="H14" i="17" s="1"/>
  <c r="G14" i="18"/>
  <c r="H14" i="18" s="1"/>
  <c r="G14" i="36"/>
  <c r="H14" i="36" s="1"/>
  <c r="G14" i="22"/>
  <c r="H14" i="22" s="1"/>
  <c r="G14" i="21"/>
  <c r="H14" i="21" s="1"/>
  <c r="G14" i="23"/>
  <c r="H14" i="23" s="1"/>
  <c r="G14" i="24"/>
  <c r="H14" i="24" s="1"/>
  <c r="G14" i="25"/>
  <c r="H14" i="25" s="1"/>
  <c r="G14" i="26"/>
  <c r="H14" i="26" s="1"/>
  <c r="G14" i="1"/>
  <c r="H14" i="1" s="1"/>
  <c r="G14" i="27"/>
  <c r="H14" i="27" s="1"/>
  <c r="G14" i="30"/>
  <c r="H14" i="30" s="1"/>
  <c r="G14" i="31"/>
  <c r="H14" i="31" s="1"/>
  <c r="G14" i="28"/>
  <c r="H14" i="28" s="1"/>
  <c r="G14" i="29"/>
  <c r="H14" i="29" s="1"/>
  <c r="G14" i="32"/>
  <c r="H14" i="32" s="1"/>
  <c r="G30" i="35"/>
  <c r="H30" i="35" s="1"/>
  <c r="G30" i="1"/>
  <c r="H30" i="1" s="1"/>
  <c r="G30" i="34"/>
  <c r="H30" i="34" s="1"/>
  <c r="G30" i="19"/>
  <c r="H30" i="19" s="1"/>
  <c r="G30" i="20"/>
  <c r="H30" i="20" s="1"/>
  <c r="G30" i="33"/>
  <c r="H30" i="33" s="1"/>
  <c r="G30" i="15"/>
  <c r="H30" i="15" s="1"/>
  <c r="G30" i="16"/>
  <c r="H30" i="16" s="1"/>
  <c r="G30" i="17"/>
  <c r="H30" i="17" s="1"/>
  <c r="G30" i="18"/>
  <c r="H30" i="18" s="1"/>
  <c r="G30" i="36"/>
  <c r="H30" i="36" s="1"/>
  <c r="G30" i="22"/>
  <c r="H30" i="22" s="1"/>
  <c r="G30" i="21"/>
  <c r="H30" i="21" s="1"/>
  <c r="G30" i="23"/>
  <c r="H30" i="23" s="1"/>
  <c r="G30" i="24"/>
  <c r="H30" i="24" s="1"/>
  <c r="G30" i="25"/>
  <c r="H30" i="25" s="1"/>
  <c r="G30" i="26"/>
  <c r="H30" i="26" s="1"/>
  <c r="G30" i="27"/>
  <c r="H30" i="27" s="1"/>
  <c r="G30" i="28"/>
  <c r="H30" i="28" s="1"/>
  <c r="G30" i="29"/>
  <c r="H30" i="29" s="1"/>
  <c r="G30" i="30"/>
  <c r="H30" i="30" s="1"/>
  <c r="G30" i="31"/>
  <c r="H30" i="31" s="1"/>
  <c r="G30" i="32"/>
  <c r="H30" i="32" s="1"/>
  <c r="G40" i="20"/>
  <c r="H40" i="20" s="1"/>
  <c r="G40" i="36"/>
  <c r="H40" i="36" s="1"/>
  <c r="G40" i="33"/>
  <c r="H40" i="33" s="1"/>
  <c r="G40" i="21"/>
  <c r="H40" i="21" s="1"/>
  <c r="G40" i="35"/>
  <c r="H40" i="35" s="1"/>
  <c r="G40" i="1"/>
  <c r="H40" i="1" s="1"/>
  <c r="G40" i="23"/>
  <c r="H40" i="23" s="1"/>
  <c r="G40" i="34"/>
  <c r="H40" i="34" s="1"/>
  <c r="G40" i="15"/>
  <c r="H40" i="15" s="1"/>
  <c r="G40" i="16"/>
  <c r="H40" i="16" s="1"/>
  <c r="G40" i="17"/>
  <c r="H40" i="17" s="1"/>
  <c r="G40" i="18"/>
  <c r="H40" i="18" s="1"/>
  <c r="G40" i="22"/>
  <c r="H40" i="22" s="1"/>
  <c r="G40" i="27"/>
  <c r="H40" i="27" s="1"/>
  <c r="G40" i="19"/>
  <c r="H40" i="19" s="1"/>
  <c r="G40" i="28"/>
  <c r="H40" i="28" s="1"/>
  <c r="G40" i="24"/>
  <c r="H40" i="24" s="1"/>
  <c r="G40" i="26"/>
  <c r="H40" i="26" s="1"/>
  <c r="G40" i="25"/>
  <c r="H40" i="25" s="1"/>
  <c r="G40" i="29"/>
  <c r="H40" i="29" s="1"/>
  <c r="G40" i="30"/>
  <c r="H40" i="30" s="1"/>
  <c r="G40" i="31"/>
  <c r="H40" i="31" s="1"/>
  <c r="G40" i="32"/>
  <c r="H40" i="32" s="1"/>
  <c r="G27" i="36"/>
  <c r="H27" i="36" s="1"/>
  <c r="G27" i="33"/>
  <c r="H27" i="33" s="1"/>
  <c r="G27" i="21"/>
  <c r="H27" i="21" s="1"/>
  <c r="G27" i="35"/>
  <c r="H27" i="35" s="1"/>
  <c r="G27" i="1"/>
  <c r="H27" i="1" s="1"/>
  <c r="G27" i="34"/>
  <c r="H27" i="34" s="1"/>
  <c r="G27" i="19"/>
  <c r="H27" i="19" s="1"/>
  <c r="G27" i="20"/>
  <c r="H27" i="20" s="1"/>
  <c r="G27" i="15"/>
  <c r="H27" i="15" s="1"/>
  <c r="G27" i="16"/>
  <c r="H27" i="16" s="1"/>
  <c r="G27" i="17"/>
  <c r="H27" i="17" s="1"/>
  <c r="G27" i="18"/>
  <c r="H27" i="18" s="1"/>
  <c r="G27" i="22"/>
  <c r="H27" i="22" s="1"/>
  <c r="G27" i="28"/>
  <c r="H27" i="28" s="1"/>
  <c r="G27" i="23"/>
  <c r="H27" i="23" s="1"/>
  <c r="G27" i="24"/>
  <c r="H27" i="24" s="1"/>
  <c r="G27" i="25"/>
  <c r="H27" i="25" s="1"/>
  <c r="G27" i="26"/>
  <c r="H27" i="26" s="1"/>
  <c r="G27" i="29"/>
  <c r="H27" i="29" s="1"/>
  <c r="G27" i="30"/>
  <c r="H27" i="30" s="1"/>
  <c r="G27" i="27"/>
  <c r="H27" i="27" s="1"/>
  <c r="G27" i="31"/>
  <c r="H27" i="31" s="1"/>
  <c r="G27" i="32"/>
  <c r="H27" i="32" s="1"/>
  <c r="G17" i="34"/>
  <c r="H17" i="34" s="1"/>
  <c r="G17" i="19"/>
  <c r="H17" i="19" s="1"/>
  <c r="G17" i="20"/>
  <c r="H17" i="20" s="1"/>
  <c r="G17" i="36"/>
  <c r="H17" i="36" s="1"/>
  <c r="G17" i="33"/>
  <c r="H17" i="33" s="1"/>
  <c r="G17" i="21"/>
  <c r="H17" i="21" s="1"/>
  <c r="G17" i="22"/>
  <c r="H17" i="22" s="1"/>
  <c r="G17" i="35"/>
  <c r="H17" i="35" s="1"/>
  <c r="G17" i="1"/>
  <c r="H17" i="1" s="1"/>
  <c r="G17" i="18"/>
  <c r="H17" i="18" s="1"/>
  <c r="G17" i="25"/>
  <c r="H17" i="25" s="1"/>
  <c r="G17" i="26"/>
  <c r="H17" i="26" s="1"/>
  <c r="G17" i="17"/>
  <c r="H17" i="17" s="1"/>
  <c r="G17" i="27"/>
  <c r="H17" i="27" s="1"/>
  <c r="G17" i="16"/>
  <c r="H17" i="16" s="1"/>
  <c r="G17" i="28"/>
  <c r="H17" i="28" s="1"/>
  <c r="G17" i="31"/>
  <c r="H17" i="31" s="1"/>
  <c r="G17" i="15"/>
  <c r="H17" i="15" s="1"/>
  <c r="G17" i="24"/>
  <c r="H17" i="24" s="1"/>
  <c r="G17" i="23"/>
  <c r="H17" i="23" s="1"/>
  <c r="G17" i="29"/>
  <c r="H17" i="29" s="1"/>
  <c r="G17" i="30"/>
  <c r="H17" i="30" s="1"/>
  <c r="G17" i="32"/>
  <c r="H17" i="32" s="1"/>
  <c r="G19" i="36"/>
  <c r="H19" i="36" s="1"/>
  <c r="G19" i="33"/>
  <c r="H19" i="33" s="1"/>
  <c r="G19" i="21"/>
  <c r="H19" i="21" s="1"/>
  <c r="G19" i="35"/>
  <c r="H19" i="35" s="1"/>
  <c r="G19" i="34"/>
  <c r="H19" i="34" s="1"/>
  <c r="G19" i="19"/>
  <c r="H19" i="19" s="1"/>
  <c r="G19" i="1"/>
  <c r="H19" i="1" s="1"/>
  <c r="G19" i="15"/>
  <c r="H19" i="15" s="1"/>
  <c r="G19" i="16"/>
  <c r="H19" i="16" s="1"/>
  <c r="G19" i="17"/>
  <c r="H19" i="17" s="1"/>
  <c r="G19" i="18"/>
  <c r="H19" i="18" s="1"/>
  <c r="G19" i="22"/>
  <c r="H19" i="22" s="1"/>
  <c r="G19" i="20"/>
  <c r="H19" i="20" s="1"/>
  <c r="G19" i="28"/>
  <c r="H19" i="28" s="1"/>
  <c r="G19" i="23"/>
  <c r="H19" i="23" s="1"/>
  <c r="G19" i="24"/>
  <c r="H19" i="24" s="1"/>
  <c r="G19" i="25"/>
  <c r="H19" i="25" s="1"/>
  <c r="G19" i="26"/>
  <c r="H19" i="26" s="1"/>
  <c r="G19" i="27"/>
  <c r="H19" i="27" s="1"/>
  <c r="G19" i="29"/>
  <c r="H19" i="29" s="1"/>
  <c r="G19" i="30"/>
  <c r="H19" i="30" s="1"/>
  <c r="G19" i="31"/>
  <c r="H19" i="31" s="1"/>
  <c r="G19" i="32"/>
  <c r="H19" i="32" s="1"/>
  <c r="AH7" i="14"/>
  <c r="F7" i="14" s="1"/>
  <c r="AH11" i="14"/>
  <c r="F11" i="14" s="1"/>
  <c r="AI17" i="14"/>
  <c r="G17" i="14" s="1"/>
  <c r="AH17" i="14"/>
  <c r="F17" i="14" s="1"/>
  <c r="AI21" i="14"/>
  <c r="G21" i="14" s="1"/>
  <c r="AH21" i="14"/>
  <c r="F21" i="14" s="1"/>
  <c r="AI25" i="14"/>
  <c r="G25" i="14" s="1"/>
  <c r="AH25" i="14"/>
  <c r="F25" i="14" s="1"/>
  <c r="AI29" i="14"/>
  <c r="G29" i="14" s="1"/>
  <c r="AH29" i="14"/>
  <c r="F29" i="14" s="1"/>
  <c r="G49" i="14"/>
  <c r="F49" i="14"/>
  <c r="AI6" i="14"/>
  <c r="G6" i="14" s="1"/>
  <c r="AH6" i="14"/>
  <c r="F6" i="14" s="1"/>
  <c r="AI10" i="14"/>
  <c r="G10" i="14" s="1"/>
  <c r="AH10" i="14"/>
  <c r="F10" i="14" s="1"/>
  <c r="AI14" i="14"/>
  <c r="G14" i="14" s="1"/>
  <c r="AH14" i="14"/>
  <c r="F14" i="14" s="1"/>
  <c r="AI30" i="14"/>
  <c r="G30" i="14" s="1"/>
  <c r="AH30" i="14"/>
  <c r="F30" i="14" s="1"/>
  <c r="AI34" i="14"/>
  <c r="G34" i="14" s="1"/>
  <c r="AH34" i="14"/>
  <c r="F34" i="14" s="1"/>
  <c r="AI38" i="14"/>
  <c r="G38" i="14" s="1"/>
  <c r="AH38" i="14"/>
  <c r="F38" i="14" s="1"/>
  <c r="G42" i="14"/>
  <c r="F42" i="14"/>
  <c r="AI19" i="14"/>
  <c r="G19" i="14" s="1"/>
  <c r="AH19" i="14"/>
  <c r="F19" i="14" s="1"/>
  <c r="AI23" i="14"/>
  <c r="G23" i="14" s="1"/>
  <c r="AH23" i="14"/>
  <c r="F23" i="14" s="1"/>
  <c r="AI27" i="14"/>
  <c r="G27" i="14" s="1"/>
  <c r="AH27" i="14"/>
  <c r="F27" i="14" s="1"/>
  <c r="AI8" i="14"/>
  <c r="G8" i="14" s="1"/>
  <c r="AH8" i="14"/>
  <c r="F8" i="14" s="1"/>
  <c r="AI12" i="14"/>
  <c r="G12" i="14" s="1"/>
  <c r="AH12" i="14"/>
  <c r="F12" i="14" s="1"/>
  <c r="AI32" i="14"/>
  <c r="G32" i="14" s="1"/>
  <c r="AH32" i="14"/>
  <c r="F32" i="14" s="1"/>
  <c r="AI36" i="14"/>
  <c r="G36" i="14" s="1"/>
  <c r="AH36" i="14"/>
  <c r="F36" i="14" s="1"/>
  <c r="AI40" i="14"/>
  <c r="G40" i="14" s="1"/>
  <c r="AH40" i="14"/>
  <c r="F40" i="14" s="1"/>
  <c r="G44" i="14"/>
  <c r="F44" i="14"/>
  <c r="F48" i="3" l="1"/>
  <c r="E48" i="3"/>
  <c r="D40" i="3"/>
  <c r="D25" i="3"/>
  <c r="D34" i="3"/>
  <c r="G31" i="36"/>
  <c r="H31" i="36" s="1"/>
  <c r="G31" i="33"/>
  <c r="H31" i="33" s="1"/>
  <c r="G31" i="21"/>
  <c r="H31" i="21" s="1"/>
  <c r="G31" i="35"/>
  <c r="H31" i="35" s="1"/>
  <c r="G31" i="1"/>
  <c r="H31" i="1" s="1"/>
  <c r="G31" i="34"/>
  <c r="H31" i="34" s="1"/>
  <c r="G31" i="19"/>
  <c r="H31" i="19" s="1"/>
  <c r="G31" i="20"/>
  <c r="H31" i="20" s="1"/>
  <c r="G31" i="15"/>
  <c r="H31" i="15" s="1"/>
  <c r="G31" i="16"/>
  <c r="H31" i="16" s="1"/>
  <c r="G31" i="17"/>
  <c r="H31" i="17" s="1"/>
  <c r="G31" i="18"/>
  <c r="H31" i="18" s="1"/>
  <c r="G31" i="22"/>
  <c r="H31" i="22" s="1"/>
  <c r="G31" i="28"/>
  <c r="H31" i="28" s="1"/>
  <c r="G31" i="23"/>
  <c r="H31" i="23" s="1"/>
  <c r="G31" i="24"/>
  <c r="H31" i="24" s="1"/>
  <c r="G31" i="25"/>
  <c r="H31" i="25" s="1"/>
  <c r="G31" i="26"/>
  <c r="H31" i="26" s="1"/>
  <c r="G31" i="29"/>
  <c r="H31" i="29" s="1"/>
  <c r="G31" i="30"/>
  <c r="H31" i="30" s="1"/>
  <c r="G31" i="31"/>
  <c r="H31" i="31" s="1"/>
  <c r="G31" i="27"/>
  <c r="H31" i="27" s="1"/>
  <c r="G31" i="32"/>
  <c r="H31" i="32" s="1"/>
  <c r="G33" i="34"/>
  <c r="H33" i="34" s="1"/>
  <c r="G33" i="19"/>
  <c r="H33" i="19" s="1"/>
  <c r="G33" i="20"/>
  <c r="H33" i="20" s="1"/>
  <c r="G33" i="36"/>
  <c r="H33" i="36" s="1"/>
  <c r="G33" i="33"/>
  <c r="H33" i="33" s="1"/>
  <c r="G33" i="21"/>
  <c r="H33" i="21" s="1"/>
  <c r="G33" i="22"/>
  <c r="H33" i="22" s="1"/>
  <c r="G33" i="35"/>
  <c r="H33" i="35" s="1"/>
  <c r="G33" i="23"/>
  <c r="H33" i="23" s="1"/>
  <c r="G33" i="18"/>
  <c r="H33" i="18" s="1"/>
  <c r="G33" i="25"/>
  <c r="H33" i="25" s="1"/>
  <c r="G33" i="26"/>
  <c r="H33" i="26" s="1"/>
  <c r="G33" i="17"/>
  <c r="H33" i="17" s="1"/>
  <c r="G33" i="27"/>
  <c r="H33" i="27" s="1"/>
  <c r="G33" i="1"/>
  <c r="H33" i="1" s="1"/>
  <c r="G33" i="16"/>
  <c r="H33" i="16" s="1"/>
  <c r="G33" i="28"/>
  <c r="H33" i="28" s="1"/>
  <c r="G33" i="31"/>
  <c r="H33" i="31" s="1"/>
  <c r="G33" i="24"/>
  <c r="H33" i="24" s="1"/>
  <c r="G33" i="15"/>
  <c r="H33" i="15" s="1"/>
  <c r="G33" i="29"/>
  <c r="H33" i="29" s="1"/>
  <c r="G33" i="30"/>
  <c r="H33" i="30" s="1"/>
  <c r="G33" i="32"/>
  <c r="H33" i="32" s="1"/>
  <c r="G28" i="20"/>
  <c r="H28" i="20" s="1"/>
  <c r="G28" i="36"/>
  <c r="H28" i="36" s="1"/>
  <c r="G28" i="33"/>
  <c r="H28" i="33" s="1"/>
  <c r="G28" i="21"/>
  <c r="H28" i="21" s="1"/>
  <c r="G28" i="35"/>
  <c r="H28" i="35" s="1"/>
  <c r="G28" i="1"/>
  <c r="H28" i="1" s="1"/>
  <c r="G28" i="34"/>
  <c r="H28" i="34" s="1"/>
  <c r="G28" i="19"/>
  <c r="H28" i="19" s="1"/>
  <c r="G28" i="15"/>
  <c r="H28" i="15" s="1"/>
  <c r="G28" i="16"/>
  <c r="H28" i="16" s="1"/>
  <c r="G28" i="17"/>
  <c r="H28" i="17" s="1"/>
  <c r="G28" i="18"/>
  <c r="H28" i="18" s="1"/>
  <c r="G28" i="27"/>
  <c r="H28" i="27" s="1"/>
  <c r="G28" i="28"/>
  <c r="H28" i="28" s="1"/>
  <c r="G28" i="23"/>
  <c r="H28" i="23" s="1"/>
  <c r="G28" i="24"/>
  <c r="H28" i="24" s="1"/>
  <c r="G28" i="25"/>
  <c r="H28" i="25" s="1"/>
  <c r="G28" i="31"/>
  <c r="H28" i="31" s="1"/>
  <c r="G28" i="22"/>
  <c r="H28" i="22" s="1"/>
  <c r="G28" i="29"/>
  <c r="H28" i="29" s="1"/>
  <c r="G28" i="30"/>
  <c r="H28" i="30" s="1"/>
  <c r="G28" i="26"/>
  <c r="H28" i="26" s="1"/>
  <c r="G28" i="32"/>
  <c r="H28" i="32" s="1"/>
  <c r="G20" i="20"/>
  <c r="H20" i="20" s="1"/>
  <c r="G20" i="36"/>
  <c r="H20" i="36" s="1"/>
  <c r="G20" i="33"/>
  <c r="H20" i="33" s="1"/>
  <c r="G20" i="21"/>
  <c r="H20" i="21" s="1"/>
  <c r="G20" i="35"/>
  <c r="H20" i="35" s="1"/>
  <c r="G20" i="19"/>
  <c r="H20" i="19" s="1"/>
  <c r="G20" i="1"/>
  <c r="H20" i="1" s="1"/>
  <c r="G20" i="34"/>
  <c r="H20" i="34" s="1"/>
  <c r="G20" i="15"/>
  <c r="H20" i="15" s="1"/>
  <c r="G20" i="16"/>
  <c r="H20" i="16" s="1"/>
  <c r="G20" i="17"/>
  <c r="H20" i="17" s="1"/>
  <c r="G20" i="18"/>
  <c r="H20" i="18" s="1"/>
  <c r="G20" i="27"/>
  <c r="H20" i="27" s="1"/>
  <c r="G20" i="22"/>
  <c r="H20" i="22" s="1"/>
  <c r="G20" i="28"/>
  <c r="H20" i="28" s="1"/>
  <c r="G20" i="23"/>
  <c r="H20" i="23" s="1"/>
  <c r="G20" i="24"/>
  <c r="H20" i="24" s="1"/>
  <c r="G20" i="26"/>
  <c r="H20" i="26" s="1"/>
  <c r="G20" i="29"/>
  <c r="H20" i="29" s="1"/>
  <c r="G20" i="30"/>
  <c r="H20" i="30" s="1"/>
  <c r="G20" i="31"/>
  <c r="H20" i="31" s="1"/>
  <c r="G20" i="25"/>
  <c r="H20" i="25" s="1"/>
  <c r="G20" i="32"/>
  <c r="H20" i="32" s="1"/>
  <c r="G10" i="35"/>
  <c r="H10" i="35" s="1"/>
  <c r="G10" i="34"/>
  <c r="H10" i="34" s="1"/>
  <c r="G10" i="19"/>
  <c r="H10" i="19" s="1"/>
  <c r="G10" i="20"/>
  <c r="H10" i="20" s="1"/>
  <c r="G10" i="15"/>
  <c r="H10" i="15" s="1"/>
  <c r="G10" i="16"/>
  <c r="H10" i="16" s="1"/>
  <c r="G10" i="17"/>
  <c r="H10" i="17" s="1"/>
  <c r="G10" i="18"/>
  <c r="H10" i="18" s="1"/>
  <c r="G10" i="33"/>
  <c r="H10" i="33" s="1"/>
  <c r="G10" i="22"/>
  <c r="H10" i="22" s="1"/>
  <c r="G10" i="36"/>
  <c r="H10" i="36" s="1"/>
  <c r="G10" i="23"/>
  <c r="H10" i="23" s="1"/>
  <c r="G10" i="24"/>
  <c r="H10" i="24" s="1"/>
  <c r="G10" i="25"/>
  <c r="H10" i="25" s="1"/>
  <c r="G10" i="26"/>
  <c r="H10" i="26" s="1"/>
  <c r="G10" i="21"/>
  <c r="H10" i="21" s="1"/>
  <c r="G10" i="27"/>
  <c r="H10" i="27" s="1"/>
  <c r="G10" i="28"/>
  <c r="H10" i="28" s="1"/>
  <c r="G10" i="31"/>
  <c r="H10" i="31" s="1"/>
  <c r="G10" i="30"/>
  <c r="H10" i="30" s="1"/>
  <c r="G10" i="1"/>
  <c r="H10" i="1" s="1"/>
  <c r="G10" i="29"/>
  <c r="H10" i="29" s="1"/>
  <c r="G10" i="32"/>
  <c r="H10" i="32" s="1"/>
  <c r="D27" i="3"/>
  <c r="D32" i="3"/>
  <c r="D21" i="3"/>
  <c r="D38" i="3"/>
  <c r="G39" i="36"/>
  <c r="H39" i="36" s="1"/>
  <c r="G39" i="33"/>
  <c r="H39" i="33" s="1"/>
  <c r="G39" i="21"/>
  <c r="H39" i="21" s="1"/>
  <c r="G39" i="35"/>
  <c r="H39" i="35" s="1"/>
  <c r="G39" i="1"/>
  <c r="H39" i="1" s="1"/>
  <c r="G39" i="34"/>
  <c r="H39" i="34" s="1"/>
  <c r="G39" i="19"/>
  <c r="H39" i="19" s="1"/>
  <c r="G39" i="15"/>
  <c r="H39" i="15" s="1"/>
  <c r="G39" i="16"/>
  <c r="H39" i="16" s="1"/>
  <c r="G39" i="17"/>
  <c r="H39" i="17" s="1"/>
  <c r="G39" i="18"/>
  <c r="H39" i="18" s="1"/>
  <c r="G39" i="20"/>
  <c r="H39" i="20" s="1"/>
  <c r="G39" i="22"/>
  <c r="H39" i="22" s="1"/>
  <c r="G39" i="28"/>
  <c r="H39" i="28" s="1"/>
  <c r="G39" i="24"/>
  <c r="H39" i="24" s="1"/>
  <c r="G39" i="25"/>
  <c r="H39" i="25" s="1"/>
  <c r="G39" i="26"/>
  <c r="H39" i="26" s="1"/>
  <c r="G39" i="29"/>
  <c r="H39" i="29" s="1"/>
  <c r="G39" i="30"/>
  <c r="H39" i="30" s="1"/>
  <c r="G39" i="31"/>
  <c r="H39" i="31" s="1"/>
  <c r="G39" i="23"/>
  <c r="H39" i="23" s="1"/>
  <c r="G39" i="27"/>
  <c r="H39" i="27" s="1"/>
  <c r="G39" i="32"/>
  <c r="H39" i="32" s="1"/>
  <c r="G22" i="35"/>
  <c r="H22" i="35" s="1"/>
  <c r="G22" i="1"/>
  <c r="H22" i="1" s="1"/>
  <c r="G22" i="34"/>
  <c r="H22" i="34" s="1"/>
  <c r="G22" i="19"/>
  <c r="H22" i="19" s="1"/>
  <c r="G22" i="20"/>
  <c r="H22" i="20" s="1"/>
  <c r="G22" i="21"/>
  <c r="H22" i="21" s="1"/>
  <c r="G22" i="15"/>
  <c r="H22" i="15" s="1"/>
  <c r="G22" i="16"/>
  <c r="H22" i="16" s="1"/>
  <c r="G22" i="17"/>
  <c r="H22" i="17" s="1"/>
  <c r="G22" i="18"/>
  <c r="H22" i="18" s="1"/>
  <c r="G22" i="22"/>
  <c r="H22" i="22" s="1"/>
  <c r="G22" i="33"/>
  <c r="H22" i="33" s="1"/>
  <c r="G22" i="23"/>
  <c r="H22" i="23" s="1"/>
  <c r="G22" i="24"/>
  <c r="H22" i="24" s="1"/>
  <c r="G22" i="25"/>
  <c r="H22" i="25" s="1"/>
  <c r="G22" i="26"/>
  <c r="H22" i="26" s="1"/>
  <c r="G22" i="36"/>
  <c r="H22" i="36" s="1"/>
  <c r="G22" i="27"/>
  <c r="H22" i="27" s="1"/>
  <c r="G22" i="28"/>
  <c r="H22" i="28" s="1"/>
  <c r="G22" i="31"/>
  <c r="H22" i="31" s="1"/>
  <c r="G22" i="29"/>
  <c r="H22" i="29" s="1"/>
  <c r="G22" i="30"/>
  <c r="H22" i="30" s="1"/>
  <c r="G22" i="32"/>
  <c r="H22" i="32" s="1"/>
  <c r="G13" i="34"/>
  <c r="H13" i="34" s="1"/>
  <c r="G13" i="19"/>
  <c r="H13" i="19" s="1"/>
  <c r="G13" i="20"/>
  <c r="H13" i="20" s="1"/>
  <c r="G13" i="36"/>
  <c r="H13" i="36" s="1"/>
  <c r="G13" i="33"/>
  <c r="H13" i="33" s="1"/>
  <c r="G13" i="21"/>
  <c r="H13" i="21" s="1"/>
  <c r="G13" i="22"/>
  <c r="H13" i="22" s="1"/>
  <c r="G13" i="35"/>
  <c r="H13" i="35" s="1"/>
  <c r="G13" i="1"/>
  <c r="H13" i="1" s="1"/>
  <c r="G13" i="15"/>
  <c r="H13" i="15" s="1"/>
  <c r="G13" i="25"/>
  <c r="H13" i="25" s="1"/>
  <c r="G13" i="26"/>
  <c r="H13" i="26" s="1"/>
  <c r="G13" i="18"/>
  <c r="H13" i="18" s="1"/>
  <c r="G13" i="27"/>
  <c r="H13" i="27" s="1"/>
  <c r="G13" i="17"/>
  <c r="H13" i="17" s="1"/>
  <c r="G13" i="28"/>
  <c r="H13" i="28" s="1"/>
  <c r="G13" i="23"/>
  <c r="H13" i="23" s="1"/>
  <c r="G13" i="16"/>
  <c r="H13" i="16" s="1"/>
  <c r="G13" i="24"/>
  <c r="H13" i="24" s="1"/>
  <c r="G13" i="29"/>
  <c r="H13" i="29" s="1"/>
  <c r="G13" i="30"/>
  <c r="H13" i="30" s="1"/>
  <c r="G13" i="31"/>
  <c r="H13" i="31" s="1"/>
  <c r="G13" i="32"/>
  <c r="H13" i="32" s="1"/>
  <c r="G6" i="35"/>
  <c r="H6" i="35" s="1"/>
  <c r="G6" i="34"/>
  <c r="H6" i="34" s="1"/>
  <c r="G6" i="19"/>
  <c r="H6" i="19" s="1"/>
  <c r="G6" i="20"/>
  <c r="H6" i="20" s="1"/>
  <c r="G6" i="21"/>
  <c r="H6" i="21" s="1"/>
  <c r="G6" i="15"/>
  <c r="H6" i="15" s="1"/>
  <c r="G6" i="16"/>
  <c r="H6" i="16" s="1"/>
  <c r="G6" i="17"/>
  <c r="H6" i="17" s="1"/>
  <c r="G6" i="18"/>
  <c r="H6" i="18" s="1"/>
  <c r="G6" i="22"/>
  <c r="H6" i="22" s="1"/>
  <c r="G6" i="33"/>
  <c r="H6" i="33" s="1"/>
  <c r="G6" i="1"/>
  <c r="H6" i="1" s="1"/>
  <c r="G6" i="23"/>
  <c r="H6" i="23" s="1"/>
  <c r="G6" i="24"/>
  <c r="H6" i="24" s="1"/>
  <c r="G6" i="25"/>
  <c r="H6" i="25" s="1"/>
  <c r="G6" i="26"/>
  <c r="H6" i="26" s="1"/>
  <c r="G6" i="27"/>
  <c r="H6" i="27" s="1"/>
  <c r="G6" i="29"/>
  <c r="H6" i="29" s="1"/>
  <c r="G6" i="36"/>
  <c r="H6" i="36" s="1"/>
  <c r="G6" i="28"/>
  <c r="H6" i="28" s="1"/>
  <c r="G6" i="30"/>
  <c r="H6" i="30" s="1"/>
  <c r="G6" i="31"/>
  <c r="H6" i="31" s="1"/>
  <c r="G6" i="32"/>
  <c r="H6" i="32" s="1"/>
  <c r="D17" i="3"/>
  <c r="D14" i="3"/>
  <c r="D8" i="3"/>
  <c r="D36" i="3"/>
  <c r="D23" i="3"/>
  <c r="G7" i="36"/>
  <c r="H7" i="36" s="1"/>
  <c r="G7" i="33"/>
  <c r="H7" i="33" s="1"/>
  <c r="G7" i="21"/>
  <c r="H7" i="21" s="1"/>
  <c r="G7" i="35"/>
  <c r="H7" i="35" s="1"/>
  <c r="G7" i="34"/>
  <c r="H7" i="34" s="1"/>
  <c r="G7" i="19"/>
  <c r="H7" i="19" s="1"/>
  <c r="G7" i="1"/>
  <c r="H7" i="1" s="1"/>
  <c r="G7" i="15"/>
  <c r="H7" i="15" s="1"/>
  <c r="G7" i="16"/>
  <c r="H7" i="16" s="1"/>
  <c r="G7" i="17"/>
  <c r="H7" i="17" s="1"/>
  <c r="G7" i="18"/>
  <c r="H7" i="18" s="1"/>
  <c r="G7" i="20"/>
  <c r="H7" i="20" s="1"/>
  <c r="G7" i="22"/>
  <c r="H7" i="22" s="1"/>
  <c r="G7" i="28"/>
  <c r="H7" i="28" s="1"/>
  <c r="G7" i="23"/>
  <c r="H7" i="23" s="1"/>
  <c r="G7" i="24"/>
  <c r="H7" i="24" s="1"/>
  <c r="G7" i="25"/>
  <c r="H7" i="25" s="1"/>
  <c r="G7" i="26"/>
  <c r="H7" i="26" s="1"/>
  <c r="G7" i="29"/>
  <c r="H7" i="29" s="1"/>
  <c r="G7" i="30"/>
  <c r="H7" i="30" s="1"/>
  <c r="G7" i="27"/>
  <c r="H7" i="27" s="1"/>
  <c r="G7" i="31"/>
  <c r="H7" i="31" s="1"/>
  <c r="G7" i="32"/>
  <c r="H7" i="32" s="1"/>
  <c r="G41" i="34"/>
  <c r="H41" i="34" s="1"/>
  <c r="G41" i="19"/>
  <c r="H41" i="19" s="1"/>
  <c r="G41" i="20"/>
  <c r="H41" i="20" s="1"/>
  <c r="G41" i="36"/>
  <c r="H41" i="36" s="1"/>
  <c r="G41" i="33"/>
  <c r="H41" i="33" s="1"/>
  <c r="G41" i="21"/>
  <c r="H41" i="21" s="1"/>
  <c r="G41" i="22"/>
  <c r="H41" i="22" s="1"/>
  <c r="G41" i="1"/>
  <c r="H41" i="1" s="1"/>
  <c r="G41" i="23"/>
  <c r="H41" i="23" s="1"/>
  <c r="G41" i="16"/>
  <c r="H41" i="16" s="1"/>
  <c r="G41" i="25"/>
  <c r="H41" i="25" s="1"/>
  <c r="G41" i="26"/>
  <c r="H41" i="26" s="1"/>
  <c r="G41" i="15"/>
  <c r="H41" i="15" s="1"/>
  <c r="G41" i="27"/>
  <c r="H41" i="27" s="1"/>
  <c r="G41" i="35"/>
  <c r="H41" i="35" s="1"/>
  <c r="G41" i="18"/>
  <c r="H41" i="18" s="1"/>
  <c r="G41" i="28"/>
  <c r="H41" i="28" s="1"/>
  <c r="G41" i="24"/>
  <c r="H41" i="24" s="1"/>
  <c r="G41" i="29"/>
  <c r="H41" i="29" s="1"/>
  <c r="G41" i="30"/>
  <c r="H41" i="30" s="1"/>
  <c r="G41" i="31"/>
  <c r="H41" i="31" s="1"/>
  <c r="G41" i="17"/>
  <c r="H41" i="17" s="1"/>
  <c r="G41" i="32"/>
  <c r="H41" i="32" s="1"/>
  <c r="G5" i="34"/>
  <c r="H5" i="34" s="1"/>
  <c r="G5" i="19"/>
  <c r="H5" i="19" s="1"/>
  <c r="G5" i="33"/>
  <c r="H5" i="33" s="1"/>
  <c r="G5" i="20"/>
  <c r="H5" i="20" s="1"/>
  <c r="G5" i="36"/>
  <c r="H5" i="36" s="1"/>
  <c r="G5" i="21"/>
  <c r="H5" i="21" s="1"/>
  <c r="G5" i="35"/>
  <c r="H5" i="35" s="1"/>
  <c r="G5" i="22"/>
  <c r="H5" i="22" s="1"/>
  <c r="G5" i="1"/>
  <c r="H5" i="1" s="1"/>
  <c r="G5" i="17"/>
  <c r="H5" i="17" s="1"/>
  <c r="G5" i="25"/>
  <c r="H5" i="25" s="1"/>
  <c r="G5" i="26"/>
  <c r="H5" i="26" s="1"/>
  <c r="G5" i="16"/>
  <c r="H5" i="16" s="1"/>
  <c r="G5" i="27"/>
  <c r="H5" i="27" s="1"/>
  <c r="G5" i="15"/>
  <c r="H5" i="15" s="1"/>
  <c r="G5" i="28"/>
  <c r="H5" i="28" s="1"/>
  <c r="G5" i="18"/>
  <c r="H5" i="18" s="1"/>
  <c r="G5" i="24"/>
  <c r="H5" i="24" s="1"/>
  <c r="G5" i="31"/>
  <c r="H5" i="31" s="1"/>
  <c r="G5" i="23"/>
  <c r="H5" i="23" s="1"/>
  <c r="G5" i="29"/>
  <c r="H5" i="29" s="1"/>
  <c r="G5" i="30"/>
  <c r="H5" i="30" s="1"/>
  <c r="G5" i="32"/>
  <c r="H5" i="32" s="1"/>
  <c r="G43" i="36"/>
  <c r="H43" i="36" s="1"/>
  <c r="G43" i="33"/>
  <c r="H43" i="33" s="1"/>
  <c r="G43" i="21"/>
  <c r="H43" i="21" s="1"/>
  <c r="G43" i="35"/>
  <c r="H43" i="35" s="1"/>
  <c r="G43" i="1"/>
  <c r="H43" i="1" s="1"/>
  <c r="G43" i="34"/>
  <c r="H43" i="34" s="1"/>
  <c r="G43" i="19"/>
  <c r="H43" i="19" s="1"/>
  <c r="G43" i="20"/>
  <c r="H43" i="20" s="1"/>
  <c r="G43" i="15"/>
  <c r="H43" i="15" s="1"/>
  <c r="G43" i="16"/>
  <c r="H43" i="16" s="1"/>
  <c r="G43" i="17"/>
  <c r="H43" i="17" s="1"/>
  <c r="G43" i="18"/>
  <c r="H43" i="18" s="1"/>
  <c r="G43" i="22"/>
  <c r="H43" i="22" s="1"/>
  <c r="G43" i="28"/>
  <c r="H43" i="28" s="1"/>
  <c r="G43" i="29"/>
  <c r="H43" i="29" s="1"/>
  <c r="G43" i="24"/>
  <c r="H43" i="24" s="1"/>
  <c r="G43" i="23"/>
  <c r="H43" i="23" s="1"/>
  <c r="G43" i="25"/>
  <c r="H43" i="25" s="1"/>
  <c r="G43" i="26"/>
  <c r="H43" i="26" s="1"/>
  <c r="G43" i="30"/>
  <c r="H43" i="30" s="1"/>
  <c r="G43" i="27"/>
  <c r="H43" i="27" s="1"/>
  <c r="G43" i="31"/>
  <c r="H43" i="31" s="1"/>
  <c r="G43" i="32"/>
  <c r="H43" i="32" s="1"/>
  <c r="G35" i="36"/>
  <c r="H35" i="36" s="1"/>
  <c r="G35" i="33"/>
  <c r="H35" i="33" s="1"/>
  <c r="G35" i="21"/>
  <c r="H35" i="21" s="1"/>
  <c r="G35" i="35"/>
  <c r="H35" i="35" s="1"/>
  <c r="G35" i="1"/>
  <c r="H35" i="1" s="1"/>
  <c r="G35" i="34"/>
  <c r="H35" i="34" s="1"/>
  <c r="G35" i="19"/>
  <c r="H35" i="19" s="1"/>
  <c r="G35" i="15"/>
  <c r="H35" i="15" s="1"/>
  <c r="G35" i="16"/>
  <c r="H35" i="16" s="1"/>
  <c r="G35" i="17"/>
  <c r="H35" i="17" s="1"/>
  <c r="G35" i="18"/>
  <c r="H35" i="18" s="1"/>
  <c r="G35" i="22"/>
  <c r="H35" i="22" s="1"/>
  <c r="G35" i="23"/>
  <c r="H35" i="23" s="1"/>
  <c r="G35" i="28"/>
  <c r="H35" i="28" s="1"/>
  <c r="G35" i="24"/>
  <c r="H35" i="24" s="1"/>
  <c r="G35" i="25"/>
  <c r="H35" i="25" s="1"/>
  <c r="G35" i="26"/>
  <c r="H35" i="26" s="1"/>
  <c r="G35" i="27"/>
  <c r="H35" i="27" s="1"/>
  <c r="G35" i="29"/>
  <c r="H35" i="29" s="1"/>
  <c r="G35" i="30"/>
  <c r="H35" i="30" s="1"/>
  <c r="G35" i="31"/>
  <c r="H35" i="31" s="1"/>
  <c r="G35" i="20"/>
  <c r="H35" i="20" s="1"/>
  <c r="G35" i="32"/>
  <c r="H35" i="32" s="1"/>
  <c r="G11" i="36"/>
  <c r="H11" i="36" s="1"/>
  <c r="G11" i="33"/>
  <c r="H11" i="33" s="1"/>
  <c r="G11" i="21"/>
  <c r="H11" i="21" s="1"/>
  <c r="G11" i="35"/>
  <c r="H11" i="35" s="1"/>
  <c r="G11" i="34"/>
  <c r="H11" i="34" s="1"/>
  <c r="G11" i="19"/>
  <c r="H11" i="19" s="1"/>
  <c r="G11" i="1"/>
  <c r="H11" i="1" s="1"/>
  <c r="G11" i="20"/>
  <c r="H11" i="20" s="1"/>
  <c r="G11" i="15"/>
  <c r="H11" i="15" s="1"/>
  <c r="G11" i="16"/>
  <c r="H11" i="16" s="1"/>
  <c r="G11" i="17"/>
  <c r="H11" i="17" s="1"/>
  <c r="G11" i="18"/>
  <c r="H11" i="18" s="1"/>
  <c r="G11" i="22"/>
  <c r="H11" i="22" s="1"/>
  <c r="G11" i="28"/>
  <c r="H11" i="28" s="1"/>
  <c r="G11" i="23"/>
  <c r="H11" i="23" s="1"/>
  <c r="G11" i="24"/>
  <c r="H11" i="24" s="1"/>
  <c r="G11" i="25"/>
  <c r="H11" i="25" s="1"/>
  <c r="G11" i="26"/>
  <c r="H11" i="26" s="1"/>
  <c r="G11" i="29"/>
  <c r="H11" i="29" s="1"/>
  <c r="G11" i="30"/>
  <c r="H11" i="30" s="1"/>
  <c r="G11" i="31"/>
  <c r="H11" i="31" s="1"/>
  <c r="G11" i="27"/>
  <c r="H11" i="27" s="1"/>
  <c r="G11" i="32"/>
  <c r="H11" i="32" s="1"/>
  <c r="G26" i="35"/>
  <c r="H26" i="35" s="1"/>
  <c r="G26" i="1"/>
  <c r="H26" i="1" s="1"/>
  <c r="G26" i="34"/>
  <c r="H26" i="34" s="1"/>
  <c r="G26" i="19"/>
  <c r="H26" i="19" s="1"/>
  <c r="G26" i="20"/>
  <c r="H26" i="20" s="1"/>
  <c r="G26" i="15"/>
  <c r="H26" i="15" s="1"/>
  <c r="G26" i="16"/>
  <c r="H26" i="16" s="1"/>
  <c r="G26" i="17"/>
  <c r="H26" i="17" s="1"/>
  <c r="G26" i="18"/>
  <c r="H26" i="18" s="1"/>
  <c r="G26" i="33"/>
  <c r="H26" i="33" s="1"/>
  <c r="G26" i="22"/>
  <c r="H26" i="22" s="1"/>
  <c r="G26" i="36"/>
  <c r="H26" i="36" s="1"/>
  <c r="G26" i="23"/>
  <c r="H26" i="23" s="1"/>
  <c r="G26" i="24"/>
  <c r="H26" i="24" s="1"/>
  <c r="G26" i="21"/>
  <c r="H26" i="21" s="1"/>
  <c r="G26" i="25"/>
  <c r="H26" i="25" s="1"/>
  <c r="G26" i="26"/>
  <c r="H26" i="26" s="1"/>
  <c r="G26" i="27"/>
  <c r="H26" i="27" s="1"/>
  <c r="G26" i="28"/>
  <c r="H26" i="28" s="1"/>
  <c r="G26" i="30"/>
  <c r="H26" i="30" s="1"/>
  <c r="G26" i="31"/>
  <c r="H26" i="31" s="1"/>
  <c r="G26" i="29"/>
  <c r="H26" i="29" s="1"/>
  <c r="G26" i="32"/>
  <c r="H26" i="32" s="1"/>
  <c r="G18" i="35"/>
  <c r="H18" i="35" s="1"/>
  <c r="G18" i="34"/>
  <c r="H18" i="34" s="1"/>
  <c r="G18" i="19"/>
  <c r="H18" i="19" s="1"/>
  <c r="G18" i="20"/>
  <c r="H18" i="20" s="1"/>
  <c r="G18" i="36"/>
  <c r="H18" i="36" s="1"/>
  <c r="G18" i="15"/>
  <c r="H18" i="15" s="1"/>
  <c r="G18" i="16"/>
  <c r="H18" i="16" s="1"/>
  <c r="G18" i="17"/>
  <c r="H18" i="17" s="1"/>
  <c r="G18" i="18"/>
  <c r="H18" i="18" s="1"/>
  <c r="G18" i="21"/>
  <c r="H18" i="21" s="1"/>
  <c r="G18" i="22"/>
  <c r="H18" i="22" s="1"/>
  <c r="G18" i="23"/>
  <c r="H18" i="23" s="1"/>
  <c r="G18" i="24"/>
  <c r="H18" i="24" s="1"/>
  <c r="G18" i="33"/>
  <c r="H18" i="33" s="1"/>
  <c r="G18" i="1"/>
  <c r="H18" i="1" s="1"/>
  <c r="G18" i="25"/>
  <c r="H18" i="25" s="1"/>
  <c r="G18" i="26"/>
  <c r="H18" i="26" s="1"/>
  <c r="G18" i="27"/>
  <c r="H18" i="27" s="1"/>
  <c r="G18" i="31"/>
  <c r="H18" i="31" s="1"/>
  <c r="G18" i="29"/>
  <c r="H18" i="29" s="1"/>
  <c r="G18" i="30"/>
  <c r="H18" i="30" s="1"/>
  <c r="G18" i="28"/>
  <c r="H18" i="28" s="1"/>
  <c r="G18" i="32"/>
  <c r="H18" i="32" s="1"/>
  <c r="G37" i="34"/>
  <c r="H37" i="34" s="1"/>
  <c r="G37" i="19"/>
  <c r="H37" i="19" s="1"/>
  <c r="G37" i="20"/>
  <c r="H37" i="20" s="1"/>
  <c r="G37" i="36"/>
  <c r="H37" i="36" s="1"/>
  <c r="G37" i="33"/>
  <c r="H37" i="33" s="1"/>
  <c r="G37" i="21"/>
  <c r="H37" i="21" s="1"/>
  <c r="G37" i="35"/>
  <c r="H37" i="35" s="1"/>
  <c r="G37" i="22"/>
  <c r="H37" i="22" s="1"/>
  <c r="G37" i="23"/>
  <c r="H37" i="23" s="1"/>
  <c r="G37" i="1"/>
  <c r="H37" i="1" s="1"/>
  <c r="G37" i="17"/>
  <c r="H37" i="17" s="1"/>
  <c r="G37" i="25"/>
  <c r="H37" i="25" s="1"/>
  <c r="G37" i="26"/>
  <c r="H37" i="26" s="1"/>
  <c r="G37" i="16"/>
  <c r="H37" i="16" s="1"/>
  <c r="G37" i="27"/>
  <c r="H37" i="27" s="1"/>
  <c r="G37" i="15"/>
  <c r="H37" i="15" s="1"/>
  <c r="G37" i="28"/>
  <c r="H37" i="28" s="1"/>
  <c r="G37" i="24"/>
  <c r="H37" i="24" s="1"/>
  <c r="G37" i="31"/>
  <c r="H37" i="31" s="1"/>
  <c r="G37" i="18"/>
  <c r="H37" i="18" s="1"/>
  <c r="G37" i="29"/>
  <c r="H37" i="29" s="1"/>
  <c r="G37" i="30"/>
  <c r="H37" i="30" s="1"/>
  <c r="G37" i="32"/>
  <c r="H37" i="32" s="1"/>
  <c r="G29" i="34"/>
  <c r="H29" i="34" s="1"/>
  <c r="G29" i="19"/>
  <c r="H29" i="19" s="1"/>
  <c r="G29" i="20"/>
  <c r="H29" i="20" s="1"/>
  <c r="G29" i="36"/>
  <c r="H29" i="36" s="1"/>
  <c r="G29" i="33"/>
  <c r="H29" i="33" s="1"/>
  <c r="G29" i="21"/>
  <c r="H29" i="21" s="1"/>
  <c r="G29" i="1"/>
  <c r="H29" i="1" s="1"/>
  <c r="G29" i="22"/>
  <c r="H29" i="22" s="1"/>
  <c r="G29" i="35"/>
  <c r="H29" i="35" s="1"/>
  <c r="G29" i="15"/>
  <c r="H29" i="15" s="1"/>
  <c r="G29" i="25"/>
  <c r="H29" i="25" s="1"/>
  <c r="G29" i="26"/>
  <c r="H29" i="26" s="1"/>
  <c r="G29" i="18"/>
  <c r="H29" i="18" s="1"/>
  <c r="G29" i="27"/>
  <c r="H29" i="27" s="1"/>
  <c r="G29" i="17"/>
  <c r="H29" i="17" s="1"/>
  <c r="G29" i="28"/>
  <c r="H29" i="28" s="1"/>
  <c r="G29" i="16"/>
  <c r="H29" i="16" s="1"/>
  <c r="G29" i="24"/>
  <c r="H29" i="24" s="1"/>
  <c r="G29" i="29"/>
  <c r="H29" i="29" s="1"/>
  <c r="G29" i="30"/>
  <c r="H29" i="30" s="1"/>
  <c r="G29" i="23"/>
  <c r="H29" i="23" s="1"/>
  <c r="G29" i="31"/>
  <c r="H29" i="31" s="1"/>
  <c r="G29" i="32"/>
  <c r="H29" i="32" s="1"/>
  <c r="G9" i="34"/>
  <c r="H9" i="34" s="1"/>
  <c r="G9" i="19"/>
  <c r="H9" i="19" s="1"/>
  <c r="G9" i="20"/>
  <c r="H9" i="20" s="1"/>
  <c r="G9" i="36"/>
  <c r="H9" i="36" s="1"/>
  <c r="G9" i="33"/>
  <c r="H9" i="33" s="1"/>
  <c r="G9" i="21"/>
  <c r="H9" i="21" s="1"/>
  <c r="G9" i="22"/>
  <c r="H9" i="22" s="1"/>
  <c r="G9" i="1"/>
  <c r="H9" i="1" s="1"/>
  <c r="G9" i="35"/>
  <c r="H9" i="35" s="1"/>
  <c r="G9" i="16"/>
  <c r="H9" i="16" s="1"/>
  <c r="G9" i="25"/>
  <c r="H9" i="25" s="1"/>
  <c r="G9" i="26"/>
  <c r="H9" i="26" s="1"/>
  <c r="G9" i="15"/>
  <c r="H9" i="15" s="1"/>
  <c r="G9" i="27"/>
  <c r="H9" i="27" s="1"/>
  <c r="G9" i="18"/>
  <c r="H9" i="18" s="1"/>
  <c r="G9" i="28"/>
  <c r="H9" i="28" s="1"/>
  <c r="G9" i="23"/>
  <c r="H9" i="23" s="1"/>
  <c r="G9" i="31"/>
  <c r="H9" i="31" s="1"/>
  <c r="G9" i="17"/>
  <c r="H9" i="17" s="1"/>
  <c r="G9" i="24"/>
  <c r="H9" i="24" s="1"/>
  <c r="G9" i="29"/>
  <c r="H9" i="29" s="1"/>
  <c r="G9" i="30"/>
  <c r="H9" i="30" s="1"/>
  <c r="G9" i="32"/>
  <c r="H9" i="32" s="1"/>
  <c r="G48" i="36"/>
  <c r="G48" i="21"/>
  <c r="G48" i="35"/>
  <c r="G48" i="33"/>
  <c r="G48" i="1"/>
  <c r="G48" i="34"/>
  <c r="G48" i="19"/>
  <c r="G48" i="20"/>
  <c r="G48" i="15"/>
  <c r="G48" i="16"/>
  <c r="G48" i="17"/>
  <c r="G48" i="18"/>
  <c r="G48" i="22"/>
  <c r="G48" i="28"/>
  <c r="G48" i="23"/>
  <c r="G48" i="29"/>
  <c r="G48" i="24"/>
  <c r="G48" i="25"/>
  <c r="G48" i="31"/>
  <c r="G48" i="27"/>
  <c r="G48" i="30"/>
  <c r="G48" i="32"/>
  <c r="G48" i="26"/>
  <c r="G24" i="20"/>
  <c r="H24" i="20" s="1"/>
  <c r="G24" i="36"/>
  <c r="H24" i="36" s="1"/>
  <c r="G24" i="33"/>
  <c r="H24" i="33" s="1"/>
  <c r="G24" i="21"/>
  <c r="H24" i="21" s="1"/>
  <c r="G24" i="35"/>
  <c r="H24" i="35" s="1"/>
  <c r="G24" i="1"/>
  <c r="H24" i="1" s="1"/>
  <c r="G24" i="34"/>
  <c r="H24" i="34" s="1"/>
  <c r="G24" i="15"/>
  <c r="H24" i="15" s="1"/>
  <c r="G24" i="16"/>
  <c r="H24" i="16" s="1"/>
  <c r="G24" i="17"/>
  <c r="H24" i="17" s="1"/>
  <c r="G24" i="18"/>
  <c r="H24" i="18" s="1"/>
  <c r="G24" i="22"/>
  <c r="H24" i="22" s="1"/>
  <c r="G24" i="27"/>
  <c r="H24" i="27" s="1"/>
  <c r="G24" i="28"/>
  <c r="H24" i="28" s="1"/>
  <c r="G24" i="19"/>
  <c r="H24" i="19" s="1"/>
  <c r="G24" i="23"/>
  <c r="H24" i="23" s="1"/>
  <c r="G24" i="24"/>
  <c r="H24" i="24" s="1"/>
  <c r="G24" i="26"/>
  <c r="H24" i="26" s="1"/>
  <c r="G24" i="25"/>
  <c r="H24" i="25" s="1"/>
  <c r="G24" i="29"/>
  <c r="H24" i="29" s="1"/>
  <c r="G24" i="30"/>
  <c r="H24" i="30" s="1"/>
  <c r="G24" i="31"/>
  <c r="H24" i="31" s="1"/>
  <c r="G24" i="32"/>
  <c r="H24" i="32" s="1"/>
  <c r="G16" i="20"/>
  <c r="H16" i="20" s="1"/>
  <c r="G16" i="36"/>
  <c r="H16" i="36" s="1"/>
  <c r="G16" i="33"/>
  <c r="H16" i="33" s="1"/>
  <c r="G16" i="21"/>
  <c r="H16" i="21" s="1"/>
  <c r="G16" i="35"/>
  <c r="H16" i="35" s="1"/>
  <c r="G16" i="19"/>
  <c r="H16" i="19" s="1"/>
  <c r="G16" i="1"/>
  <c r="H16" i="1" s="1"/>
  <c r="G16" i="15"/>
  <c r="H16" i="15" s="1"/>
  <c r="G16" i="16"/>
  <c r="H16" i="16" s="1"/>
  <c r="G16" i="17"/>
  <c r="H16" i="17" s="1"/>
  <c r="G16" i="18"/>
  <c r="H16" i="18" s="1"/>
  <c r="G16" i="27"/>
  <c r="H16" i="27" s="1"/>
  <c r="G16" i="34"/>
  <c r="H16" i="34" s="1"/>
  <c r="G16" i="28"/>
  <c r="H16" i="28" s="1"/>
  <c r="G16" i="22"/>
  <c r="H16" i="22" s="1"/>
  <c r="G16" i="23"/>
  <c r="H16" i="23" s="1"/>
  <c r="G16" i="24"/>
  <c r="H16" i="24" s="1"/>
  <c r="G16" i="31"/>
  <c r="H16" i="31" s="1"/>
  <c r="G16" i="29"/>
  <c r="H16" i="29" s="1"/>
  <c r="G16" i="30"/>
  <c r="H16" i="30" s="1"/>
  <c r="G16" i="26"/>
  <c r="H16" i="26" s="1"/>
  <c r="G16" i="25"/>
  <c r="H16" i="25" s="1"/>
  <c r="G16" i="32"/>
  <c r="H16" i="32" s="1"/>
  <c r="D19" i="3"/>
  <c r="D30" i="3"/>
  <c r="D15" i="3"/>
  <c r="D12" i="3"/>
  <c r="I6" i="3"/>
  <c r="D18" i="3" l="1"/>
  <c r="D43" i="3"/>
  <c r="D13" i="3"/>
  <c r="D20" i="3"/>
  <c r="H48" i="30"/>
  <c r="H48" i="17"/>
  <c r="D24" i="3"/>
  <c r="D37" i="3"/>
  <c r="D35" i="3"/>
  <c r="H48" i="29"/>
  <c r="H48" i="18"/>
  <c r="H48" i="16"/>
  <c r="H48" i="1"/>
  <c r="H48" i="36"/>
  <c r="H48" i="34"/>
  <c r="D7" i="3"/>
  <c r="D6" i="3"/>
  <c r="D10" i="3"/>
  <c r="D31" i="3"/>
  <c r="H48" i="27"/>
  <c r="H48" i="21"/>
  <c r="D16" i="3"/>
  <c r="D29" i="3"/>
  <c r="D11" i="3"/>
  <c r="H48" i="23"/>
  <c r="H48" i="28"/>
  <c r="H48" i="26"/>
  <c r="H48" i="22"/>
  <c r="H48" i="20"/>
  <c r="D41" i="3"/>
  <c r="D39" i="3"/>
  <c r="D33" i="3"/>
  <c r="H48" i="24"/>
  <c r="H48" i="19"/>
  <c r="D9" i="3"/>
  <c r="D26" i="3"/>
  <c r="D5" i="3"/>
  <c r="H48" i="32"/>
  <c r="H48" i="31"/>
  <c r="H48" i="15"/>
  <c r="H48" i="25"/>
  <c r="H48" i="35"/>
  <c r="H48" i="33"/>
  <c r="D22" i="3"/>
  <c r="D28" i="3"/>
  <c r="I5" i="3"/>
  <c r="I7" i="3" s="1"/>
  <c r="D48" i="3" l="1"/>
  <c r="J5" i="3" s="1"/>
  <c r="J7" i="3" s="1"/>
  <c r="L5" i="3"/>
  <c r="K5" i="3"/>
</calcChain>
</file>

<file path=xl/sharedStrings.xml><?xml version="1.0" encoding="utf-8"?>
<sst xmlns="http://schemas.openxmlformats.org/spreadsheetml/2006/main" count="2563" uniqueCount="339">
  <si>
    <t>雇用者所得率</t>
  </si>
  <si>
    <t>鉱業</t>
  </si>
  <si>
    <t>繊維製品</t>
  </si>
  <si>
    <t>化学製品</t>
  </si>
  <si>
    <t>石油・石炭製品</t>
  </si>
  <si>
    <t>鉄鋼</t>
  </si>
  <si>
    <t>非鉄金属</t>
  </si>
  <si>
    <t>金属製品</t>
  </si>
  <si>
    <t>電気機械</t>
  </si>
  <si>
    <t>その他の製造工業製品</t>
  </si>
  <si>
    <t>建設</t>
  </si>
  <si>
    <t>金融・保険</t>
  </si>
  <si>
    <t>不動産</t>
  </si>
  <si>
    <t>公務</t>
  </si>
  <si>
    <t>教育・研究</t>
  </si>
  <si>
    <t>対事業所サービス</t>
  </si>
  <si>
    <t>対個人サービス</t>
  </si>
  <si>
    <t>合計</t>
  </si>
  <si>
    <t>※四捨五入の関係で合計と内訳が一致しない場合があります。</t>
  </si>
  <si>
    <t>家計外消費支出（行）</t>
  </si>
  <si>
    <t>民間消費支出</t>
  </si>
  <si>
    <t>一般政府消費支出</t>
  </si>
  <si>
    <t>在庫純増</t>
  </si>
  <si>
    <t>輸出</t>
  </si>
  <si>
    <t>最終需要計</t>
  </si>
  <si>
    <t>需要合計</t>
  </si>
  <si>
    <t>雇用者所得</t>
  </si>
  <si>
    <t>営業余剰</t>
  </si>
  <si>
    <t>資本減耗引当</t>
  </si>
  <si>
    <t>粗付加価値部門計</t>
  </si>
  <si>
    <t>移輸入計</t>
  </si>
  <si>
    <t>粗付加価値率</t>
  </si>
  <si>
    <t>移輸入率</t>
  </si>
  <si>
    <t>Ａ</t>
  </si>
  <si>
    <t>Ｂ</t>
  </si>
  <si>
    <t>Ｃ＝Ｂ／Ａ</t>
  </si>
  <si>
    <t>Ｄ＝１－Ｃ</t>
  </si>
  <si>
    <t>就業者創出（人）</t>
    <rPh sb="0" eb="3">
      <t>シュウギョウシャ</t>
    </rPh>
    <phoneticPr fontId="3"/>
  </si>
  <si>
    <t>A</t>
    <phoneticPr fontId="3"/>
  </si>
  <si>
    <t>B</t>
    <phoneticPr fontId="3"/>
  </si>
  <si>
    <t>　</t>
    <phoneticPr fontId="3"/>
  </si>
  <si>
    <t>項目</t>
    <rPh sb="0" eb="2">
      <t>コウモク</t>
    </rPh>
    <phoneticPr fontId="3"/>
  </si>
  <si>
    <t>備考</t>
    <rPh sb="0" eb="2">
      <t>ビコウ</t>
    </rPh>
    <phoneticPr fontId="3"/>
  </si>
  <si>
    <t>取引基本表</t>
    <rPh sb="0" eb="2">
      <t>トリヒキ</t>
    </rPh>
    <rPh sb="2" eb="5">
      <t>キホンヒョウ</t>
    </rPh>
    <phoneticPr fontId="3"/>
  </si>
  <si>
    <t>投入係数表</t>
    <rPh sb="0" eb="2">
      <t>トウニュウ</t>
    </rPh>
    <rPh sb="2" eb="4">
      <t>ケイスウ</t>
    </rPh>
    <rPh sb="4" eb="5">
      <t>ヒョウ</t>
    </rPh>
    <phoneticPr fontId="3"/>
  </si>
  <si>
    <t>逆行列係数表</t>
    <rPh sb="0" eb="3">
      <t>ギャクギョウレツ</t>
    </rPh>
    <rPh sb="3" eb="5">
      <t>ケイスウ</t>
    </rPh>
    <rPh sb="5" eb="6">
      <t>ヒョウ</t>
    </rPh>
    <phoneticPr fontId="3"/>
  </si>
  <si>
    <t>分析係数表</t>
    <rPh sb="0" eb="2">
      <t>ブンセキ</t>
    </rPh>
    <rPh sb="2" eb="4">
      <t>ケイスウ</t>
    </rPh>
    <rPh sb="4" eb="5">
      <t>ヒョウ</t>
    </rPh>
    <phoneticPr fontId="3"/>
  </si>
  <si>
    <t>データ入力</t>
    <rPh sb="3" eb="5">
      <t>ニュウリョク</t>
    </rPh>
    <phoneticPr fontId="3"/>
  </si>
  <si>
    <t>推計結果</t>
    <rPh sb="0" eb="2">
      <t>スイケイ</t>
    </rPh>
    <rPh sb="2" eb="4">
      <t>ケッカ</t>
    </rPh>
    <phoneticPr fontId="3"/>
  </si>
  <si>
    <t>ﾜｰｸｼｰﾄ名</t>
  </si>
  <si>
    <t>説明</t>
  </si>
  <si>
    <t>経済波及効果まとめ</t>
    <rPh sb="0" eb="2">
      <t>ケイザイ</t>
    </rPh>
    <rPh sb="2" eb="4">
      <t>ハキュウ</t>
    </rPh>
    <rPh sb="4" eb="6">
      <t>コウカ</t>
    </rPh>
    <phoneticPr fontId="3"/>
  </si>
  <si>
    <t>経済波及効果(A)</t>
    <rPh sb="0" eb="2">
      <t>ケイザイ</t>
    </rPh>
    <rPh sb="2" eb="4">
      <t>ハキュウ</t>
    </rPh>
    <rPh sb="4" eb="6">
      <t>コウカ</t>
    </rPh>
    <phoneticPr fontId="3"/>
  </si>
  <si>
    <t>当初需要額・県GDP(B)</t>
    <rPh sb="0" eb="2">
      <t>トウショ</t>
    </rPh>
    <rPh sb="2" eb="4">
      <t>ジュヨウ</t>
    </rPh>
    <rPh sb="4" eb="5">
      <t>ガク</t>
    </rPh>
    <rPh sb="6" eb="7">
      <t>ケン</t>
    </rPh>
    <phoneticPr fontId="3"/>
  </si>
  <si>
    <t>当初比（C=A/B）</t>
    <rPh sb="0" eb="2">
      <t>トウショ</t>
    </rPh>
    <rPh sb="2" eb="3">
      <t>ヒ</t>
    </rPh>
    <phoneticPr fontId="3"/>
  </si>
  <si>
    <t>（単位：百万円）</t>
  </si>
  <si>
    <t>　</t>
  </si>
  <si>
    <t>11</t>
  </si>
  <si>
    <t>15</t>
  </si>
  <si>
    <t>16</t>
  </si>
  <si>
    <t>20</t>
  </si>
  <si>
    <t>21</t>
  </si>
  <si>
    <t>22</t>
  </si>
  <si>
    <t>23</t>
  </si>
  <si>
    <t>24</t>
  </si>
  <si>
    <t>25</t>
  </si>
  <si>
    <t>26</t>
  </si>
  <si>
    <t>27</t>
  </si>
  <si>
    <t>28</t>
  </si>
  <si>
    <t>29</t>
  </si>
  <si>
    <t>30</t>
  </si>
  <si>
    <t>31</t>
  </si>
  <si>
    <t>32</t>
  </si>
  <si>
    <t>33</t>
  </si>
  <si>
    <t>34</t>
  </si>
  <si>
    <t>内生部門計</t>
  </si>
  <si>
    <t>（控除）輸入</t>
  </si>
  <si>
    <t>（控除）移入</t>
  </si>
  <si>
    <t>（控除）移輸入計</t>
  </si>
  <si>
    <t>35</t>
  </si>
  <si>
    <t>間接税(除関税)</t>
  </si>
  <si>
    <t>（控除）経常補助金</t>
  </si>
  <si>
    <t>（百万円）</t>
  </si>
  <si>
    <t>（人／百万円）</t>
  </si>
  <si>
    <t>民間消費支出構成比</t>
  </si>
  <si>
    <t>粗付加価値率</t>
    <rPh sb="0" eb="3">
      <t>ソフカ</t>
    </rPh>
    <rPh sb="3" eb="5">
      <t>カチ</t>
    </rPh>
    <rPh sb="5" eb="6">
      <t>リツ</t>
    </rPh>
    <phoneticPr fontId="3"/>
  </si>
  <si>
    <t>雇用者所得率</t>
    <rPh sb="0" eb="3">
      <t>コヨウシャ</t>
    </rPh>
    <rPh sb="3" eb="6">
      <t>ショトクリツ</t>
    </rPh>
    <phoneticPr fontId="3"/>
  </si>
  <si>
    <t>民間消費支出構成比</t>
    <rPh sb="0" eb="2">
      <t>ミンカン</t>
    </rPh>
    <rPh sb="2" eb="4">
      <t>ショウヒ</t>
    </rPh>
    <rPh sb="4" eb="6">
      <t>シシュツ</t>
    </rPh>
    <rPh sb="6" eb="9">
      <t>コウセイヒ</t>
    </rPh>
    <phoneticPr fontId="3"/>
  </si>
  <si>
    <t>粗付加価値率</t>
    <rPh sb="0" eb="1">
      <t>ソ</t>
    </rPh>
    <rPh sb="1" eb="3">
      <t>フカ</t>
    </rPh>
    <rPh sb="3" eb="5">
      <t>カチ</t>
    </rPh>
    <rPh sb="5" eb="6">
      <t>リツ</t>
    </rPh>
    <phoneticPr fontId="3"/>
  </si>
  <si>
    <t>粗付加価値誘発額</t>
    <rPh sb="0" eb="1">
      <t>ソ</t>
    </rPh>
    <rPh sb="1" eb="3">
      <t>フカ</t>
    </rPh>
    <rPh sb="3" eb="5">
      <t>カチ</t>
    </rPh>
    <rPh sb="5" eb="7">
      <t>ユウハツ</t>
    </rPh>
    <rPh sb="7" eb="8">
      <t>ガク</t>
    </rPh>
    <phoneticPr fontId="3"/>
  </si>
  <si>
    <t>36</t>
  </si>
  <si>
    <t>37</t>
  </si>
  <si>
    <t>39</t>
  </si>
  <si>
    <t>情報通信</t>
  </si>
  <si>
    <t>－</t>
    <phoneticPr fontId="3"/>
  </si>
  <si>
    <t>雇用係数</t>
    <rPh sb="0" eb="2">
      <t>コヨウ</t>
    </rPh>
    <phoneticPr fontId="3"/>
  </si>
  <si>
    <t xml:space="preserve"> </t>
  </si>
  <si>
    <t>パルプ・紙・木製品</t>
  </si>
  <si>
    <t>はん用機械</t>
  </si>
  <si>
    <t>生産用機械</t>
  </si>
  <si>
    <t>業務用機械</t>
  </si>
  <si>
    <t>計</t>
    <rPh sb="0" eb="1">
      <t>ケイ</t>
    </rPh>
    <phoneticPr fontId="3"/>
  </si>
  <si>
    <t>情報通信機器</t>
  </si>
  <si>
    <t>県内自給率</t>
    <rPh sb="0" eb="1">
      <t>ケン</t>
    </rPh>
    <phoneticPr fontId="3"/>
  </si>
  <si>
    <t>県内需要合計</t>
    <rPh sb="0" eb="1">
      <t>ケン</t>
    </rPh>
    <phoneticPr fontId="3"/>
  </si>
  <si>
    <t>県内生産額</t>
    <rPh sb="0" eb="1">
      <t>ケン</t>
    </rPh>
    <phoneticPr fontId="3"/>
  </si>
  <si>
    <t>従業者</t>
    <rPh sb="0" eb="3">
      <t>ジュウギョウシャ</t>
    </rPh>
    <phoneticPr fontId="3"/>
  </si>
  <si>
    <t>雇用者</t>
    <rPh sb="0" eb="3">
      <t>コヨウシャ</t>
    </rPh>
    <phoneticPr fontId="3"/>
  </si>
  <si>
    <t>就業係数</t>
    <phoneticPr fontId="3"/>
  </si>
  <si>
    <t>雇用係数</t>
    <phoneticPr fontId="3"/>
  </si>
  <si>
    <t>Ｃ</t>
    <phoneticPr fontId="3"/>
  </si>
  <si>
    <t>Ｄ＝Ａ／Ｃ</t>
    <phoneticPr fontId="3"/>
  </si>
  <si>
    <t>Ｅ＝Ｂ／Ｃ</t>
    <phoneticPr fontId="3"/>
  </si>
  <si>
    <t>A</t>
    <phoneticPr fontId="3"/>
  </si>
  <si>
    <t>B</t>
    <phoneticPr fontId="3"/>
  </si>
  <si>
    <t>C</t>
    <phoneticPr fontId="3"/>
  </si>
  <si>
    <t>D</t>
    <phoneticPr fontId="3"/>
  </si>
  <si>
    <t>E</t>
    <phoneticPr fontId="3"/>
  </si>
  <si>
    <t>F</t>
    <phoneticPr fontId="3"/>
  </si>
  <si>
    <t>G=Σ(A:E)/Ｆ</t>
    <phoneticPr fontId="3"/>
  </si>
  <si>
    <t>H=A/F</t>
    <phoneticPr fontId="3"/>
  </si>
  <si>
    <t>B=A/ΣA</t>
    <phoneticPr fontId="3"/>
  </si>
  <si>
    <t>01</t>
  </si>
  <si>
    <t>02</t>
  </si>
  <si>
    <t>03</t>
  </si>
  <si>
    <t>06</t>
  </si>
  <si>
    <t>41</t>
  </si>
  <si>
    <t>46</t>
  </si>
  <si>
    <t>47</t>
  </si>
  <si>
    <t>48</t>
  </si>
  <si>
    <t>51</t>
  </si>
  <si>
    <t>53</t>
  </si>
  <si>
    <t>55</t>
  </si>
  <si>
    <t>57</t>
  </si>
  <si>
    <t>59</t>
  </si>
  <si>
    <t>61</t>
  </si>
  <si>
    <t>63</t>
  </si>
  <si>
    <t>64</t>
  </si>
  <si>
    <t>65</t>
  </si>
  <si>
    <t>66</t>
  </si>
  <si>
    <t>67</t>
  </si>
  <si>
    <t>68</t>
  </si>
  <si>
    <t>69</t>
  </si>
  <si>
    <t>70</t>
  </si>
  <si>
    <t>71</t>
  </si>
  <si>
    <t>72</t>
  </si>
  <si>
    <t>73</t>
  </si>
  <si>
    <t>74</t>
  </si>
  <si>
    <t>75</t>
  </si>
  <si>
    <t>76</t>
  </si>
  <si>
    <t>78</t>
  </si>
  <si>
    <t>79</t>
  </si>
  <si>
    <t>80</t>
  </si>
  <si>
    <t>81</t>
  </si>
  <si>
    <t>82</t>
  </si>
  <si>
    <t>83</t>
  </si>
  <si>
    <t>84</t>
  </si>
  <si>
    <t>85</t>
  </si>
  <si>
    <t>88</t>
  </si>
  <si>
    <t>89</t>
  </si>
  <si>
    <t>90</t>
  </si>
  <si>
    <t>97</t>
  </si>
  <si>
    <t>統合大分類（43部門）</t>
    <rPh sb="0" eb="2">
      <t>トウゴウ</t>
    </rPh>
    <rPh sb="2" eb="3">
      <t>ダイ</t>
    </rPh>
    <rPh sb="3" eb="5">
      <t>ブンルイ</t>
    </rPh>
    <phoneticPr fontId="11"/>
  </si>
  <si>
    <t>農業</t>
  </si>
  <si>
    <t>林業</t>
    <rPh sb="0" eb="2">
      <t>リンギョウ</t>
    </rPh>
    <phoneticPr fontId="10"/>
  </si>
  <si>
    <t>漁業</t>
    <rPh sb="0" eb="2">
      <t>ギョギョウ</t>
    </rPh>
    <phoneticPr fontId="10"/>
  </si>
  <si>
    <t>飲食料品</t>
  </si>
  <si>
    <t>プラスチック製品</t>
  </si>
  <si>
    <t>ゴム製品</t>
  </si>
  <si>
    <t>陶磁器</t>
  </si>
  <si>
    <t>その他の窯業・土石製品</t>
    <phoneticPr fontId="3"/>
  </si>
  <si>
    <t>電子部品</t>
  </si>
  <si>
    <t>自動車</t>
    <rPh sb="0" eb="3">
      <t>ジドウシャ</t>
    </rPh>
    <phoneticPr fontId="10"/>
  </si>
  <si>
    <t>航空機</t>
  </si>
  <si>
    <t>その他の輸送機械</t>
    <phoneticPr fontId="3"/>
  </si>
  <si>
    <t>その他の製造工業製品</t>
    <phoneticPr fontId="3"/>
  </si>
  <si>
    <t>電力・ガス・熱供給</t>
  </si>
  <si>
    <t>水道</t>
  </si>
  <si>
    <t>廃棄物処理</t>
  </si>
  <si>
    <t>商業</t>
  </si>
  <si>
    <t>運輸・郵便</t>
  </si>
  <si>
    <t>医療・福祉</t>
  </si>
  <si>
    <t>他に分類されない会員制団体</t>
  </si>
  <si>
    <t>事務用品</t>
    <rPh sb="0" eb="2">
      <t>ジム</t>
    </rPh>
    <rPh sb="2" eb="4">
      <t>ヨウヒン</t>
    </rPh>
    <phoneticPr fontId="5"/>
  </si>
  <si>
    <t>分類不明</t>
    <rPh sb="0" eb="2">
      <t>ブンルイ</t>
    </rPh>
    <rPh sb="2" eb="4">
      <t>フメイ</t>
    </rPh>
    <phoneticPr fontId="5"/>
  </si>
  <si>
    <t>家計外消費支出（列）</t>
  </si>
  <si>
    <t>県内総固定資本形成（公的）</t>
  </si>
  <si>
    <t>県内総固定資本形成（民間）</t>
  </si>
  <si>
    <t>県内最終需要計</t>
  </si>
  <si>
    <t>県内需要合計</t>
  </si>
  <si>
    <t>移出</t>
    <rPh sb="0" eb="2">
      <t>イシュツ</t>
    </rPh>
    <phoneticPr fontId="10"/>
  </si>
  <si>
    <t>移輸出計</t>
    <rPh sb="0" eb="1">
      <t>イ</t>
    </rPh>
    <rPh sb="1" eb="3">
      <t>ユシュツ</t>
    </rPh>
    <rPh sb="3" eb="4">
      <t>ケイ</t>
    </rPh>
    <phoneticPr fontId="10"/>
  </si>
  <si>
    <t>最終需要部門計</t>
    <rPh sb="4" eb="6">
      <t>ブモン</t>
    </rPh>
    <phoneticPr fontId="10"/>
  </si>
  <si>
    <t>県内生産額</t>
  </si>
  <si>
    <t>移輸出</t>
    <rPh sb="0" eb="1">
      <t>イ</t>
    </rPh>
    <rPh sb="1" eb="3">
      <t>ユシュツ</t>
    </rPh>
    <phoneticPr fontId="3"/>
  </si>
  <si>
    <t>移輸入</t>
    <rPh sb="0" eb="1">
      <t>イ</t>
    </rPh>
    <rPh sb="1" eb="3">
      <t>ユニュウ</t>
    </rPh>
    <phoneticPr fontId="3"/>
  </si>
  <si>
    <t>県際収支</t>
    <rPh sb="0" eb="1">
      <t>ケン</t>
    </rPh>
    <rPh sb="1" eb="2">
      <t>キワ</t>
    </rPh>
    <rPh sb="2" eb="4">
      <t>シュウシ</t>
    </rPh>
    <phoneticPr fontId="3"/>
  </si>
  <si>
    <t>70</t>
    <phoneticPr fontId="13"/>
  </si>
  <si>
    <t>71</t>
    <phoneticPr fontId="13"/>
  </si>
  <si>
    <t>91</t>
    <phoneticPr fontId="13"/>
  </si>
  <si>
    <t>92</t>
    <phoneticPr fontId="13"/>
  </si>
  <si>
    <t>93</t>
    <phoneticPr fontId="13"/>
  </si>
  <si>
    <t>94</t>
    <phoneticPr fontId="13"/>
  </si>
  <si>
    <t>間接税（関税・輸入品商品税を除く。）</t>
    <rPh sb="7" eb="9">
      <t>ユニュウ</t>
    </rPh>
    <rPh sb="9" eb="10">
      <t>ヒン</t>
    </rPh>
    <rPh sb="10" eb="12">
      <t>ショウヒン</t>
    </rPh>
    <rPh sb="12" eb="13">
      <t>ゼイ</t>
    </rPh>
    <phoneticPr fontId="5"/>
  </si>
  <si>
    <t>95</t>
    <phoneticPr fontId="13"/>
  </si>
  <si>
    <t>96</t>
    <phoneticPr fontId="13"/>
  </si>
  <si>
    <t>97</t>
    <phoneticPr fontId="13"/>
  </si>
  <si>
    <t>鉱業</t>
    <phoneticPr fontId="3"/>
  </si>
  <si>
    <t>飲食料品</t>
    <phoneticPr fontId="3"/>
  </si>
  <si>
    <t>繊維製品</t>
    <phoneticPr fontId="3"/>
  </si>
  <si>
    <t>林業</t>
    <rPh sb="0" eb="2">
      <t>リンギョウ</t>
    </rPh>
    <phoneticPr fontId="13"/>
  </si>
  <si>
    <t>漁業</t>
    <rPh sb="0" eb="2">
      <t>ギョギョウ</t>
    </rPh>
    <phoneticPr fontId="13"/>
  </si>
  <si>
    <t>自動車</t>
    <rPh sb="0" eb="3">
      <t>ジドウシャ</t>
    </rPh>
    <phoneticPr fontId="13"/>
  </si>
  <si>
    <t>事務用品</t>
    <rPh sb="0" eb="2">
      <t>ジム</t>
    </rPh>
    <rPh sb="2" eb="4">
      <t>ヨウヒン</t>
    </rPh>
    <phoneticPr fontId="3"/>
  </si>
  <si>
    <t>分類不明</t>
    <rPh sb="0" eb="2">
      <t>ブンルイ</t>
    </rPh>
    <rPh sb="2" eb="4">
      <t>フメイ</t>
    </rPh>
    <phoneticPr fontId="3"/>
  </si>
  <si>
    <t>行和</t>
    <rPh sb="0" eb="1">
      <t>ギョウ</t>
    </rPh>
    <rPh sb="1" eb="2">
      <t>ワ</t>
    </rPh>
    <phoneticPr fontId="13"/>
  </si>
  <si>
    <t>その他の窯業・土石製品</t>
  </si>
  <si>
    <t>その他の輸送機械</t>
  </si>
  <si>
    <t>統合大分類（43部門）</t>
    <rPh sb="0" eb="2">
      <t>トウゴウ</t>
    </rPh>
    <rPh sb="2" eb="3">
      <t>ダイ</t>
    </rPh>
    <rPh sb="3" eb="5">
      <t>ブンルイ</t>
    </rPh>
    <rPh sb="8" eb="10">
      <t>ブモン</t>
    </rPh>
    <phoneticPr fontId="3"/>
  </si>
  <si>
    <t>雇用創出
（人）</t>
    <phoneticPr fontId="3"/>
  </si>
  <si>
    <t>逆行列係数
（飲食料品）</t>
    <rPh sb="7" eb="11">
      <t>インショクリョウヒン</t>
    </rPh>
    <phoneticPr fontId="3"/>
  </si>
  <si>
    <t>交点で割り
戻した逆行列</t>
    <phoneticPr fontId="3"/>
  </si>
  <si>
    <t>製造業部門増産経済波及効果</t>
    <rPh sb="0" eb="3">
      <t>セイゾウギョウ</t>
    </rPh>
    <rPh sb="3" eb="5">
      <t>ブモン</t>
    </rPh>
    <rPh sb="5" eb="7">
      <t>ゾウサン</t>
    </rPh>
    <rPh sb="7" eb="9">
      <t>ケイザイ</t>
    </rPh>
    <rPh sb="9" eb="11">
      <t>ハキュウ</t>
    </rPh>
    <rPh sb="11" eb="13">
      <t>コウカ</t>
    </rPh>
    <phoneticPr fontId="3"/>
  </si>
  <si>
    <r>
      <t>入力欄
増加額
単位</t>
    </r>
    <r>
      <rPr>
        <sz val="10"/>
        <rFont val="游ゴシック Light"/>
        <family val="3"/>
        <charset val="128"/>
      </rPr>
      <t>(100万円)</t>
    </r>
    <rPh sb="0" eb="2">
      <t>ニュウリョク</t>
    </rPh>
    <rPh sb="2" eb="3">
      <t>ラン</t>
    </rPh>
    <rPh sb="4" eb="6">
      <t>ゾウカ</t>
    </rPh>
    <rPh sb="6" eb="7">
      <t>ガク</t>
    </rPh>
    <rPh sb="8" eb="10">
      <t>タンイ</t>
    </rPh>
    <rPh sb="14" eb="16">
      <t>マンエン</t>
    </rPh>
    <phoneticPr fontId="3"/>
  </si>
  <si>
    <t>就業者創出
（人）</t>
    <rPh sb="0" eb="3">
      <t>シュウギョウシャ</t>
    </rPh>
    <phoneticPr fontId="3"/>
  </si>
  <si>
    <t>D=A×C</t>
    <phoneticPr fontId="3"/>
  </si>
  <si>
    <t>F=D×E</t>
    <phoneticPr fontId="3"/>
  </si>
  <si>
    <t>G</t>
    <phoneticPr fontId="3"/>
  </si>
  <si>
    <t>H=D×G</t>
    <phoneticPr fontId="3"/>
  </si>
  <si>
    <t>I</t>
    <phoneticPr fontId="3"/>
  </si>
  <si>
    <t>J=D×I</t>
    <phoneticPr fontId="3"/>
  </si>
  <si>
    <t>C=A/B交点</t>
    <rPh sb="5" eb="7">
      <t>コウテン</t>
    </rPh>
    <phoneticPr fontId="3"/>
  </si>
  <si>
    <t>C=B/B交点</t>
    <rPh sb="5" eb="7">
      <t>コウテン</t>
    </rPh>
    <phoneticPr fontId="3"/>
  </si>
  <si>
    <t xml:space="preserve"> 製造業部門別経済波及効果推計</t>
    <rPh sb="1" eb="4">
      <t>セイゾウギョウ</t>
    </rPh>
    <rPh sb="4" eb="6">
      <t>ブモン</t>
    </rPh>
    <rPh sb="6" eb="7">
      <t>ベツ</t>
    </rPh>
    <rPh sb="13" eb="15">
      <t>スイケイ</t>
    </rPh>
    <phoneticPr fontId="3"/>
  </si>
  <si>
    <t>2015（平成27）年愛知庫県産業連関表　取引基本表（生産者価格表）</t>
    <phoneticPr fontId="3"/>
  </si>
  <si>
    <t>2015（平成27）年愛知庫県産業連関表　投入係数表</t>
    <rPh sb="21" eb="23">
      <t>トウニュウ</t>
    </rPh>
    <rPh sb="23" eb="25">
      <t>ケイスウ</t>
    </rPh>
    <rPh sb="25" eb="26">
      <t>ヒョウ</t>
    </rPh>
    <phoneticPr fontId="3"/>
  </si>
  <si>
    <t>2015（平成27）年愛知庫県産業連関表　逆行列係数〔I-(I-M)A〕-1型</t>
    <phoneticPr fontId="3"/>
  </si>
  <si>
    <t>ワークシート目次</t>
    <rPh sb="6" eb="8">
      <t>モクジ</t>
    </rPh>
    <phoneticPr fontId="3"/>
  </si>
  <si>
    <t>経済波及効果集計表</t>
    <rPh sb="6" eb="9">
      <t>シュウケイヒョウ</t>
    </rPh>
    <phoneticPr fontId="3"/>
  </si>
  <si>
    <t>（B）は愛知県県民経済計算2015年度県内総生産（名目）</t>
    <rPh sb="4" eb="7">
      <t>アイチケン</t>
    </rPh>
    <rPh sb="7" eb="9">
      <t>ケンミン</t>
    </rPh>
    <rPh sb="9" eb="11">
      <t>ケイザイ</t>
    </rPh>
    <rPh sb="11" eb="13">
      <t>ケイサン</t>
    </rPh>
    <rPh sb="17" eb="19">
      <t>ネンド</t>
    </rPh>
    <rPh sb="19" eb="20">
      <t>ケン</t>
    </rPh>
    <rPh sb="20" eb="21">
      <t>ナイ</t>
    </rPh>
    <rPh sb="21" eb="24">
      <t>ソウセイサン</t>
    </rPh>
    <rPh sb="25" eb="27">
      <t>メイモク</t>
    </rPh>
    <phoneticPr fontId="5"/>
  </si>
  <si>
    <t>　産業全体での生産額が変化する場合であるので、この部門の製造業（43部門表）を外生化し、経済効果を算出しています。
　　なお、外生化は１次波及効果だけで、２次波及効果は外生化していません。
　外生化は、逆行列係数表の製造業の列部門の逆行列係数をその部門の列と行の交点の逆行列係数で除した逆行列係数を使用しています。（自部門の波及効果はないと仮定しています。）</t>
    <rPh sb="1" eb="3">
      <t>サンギョウ</t>
    </rPh>
    <rPh sb="28" eb="31">
      <t>セイゾウギョウ</t>
    </rPh>
    <rPh sb="34" eb="35">
      <t>ブ</t>
    </rPh>
    <rPh sb="49" eb="51">
      <t>サンシュツ</t>
    </rPh>
    <phoneticPr fontId="3"/>
  </si>
  <si>
    <t>注意</t>
    <rPh sb="0" eb="2">
      <t>チュウイ</t>
    </rPh>
    <phoneticPr fontId="3"/>
  </si>
  <si>
    <t>産業連関分析上の注意点</t>
    <phoneticPr fontId="3"/>
  </si>
  <si>
    <t>入力</t>
    <rPh sb="0" eb="2">
      <t>ニュウリョク</t>
    </rPh>
    <phoneticPr fontId="3"/>
  </si>
  <si>
    <t>まとめ</t>
    <phoneticPr fontId="3"/>
  </si>
  <si>
    <t>飲食料品部門の推計</t>
  </si>
  <si>
    <t>繊維製品部門の推計</t>
  </si>
  <si>
    <t>パルプ・紙・木製品部門の推計</t>
  </si>
  <si>
    <t>化学製品部門の推計</t>
  </si>
  <si>
    <t>石油・石炭製品部門の推計</t>
  </si>
  <si>
    <t>プラスチック製品部門の推計</t>
  </si>
  <si>
    <t>ゴム製品部門の推計</t>
  </si>
  <si>
    <t>陶磁器部門の推計</t>
  </si>
  <si>
    <t>その他の窯業・土石製品部門の推計</t>
  </si>
  <si>
    <t>鉄鋼部門の推計</t>
  </si>
  <si>
    <t>非鉄金属部門の推計</t>
  </si>
  <si>
    <t>金属製品部門の推計</t>
  </si>
  <si>
    <t>はん用機械部門の推計</t>
  </si>
  <si>
    <t>生産用機械部門の推計</t>
  </si>
  <si>
    <t>業務用機械部門の推計</t>
  </si>
  <si>
    <t>電子部品部門の推計</t>
  </si>
  <si>
    <t>電気機械部門の推計</t>
  </si>
  <si>
    <t>情報通信機器部門の推計</t>
  </si>
  <si>
    <t>自動車部門の推計</t>
  </si>
  <si>
    <t>航空機部門の推計</t>
  </si>
  <si>
    <t>その他の輸送機械部門の推計</t>
  </si>
  <si>
    <t>その他の製造工業製品部門の推計</t>
  </si>
  <si>
    <t>建設部門の推計</t>
  </si>
  <si>
    <t>推計基礎データ</t>
    <rPh sb="0" eb="2">
      <t>スイケイ</t>
    </rPh>
    <rPh sb="2" eb="4">
      <t>キソ</t>
    </rPh>
    <phoneticPr fontId="3"/>
  </si>
  <si>
    <t>総合効果（直接＋
１次間接波及効果）</t>
    <phoneticPr fontId="3"/>
  </si>
  <si>
    <t>雇用創出
（人）</t>
    <phoneticPr fontId="3"/>
  </si>
  <si>
    <t>生産輸発額
（100万円）</t>
    <rPh sb="0" eb="2">
      <t>セイサン</t>
    </rPh>
    <rPh sb="2" eb="3">
      <t>ユ</t>
    </rPh>
    <rPh sb="3" eb="4">
      <t>ハツ</t>
    </rPh>
    <rPh sb="4" eb="5">
      <t>ガク</t>
    </rPh>
    <rPh sb="10" eb="12">
      <t>マンエン</t>
    </rPh>
    <phoneticPr fontId="3"/>
  </si>
  <si>
    <t>粗付加価値誘発額
（100万円）</t>
    <rPh sb="13" eb="15">
      <t>マンエン</t>
    </rPh>
    <phoneticPr fontId="3"/>
  </si>
  <si>
    <t>就業者誘発数
（人）</t>
    <rPh sb="8" eb="9">
      <t>ニン</t>
    </rPh>
    <phoneticPr fontId="3"/>
  </si>
  <si>
    <t>うち雇用者誘発数
（人）</t>
    <rPh sb="10" eb="11">
      <t>ニン</t>
    </rPh>
    <phoneticPr fontId="3"/>
  </si>
  <si>
    <t>生産増加額
(100万円)</t>
    <rPh sb="10" eb="12">
      <t>マンエン</t>
    </rPh>
    <phoneticPr fontId="3"/>
  </si>
  <si>
    <t>生産誘発額
(直接+1次間接
波及効果）
(100万円)</t>
    <rPh sb="25" eb="27">
      <t>マンエン</t>
    </rPh>
    <phoneticPr fontId="3"/>
  </si>
  <si>
    <t>粗付加価値
誘発額
(100万円)</t>
    <rPh sb="0" eb="1">
      <t>ソ</t>
    </rPh>
    <rPh sb="1" eb="3">
      <t>フカ</t>
    </rPh>
    <rPh sb="3" eb="5">
      <t>カチ</t>
    </rPh>
    <rPh sb="6" eb="8">
      <t>ユウハツ</t>
    </rPh>
    <rPh sb="8" eb="9">
      <t>ガク</t>
    </rPh>
    <rPh sb="14" eb="16">
      <t>マンエン</t>
    </rPh>
    <phoneticPr fontId="3"/>
  </si>
  <si>
    <t>就業係数
（100万円当）</t>
    <rPh sb="0" eb="2">
      <t>シュウギョウ</t>
    </rPh>
    <rPh sb="2" eb="4">
      <t>ケイスウ</t>
    </rPh>
    <phoneticPr fontId="3"/>
  </si>
  <si>
    <t>雇用係数
（100万円当）</t>
    <phoneticPr fontId="3"/>
  </si>
  <si>
    <t>産業連関分析上の注意点</t>
    <rPh sb="0" eb="2">
      <t>サンギョウ</t>
    </rPh>
    <rPh sb="2" eb="4">
      <t>レンカン</t>
    </rPh>
    <rPh sb="8" eb="10">
      <t>チュウイ</t>
    </rPh>
    <phoneticPr fontId="3"/>
  </si>
  <si>
    <t xml:space="preserve">産業連関表による経済波及効果の分析は、いくつかの基本的仮定・前提条件などをみたした場合の経済モデル分析の一つです。 </t>
    <rPh sb="41" eb="43">
      <t>バアイ</t>
    </rPh>
    <phoneticPr fontId="3"/>
  </si>
  <si>
    <t>１　生産波及効果</t>
    <phoneticPr fontId="3"/>
  </si>
  <si>
    <t>生産波及効果とは、ある産業部門の生産物に対する最終需要（投資・消費・移輸出）の変化が、直接・間接に他の産業部門の生産に影響を及ぼしていくことです。</t>
    <rPh sb="0" eb="2">
      <t>セイサン</t>
    </rPh>
    <rPh sb="2" eb="4">
      <t>ハキュウ</t>
    </rPh>
    <rPh sb="4" eb="6">
      <t>コウカ</t>
    </rPh>
    <phoneticPr fontId="3"/>
  </si>
  <si>
    <t>生産波及効果分析では、産業間の因果連鎖に起因する生産波及効果のメカニズムを基に、最終的に各産業部門において誘発される生産額を測定します。</t>
    <phoneticPr fontId="3"/>
  </si>
  <si>
    <t>生産波及効果には、「生産誘発効果」と「粗付加価値誘発効果」とがあります。</t>
    <phoneticPr fontId="3"/>
  </si>
  <si>
    <t>「生産誘発効果」には、原材料消費による誘発効果と雇用者所得（賃金・給与等）など家計を通じて消費支出される最終需要の増加による誘発効果などがあります。</t>
    <phoneticPr fontId="3"/>
  </si>
  <si>
    <t>ある産業で 100億円の生産があった場合、誘発効果は100億円の生産そのものの直接効果と、100億円の生産活動に伴う原材料消費や民間消費支出による間接波及効果となります。</t>
    <phoneticPr fontId="3"/>
  </si>
  <si>
    <t>２　分析の基本的仮定</t>
    <rPh sb="2" eb="4">
      <t>ブンセキ</t>
    </rPh>
    <phoneticPr fontId="3"/>
  </si>
  <si>
    <t>平成27年の産業構造で分析し、「投入係数」「逆行列係数」を一定と仮定しています。</t>
    <phoneticPr fontId="3"/>
  </si>
  <si>
    <t>価格は平成27年価格です。</t>
    <phoneticPr fontId="3"/>
  </si>
  <si>
    <t>企業に過剰在庫が存在せず、需要に対しては、常に生産を行って供給することとします。</t>
    <phoneticPr fontId="3"/>
  </si>
  <si>
    <t>企業の生産能力に限界がなく、あらゆる需要にこたえられることとします。</t>
    <phoneticPr fontId="3"/>
  </si>
  <si>
    <t>一つの生産物は、ただ一つの生産部門（産業）から供給されることとします。</t>
    <phoneticPr fontId="3"/>
  </si>
  <si>
    <t>原材料等の投入量は、その部門の生産量に比例することとします。</t>
    <phoneticPr fontId="3"/>
  </si>
  <si>
    <t>各部門が生産活動を個別に行った効果の和は、それら部門が同時に行ったときの総効果に等しくなることとします。</t>
    <phoneticPr fontId="3"/>
  </si>
  <si>
    <t>生産波及効果が達成される期間は、不明です。</t>
    <phoneticPr fontId="3"/>
  </si>
  <si>
    <t>３　分析の前提条件</t>
    <rPh sb="2" eb="4">
      <t>ブンセキ</t>
    </rPh>
    <phoneticPr fontId="3"/>
  </si>
  <si>
    <t>各産業部門の平均的な投入構造によって推計します。例えば、建設業であれば「建設部門」を１部門とする「投入係数」を用いて推計します。</t>
    <rPh sb="0" eb="1">
      <t>カク</t>
    </rPh>
    <rPh sb="1" eb="3">
      <t>サンギョウ</t>
    </rPh>
    <rPh sb="3" eb="5">
      <t>ブモン</t>
    </rPh>
    <rPh sb="18" eb="20">
      <t>スイケイ</t>
    </rPh>
    <rPh sb="24" eb="25">
      <t>タト</t>
    </rPh>
    <rPh sb="28" eb="30">
      <t>ケンセツ</t>
    </rPh>
    <rPh sb="30" eb="31">
      <t>ギョウ</t>
    </rPh>
    <phoneticPr fontId="3"/>
  </si>
  <si>
    <t>波及効果の推計には、2015（平成27）年愛知県産業連関表を用い、最終需要増加に伴う原材料による波及効果、付加価値による波及効果の２段階に分けて行います。</t>
    <rPh sb="5" eb="7">
      <t>スイケイ</t>
    </rPh>
    <rPh sb="21" eb="24">
      <t>アイチケン</t>
    </rPh>
    <rPh sb="24" eb="26">
      <t>サンギョウ</t>
    </rPh>
    <rPh sb="26" eb="28">
      <t>レンカン</t>
    </rPh>
    <rPh sb="28" eb="29">
      <t>ヒョウ</t>
    </rPh>
    <rPh sb="33" eb="35">
      <t>サイシュウ</t>
    </rPh>
    <rPh sb="35" eb="37">
      <t>ジュヨウ</t>
    </rPh>
    <rPh sb="37" eb="39">
      <t>ゾウカ</t>
    </rPh>
    <rPh sb="40" eb="41">
      <t>トモナ</t>
    </rPh>
    <phoneticPr fontId="3"/>
  </si>
  <si>
    <t>就業者数は、生産額に比例して増加することとします。</t>
    <phoneticPr fontId="3"/>
  </si>
  <si>
    <t>粗付加価値については、雇用者報酬の一定割合が、最終需要（消費）にまわるものとします。これを所得の消費への転換といい、その一定割合を「消費への転換比率」といいます。</t>
    <rPh sb="14" eb="16">
      <t>ホウシュウ</t>
    </rPh>
    <phoneticPr fontId="3"/>
  </si>
  <si>
    <t>４　その他</t>
    <phoneticPr fontId="3"/>
  </si>
  <si>
    <t>生産波及効果分析では、新しく生み出された雇用者所得が、新たに消費需要の増加となって再び生産を誘発する過程を対象にしています。</t>
    <phoneticPr fontId="3"/>
  </si>
  <si>
    <t>計算上は次々に効果が波及していき、誘発される生産額が０になるまで分析は可能です。</t>
    <phoneticPr fontId="3"/>
  </si>
  <si>
    <t>実際の分析は、生産波及過程で、波及の中断や波及の時間差の問題などもあるため、分析の対象を、第２次間接波及効果までに限定しています。</t>
    <rPh sb="3" eb="5">
      <t>ブンセキ</t>
    </rPh>
    <rPh sb="21" eb="23">
      <t>ハキュウ</t>
    </rPh>
    <rPh sb="24" eb="27">
      <t>ジカンサ</t>
    </rPh>
    <phoneticPr fontId="3"/>
  </si>
  <si>
    <t>雇用者報酬の外に営業余剰なども、一部、消費や投資に向って新たな需要を喚起しますが、計測の対象外としています。</t>
    <rPh sb="3" eb="5">
      <t>ホウシュウ</t>
    </rPh>
    <rPh sb="41" eb="43">
      <t>ケイソク</t>
    </rPh>
    <rPh sb="42" eb="43">
      <t>スイケイ</t>
    </rPh>
    <phoneticPr fontId="3"/>
  </si>
  <si>
    <t>従業者総数</t>
  </si>
  <si>
    <t>個人業主</t>
  </si>
  <si>
    <t>家族従業者</t>
  </si>
  <si>
    <t>有給役員_x000D_・
雇用者</t>
    <phoneticPr fontId="3"/>
  </si>
  <si>
    <t>有給役員</t>
  </si>
  <si>
    <t>雇用者</t>
  </si>
  <si>
    <t>常用雇用者</t>
  </si>
  <si>
    <t>臨時雇用者</t>
  </si>
  <si>
    <t>正社員・
正職員</t>
    <phoneticPr fontId="3"/>
  </si>
  <si>
    <t>正社員・_x000D_
正職員以外</t>
  </si>
  <si>
    <t>林業</t>
  </si>
  <si>
    <t>漁業</t>
  </si>
  <si>
    <t>飲食料品</t>
    <rPh sb="0" eb="1">
      <t>イン</t>
    </rPh>
    <phoneticPr fontId="31"/>
  </si>
  <si>
    <t>プラスチック製品</t>
    <rPh sb="6" eb="8">
      <t>セイヒン</t>
    </rPh>
    <phoneticPr fontId="31"/>
  </si>
  <si>
    <t>ゴム製品</t>
    <rPh sb="2" eb="4">
      <t>セイヒン</t>
    </rPh>
    <phoneticPr fontId="31"/>
  </si>
  <si>
    <t>はん用機械</t>
    <rPh sb="2" eb="3">
      <t>ヨウ</t>
    </rPh>
    <phoneticPr fontId="31"/>
  </si>
  <si>
    <t>生産用機械</t>
    <rPh sb="0" eb="2">
      <t>セイサン</t>
    </rPh>
    <rPh sb="2" eb="3">
      <t>ヨウ</t>
    </rPh>
    <phoneticPr fontId="31"/>
  </si>
  <si>
    <t>業務用機械</t>
    <rPh sb="0" eb="2">
      <t>ギョウム</t>
    </rPh>
    <rPh sb="2" eb="3">
      <t>ヨウ</t>
    </rPh>
    <phoneticPr fontId="31"/>
  </si>
  <si>
    <t>電子部品</t>
    <rPh sb="0" eb="2">
      <t>デンシ</t>
    </rPh>
    <rPh sb="2" eb="4">
      <t>ブヒン</t>
    </rPh>
    <phoneticPr fontId="32"/>
  </si>
  <si>
    <t>情報通信機器</t>
    <rPh sb="0" eb="2">
      <t>ジョウホウ</t>
    </rPh>
    <rPh sb="2" eb="4">
      <t>ツウシン</t>
    </rPh>
    <rPh sb="4" eb="6">
      <t>キキ</t>
    </rPh>
    <phoneticPr fontId="32"/>
  </si>
  <si>
    <t>自動車</t>
  </si>
  <si>
    <t>運輸・郵便</t>
    <rPh sb="3" eb="5">
      <t>ユウビン</t>
    </rPh>
    <phoneticPr fontId="31"/>
  </si>
  <si>
    <t>情報通信</t>
    <rPh sb="0" eb="2">
      <t>ジョウホウ</t>
    </rPh>
    <rPh sb="2" eb="4">
      <t>ツウシン</t>
    </rPh>
    <phoneticPr fontId="32"/>
  </si>
  <si>
    <t>医療・福祉</t>
    <rPh sb="3" eb="5">
      <t>フクシ</t>
    </rPh>
    <phoneticPr fontId="31"/>
  </si>
  <si>
    <t>事務用品</t>
  </si>
  <si>
    <t>分類不明</t>
  </si>
  <si>
    <t>合計</t>
    <rPh sb="0" eb="2">
      <t>ゴウケイ</t>
    </rPh>
    <phoneticPr fontId="3"/>
  </si>
  <si>
    <t>雇用表
統合大分類（43部門）</t>
    <rPh sb="0" eb="2">
      <t>コヨウ</t>
    </rPh>
    <rPh sb="2" eb="3">
      <t>ヒョウ</t>
    </rPh>
    <phoneticPr fontId="3"/>
  </si>
  <si>
    <t>統合大分類（43部門）</t>
    <rPh sb="2" eb="3">
      <t>ダイ</t>
    </rPh>
    <phoneticPr fontId="3"/>
  </si>
  <si>
    <t>統合大分類（43部門）</t>
    <phoneticPr fontId="3"/>
  </si>
  <si>
    <t>経済波及効果分析２（統合大分類43部門）</t>
    <rPh sb="0" eb="2">
      <t>ケイザイ</t>
    </rPh>
    <rPh sb="2" eb="4">
      <t>ハキュウ</t>
    </rPh>
    <rPh sb="4" eb="6">
      <t>コウカ</t>
    </rPh>
    <rPh sb="6" eb="8">
      <t>ブンセキ</t>
    </rPh>
    <phoneticPr fontId="3"/>
  </si>
  <si>
    <t>雇用者報酬の消費への転換比率は、総務省「家計調査」による平均消費性向を使っています。</t>
    <rPh sb="3" eb="5">
      <t>ホウシュウ</t>
    </rPh>
    <rPh sb="35" eb="36">
      <t>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</si>
</sst>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Red]#,##0"/>
    <numFmt numFmtId="177" formatCode="#,##0;&quot;▲ &quot;#,##0"/>
    <numFmt numFmtId="178" formatCode="#,##0.000000;&quot;▲ &quot;#,##0.000000"/>
    <numFmt numFmtId="179" formatCode="#,##0.000000;[Red]\-#,##0.000000"/>
    <numFmt numFmtId="180" formatCode="#,##0.000000_ ;[Red]\-#,##0.000000\ "/>
    <numFmt numFmtId="181" formatCode="0.000;&quot;▲ &quot;0.000"/>
    <numFmt numFmtId="182" formatCode="0_ "/>
    <numFmt numFmtId="183" formatCode="#,##0_ ;[Red]\-#,##0\ "/>
  </numFmts>
  <fonts count="3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10"/>
      <name val="ＭＳ Ｐ明朝"/>
      <family val="1"/>
      <charset val="128"/>
    </font>
    <font>
      <u/>
      <sz val="11"/>
      <color indexed="36"/>
      <name val="ＭＳ Ｐゴシック"/>
      <family val="3"/>
      <charset val="128"/>
    </font>
    <font>
      <u/>
      <sz val="11"/>
      <color indexed="12"/>
      <name val="ＭＳ Ｐゴシック"/>
      <family val="3"/>
      <charset val="128"/>
    </font>
    <font>
      <sz val="11"/>
      <name val="ＭＳ Ｐ明朝"/>
      <family val="1"/>
      <charset val="128"/>
    </font>
    <font>
      <sz val="6"/>
      <name val="ＭＳ Ｐゴシック"/>
      <family val="2"/>
      <charset val="128"/>
      <scheme val="minor"/>
    </font>
    <font>
      <sz val="11"/>
      <name val="游ゴシック Light"/>
      <family val="3"/>
      <charset val="128"/>
    </font>
    <font>
      <b/>
      <sz val="11"/>
      <name val="游ゴシック Light"/>
      <family val="3"/>
      <charset val="128"/>
    </font>
    <font>
      <sz val="10"/>
      <name val="游ゴシック Light"/>
      <family val="3"/>
      <charset val="128"/>
    </font>
    <font>
      <b/>
      <sz val="12"/>
      <name val="游ゴシック Light"/>
      <family val="3"/>
      <charset val="128"/>
    </font>
    <font>
      <b/>
      <sz val="14"/>
      <name val="游ゴシック Light"/>
      <family val="3"/>
      <charset val="128"/>
    </font>
    <font>
      <sz val="12"/>
      <name val="游ゴシック Light"/>
      <family val="3"/>
      <charset val="128"/>
    </font>
    <font>
      <b/>
      <sz val="16"/>
      <name val="游ゴシック Light"/>
      <family val="3"/>
      <charset val="128"/>
    </font>
    <font>
      <sz val="11"/>
      <color rgb="FF0070C0"/>
      <name val="游ゴシック Light"/>
      <family val="3"/>
      <charset val="128"/>
    </font>
    <font>
      <sz val="12"/>
      <color rgb="FF0070C0"/>
      <name val="游ゴシック Light"/>
      <family val="3"/>
      <charset val="128"/>
    </font>
    <font>
      <sz val="9"/>
      <name val="ＭＳ Ｐ明朝"/>
      <family val="1"/>
      <charset val="128"/>
    </font>
    <font>
      <b/>
      <sz val="12"/>
      <color indexed="8"/>
      <name val="ＭＳ Ｐゴシック"/>
      <family val="3"/>
      <charset val="128"/>
    </font>
    <font>
      <sz val="10.5"/>
      <color indexed="8"/>
      <name val="ＭＳ Ｐゴシック"/>
      <family val="3"/>
      <charset val="128"/>
    </font>
    <font>
      <b/>
      <sz val="10.5"/>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9"/>
      <name val="游ゴシック Light"/>
      <family val="3"/>
      <charset val="128"/>
    </font>
    <font>
      <sz val="8"/>
      <name val="游ゴシック Light"/>
      <family val="3"/>
      <charset val="128"/>
    </font>
    <font>
      <sz val="11"/>
      <color indexed="8"/>
      <name val="ＭＳ Ｐゴシック"/>
      <family val="3"/>
      <charset val="128"/>
    </font>
    <font>
      <b/>
      <sz val="11"/>
      <color indexed="9"/>
      <name val="ＭＳ Ｐゴシック"/>
      <family val="3"/>
      <charset val="128"/>
    </font>
    <font>
      <b/>
      <sz val="10"/>
      <name val="游ゴシック Light"/>
      <family val="3"/>
      <charset val="128"/>
    </font>
    <font>
      <b/>
      <sz val="20"/>
      <name val="游ゴシック Light"/>
      <family val="3"/>
      <charset val="128"/>
    </font>
    <font>
      <b/>
      <sz val="18"/>
      <name val="游ゴシック Light"/>
      <family val="3"/>
      <charset val="128"/>
    </font>
    <font>
      <b/>
      <sz val="18.5"/>
      <name val="游ゴシック Light"/>
      <family val="3"/>
      <charset val="128"/>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9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indexed="64"/>
      </left>
      <right style="thin">
        <color indexed="64"/>
      </right>
      <top/>
      <bottom style="hair">
        <color indexed="64"/>
      </bottom>
      <diagonal/>
    </border>
    <border>
      <left style="hair">
        <color auto="1"/>
      </left>
      <right style="hair">
        <color auto="1"/>
      </right>
      <top style="hair">
        <color auto="1"/>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auto="1"/>
      </right>
      <top/>
      <bottom style="hair">
        <color auto="1"/>
      </bottom>
      <diagonal/>
    </border>
    <border>
      <left/>
      <right style="hair">
        <color auto="1"/>
      </right>
      <top style="hair">
        <color auto="1"/>
      </top>
      <bottom/>
      <diagonal/>
    </border>
    <border>
      <left/>
      <right style="hair">
        <color auto="1"/>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right style="medium">
        <color indexed="64"/>
      </right>
      <top style="hair">
        <color auto="1"/>
      </top>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bottom style="hair">
        <color auto="1"/>
      </bottom>
      <diagonal/>
    </border>
  </borders>
  <cellStyleXfs count="5">
    <xf numFmtId="0" fontId="0" fillId="0" borderId="0"/>
    <xf numFmtId="38" fontId="2" fillId="0" borderId="0" applyFont="0" applyFill="0" applyBorder="0" applyAlignment="0" applyProtection="0"/>
    <xf numFmtId="0" fontId="8" fillId="0" borderId="0"/>
    <xf numFmtId="0" fontId="1" fillId="0" borderId="0"/>
    <xf numFmtId="0" fontId="28" fillId="0" borderId="0">
      <alignment vertical="center"/>
    </xf>
  </cellStyleXfs>
  <cellXfs count="391">
    <xf numFmtId="0" fontId="0" fillId="0" borderId="0" xfId="0"/>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xf>
    <xf numFmtId="38" fontId="6" fillId="0" borderId="11" xfId="1" applyFont="1" applyBorder="1" applyAlignment="1">
      <alignment horizontal="center" vertical="center"/>
    </xf>
    <xf numFmtId="38" fontId="6" fillId="0" borderId="4" xfId="1" applyFont="1" applyBorder="1" applyAlignment="1">
      <alignment horizontal="center" vertical="center"/>
    </xf>
    <xf numFmtId="0" fontId="6" fillId="0" borderId="11" xfId="0" applyFont="1" applyFill="1" applyBorder="1" applyAlignment="1">
      <alignment horizontal="center" vertical="center" wrapText="1"/>
    </xf>
    <xf numFmtId="49" fontId="0" fillId="0" borderId="0" xfId="0" applyNumberFormat="1" applyFont="1" applyFill="1" applyAlignment="1">
      <alignment vertical="center"/>
    </xf>
    <xf numFmtId="0" fontId="6" fillId="0" borderId="0" xfId="0" applyFont="1" applyAlignment="1">
      <alignment vertical="center"/>
    </xf>
    <xf numFmtId="49" fontId="6" fillId="0" borderId="0" xfId="0" applyNumberFormat="1" applyFont="1" applyFill="1" applyAlignment="1">
      <alignment vertical="center"/>
    </xf>
    <xf numFmtId="49" fontId="6" fillId="0" borderId="5" xfId="0" applyNumberFormat="1" applyFont="1" applyFill="1" applyBorder="1" applyAlignment="1">
      <alignmen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7" xfId="0" applyFont="1" applyFill="1" applyBorder="1" applyAlignment="1">
      <alignment vertical="center"/>
    </xf>
    <xf numFmtId="182" fontId="12" fillId="0" borderId="21" xfId="3" applyNumberFormat="1" applyFont="1" applyFill="1" applyBorder="1" applyAlignment="1">
      <alignment horizontal="center" vertical="center"/>
    </xf>
    <xf numFmtId="0" fontId="6" fillId="0" borderId="4" xfId="0" applyFont="1" applyBorder="1" applyAlignment="1">
      <alignment vertical="center"/>
    </xf>
    <xf numFmtId="182" fontId="12" fillId="0" borderId="21" xfId="3" quotePrefix="1" applyNumberFormat="1" applyFont="1" applyFill="1" applyBorder="1" applyAlignment="1">
      <alignment horizontal="center" vertical="center"/>
    </xf>
    <xf numFmtId="49" fontId="12" fillId="0" borderId="22" xfId="3" applyNumberFormat="1" applyFont="1" applyFill="1" applyBorder="1" applyAlignment="1">
      <alignment horizontal="center" vertical="center"/>
    </xf>
    <xf numFmtId="49" fontId="12" fillId="0" borderId="23" xfId="3" applyNumberFormat="1" applyFont="1" applyFill="1" applyBorder="1" applyAlignment="1">
      <alignment horizontal="center" vertical="center" shrinkToFit="1"/>
    </xf>
    <xf numFmtId="0" fontId="6" fillId="0" borderId="6" xfId="0" applyFont="1" applyBorder="1" applyAlignment="1">
      <alignment vertical="center"/>
    </xf>
    <xf numFmtId="49" fontId="12" fillId="0" borderId="24" xfId="3" applyNumberFormat="1" applyFont="1" applyFill="1" applyBorder="1" applyAlignment="1">
      <alignment horizontal="center" vertical="center" shrinkToFit="1"/>
    </xf>
    <xf numFmtId="49" fontId="12" fillId="0" borderId="25" xfId="3" applyNumberFormat="1" applyFont="1" applyFill="1" applyBorder="1" applyAlignment="1">
      <alignment horizontal="center" vertical="center" shrinkToFit="1"/>
    </xf>
    <xf numFmtId="0" fontId="6" fillId="0" borderId="0" xfId="0" applyFont="1" applyFill="1" applyAlignment="1">
      <alignment vertical="center"/>
    </xf>
    <xf numFmtId="0" fontId="6" fillId="0" borderId="0" xfId="0" applyFont="1" applyFill="1" applyBorder="1" applyAlignment="1">
      <alignment vertical="center"/>
    </xf>
    <xf numFmtId="0" fontId="0" fillId="0" borderId="21" xfId="0" applyFont="1" applyFill="1" applyBorder="1" applyAlignment="1">
      <alignment horizontal="center" vertical="center"/>
    </xf>
    <xf numFmtId="0" fontId="0" fillId="0" borderId="21" xfId="0" applyFont="1" applyFill="1" applyBorder="1" applyAlignment="1">
      <alignment vertical="center"/>
    </xf>
    <xf numFmtId="0" fontId="6" fillId="0" borderId="21"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4" fillId="0" borderId="0" xfId="0" applyFont="1" applyFill="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16" fillId="0" borderId="0" xfId="0" applyFont="1" applyAlignment="1">
      <alignment vertical="center"/>
    </xf>
    <xf numFmtId="0" fontId="16" fillId="0" borderId="0" xfId="0" applyFont="1" applyFill="1" applyAlignment="1">
      <alignment vertical="center"/>
    </xf>
    <xf numFmtId="0" fontId="14" fillId="0" borderId="0" xfId="0" applyFont="1" applyFill="1" applyBorder="1" applyAlignment="1">
      <alignment horizontal="center" vertical="center"/>
    </xf>
    <xf numFmtId="177" fontId="14" fillId="0" borderId="0" xfId="0" applyNumberFormat="1" applyFont="1" applyFill="1" applyBorder="1" applyAlignment="1">
      <alignment vertical="center"/>
    </xf>
    <xf numFmtId="0" fontId="19"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Fill="1" applyAlignment="1">
      <alignment vertical="center"/>
    </xf>
    <xf numFmtId="0" fontId="17" fillId="0" borderId="0" xfId="0" applyFont="1" applyFill="1" applyAlignment="1">
      <alignment horizontal="center" vertical="center"/>
    </xf>
    <xf numFmtId="0" fontId="19" fillId="0" borderId="11" xfId="0" applyFont="1" applyFill="1" applyBorder="1" applyAlignment="1">
      <alignment vertical="center"/>
    </xf>
    <xf numFmtId="0" fontId="19" fillId="0" borderId="0" xfId="0" applyFont="1" applyFill="1" applyBorder="1" applyAlignment="1">
      <alignment horizontal="center" vertical="center"/>
    </xf>
    <xf numFmtId="0" fontId="19" fillId="0" borderId="13" xfId="0" applyFont="1" applyFill="1" applyBorder="1" applyAlignment="1">
      <alignment vertical="center"/>
    </xf>
    <xf numFmtId="0" fontId="19" fillId="0" borderId="13" xfId="0" applyFont="1" applyFill="1" applyBorder="1" applyAlignment="1">
      <alignment horizontal="center" vertical="center"/>
    </xf>
    <xf numFmtId="177" fontId="19" fillId="0" borderId="0" xfId="0" applyNumberFormat="1" applyFont="1" applyFill="1" applyBorder="1" applyAlignment="1">
      <alignment vertical="center"/>
    </xf>
    <xf numFmtId="177" fontId="19" fillId="0" borderId="1" xfId="1" applyNumberFormat="1" applyFont="1" applyFill="1" applyBorder="1" applyAlignment="1">
      <alignment vertical="center"/>
    </xf>
    <xf numFmtId="38" fontId="19" fillId="0" borderId="0" xfId="1" applyFont="1" applyFill="1" applyBorder="1" applyAlignment="1">
      <alignment vertical="center"/>
    </xf>
    <xf numFmtId="0" fontId="20" fillId="0" borderId="0" xfId="0" applyFont="1" applyFill="1" applyBorder="1" applyAlignment="1">
      <alignment vertical="center"/>
    </xf>
    <xf numFmtId="49" fontId="0" fillId="0" borderId="0" xfId="0" applyNumberFormat="1" applyFont="1" applyBorder="1" applyAlignment="1">
      <alignment vertical="center"/>
    </xf>
    <xf numFmtId="49" fontId="6" fillId="0" borderId="0" xfId="0" applyNumberFormat="1" applyFont="1" applyBorder="1" applyAlignment="1">
      <alignment vertical="center"/>
    </xf>
    <xf numFmtId="49" fontId="6" fillId="0" borderId="5" xfId="0" applyNumberFormat="1" applyFont="1" applyBorder="1" applyAlignment="1">
      <alignment vertical="center"/>
    </xf>
    <xf numFmtId="0" fontId="6" fillId="0" borderId="2" xfId="0" applyFont="1" applyBorder="1" applyAlignment="1">
      <alignment horizontal="center" vertical="center"/>
    </xf>
    <xf numFmtId="49" fontId="6" fillId="0" borderId="3" xfId="0" applyNumberFormat="1" applyFont="1" applyBorder="1" applyAlignment="1">
      <alignment vertical="center"/>
    </xf>
    <xf numFmtId="0" fontId="6" fillId="0" borderId="3" xfId="0" applyFont="1" applyBorder="1" applyAlignment="1">
      <alignment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178" fontId="6" fillId="0" borderId="21" xfId="0" applyNumberFormat="1" applyFont="1" applyBorder="1" applyAlignment="1">
      <alignment vertical="center"/>
    </xf>
    <xf numFmtId="177" fontId="6" fillId="0" borderId="21" xfId="1" applyNumberFormat="1" applyFont="1" applyBorder="1" applyAlignment="1">
      <alignment vertical="center"/>
    </xf>
    <xf numFmtId="178" fontId="6" fillId="0" borderId="21" xfId="1" applyNumberFormat="1" applyFont="1" applyBorder="1" applyAlignment="1">
      <alignment vertical="center"/>
    </xf>
    <xf numFmtId="49" fontId="6" fillId="0" borderId="0" xfId="0" applyNumberFormat="1" applyFont="1" applyAlignment="1">
      <alignment vertical="center"/>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0" xfId="0" applyFont="1" applyFill="1" applyBorder="1" applyAlignment="1">
      <alignment horizontal="center" vertical="center" wrapText="1"/>
    </xf>
    <xf numFmtId="0" fontId="16" fillId="0" borderId="15" xfId="0" applyFont="1" applyFill="1" applyBorder="1" applyAlignment="1">
      <alignment horizontal="center" vertical="center" wrapText="1"/>
    </xf>
    <xf numFmtId="178" fontId="14" fillId="0" borderId="23" xfId="0" applyNumberFormat="1" applyFont="1" applyFill="1" applyBorder="1" applyAlignment="1">
      <alignment vertical="center"/>
    </xf>
    <xf numFmtId="178" fontId="14" fillId="0" borderId="24" xfId="0" applyNumberFormat="1" applyFont="1" applyFill="1" applyBorder="1" applyAlignment="1">
      <alignment vertical="center"/>
    </xf>
    <xf numFmtId="178" fontId="14" fillId="0" borderId="33" xfId="0" applyNumberFormat="1" applyFont="1" applyFill="1" applyBorder="1" applyAlignment="1">
      <alignment vertical="center"/>
    </xf>
    <xf numFmtId="0" fontId="14" fillId="0" borderId="14" xfId="0" applyFont="1" applyFill="1" applyBorder="1" applyAlignment="1">
      <alignment horizontal="center" vertical="center"/>
    </xf>
    <xf numFmtId="178" fontId="14" fillId="0" borderId="36" xfId="0" applyNumberFormat="1" applyFont="1" applyFill="1" applyBorder="1" applyAlignment="1">
      <alignment vertical="center"/>
    </xf>
    <xf numFmtId="177" fontId="15" fillId="0" borderId="38" xfId="1" applyNumberFormat="1" applyFont="1" applyFill="1" applyBorder="1" applyAlignment="1">
      <alignment vertical="center"/>
    </xf>
    <xf numFmtId="0" fontId="14" fillId="0" borderId="0" xfId="0" applyFont="1" applyFill="1" applyAlignment="1">
      <alignment horizontal="center" vertical="center"/>
    </xf>
    <xf numFmtId="183" fontId="14" fillId="0" borderId="0" xfId="0" applyNumberFormat="1" applyFont="1" applyFill="1" applyAlignment="1">
      <alignment vertical="center"/>
    </xf>
    <xf numFmtId="178" fontId="14" fillId="0" borderId="29" xfId="0" applyNumberFormat="1" applyFont="1" applyBorder="1" applyAlignment="1">
      <alignment vertical="center"/>
    </xf>
    <xf numFmtId="178" fontId="14" fillId="0" borderId="21" xfId="0" applyNumberFormat="1" applyFont="1" applyBorder="1" applyAlignment="1">
      <alignment vertical="center"/>
    </xf>
    <xf numFmtId="178" fontId="14" fillId="0" borderId="32" xfId="0" applyNumberFormat="1" applyFont="1" applyBorder="1" applyAlignment="1">
      <alignment vertical="center"/>
    </xf>
    <xf numFmtId="178" fontId="14" fillId="0" borderId="37" xfId="0" applyNumberFormat="1" applyFont="1" applyBorder="1" applyAlignment="1">
      <alignment vertical="center"/>
    </xf>
    <xf numFmtId="178" fontId="21" fillId="0" borderId="21" xfId="0" applyNumberFormat="1" applyFont="1" applyFill="1" applyBorder="1" applyAlignment="1">
      <alignment vertical="center"/>
    </xf>
    <xf numFmtId="178" fontId="21" fillId="0" borderId="29" xfId="0" applyNumberFormat="1" applyFont="1" applyFill="1" applyBorder="1" applyAlignment="1">
      <alignment vertical="center"/>
    </xf>
    <xf numFmtId="178" fontId="21" fillId="0" borderId="32" xfId="0" applyNumberFormat="1" applyFont="1" applyFill="1" applyBorder="1" applyAlignment="1">
      <alignment vertical="center"/>
    </xf>
    <xf numFmtId="178" fontId="21" fillId="0" borderId="37" xfId="0" applyNumberFormat="1" applyFont="1" applyFill="1" applyBorder="1" applyAlignment="1">
      <alignment vertical="center"/>
    </xf>
    <xf numFmtId="0" fontId="14" fillId="0" borderId="12" xfId="0" applyFont="1" applyFill="1" applyBorder="1" applyAlignment="1">
      <alignment horizontal="center" vertical="center"/>
    </xf>
    <xf numFmtId="0" fontId="7" fillId="0" borderId="0" xfId="0" applyFont="1" applyFill="1" applyAlignment="1">
      <alignment vertical="center"/>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35" xfId="0" applyFont="1" applyFill="1" applyBorder="1" applyAlignment="1">
      <alignment vertical="center"/>
    </xf>
    <xf numFmtId="182" fontId="14" fillId="0" borderId="23" xfId="3" applyNumberFormat="1" applyFont="1" applyFill="1" applyBorder="1" applyAlignment="1">
      <alignment horizontal="center" vertical="center"/>
    </xf>
    <xf numFmtId="182" fontId="14" fillId="0" borderId="24" xfId="3" quotePrefix="1" applyNumberFormat="1" applyFont="1" applyFill="1" applyBorder="1" applyAlignment="1">
      <alignment horizontal="center" vertical="center"/>
    </xf>
    <xf numFmtId="182" fontId="14" fillId="0" borderId="24" xfId="3" applyNumberFormat="1" applyFont="1" applyFill="1" applyBorder="1" applyAlignment="1">
      <alignment horizontal="center" vertical="center"/>
    </xf>
    <xf numFmtId="182" fontId="14" fillId="0" borderId="33" xfId="3" applyNumberFormat="1" applyFont="1" applyFill="1" applyBorder="1" applyAlignment="1">
      <alignment horizontal="center" vertical="center"/>
    </xf>
    <xf numFmtId="182" fontId="15" fillId="0" borderId="24" xfId="3" quotePrefix="1" applyNumberFormat="1" applyFont="1" applyFill="1" applyBorder="1" applyAlignment="1">
      <alignment horizontal="center" vertical="center"/>
    </xf>
    <xf numFmtId="177" fontId="14" fillId="0" borderId="41" xfId="1" applyNumberFormat="1" applyFont="1" applyFill="1" applyBorder="1" applyAlignment="1">
      <alignment vertical="center"/>
    </xf>
    <xf numFmtId="177" fontId="14" fillId="0" borderId="42" xfId="1" applyNumberFormat="1" applyFont="1" applyFill="1" applyBorder="1" applyAlignment="1">
      <alignment vertical="center"/>
    </xf>
    <xf numFmtId="177" fontId="14" fillId="0" borderId="22" xfId="1" applyNumberFormat="1" applyFont="1" applyFill="1" applyBorder="1" applyAlignment="1">
      <alignment vertical="center"/>
    </xf>
    <xf numFmtId="177" fontId="14" fillId="0" borderId="39" xfId="1" applyNumberFormat="1" applyFont="1" applyFill="1" applyBorder="1" applyAlignment="1">
      <alignment vertical="center"/>
    </xf>
    <xf numFmtId="177" fontId="14" fillId="0" borderId="40" xfId="1" applyNumberFormat="1" applyFont="1" applyFill="1" applyBorder="1" applyAlignment="1">
      <alignment vertical="center"/>
    </xf>
    <xf numFmtId="177" fontId="14" fillId="0" borderId="35" xfId="1" applyNumberFormat="1" applyFont="1" applyFill="1" applyBorder="1" applyAlignment="1">
      <alignment vertical="center"/>
    </xf>
    <xf numFmtId="177" fontId="15" fillId="0" borderId="36" xfId="1" applyNumberFormat="1" applyFont="1" applyFill="1" applyBorder="1" applyAlignment="1">
      <alignmen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177" fontId="21" fillId="0" borderId="42" xfId="1" applyNumberFormat="1" applyFont="1" applyFill="1" applyBorder="1" applyAlignment="1">
      <alignment vertical="center"/>
    </xf>
    <xf numFmtId="0" fontId="15" fillId="0" borderId="26" xfId="0" applyFont="1" applyFill="1" applyBorder="1" applyAlignment="1">
      <alignment vertical="center"/>
    </xf>
    <xf numFmtId="182" fontId="15" fillId="0" borderId="24" xfId="3" applyNumberFormat="1" applyFont="1" applyFill="1" applyBorder="1" applyAlignment="1">
      <alignment horizontal="center" vertical="center"/>
    </xf>
    <xf numFmtId="182" fontId="14" fillId="0" borderId="33" xfId="3" quotePrefix="1" applyNumberFormat="1" applyFont="1" applyFill="1" applyBorder="1" applyAlignment="1">
      <alignment horizontal="center" vertical="center"/>
    </xf>
    <xf numFmtId="182" fontId="14" fillId="0" borderId="23" xfId="3" quotePrefix="1" applyNumberFormat="1"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horizontal="center" vertical="center"/>
    </xf>
    <xf numFmtId="49" fontId="0" fillId="0" borderId="0" xfId="0" applyNumberFormat="1" applyFont="1" applyFill="1"/>
    <xf numFmtId="0" fontId="0" fillId="0" borderId="0" xfId="0" applyFill="1"/>
    <xf numFmtId="0" fontId="4" fillId="0" borderId="0" xfId="0" applyFont="1" applyFill="1"/>
    <xf numFmtId="179" fontId="6" fillId="0" borderId="21" xfId="1" applyNumberFormat="1" applyFont="1" applyFill="1" applyBorder="1" applyAlignment="1"/>
    <xf numFmtId="177" fontId="22" fillId="0" borderId="0" xfId="0" applyNumberFormat="1" applyFont="1" applyFill="1" applyBorder="1" applyAlignment="1">
      <alignment vertical="center"/>
    </xf>
    <xf numFmtId="182" fontId="14" fillId="0" borderId="42" xfId="3" quotePrefix="1" applyNumberFormat="1" applyFont="1" applyFill="1" applyBorder="1" applyAlignment="1">
      <alignment horizontal="center" vertical="center"/>
    </xf>
    <xf numFmtId="182" fontId="14" fillId="0" borderId="42" xfId="3" applyNumberFormat="1" applyFont="1" applyFill="1" applyBorder="1" applyAlignment="1">
      <alignment horizontal="center" vertical="center"/>
    </xf>
    <xf numFmtId="177" fontId="6" fillId="0" borderId="0" xfId="1" applyNumberFormat="1" applyFont="1" applyFill="1" applyBorder="1" applyAlignment="1">
      <alignment vertical="center"/>
    </xf>
    <xf numFmtId="177" fontId="6" fillId="0" borderId="11" xfId="1" applyNumberFormat="1" applyFont="1" applyFill="1" applyBorder="1" applyAlignment="1">
      <alignment vertical="center"/>
    </xf>
    <xf numFmtId="177" fontId="6" fillId="0" borderId="1" xfId="1" applyNumberFormat="1" applyFont="1" applyFill="1" applyBorder="1" applyAlignment="1">
      <alignment vertical="center"/>
    </xf>
    <xf numFmtId="177" fontId="6" fillId="0" borderId="13" xfId="1" applyNumberFormat="1" applyFont="1" applyFill="1" applyBorder="1" applyAlignment="1">
      <alignment vertical="center"/>
    </xf>
    <xf numFmtId="177" fontId="6" fillId="0" borderId="2" xfId="1" applyNumberFormat="1" applyFont="1" applyFill="1" applyBorder="1" applyAlignment="1">
      <alignment vertical="center"/>
    </xf>
    <xf numFmtId="177" fontId="6" fillId="0" borderId="10" xfId="1" applyNumberFormat="1" applyFont="1" applyFill="1" applyBorder="1" applyAlignment="1">
      <alignment vertical="center"/>
    </xf>
    <xf numFmtId="177" fontId="6" fillId="0" borderId="47" xfId="1" applyNumberFormat="1" applyFont="1" applyFill="1" applyBorder="1" applyAlignment="1">
      <alignment vertical="center"/>
    </xf>
    <xf numFmtId="177" fontId="6" fillId="0" borderId="48" xfId="1" applyNumberFormat="1" applyFont="1" applyFill="1" applyBorder="1" applyAlignment="1">
      <alignment vertical="center"/>
    </xf>
    <xf numFmtId="177" fontId="6" fillId="0" borderId="49" xfId="1" applyNumberFormat="1" applyFont="1" applyFill="1" applyBorder="1" applyAlignment="1">
      <alignment vertical="center"/>
    </xf>
    <xf numFmtId="177" fontId="6" fillId="0" borderId="50" xfId="1" applyNumberFormat="1" applyFont="1" applyFill="1" applyBorder="1" applyAlignment="1">
      <alignment vertical="center"/>
    </xf>
    <xf numFmtId="177" fontId="6" fillId="0" borderId="51" xfId="1" applyNumberFormat="1" applyFont="1" applyFill="1" applyBorder="1" applyAlignment="1">
      <alignment vertical="center"/>
    </xf>
    <xf numFmtId="177" fontId="6" fillId="0" borderId="52" xfId="1" applyNumberFormat="1" applyFont="1" applyFill="1" applyBorder="1" applyAlignment="1">
      <alignment vertical="center"/>
    </xf>
    <xf numFmtId="177" fontId="6" fillId="0" borderId="53" xfId="1" applyNumberFormat="1" applyFont="1" applyFill="1" applyBorder="1" applyAlignment="1">
      <alignment vertical="center"/>
    </xf>
    <xf numFmtId="177" fontId="6" fillId="0" borderId="54" xfId="1" applyNumberFormat="1" applyFont="1" applyFill="1" applyBorder="1" applyAlignment="1">
      <alignment vertical="center"/>
    </xf>
    <xf numFmtId="177" fontId="6" fillId="0" borderId="55" xfId="1" applyNumberFormat="1" applyFont="1" applyFill="1" applyBorder="1" applyAlignment="1">
      <alignment vertical="center"/>
    </xf>
    <xf numFmtId="38" fontId="6" fillId="0" borderId="0" xfId="1" applyFont="1" applyFill="1" applyBorder="1" applyAlignment="1">
      <alignment vertical="center"/>
    </xf>
    <xf numFmtId="38" fontId="6" fillId="0" borderId="56" xfId="1" applyFont="1" applyFill="1" applyBorder="1" applyAlignment="1">
      <alignment vertical="center"/>
    </xf>
    <xf numFmtId="177" fontId="6" fillId="0" borderId="57" xfId="1" applyNumberFormat="1" applyFont="1" applyFill="1" applyBorder="1" applyAlignment="1">
      <alignment vertical="center"/>
    </xf>
    <xf numFmtId="177" fontId="6" fillId="0" borderId="58" xfId="1" applyNumberFormat="1" applyFont="1" applyFill="1" applyBorder="1" applyAlignment="1">
      <alignment vertical="center"/>
    </xf>
    <xf numFmtId="177" fontId="6" fillId="0" borderId="59" xfId="1" applyNumberFormat="1" applyFont="1" applyFill="1" applyBorder="1" applyAlignment="1">
      <alignment vertical="center"/>
    </xf>
    <xf numFmtId="38" fontId="6" fillId="0" borderId="58" xfId="1" applyFont="1" applyFill="1" applyBorder="1" applyAlignment="1">
      <alignment vertical="center"/>
    </xf>
    <xf numFmtId="38" fontId="6" fillId="0" borderId="60" xfId="1" applyFont="1" applyFill="1" applyBorder="1" applyAlignment="1">
      <alignment vertical="center"/>
    </xf>
    <xf numFmtId="181" fontId="6" fillId="0" borderId="0" xfId="1" applyNumberFormat="1" applyFont="1" applyFill="1" applyBorder="1" applyAlignment="1">
      <alignment vertical="center"/>
    </xf>
    <xf numFmtId="181" fontId="6" fillId="0" borderId="11" xfId="1" applyNumberFormat="1" applyFont="1" applyFill="1" applyBorder="1" applyAlignment="1">
      <alignment vertical="center"/>
    </xf>
    <xf numFmtId="181" fontId="6" fillId="0" borderId="1" xfId="1" applyNumberFormat="1" applyFont="1" applyFill="1" applyBorder="1" applyAlignment="1">
      <alignment vertical="center"/>
    </xf>
    <xf numFmtId="181" fontId="6" fillId="0" borderId="13" xfId="1" applyNumberFormat="1" applyFont="1" applyFill="1" applyBorder="1" applyAlignment="1">
      <alignment vertical="center"/>
    </xf>
    <xf numFmtId="181" fontId="6" fillId="0" borderId="2" xfId="1" applyNumberFormat="1" applyFont="1" applyFill="1" applyBorder="1" applyAlignment="1">
      <alignment vertical="center"/>
    </xf>
    <xf numFmtId="181" fontId="6" fillId="0" borderId="10" xfId="1" applyNumberFormat="1" applyFont="1" applyFill="1" applyBorder="1" applyAlignment="1">
      <alignment vertical="center"/>
    </xf>
    <xf numFmtId="181" fontId="6" fillId="0" borderId="47" xfId="1" applyNumberFormat="1" applyFont="1" applyFill="1" applyBorder="1" applyAlignment="1">
      <alignment vertical="center"/>
    </xf>
    <xf numFmtId="181" fontId="6" fillId="0" borderId="48" xfId="1" applyNumberFormat="1" applyFont="1" applyFill="1" applyBorder="1" applyAlignment="1">
      <alignment vertical="center"/>
    </xf>
    <xf numFmtId="181" fontId="6" fillId="0" borderId="49" xfId="1" applyNumberFormat="1" applyFont="1" applyFill="1" applyBorder="1" applyAlignment="1">
      <alignment vertical="center"/>
    </xf>
    <xf numFmtId="181" fontId="6" fillId="0" borderId="50" xfId="1" applyNumberFormat="1" applyFont="1" applyFill="1" applyBorder="1" applyAlignment="1">
      <alignment vertical="center"/>
    </xf>
    <xf numFmtId="181" fontId="6" fillId="0" borderId="51" xfId="1" applyNumberFormat="1" applyFont="1" applyFill="1" applyBorder="1" applyAlignment="1">
      <alignment vertical="center"/>
    </xf>
    <xf numFmtId="181" fontId="6" fillId="0" borderId="52" xfId="1" applyNumberFormat="1" applyFont="1" applyFill="1" applyBorder="1" applyAlignment="1">
      <alignment vertical="center"/>
    </xf>
    <xf numFmtId="181" fontId="6" fillId="0" borderId="53" xfId="1" applyNumberFormat="1" applyFont="1" applyFill="1" applyBorder="1" applyAlignment="1">
      <alignment vertical="center"/>
    </xf>
    <xf numFmtId="181" fontId="6" fillId="0" borderId="54" xfId="1" applyNumberFormat="1" applyFont="1" applyFill="1" applyBorder="1" applyAlignment="1">
      <alignment vertical="center"/>
    </xf>
    <xf numFmtId="181" fontId="6" fillId="0" borderId="55" xfId="1" applyNumberFormat="1" applyFont="1" applyFill="1" applyBorder="1" applyAlignment="1">
      <alignment vertical="center"/>
    </xf>
    <xf numFmtId="181" fontId="6" fillId="0" borderId="56" xfId="1" applyNumberFormat="1" applyFont="1" applyFill="1" applyBorder="1" applyAlignment="1">
      <alignment vertical="center"/>
    </xf>
    <xf numFmtId="181" fontId="6" fillId="0" borderId="57" xfId="1" applyNumberFormat="1" applyFont="1" applyFill="1" applyBorder="1" applyAlignment="1">
      <alignment vertical="center"/>
    </xf>
    <xf numFmtId="181" fontId="6" fillId="0" borderId="58" xfId="1" applyNumberFormat="1" applyFont="1" applyFill="1" applyBorder="1" applyAlignment="1">
      <alignment vertical="center"/>
    </xf>
    <xf numFmtId="181" fontId="6" fillId="0" borderId="59" xfId="1" applyNumberFormat="1" applyFont="1" applyFill="1" applyBorder="1" applyAlignment="1">
      <alignment vertical="center"/>
    </xf>
    <xf numFmtId="181" fontId="6" fillId="0" borderId="60" xfId="1" applyNumberFormat="1" applyFont="1" applyFill="1" applyBorder="1" applyAlignment="1">
      <alignment vertical="center"/>
    </xf>
    <xf numFmtId="0" fontId="6" fillId="0" borderId="1" xfId="0" applyFont="1" applyFill="1" applyBorder="1" applyAlignment="1">
      <alignment vertical="center"/>
    </xf>
    <xf numFmtId="0" fontId="0" fillId="0" borderId="32" xfId="0" applyFont="1" applyFill="1" applyBorder="1" applyAlignment="1">
      <alignment vertical="center" wrapText="1"/>
    </xf>
    <xf numFmtId="0" fontId="0" fillId="0" borderId="32" xfId="0" applyFill="1" applyBorder="1" applyAlignment="1">
      <alignment vertical="center" wrapText="1"/>
    </xf>
    <xf numFmtId="179" fontId="6" fillId="0" borderId="61" xfId="1" applyNumberFormat="1" applyFont="1" applyFill="1" applyBorder="1" applyAlignment="1"/>
    <xf numFmtId="179" fontId="6" fillId="0" borderId="62" xfId="1" applyNumberFormat="1" applyFont="1" applyFill="1" applyBorder="1" applyAlignment="1"/>
    <xf numFmtId="179" fontId="6" fillId="0" borderId="64" xfId="1" applyNumberFormat="1" applyFont="1" applyFill="1" applyBorder="1" applyAlignment="1"/>
    <xf numFmtId="179" fontId="6" fillId="0" borderId="69" xfId="1" applyNumberFormat="1" applyFont="1" applyFill="1" applyBorder="1"/>
    <xf numFmtId="179" fontId="6" fillId="0" borderId="70" xfId="1" applyNumberFormat="1" applyFont="1" applyFill="1" applyBorder="1"/>
    <xf numFmtId="179" fontId="6" fillId="0" borderId="71" xfId="1" applyNumberFormat="1" applyFont="1" applyFill="1" applyBorder="1"/>
    <xf numFmtId="179" fontId="6" fillId="0" borderId="72" xfId="1" applyNumberFormat="1" applyFont="1" applyFill="1" applyBorder="1"/>
    <xf numFmtId="179" fontId="6" fillId="0" borderId="63" xfId="1" applyNumberFormat="1" applyFont="1" applyFill="1" applyBorder="1" applyAlignment="1"/>
    <xf numFmtId="179" fontId="6" fillId="0" borderId="65" xfId="1" applyNumberFormat="1" applyFont="1" applyFill="1" applyBorder="1" applyAlignment="1"/>
    <xf numFmtId="179" fontId="6" fillId="0" borderId="66" xfId="1" applyNumberFormat="1" applyFont="1" applyFill="1" applyBorder="1" applyAlignment="1"/>
    <xf numFmtId="179" fontId="6" fillId="0" borderId="67" xfId="1" applyNumberFormat="1" applyFont="1" applyFill="1" applyBorder="1" applyAlignment="1"/>
    <xf numFmtId="179" fontId="6" fillId="0" borderId="68" xfId="1" applyNumberFormat="1" applyFont="1" applyFill="1" applyBorder="1" applyAlignment="1"/>
    <xf numFmtId="179" fontId="6" fillId="0" borderId="73" xfId="1" applyNumberFormat="1" applyFont="1" applyFill="1" applyBorder="1"/>
    <xf numFmtId="179" fontId="6" fillId="0" borderId="74" xfId="1" applyNumberFormat="1" applyFont="1" applyFill="1" applyBorder="1"/>
    <xf numFmtId="179" fontId="6" fillId="0" borderId="46" xfId="1" applyNumberFormat="1" applyFont="1" applyFill="1" applyBorder="1"/>
    <xf numFmtId="0" fontId="6" fillId="0" borderId="75" xfId="0" applyFont="1" applyBorder="1" applyAlignment="1">
      <alignment vertical="center"/>
    </xf>
    <xf numFmtId="180" fontId="6" fillId="0" borderId="30" xfId="1" applyNumberFormat="1" applyFont="1" applyFill="1" applyBorder="1" applyAlignment="1">
      <alignment vertical="center"/>
    </xf>
    <xf numFmtId="0" fontId="6" fillId="0" borderId="0" xfId="0" applyFont="1" applyFill="1" applyAlignment="1">
      <alignment horizontal="right" vertical="center"/>
    </xf>
    <xf numFmtId="49" fontId="6" fillId="0" borderId="6" xfId="0" applyNumberFormat="1" applyFont="1" applyFill="1" applyBorder="1" applyAlignment="1">
      <alignment vertical="center"/>
    </xf>
    <xf numFmtId="0" fontId="6" fillId="0" borderId="5" xfId="0" applyFont="1" applyFill="1" applyBorder="1" applyAlignment="1">
      <alignment vertical="center"/>
    </xf>
    <xf numFmtId="0" fontId="6" fillId="0" borderId="2" xfId="0" applyFont="1" applyFill="1" applyBorder="1" applyAlignment="1">
      <alignment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177" fontId="6" fillId="0" borderId="0" xfId="0" applyNumberFormat="1" applyFont="1" applyFill="1" applyAlignment="1">
      <alignment vertical="center"/>
    </xf>
    <xf numFmtId="177" fontId="6" fillId="0" borderId="3" xfId="1" applyNumberFormat="1" applyFont="1" applyFill="1" applyBorder="1" applyAlignment="1">
      <alignment vertical="center"/>
    </xf>
    <xf numFmtId="177" fontId="6" fillId="0" borderId="0" xfId="1" applyNumberFormat="1" applyFont="1" applyFill="1" applyAlignment="1">
      <alignment vertical="center"/>
    </xf>
    <xf numFmtId="177" fontId="6" fillId="0" borderId="11" xfId="0" applyNumberFormat="1" applyFont="1" applyFill="1" applyBorder="1" applyAlignment="1">
      <alignment vertical="center"/>
    </xf>
    <xf numFmtId="177" fontId="6" fillId="0" borderId="14" xfId="1" applyNumberFormat="1" applyFont="1" applyFill="1" applyBorder="1" applyAlignment="1">
      <alignment vertical="center"/>
    </xf>
    <xf numFmtId="177" fontId="6" fillId="0" borderId="13" xfId="0" applyNumberFormat="1" applyFont="1" applyFill="1" applyBorder="1" applyAlignment="1">
      <alignment vertical="center"/>
    </xf>
    <xf numFmtId="0" fontId="6" fillId="0" borderId="8" xfId="0" applyFont="1" applyFill="1" applyBorder="1" applyAlignment="1">
      <alignment vertical="center"/>
    </xf>
    <xf numFmtId="0" fontId="0" fillId="0" borderId="0" xfId="0" applyFont="1" applyFill="1"/>
    <xf numFmtId="0" fontId="4" fillId="0" borderId="0" xfId="0" applyFont="1" applyFill="1" applyAlignment="1">
      <alignment horizontal="right" vertical="center"/>
    </xf>
    <xf numFmtId="0" fontId="14" fillId="0" borderId="0" xfId="0" applyFont="1" applyFill="1" applyBorder="1" applyAlignment="1">
      <alignment horizontal="right" vertical="center"/>
    </xf>
    <xf numFmtId="0" fontId="5" fillId="0" borderId="0" xfId="0" applyFont="1" applyFill="1" applyAlignment="1">
      <alignment horizontal="left" vertical="center"/>
    </xf>
    <xf numFmtId="0" fontId="0" fillId="0" borderId="0" xfId="0" applyFill="1" applyAlignment="1">
      <alignment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182" fontId="12" fillId="0" borderId="23" xfId="3" applyNumberFormat="1" applyFont="1" applyFill="1" applyBorder="1" applyAlignment="1">
      <alignment horizontal="center" vertical="center" shrinkToFit="1"/>
    </xf>
    <xf numFmtId="0" fontId="6" fillId="0" borderId="31" xfId="0" applyFont="1" applyFill="1" applyBorder="1" applyAlignment="1">
      <alignment vertical="center" shrinkToFit="1"/>
    </xf>
    <xf numFmtId="177" fontId="6" fillId="0" borderId="43" xfId="0" applyNumberFormat="1" applyFont="1" applyFill="1" applyBorder="1" applyAlignment="1">
      <alignment vertical="center" shrinkToFit="1"/>
    </xf>
    <xf numFmtId="177" fontId="6" fillId="0" borderId="29" xfId="0" applyNumberFormat="1" applyFont="1" applyFill="1" applyBorder="1" applyAlignment="1">
      <alignment vertical="center" shrinkToFit="1"/>
    </xf>
    <xf numFmtId="38" fontId="6" fillId="0" borderId="29" xfId="1" applyFont="1" applyFill="1" applyBorder="1" applyAlignment="1">
      <alignment vertical="center" shrinkToFit="1"/>
    </xf>
    <xf numFmtId="38" fontId="6" fillId="0" borderId="31" xfId="1" applyFont="1" applyFill="1" applyBorder="1" applyAlignment="1">
      <alignment vertical="center" shrinkToFit="1"/>
    </xf>
    <xf numFmtId="182" fontId="12" fillId="0" borderId="24" xfId="3" quotePrefix="1" applyNumberFormat="1" applyFont="1" applyFill="1" applyBorder="1" applyAlignment="1">
      <alignment horizontal="center" vertical="center" shrinkToFit="1"/>
    </xf>
    <xf numFmtId="0" fontId="6" fillId="0" borderId="26" xfId="0" applyFont="1" applyFill="1" applyBorder="1" applyAlignment="1">
      <alignment vertical="center" shrinkToFit="1"/>
    </xf>
    <xf numFmtId="177" fontId="6" fillId="0" borderId="30" xfId="0" applyNumberFormat="1" applyFont="1" applyFill="1" applyBorder="1" applyAlignment="1">
      <alignment vertical="center" shrinkToFit="1"/>
    </xf>
    <xf numFmtId="177" fontId="6" fillId="0" borderId="21" xfId="0" applyNumberFormat="1" applyFont="1" applyFill="1" applyBorder="1" applyAlignment="1">
      <alignment vertical="center" shrinkToFit="1"/>
    </xf>
    <xf numFmtId="38" fontId="6" fillId="0" borderId="21" xfId="1" applyFont="1" applyFill="1" applyBorder="1" applyAlignment="1">
      <alignment vertical="center" shrinkToFit="1"/>
    </xf>
    <xf numFmtId="38" fontId="6" fillId="0" borderId="26" xfId="1" applyFont="1" applyFill="1" applyBorder="1" applyAlignment="1">
      <alignment vertical="center" shrinkToFit="1"/>
    </xf>
    <xf numFmtId="182" fontId="12" fillId="0" borderId="24" xfId="3" applyNumberFormat="1" applyFont="1" applyFill="1" applyBorder="1" applyAlignment="1">
      <alignment horizontal="center" vertical="center" shrinkToFit="1"/>
    </xf>
    <xf numFmtId="182" fontId="12" fillId="0" borderId="33" xfId="3" applyNumberFormat="1" applyFont="1" applyFill="1" applyBorder="1" applyAlignment="1">
      <alignment horizontal="center" vertical="center" shrinkToFit="1"/>
    </xf>
    <xf numFmtId="0" fontId="6" fillId="0" borderId="34" xfId="0" applyFont="1" applyFill="1" applyBorder="1" applyAlignment="1">
      <alignment vertical="center" shrinkToFit="1"/>
    </xf>
    <xf numFmtId="177" fontId="6" fillId="0" borderId="44" xfId="0" applyNumberFormat="1" applyFont="1" applyFill="1" applyBorder="1" applyAlignment="1">
      <alignment vertical="center" shrinkToFit="1"/>
    </xf>
    <xf numFmtId="177" fontId="6" fillId="0" borderId="32" xfId="0" applyNumberFormat="1" applyFont="1" applyFill="1" applyBorder="1" applyAlignment="1">
      <alignment vertical="center" shrinkToFit="1"/>
    </xf>
    <xf numFmtId="38" fontId="6" fillId="0" borderId="32" xfId="1" applyFont="1" applyFill="1" applyBorder="1" applyAlignment="1">
      <alignment vertical="center" shrinkToFit="1"/>
    </xf>
    <xf numFmtId="38" fontId="6" fillId="0" borderId="34" xfId="1" applyFont="1" applyFill="1" applyBorder="1" applyAlignment="1">
      <alignment vertical="center" shrinkToFit="1"/>
    </xf>
    <xf numFmtId="0" fontId="6" fillId="0" borderId="36" xfId="0" applyFont="1" applyFill="1" applyBorder="1" applyAlignment="1">
      <alignment vertical="center" shrinkToFit="1"/>
    </xf>
    <xf numFmtId="0" fontId="6" fillId="0" borderId="38" xfId="0" applyFont="1" applyFill="1" applyBorder="1" applyAlignment="1">
      <alignment horizontal="center" vertical="center" shrinkToFit="1"/>
    </xf>
    <xf numFmtId="177" fontId="7" fillId="0" borderId="45" xfId="0" applyNumberFormat="1" applyFont="1" applyFill="1" applyBorder="1" applyAlignment="1">
      <alignment vertical="center" shrinkToFit="1"/>
    </xf>
    <xf numFmtId="177" fontId="7" fillId="0" borderId="37" xfId="0" applyNumberFormat="1" applyFont="1" applyFill="1" applyBorder="1" applyAlignment="1">
      <alignment vertical="center" shrinkToFit="1"/>
    </xf>
    <xf numFmtId="38" fontId="7" fillId="0" borderId="37" xfId="1" applyFont="1" applyFill="1" applyBorder="1" applyAlignment="1">
      <alignment vertical="center" shrinkToFit="1"/>
    </xf>
    <xf numFmtId="38" fontId="7" fillId="0" borderId="38" xfId="1" applyFont="1" applyFill="1" applyBorder="1" applyAlignment="1">
      <alignment vertical="center" shrinkToFit="1"/>
    </xf>
    <xf numFmtId="0" fontId="7" fillId="0" borderId="0" xfId="0" applyFont="1" applyFill="1" applyBorder="1" applyAlignment="1">
      <alignment vertical="center" shrinkToFit="1"/>
    </xf>
    <xf numFmtId="0" fontId="6" fillId="0" borderId="0" xfId="0" applyFont="1" applyFill="1" applyAlignment="1">
      <alignment vertical="center" shrinkToFit="1"/>
    </xf>
    <xf numFmtId="0" fontId="6" fillId="0" borderId="0" xfId="0" applyFont="1" applyFill="1" applyBorder="1" applyAlignment="1">
      <alignment vertical="center" shrinkToFit="1"/>
    </xf>
    <xf numFmtId="0" fontId="9" fillId="0" borderId="5" xfId="0" applyFont="1" applyFill="1" applyBorder="1" applyAlignment="1">
      <alignment vertical="center" shrinkToFit="1"/>
    </xf>
    <xf numFmtId="0" fontId="9" fillId="0" borderId="3" xfId="0" applyFont="1" applyFill="1" applyBorder="1" applyAlignment="1">
      <alignment vertical="center" shrinkToFit="1"/>
    </xf>
    <xf numFmtId="38" fontId="9" fillId="0" borderId="5" xfId="0" applyNumberFormat="1" applyFont="1" applyFill="1" applyBorder="1" applyAlignment="1">
      <alignment horizontal="right" vertical="center" shrinkToFit="1"/>
    </xf>
    <xf numFmtId="38" fontId="9" fillId="0" borderId="6" xfId="0" applyNumberFormat="1" applyFont="1" applyFill="1" applyBorder="1" applyAlignment="1">
      <alignment horizontal="right" vertical="center" shrinkToFit="1"/>
    </xf>
    <xf numFmtId="38" fontId="9" fillId="0" borderId="5" xfId="1" applyFont="1" applyFill="1" applyBorder="1" applyAlignment="1">
      <alignment horizontal="center" vertical="center" shrinkToFit="1"/>
    </xf>
    <xf numFmtId="38" fontId="9" fillId="0" borderId="6" xfId="1" applyFont="1" applyFill="1" applyBorder="1" applyAlignment="1">
      <alignment horizontal="center" vertical="center" shrinkToFit="1"/>
    </xf>
    <xf numFmtId="176" fontId="9" fillId="0" borderId="3" xfId="1" applyNumberFormat="1" applyFont="1" applyFill="1" applyBorder="1" applyAlignment="1">
      <alignment horizontal="right" vertical="center" shrinkToFit="1"/>
    </xf>
    <xf numFmtId="176" fontId="9" fillId="0" borderId="4" xfId="1" applyNumberFormat="1" applyFont="1" applyFill="1" applyBorder="1" applyAlignment="1">
      <alignment horizontal="right" vertical="center" shrinkToFit="1"/>
    </xf>
    <xf numFmtId="38" fontId="9" fillId="0" borderId="3" xfId="1" applyFont="1" applyFill="1" applyBorder="1" applyAlignment="1">
      <alignment horizontal="center" vertical="center" shrinkToFit="1"/>
    </xf>
    <xf numFmtId="38" fontId="9" fillId="0" borderId="4" xfId="1" applyFont="1" applyFill="1" applyBorder="1" applyAlignment="1">
      <alignment horizontal="center" vertical="center" shrinkToFit="1"/>
    </xf>
    <xf numFmtId="40" fontId="9" fillId="0" borderId="7" xfId="1" applyNumberFormat="1" applyFont="1" applyFill="1" applyBorder="1" applyAlignment="1">
      <alignment horizontal="right" vertical="center" shrinkToFit="1"/>
    </xf>
    <xf numFmtId="10" fontId="9" fillId="0" borderId="9" xfId="1" applyNumberFormat="1" applyFont="1" applyFill="1" applyBorder="1" applyAlignment="1">
      <alignment horizontal="right" vertical="center" shrinkToFit="1"/>
    </xf>
    <xf numFmtId="38" fontId="9" fillId="0" borderId="7" xfId="1" applyFont="1" applyFill="1" applyBorder="1" applyAlignment="1">
      <alignment horizontal="center" vertical="center" shrinkToFit="1"/>
    </xf>
    <xf numFmtId="38" fontId="9" fillId="0" borderId="9" xfId="1"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5" xfId="0" applyFont="1" applyFill="1" applyBorder="1" applyAlignment="1">
      <alignment vertical="center" shrinkToFit="1"/>
    </xf>
    <xf numFmtId="0" fontId="23" fillId="0" borderId="3" xfId="0" applyFont="1" applyFill="1" applyBorder="1" applyAlignment="1">
      <alignment vertical="center" shrinkToFit="1"/>
    </xf>
    <xf numFmtId="0" fontId="23" fillId="0" borderId="7" xfId="0" applyFont="1" applyFill="1" applyBorder="1" applyAlignment="1">
      <alignment vertical="center" shrinkToFit="1"/>
    </xf>
    <xf numFmtId="0" fontId="4" fillId="0" borderId="0" xfId="0" applyFont="1" applyFill="1" applyAlignment="1">
      <alignment vertical="center"/>
    </xf>
    <xf numFmtId="0" fontId="0" fillId="0" borderId="78" xfId="0" applyFont="1" applyFill="1" applyBorder="1" applyAlignment="1">
      <alignment vertical="center" shrinkToFit="1"/>
    </xf>
    <xf numFmtId="0" fontId="0" fillId="0" borderId="79" xfId="0" applyFont="1" applyFill="1" applyBorder="1" applyAlignment="1">
      <alignment vertical="center" shrinkToFit="1"/>
    </xf>
    <xf numFmtId="0" fontId="0" fillId="0" borderId="80" xfId="0" applyFill="1" applyBorder="1" applyAlignment="1">
      <alignment vertical="center" shrinkToFit="1"/>
    </xf>
    <xf numFmtId="0" fontId="0" fillId="0" borderId="81" xfId="0" applyFill="1" applyBorder="1" applyAlignment="1">
      <alignment vertical="center" shrinkToFit="1"/>
    </xf>
    <xf numFmtId="0" fontId="0" fillId="0" borderId="80" xfId="0" applyFill="1" applyBorder="1" applyAlignment="1">
      <alignment horizontal="left" vertical="center" shrinkToFit="1"/>
    </xf>
    <xf numFmtId="0" fontId="0" fillId="0" borderId="82" xfId="0" applyFill="1" applyBorder="1" applyAlignment="1">
      <alignment vertical="center" shrinkToFit="1"/>
    </xf>
    <xf numFmtId="0" fontId="0" fillId="0" borderId="83" xfId="0" applyFill="1" applyBorder="1" applyAlignment="1">
      <alignment vertical="center" shrinkToFit="1"/>
    </xf>
    <xf numFmtId="0" fontId="23" fillId="0" borderId="3" xfId="0" applyFont="1" applyFill="1" applyBorder="1" applyAlignment="1">
      <alignment horizontal="center" vertical="center" wrapText="1" shrinkToFit="1"/>
    </xf>
    <xf numFmtId="0" fontId="23" fillId="0" borderId="4" xfId="0" applyFont="1" applyFill="1" applyBorder="1" applyAlignment="1">
      <alignment horizontal="center" vertical="center" wrapText="1" shrinkToFit="1"/>
    </xf>
    <xf numFmtId="0" fontId="16" fillId="0" borderId="25"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24" fillId="0" borderId="0" xfId="0" applyFont="1" applyBorder="1" applyAlignment="1">
      <alignment horizontal="left" vertical="center"/>
    </xf>
    <xf numFmtId="0" fontId="0" fillId="0" borderId="0" xfId="0" applyFont="1" applyBorder="1" applyAlignment="1">
      <alignment vertical="center" shrinkToFit="1"/>
    </xf>
    <xf numFmtId="0" fontId="0" fillId="0" borderId="0" xfId="0" applyFont="1" applyBorder="1" applyAlignment="1">
      <alignment vertical="center"/>
    </xf>
    <xf numFmtId="0" fontId="25" fillId="0" borderId="0" xfId="0" applyFont="1" applyBorder="1" applyAlignment="1">
      <alignment horizontal="left" vertical="center" shrinkToFit="1"/>
    </xf>
    <xf numFmtId="0" fontId="26" fillId="0" borderId="0" xfId="0" applyFont="1" applyBorder="1" applyAlignment="1">
      <alignment horizontal="left" vertical="center"/>
    </xf>
    <xf numFmtId="0" fontId="25" fillId="0" borderId="0" xfId="0" applyFont="1" applyBorder="1" applyAlignment="1">
      <alignment vertical="center" shrinkToFit="1"/>
    </xf>
    <xf numFmtId="0" fontId="26" fillId="0" borderId="0" xfId="0" applyFont="1" applyBorder="1" applyAlignment="1">
      <alignment vertical="center"/>
    </xf>
    <xf numFmtId="0" fontId="27" fillId="0" borderId="0" xfId="0" applyFont="1" applyBorder="1" applyAlignment="1">
      <alignment vertical="center" shrinkToFit="1"/>
    </xf>
    <xf numFmtId="0" fontId="0" fillId="0" borderId="75" xfId="0" applyFont="1" applyFill="1" applyBorder="1" applyAlignment="1">
      <alignment horizontal="center" vertical="center"/>
    </xf>
    <xf numFmtId="0" fontId="0" fillId="0" borderId="84" xfId="0" applyFont="1" applyFill="1" applyBorder="1" applyAlignment="1">
      <alignment vertical="center" wrapText="1"/>
    </xf>
    <xf numFmtId="0" fontId="0" fillId="0" borderId="30" xfId="0" applyFont="1" applyFill="1" applyBorder="1" applyAlignment="1">
      <alignment horizontal="center" vertical="center"/>
    </xf>
    <xf numFmtId="0" fontId="0" fillId="0" borderId="44" xfId="0" applyFont="1" applyFill="1" applyBorder="1" applyAlignment="1">
      <alignment vertical="center" wrapText="1"/>
    </xf>
    <xf numFmtId="0" fontId="0" fillId="0" borderId="85" xfId="0" applyFont="1" applyFill="1" applyBorder="1" applyAlignment="1">
      <alignment horizontal="center" vertical="center"/>
    </xf>
    <xf numFmtId="0" fontId="0" fillId="0" borderId="86" xfId="0" applyFont="1" applyFill="1" applyBorder="1" applyAlignment="1">
      <alignment vertical="center" wrapText="1"/>
    </xf>
    <xf numFmtId="182" fontId="12" fillId="0" borderId="24" xfId="3" applyNumberFormat="1" applyFont="1" applyFill="1" applyBorder="1" applyAlignment="1">
      <alignment horizontal="center" vertical="center"/>
    </xf>
    <xf numFmtId="182" fontId="12" fillId="0" borderId="24" xfId="3" quotePrefix="1" applyNumberFormat="1" applyFont="1" applyFill="1" applyBorder="1" applyAlignment="1">
      <alignment horizontal="center" vertical="center"/>
    </xf>
    <xf numFmtId="49" fontId="12" fillId="0" borderId="25" xfId="3" applyNumberFormat="1" applyFont="1" applyFill="1" applyBorder="1" applyAlignment="1">
      <alignment horizontal="center" vertical="center"/>
    </xf>
    <xf numFmtId="0" fontId="6" fillId="0" borderId="27" xfId="0" applyFont="1" applyBorder="1" applyAlignment="1">
      <alignment vertical="center"/>
    </xf>
    <xf numFmtId="178" fontId="6" fillId="0" borderId="26" xfId="0" applyNumberFormat="1" applyFont="1" applyBorder="1" applyAlignment="1">
      <alignment vertical="center"/>
    </xf>
    <xf numFmtId="178" fontId="6" fillId="0" borderId="27" xfId="0" applyNumberFormat="1" applyFont="1" applyBorder="1" applyAlignment="1">
      <alignment vertical="center"/>
    </xf>
    <xf numFmtId="178" fontId="6" fillId="0" borderId="28" xfId="0" applyNumberFormat="1" applyFont="1" applyBorder="1" applyAlignment="1">
      <alignment vertical="center"/>
    </xf>
    <xf numFmtId="180" fontId="6" fillId="0" borderId="26" xfId="1" applyNumberFormat="1" applyFont="1" applyFill="1" applyBorder="1" applyAlignment="1">
      <alignment vertical="center"/>
    </xf>
    <xf numFmtId="0" fontId="6" fillId="0" borderId="87" xfId="0" applyFont="1" applyBorder="1" applyAlignment="1">
      <alignment vertical="center"/>
    </xf>
    <xf numFmtId="180" fontId="6" fillId="0" borderId="88" xfId="1" applyNumberFormat="1" applyFont="1" applyFill="1" applyBorder="1" applyAlignment="1">
      <alignment vertical="center"/>
    </xf>
    <xf numFmtId="180" fontId="6" fillId="0" borderId="28" xfId="1" applyNumberFormat="1" applyFont="1" applyFill="1" applyBorder="1" applyAlignment="1">
      <alignment vertical="center"/>
    </xf>
    <xf numFmtId="178" fontId="6" fillId="0" borderId="26" xfId="1" applyNumberFormat="1" applyFont="1" applyBorder="1" applyAlignment="1">
      <alignment vertical="center"/>
    </xf>
    <xf numFmtId="177" fontId="6" fillId="0" borderId="27" xfId="1" applyNumberFormat="1" applyFont="1" applyBorder="1" applyAlignment="1">
      <alignment vertical="center"/>
    </xf>
    <xf numFmtId="178" fontId="6" fillId="0" borderId="27" xfId="1" applyNumberFormat="1" applyFont="1" applyBorder="1" applyAlignment="1">
      <alignment vertical="center"/>
    </xf>
    <xf numFmtId="178" fontId="6" fillId="0" borderId="28" xfId="1" applyNumberFormat="1" applyFont="1" applyBorder="1" applyAlignment="1">
      <alignment vertical="center"/>
    </xf>
    <xf numFmtId="0" fontId="29" fillId="0" borderId="10" xfId="4" applyFont="1" applyBorder="1" applyAlignment="1">
      <alignment horizontal="center" vertical="center" wrapText="1"/>
    </xf>
    <xf numFmtId="0" fontId="29" fillId="3" borderId="2" xfId="4" applyFont="1" applyFill="1" applyBorder="1" applyAlignment="1">
      <alignment horizontal="center" vertical="center" wrapText="1"/>
    </xf>
    <xf numFmtId="0" fontId="29" fillId="3" borderId="10" xfId="4" applyFont="1" applyFill="1" applyBorder="1" applyAlignment="1">
      <alignment horizontal="center" vertical="center" wrapText="1"/>
    </xf>
    <xf numFmtId="0" fontId="29" fillId="0" borderId="2" xfId="4" applyFont="1" applyBorder="1" applyAlignment="1">
      <alignment horizontal="center" vertical="center" wrapText="1"/>
    </xf>
    <xf numFmtId="0" fontId="29" fillId="0" borderId="1" xfId="4" applyFont="1" applyBorder="1" applyAlignment="1">
      <alignment horizontal="center" vertical="center" wrapText="1"/>
    </xf>
    <xf numFmtId="0" fontId="29" fillId="0" borderId="12" xfId="4" applyFont="1" applyBorder="1" applyAlignment="1">
      <alignment horizontal="center" vertical="center" wrapText="1"/>
    </xf>
    <xf numFmtId="0" fontId="30" fillId="0" borderId="1" xfId="4" applyFont="1" applyBorder="1" applyAlignment="1">
      <alignment horizontal="center" vertical="center" wrapText="1"/>
    </xf>
    <xf numFmtId="0" fontId="30" fillId="0" borderId="12" xfId="4" applyFont="1" applyBorder="1" applyAlignment="1">
      <alignment horizontal="center" vertical="center" wrapText="1"/>
    </xf>
    <xf numFmtId="0" fontId="30" fillId="3" borderId="10" xfId="4" applyFont="1" applyFill="1" applyBorder="1" applyAlignment="1">
      <alignment horizontal="center" vertical="center" wrapText="1"/>
    </xf>
    <xf numFmtId="0" fontId="30" fillId="3" borderId="6" xfId="4" applyFont="1" applyFill="1" applyBorder="1" applyAlignment="1">
      <alignment horizontal="center" vertical="center" wrapText="1"/>
    </xf>
    <xf numFmtId="49" fontId="29" fillId="0" borderId="17" xfId="0" applyNumberFormat="1" applyFont="1" applyBorder="1" applyAlignment="1">
      <alignment horizontal="center" vertical="center" shrinkToFit="1"/>
    </xf>
    <xf numFmtId="0" fontId="29" fillId="0" borderId="89" xfId="0" applyFont="1" applyBorder="1" applyAlignment="1">
      <alignment vertical="center" shrinkToFit="1"/>
    </xf>
    <xf numFmtId="38" fontId="29" fillId="0" borderId="15" xfId="1" applyFont="1" applyFill="1" applyBorder="1" applyAlignment="1">
      <alignment vertical="center" shrinkToFit="1"/>
    </xf>
    <xf numFmtId="38" fontId="29" fillId="0" borderId="16" xfId="1" applyFont="1" applyFill="1" applyBorder="1" applyAlignment="1">
      <alignment vertical="center" shrinkToFit="1"/>
    </xf>
    <xf numFmtId="37" fontId="29" fillId="0" borderId="16" xfId="0" applyNumberFormat="1" applyFont="1" applyFill="1" applyBorder="1" applyAlignment="1">
      <alignment vertical="center" shrinkToFit="1"/>
    </xf>
    <xf numFmtId="37" fontId="29" fillId="0" borderId="20" xfId="0" applyNumberFormat="1" applyFont="1" applyFill="1" applyBorder="1" applyAlignment="1">
      <alignment vertical="center" shrinkToFit="1"/>
    </xf>
    <xf numFmtId="49" fontId="29" fillId="0" borderId="76" xfId="0" applyNumberFormat="1" applyFont="1" applyBorder="1" applyAlignment="1">
      <alignment horizontal="center" vertical="center" shrinkToFit="1"/>
    </xf>
    <xf numFmtId="0" fontId="29" fillId="0" borderId="90" xfId="0" applyFont="1" applyBorder="1" applyAlignment="1">
      <alignment vertical="center" shrinkToFit="1"/>
    </xf>
    <xf numFmtId="38" fontId="29" fillId="0" borderId="24" xfId="1" applyFont="1" applyBorder="1" applyAlignment="1">
      <alignment vertical="center" shrinkToFit="1"/>
    </xf>
    <xf numFmtId="38" fontId="29" fillId="0" borderId="21" xfId="1" applyFont="1" applyBorder="1" applyAlignment="1">
      <alignment vertical="center" shrinkToFit="1"/>
    </xf>
    <xf numFmtId="37" fontId="29" fillId="0" borderId="21" xfId="0" applyNumberFormat="1" applyFont="1" applyBorder="1" applyAlignment="1">
      <alignment vertical="center" shrinkToFit="1"/>
    </xf>
    <xf numFmtId="37" fontId="29" fillId="0" borderId="26" xfId="0" applyNumberFormat="1" applyFont="1" applyBorder="1" applyAlignment="1">
      <alignment vertical="center" shrinkToFit="1"/>
    </xf>
    <xf numFmtId="38" fontId="29" fillId="0" borderId="26" xfId="1" applyFont="1" applyBorder="1" applyAlignment="1">
      <alignment vertical="center" shrinkToFit="1"/>
    </xf>
    <xf numFmtId="49" fontId="29" fillId="0" borderId="77" xfId="0" applyNumberFormat="1" applyFont="1" applyBorder="1" applyAlignment="1">
      <alignment horizontal="center" vertical="center" shrinkToFit="1"/>
    </xf>
    <xf numFmtId="0" fontId="29" fillId="0" borderId="91" xfId="0" applyFont="1" applyBorder="1" applyAlignment="1">
      <alignment vertical="center" shrinkToFit="1"/>
    </xf>
    <xf numFmtId="38" fontId="29" fillId="0" borderId="25" xfId="1" applyFont="1" applyBorder="1" applyAlignment="1">
      <alignment vertical="center" shrinkToFit="1"/>
    </xf>
    <xf numFmtId="38" fontId="29" fillId="0" borderId="27" xfId="1" applyFont="1" applyBorder="1" applyAlignment="1">
      <alignment vertical="center" shrinkToFit="1"/>
    </xf>
    <xf numFmtId="38" fontId="29" fillId="0" borderId="32" xfId="1" applyFont="1" applyBorder="1" applyAlignment="1">
      <alignment vertical="center" shrinkToFit="1"/>
    </xf>
    <xf numFmtId="38" fontId="29" fillId="0" borderId="28" xfId="1" applyFont="1" applyBorder="1" applyAlignment="1">
      <alignment vertical="center" shrinkToFit="1"/>
    </xf>
    <xf numFmtId="38" fontId="29" fillId="0" borderId="14" xfId="1" applyFont="1" applyBorder="1" applyAlignment="1">
      <alignment horizontal="center" vertical="center" shrinkToFit="1"/>
    </xf>
    <xf numFmtId="38" fontId="29" fillId="0" borderId="1" xfId="1" applyFont="1" applyBorder="1" applyAlignment="1">
      <alignment vertical="center" shrinkToFit="1"/>
    </xf>
    <xf numFmtId="38" fontId="29" fillId="0" borderId="36" xfId="1" applyFont="1" applyBorder="1" applyAlignment="1">
      <alignment vertical="center" shrinkToFit="1"/>
    </xf>
    <xf numFmtId="38" fontId="29" fillId="0" borderId="37" xfId="1" applyFont="1" applyBorder="1" applyAlignment="1">
      <alignment vertical="center" shrinkToFit="1"/>
    </xf>
    <xf numFmtId="38" fontId="29" fillId="0" borderId="38" xfId="1" applyFont="1" applyBorder="1" applyAlignment="1">
      <alignment vertical="center" shrinkToFit="1"/>
    </xf>
    <xf numFmtId="49" fontId="4" fillId="0" borderId="84" xfId="0" applyNumberFormat="1" applyFont="1" applyFill="1" applyBorder="1"/>
    <xf numFmtId="49" fontId="4" fillId="0" borderId="44" xfId="0" applyNumberFormat="1" applyFont="1" applyFill="1" applyBorder="1"/>
    <xf numFmtId="0" fontId="4" fillId="0" borderId="92" xfId="0" applyFont="1" applyFill="1" applyBorder="1" applyAlignment="1">
      <alignment vertical="top"/>
    </xf>
    <xf numFmtId="0" fontId="6" fillId="0" borderId="43" xfId="0" applyFont="1" applyFill="1" applyBorder="1" applyAlignment="1">
      <alignment vertical="top"/>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14"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9" fillId="4" borderId="1" xfId="0" applyFont="1" applyFill="1" applyBorder="1" applyAlignment="1">
      <alignment horizontal="center" vertical="center" wrapText="1"/>
    </xf>
    <xf numFmtId="177" fontId="19" fillId="4" borderId="0" xfId="0" applyNumberFormat="1" applyFont="1" applyFill="1" applyBorder="1" applyAlignment="1">
      <alignment vertical="center"/>
    </xf>
    <xf numFmtId="177" fontId="19" fillId="4" borderId="0" xfId="1" applyNumberFormat="1" applyFont="1" applyFill="1" applyBorder="1" applyAlignment="1">
      <alignment vertical="center"/>
    </xf>
    <xf numFmtId="0" fontId="6" fillId="0" borderId="0" xfId="0" applyFont="1" applyFill="1" applyAlignment="1">
      <alignment vertical="center" wrapText="1"/>
    </xf>
    <xf numFmtId="0" fontId="0" fillId="0" borderId="0" xfId="0" applyAlignment="1">
      <alignment vertical="center" wrapText="1"/>
    </xf>
    <xf numFmtId="0" fontId="0" fillId="0" borderId="0" xfId="0" applyAlignment="1">
      <alignment vertical="center"/>
    </xf>
    <xf numFmtId="0" fontId="19" fillId="0" borderId="5" xfId="0" applyFont="1" applyFill="1" applyBorder="1" applyAlignment="1">
      <alignment horizontal="center" vertical="center"/>
    </xf>
    <xf numFmtId="0" fontId="19" fillId="0" borderId="6" xfId="0" applyFont="1" applyFill="1" applyBorder="1" applyAlignment="1">
      <alignment vertical="center"/>
    </xf>
    <xf numFmtId="0" fontId="19" fillId="0" borderId="7" xfId="0" applyFont="1" applyFill="1" applyBorder="1" applyAlignment="1">
      <alignment vertical="center"/>
    </xf>
    <xf numFmtId="0" fontId="19" fillId="0" borderId="9" xfId="0" applyFont="1" applyFill="1" applyBorder="1" applyAlignment="1">
      <alignment vertical="center"/>
    </xf>
    <xf numFmtId="0" fontId="30" fillId="0" borderId="2" xfId="4" applyFont="1" applyBorder="1" applyAlignment="1">
      <alignment horizontal="center" vertical="center" wrapText="1"/>
    </xf>
    <xf numFmtId="0" fontId="30" fillId="0" borderId="0" xfId="4" applyFont="1" applyBorder="1" applyAlignment="1">
      <alignment horizontal="center" vertical="center" wrapText="1"/>
    </xf>
    <xf numFmtId="0" fontId="30" fillId="0" borderId="5" xfId="4" applyFont="1" applyBorder="1" applyAlignment="1">
      <alignment horizontal="center" vertical="center" wrapText="1"/>
    </xf>
    <xf numFmtId="0" fontId="30" fillId="0" borderId="3" xfId="4" applyFont="1" applyBorder="1" applyAlignment="1">
      <alignment horizontal="center" vertical="center" wrapText="1"/>
    </xf>
    <xf numFmtId="0" fontId="30" fillId="3" borderId="6" xfId="4" applyFont="1" applyFill="1" applyBorder="1" applyAlignment="1">
      <alignment horizontal="center" vertical="center" wrapText="1"/>
    </xf>
    <xf numFmtId="0" fontId="30" fillId="3" borderId="4" xfId="4" applyFont="1" applyFill="1" applyBorder="1" applyAlignment="1">
      <alignment horizontal="center" vertical="center" wrapText="1"/>
    </xf>
    <xf numFmtId="0" fontId="33" fillId="2" borderId="5" xfId="4" applyFont="1" applyFill="1" applyBorder="1" applyAlignment="1">
      <alignment horizontal="center" vertical="center" wrapText="1"/>
    </xf>
    <xf numFmtId="0" fontId="33" fillId="0" borderId="6" xfId="0" applyFont="1" applyBorder="1" applyAlignment="1">
      <alignment vertical="center"/>
    </xf>
    <xf numFmtId="0" fontId="33" fillId="0" borderId="3" xfId="0" applyFont="1" applyBorder="1" applyAlignment="1">
      <alignment vertical="center"/>
    </xf>
    <xf numFmtId="0" fontId="33" fillId="0" borderId="4" xfId="0" applyFont="1" applyBorder="1" applyAlignment="1">
      <alignment vertical="center"/>
    </xf>
    <xf numFmtId="0" fontId="33" fillId="0" borderId="7" xfId="0" applyFont="1" applyBorder="1" applyAlignment="1">
      <alignment vertical="center"/>
    </xf>
    <xf numFmtId="0" fontId="33" fillId="0" borderId="9" xfId="0" applyFont="1" applyBorder="1" applyAlignment="1">
      <alignment vertical="center"/>
    </xf>
    <xf numFmtId="0" fontId="30" fillId="0" borderId="11" xfId="4" applyFont="1" applyBorder="1" applyAlignment="1">
      <alignment horizontal="center" vertical="center" wrapText="1"/>
    </xf>
    <xf numFmtId="0" fontId="30" fillId="3" borderId="0" xfId="4" applyFont="1" applyFill="1" applyBorder="1" applyAlignment="1">
      <alignment horizontal="center" vertical="center" wrapText="1"/>
    </xf>
    <xf numFmtId="0" fontId="30" fillId="3" borderId="11" xfId="4" applyFont="1" applyFill="1" applyBorder="1" applyAlignment="1">
      <alignment horizontal="center" vertical="center" wrapText="1"/>
    </xf>
    <xf numFmtId="0" fontId="30" fillId="3" borderId="10" xfId="4"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7" fillId="0" borderId="15" xfId="0" applyFont="1" applyFill="1" applyBorder="1" applyAlignment="1">
      <alignment horizontal="center" vertical="center"/>
    </xf>
    <xf numFmtId="0" fontId="38" fillId="0" borderId="20"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8" xfId="0" applyFont="1" applyFill="1" applyBorder="1" applyAlignment="1">
      <alignment horizontal="center" vertical="center"/>
    </xf>
    <xf numFmtId="178" fontId="6" fillId="0" borderId="21" xfId="1" applyNumberFormat="1" applyFont="1" applyFill="1" applyBorder="1" applyAlignment="1">
      <alignment vertical="center"/>
    </xf>
    <xf numFmtId="178" fontId="6" fillId="0" borderId="26" xfId="1" applyNumberFormat="1" applyFont="1" applyFill="1" applyBorder="1" applyAlignment="1">
      <alignment vertical="center"/>
    </xf>
    <xf numFmtId="38" fontId="6" fillId="0" borderId="21" xfId="1" applyFont="1" applyFill="1" applyBorder="1" applyAlignment="1">
      <alignment vertical="center"/>
    </xf>
    <xf numFmtId="177" fontId="6" fillId="0" borderId="21" xfId="1" applyNumberFormat="1" applyFont="1" applyFill="1" applyBorder="1" applyAlignment="1">
      <alignment vertical="center"/>
    </xf>
    <xf numFmtId="38" fontId="6" fillId="0" borderId="17" xfId="0" applyNumberFormat="1" applyFont="1" applyFill="1" applyBorder="1" applyAlignment="1">
      <alignment vertical="center"/>
    </xf>
    <xf numFmtId="38" fontId="6" fillId="0" borderId="76" xfId="0" applyNumberFormat="1" applyFont="1" applyFill="1" applyBorder="1" applyAlignment="1">
      <alignment vertical="center"/>
    </xf>
    <xf numFmtId="178" fontId="6" fillId="0" borderId="27" xfId="1" applyNumberFormat="1" applyFont="1" applyFill="1" applyBorder="1" applyAlignment="1">
      <alignment vertical="center"/>
    </xf>
    <xf numFmtId="178" fontId="6" fillId="0" borderId="28" xfId="1" applyNumberFormat="1" applyFont="1" applyFill="1" applyBorder="1" applyAlignment="1">
      <alignment vertical="center"/>
    </xf>
    <xf numFmtId="38" fontId="6" fillId="0" borderId="27" xfId="1" applyFont="1" applyFill="1" applyBorder="1" applyAlignment="1">
      <alignment vertical="center"/>
    </xf>
    <xf numFmtId="177" fontId="6" fillId="0" borderId="27" xfId="1" applyNumberFormat="1" applyFont="1" applyFill="1" applyBorder="1" applyAlignment="1">
      <alignment vertical="center"/>
    </xf>
    <xf numFmtId="38" fontId="6" fillId="0" borderId="77" xfId="0" applyNumberFormat="1" applyFont="1" applyFill="1" applyBorder="1" applyAlignment="1">
      <alignment vertical="center"/>
    </xf>
  </cellXfs>
  <cellStyles count="5">
    <cellStyle name="桁区切り" xfId="1" builtinId="6"/>
    <cellStyle name="標準" xfId="0" builtinId="0"/>
    <cellStyle name="標準 10" xfId="4"/>
    <cellStyle name="標準 2 2 2" xfId="3"/>
    <cellStyle name="未定義"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247650</xdr:colOff>
      <xdr:row>8</xdr:row>
      <xdr:rowOff>171450</xdr:rowOff>
    </xdr:from>
    <xdr:to>
      <xdr:col>1</xdr:col>
      <xdr:colOff>6753225</xdr:colOff>
      <xdr:row>11</xdr:row>
      <xdr:rowOff>209550</xdr:rowOff>
    </xdr:to>
    <xdr:sp macro="" textlink="">
      <xdr:nvSpPr>
        <xdr:cNvPr id="2" name="正方形/長方形 1"/>
        <xdr:cNvSpPr/>
      </xdr:nvSpPr>
      <xdr:spPr>
        <a:xfrm>
          <a:off x="95250" y="2390775"/>
          <a:ext cx="6753225" cy="1181100"/>
        </a:xfrm>
        <a:prstGeom prst="rect">
          <a:avLst/>
        </a:prstGeom>
        <a:noFill/>
      </xdr:spPr>
      <xdr:txBody>
        <a:bodyPr wrap="square" lIns="91440" tIns="45720" rIns="91440" bIns="45720" anchor="ctr">
          <a:noAutofit/>
        </a:bodyPr>
        <a:lstStyle/>
        <a:p>
          <a:pPr algn="ctr">
            <a:spcAft>
              <a:spcPts val="0"/>
            </a:spcAft>
          </a:pPr>
          <a:r>
            <a:rPr lang="ja-JP" sz="2800" b="1" kern="100" spc="440">
              <a:ln w="3175" cap="flat" cmpd="sng" algn="ctr">
                <a:solidFill>
                  <a:srgbClr val="181717"/>
                </a:solidFill>
                <a:prstDash val="solid"/>
                <a:round/>
              </a:ln>
              <a:effectLst>
                <a:outerShdw blurRad="63500" dist="38100" dir="2700000" algn="tl">
                  <a:srgbClr val="000000">
                    <a:alpha val="40000"/>
                  </a:srgbClr>
                </a:outerShdw>
              </a:effectLst>
              <a:latin typeface="Century" panose="02040604050505020304" pitchFamily="18" charset="0"/>
              <a:ea typeface="游ゴシック Light" panose="020B0300000000000000" pitchFamily="50" charset="-128"/>
            </a:rPr>
            <a:t>産業連関表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247650</xdr:colOff>
      <xdr:row>7</xdr:row>
      <xdr:rowOff>171450</xdr:rowOff>
    </xdr:from>
    <xdr:to>
      <xdr:col>1</xdr:col>
      <xdr:colOff>6762750</xdr:colOff>
      <xdr:row>9</xdr:row>
      <xdr:rowOff>161925</xdr:rowOff>
    </xdr:to>
    <xdr:sp macro="" textlink="">
      <xdr:nvSpPr>
        <xdr:cNvPr id="3" name="正方形/長方形 2">
          <a:extLst>
            <a:ext uri="{FF2B5EF4-FFF2-40B4-BE49-F238E27FC236}">
              <a16:creationId xmlns:a16="http://schemas.microsoft.com/office/drawing/2014/main" id="{DA406644-D5EE-47DB-AA73-7D2E381600B7}"/>
            </a:ext>
          </a:extLst>
        </xdr:cNvPr>
        <xdr:cNvSpPr/>
      </xdr:nvSpPr>
      <xdr:spPr>
        <a:xfrm>
          <a:off x="95250" y="1971675"/>
          <a:ext cx="6762750" cy="790575"/>
        </a:xfrm>
        <a:prstGeom prst="rect">
          <a:avLst/>
        </a:prstGeom>
        <a:noFill/>
      </xdr:spPr>
      <xdr:txBody>
        <a:bodyPr wrap="square" lIns="91440" tIns="45720" rIns="91440" bIns="45720" anchor="ctr">
          <a:noAutofit/>
        </a:bodyPr>
        <a:lstStyle/>
        <a:p>
          <a:pPr algn="ctr">
            <a:spcAft>
              <a:spcPts val="0"/>
            </a:spcAft>
          </a:pPr>
          <a:r>
            <a:rPr lang="ja-JP" sz="2800" b="1" kern="100" spc="330">
              <a:ln w="3175" cap="flat" cmpd="sng" algn="ctr">
                <a:solidFill>
                  <a:srgbClr val="181717"/>
                </a:solidFill>
                <a:prstDash val="solid"/>
                <a:round/>
              </a:ln>
              <a:effectLst>
                <a:outerShdw blurRad="63500" dist="38100" dir="2700000" algn="tl">
                  <a:srgbClr val="000000">
                    <a:alpha val="40000"/>
                  </a:srgbClr>
                </a:outerShdw>
              </a:effectLst>
              <a:latin typeface="Century" panose="02040604050505020304" pitchFamily="18" charset="0"/>
              <a:ea typeface="游ゴシック Light" panose="020B0300000000000000" pitchFamily="50" charset="-128"/>
            </a:rPr>
            <a:t>愛知県</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247650</xdr:colOff>
      <xdr:row>5</xdr:row>
      <xdr:rowOff>214313</xdr:rowOff>
    </xdr:from>
    <xdr:to>
      <xdr:col>1</xdr:col>
      <xdr:colOff>6762750</xdr:colOff>
      <xdr:row>7</xdr:row>
      <xdr:rowOff>264477</xdr:rowOff>
    </xdr:to>
    <xdr:sp macro="" textlink="">
      <xdr:nvSpPr>
        <xdr:cNvPr id="4" name="正方形/長方形 3"/>
        <xdr:cNvSpPr/>
      </xdr:nvSpPr>
      <xdr:spPr>
        <a:xfrm>
          <a:off x="95250" y="1500188"/>
          <a:ext cx="6762750" cy="564514"/>
        </a:xfrm>
        <a:prstGeom prst="rect">
          <a:avLst/>
        </a:prstGeom>
        <a:noFill/>
      </xdr:spPr>
      <xdr:txBody>
        <a:bodyPr wrap="square" lIns="91440" tIns="45720" rIns="91440" bIns="45720" anchor="ctr">
          <a:spAutoFit/>
        </a:bodyPr>
        <a:lstStyle/>
        <a:p>
          <a:pPr algn="ctr">
            <a:spcAft>
              <a:spcPts val="0"/>
            </a:spcAft>
          </a:pPr>
          <a:r>
            <a:rPr lang="en-US" sz="2200" b="1" kern="100" spc="55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2015</a:t>
          </a:r>
          <a:r>
            <a:rPr lang="en-US" sz="2200" kern="100" spc="15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a:t>
          </a:r>
          <a:r>
            <a:rPr lang="ja-JP" sz="2200" b="1" kern="100" spc="5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平成</a:t>
          </a:r>
          <a:r>
            <a:rPr lang="en-US" sz="2200" b="1" kern="100" spc="12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27</a:t>
          </a:r>
          <a:r>
            <a:rPr lang="en-US" sz="2200" kern="100" spc="15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a:t>
          </a:r>
          <a:r>
            <a:rPr lang="ja-JP" sz="2200" b="1" kern="100" spc="15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年</a:t>
          </a:r>
          <a:endParaRPr lang="ja-JP" sz="1200" kern="100">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1</xdr:col>
      <xdr:colOff>9525</xdr:colOff>
      <xdr:row>31</xdr:row>
      <xdr:rowOff>104775</xdr:rowOff>
    </xdr:from>
    <xdr:to>
      <xdr:col>1</xdr:col>
      <xdr:colOff>6810375</xdr:colOff>
      <xdr:row>34</xdr:row>
      <xdr:rowOff>95250</xdr:rowOff>
    </xdr:to>
    <xdr:sp macro="" textlink="">
      <xdr:nvSpPr>
        <xdr:cNvPr id="5" name="正方形/長方形 4">
          <a:extLst>
            <a:ext uri="{FF2B5EF4-FFF2-40B4-BE49-F238E27FC236}">
              <a16:creationId xmlns:a16="http://schemas.microsoft.com/office/drawing/2014/main" id="{DA406644-D5EE-47DB-AA73-7D2E381600B7}"/>
            </a:ext>
          </a:extLst>
        </xdr:cNvPr>
        <xdr:cNvSpPr/>
      </xdr:nvSpPr>
      <xdr:spPr>
        <a:xfrm>
          <a:off x="104775" y="8353425"/>
          <a:ext cx="6800850" cy="676275"/>
        </a:xfrm>
        <a:prstGeom prst="rect">
          <a:avLst/>
        </a:prstGeom>
        <a:noFill/>
      </xdr:spPr>
      <xdr:txBody>
        <a:bodyPr wrap="square" lIns="91440" tIns="45720" rIns="91440" bIns="45720">
          <a:noAutofit/>
        </a:bodyPr>
        <a:lstStyle/>
        <a:p>
          <a:pPr algn="ctr">
            <a:lnSpc>
              <a:spcPts val="2300"/>
            </a:lnSpc>
            <a:spcAft>
              <a:spcPts val="0"/>
            </a:spcAft>
          </a:pPr>
          <a:r>
            <a:rPr lang="ja-JP" sz="1800" b="1" kern="100" spc="320">
              <a:ln w="3175" cap="flat" cmpd="sng" algn="ctr">
                <a:solidFill>
                  <a:srgbClr val="181717"/>
                </a:solidFill>
                <a:prstDash val="solid"/>
                <a:round/>
              </a:ln>
              <a:solidFill>
                <a:srgbClr val="7F7F7F"/>
              </a:solidFill>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cs typeface="+mn-cs"/>
            </a:rPr>
            <a:t>愛知県</a:t>
          </a:r>
          <a:r>
            <a:rPr lang="ja-JP" sz="1800" b="1" kern="100">
              <a:ln w="3175" cap="flat" cmpd="sng" algn="ctr">
                <a:solidFill>
                  <a:srgbClr val="181717"/>
                </a:solidFill>
                <a:prstDash val="solid"/>
                <a:round/>
              </a:ln>
              <a:solidFill>
                <a:srgbClr val="7F7F7F"/>
              </a:solidFill>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cs typeface="+mn-cs"/>
            </a:rPr>
            <a:t>県民文化局</a:t>
          </a:r>
          <a:endParaRPr lang="ja-JP" sz="1200" kern="100">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ctr">
            <a:lnSpc>
              <a:spcPts val="2300"/>
            </a:lnSpc>
            <a:spcAft>
              <a:spcPts val="0"/>
            </a:spcAft>
          </a:pPr>
          <a:r>
            <a:rPr lang="ja-JP" sz="1800" b="1" kern="100">
              <a:ln w="3175" cap="flat" cmpd="sng" algn="ctr">
                <a:solidFill>
                  <a:srgbClr val="181717"/>
                </a:solidFill>
                <a:prstDash val="solid"/>
                <a:round/>
              </a:ln>
              <a:solidFill>
                <a:srgbClr val="7F7F7F"/>
              </a:solidFill>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cs typeface="+mn-cs"/>
            </a:rPr>
            <a:t>県民生活</a:t>
          </a:r>
          <a:r>
            <a:rPr lang="ja-JP" sz="1800" b="1" kern="100" spc="280">
              <a:ln w="3175" cap="flat" cmpd="sng" algn="ctr">
                <a:solidFill>
                  <a:srgbClr val="181717"/>
                </a:solidFill>
                <a:prstDash val="solid"/>
                <a:round/>
              </a:ln>
              <a:solidFill>
                <a:srgbClr val="7F7F7F"/>
              </a:solidFill>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cs typeface="+mn-cs"/>
            </a:rPr>
            <a:t>部統計課</a:t>
          </a:r>
          <a:endParaRPr lang="ja-JP" sz="1200" kern="100">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B37"/>
  <sheetViews>
    <sheetView tabSelected="1" workbookViewId="0"/>
  </sheetViews>
  <sheetFormatPr defaultRowHeight="20.25" customHeight="1" x14ac:dyDescent="0.15"/>
  <cols>
    <col min="1" max="1" width="1.25" style="38" customWidth="1"/>
    <col min="2" max="2" width="89.5" style="344" customWidth="1"/>
    <col min="3" max="16384" width="9" style="38"/>
  </cols>
  <sheetData>
    <row r="8" spans="2:2" ht="33" x14ac:dyDescent="0.15">
      <c r="B8" s="341"/>
    </row>
    <row r="9" spans="2:2" ht="30" x14ac:dyDescent="0.15">
      <c r="B9" s="342"/>
    </row>
    <row r="10" spans="2:2" ht="30" x14ac:dyDescent="0.15">
      <c r="B10" s="342"/>
    </row>
    <row r="11" spans="2:2" ht="30" x14ac:dyDescent="0.15">
      <c r="B11" s="342"/>
    </row>
    <row r="12" spans="2:2" ht="30" x14ac:dyDescent="0.15">
      <c r="B12" s="342"/>
    </row>
    <row r="13" spans="2:2" ht="30.75" x14ac:dyDescent="0.15">
      <c r="B13" s="343" t="s">
        <v>337</v>
      </c>
    </row>
    <row r="14" spans="2:2" ht="18" x14ac:dyDescent="0.15"/>
    <row r="15" spans="2:2" ht="18" x14ac:dyDescent="0.15"/>
    <row r="16" spans="2:2" ht="18" x14ac:dyDescent="0.15"/>
    <row r="17" ht="18" x14ac:dyDescent="0.15"/>
    <row r="18" ht="18" x14ac:dyDescent="0.15"/>
    <row r="19" ht="18" x14ac:dyDescent="0.15"/>
    <row r="20" ht="18" x14ac:dyDescent="0.15"/>
    <row r="21" ht="18" x14ac:dyDescent="0.15"/>
    <row r="22" ht="18" x14ac:dyDescent="0.15"/>
    <row r="23" ht="18" x14ac:dyDescent="0.15"/>
    <row r="24" ht="18" x14ac:dyDescent="0.15"/>
    <row r="25" ht="18" x14ac:dyDescent="0.15"/>
    <row r="26" ht="18" x14ac:dyDescent="0.15"/>
    <row r="27" ht="18" x14ac:dyDescent="0.15"/>
    <row r="28" ht="18" x14ac:dyDescent="0.15"/>
    <row r="29" ht="18" x14ac:dyDescent="0.15"/>
    <row r="30" ht="18" x14ac:dyDescent="0.15"/>
    <row r="31" ht="18" x14ac:dyDescent="0.15"/>
    <row r="32" ht="18" x14ac:dyDescent="0.15"/>
    <row r="33" ht="18" x14ac:dyDescent="0.15"/>
    <row r="34" ht="18" x14ac:dyDescent="0.15"/>
    <row r="35" ht="18" x14ac:dyDescent="0.15"/>
    <row r="36" ht="18" x14ac:dyDescent="0.15"/>
    <row r="37" ht="18" x14ac:dyDescent="0.15"/>
  </sheetData>
  <phoneticPr fontId="3"/>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32"/>
  <sheetViews>
    <sheetView workbookViewId="0"/>
  </sheetViews>
  <sheetFormatPr defaultRowHeight="18" customHeight="1" x14ac:dyDescent="0.15"/>
  <cols>
    <col min="1" max="1" width="2.125" style="208" customWidth="1"/>
    <col min="2" max="2" width="17.625" style="208" customWidth="1"/>
    <col min="3" max="3" width="35.375" style="208" customWidth="1"/>
    <col min="4" max="16384" width="9" style="208"/>
  </cols>
  <sheetData>
    <row r="1" spans="2:3" ht="18" customHeight="1" x14ac:dyDescent="0.15">
      <c r="B1" s="207" t="s">
        <v>237</v>
      </c>
    </row>
    <row r="2" spans="2:3" ht="18" customHeight="1" x14ac:dyDescent="0.15">
      <c r="B2" s="209" t="s">
        <v>49</v>
      </c>
      <c r="C2" s="210" t="s">
        <v>50</v>
      </c>
    </row>
    <row r="3" spans="2:3" ht="18" customHeight="1" x14ac:dyDescent="0.15">
      <c r="B3" s="261" t="s">
        <v>241</v>
      </c>
      <c r="C3" s="262" t="s">
        <v>242</v>
      </c>
    </row>
    <row r="4" spans="2:3" ht="18" customHeight="1" x14ac:dyDescent="0.15">
      <c r="B4" s="263" t="s">
        <v>243</v>
      </c>
      <c r="C4" s="264" t="s">
        <v>47</v>
      </c>
    </row>
    <row r="5" spans="2:3" ht="18" customHeight="1" x14ac:dyDescent="0.15">
      <c r="B5" s="263" t="s">
        <v>244</v>
      </c>
      <c r="C5" s="264" t="s">
        <v>48</v>
      </c>
    </row>
    <row r="6" spans="2:3" ht="18" customHeight="1" x14ac:dyDescent="0.15">
      <c r="B6" s="265">
        <v>5</v>
      </c>
      <c r="C6" s="264" t="s">
        <v>245</v>
      </c>
    </row>
    <row r="7" spans="2:3" ht="18" customHeight="1" x14ac:dyDescent="0.15">
      <c r="B7" s="265">
        <v>6</v>
      </c>
      <c r="C7" s="264" t="s">
        <v>246</v>
      </c>
    </row>
    <row r="8" spans="2:3" ht="18" customHeight="1" x14ac:dyDescent="0.15">
      <c r="B8" s="265">
        <v>7</v>
      </c>
      <c r="C8" s="264" t="s">
        <v>247</v>
      </c>
    </row>
    <row r="9" spans="2:3" ht="18" customHeight="1" x14ac:dyDescent="0.15">
      <c r="B9" s="265">
        <v>8</v>
      </c>
      <c r="C9" s="264" t="s">
        <v>248</v>
      </c>
    </row>
    <row r="10" spans="2:3" ht="18" customHeight="1" x14ac:dyDescent="0.15">
      <c r="B10" s="265">
        <v>9</v>
      </c>
      <c r="C10" s="264" t="s">
        <v>249</v>
      </c>
    </row>
    <row r="11" spans="2:3" ht="18" customHeight="1" x14ac:dyDescent="0.15">
      <c r="B11" s="265">
        <v>10</v>
      </c>
      <c r="C11" s="264" t="s">
        <v>250</v>
      </c>
    </row>
    <row r="12" spans="2:3" ht="18" customHeight="1" x14ac:dyDescent="0.15">
      <c r="B12" s="265">
        <v>11</v>
      </c>
      <c r="C12" s="264" t="s">
        <v>251</v>
      </c>
    </row>
    <row r="13" spans="2:3" ht="18" customHeight="1" x14ac:dyDescent="0.15">
      <c r="B13" s="265">
        <v>12</v>
      </c>
      <c r="C13" s="264" t="s">
        <v>252</v>
      </c>
    </row>
    <row r="14" spans="2:3" ht="18" customHeight="1" x14ac:dyDescent="0.15">
      <c r="B14" s="265">
        <v>13</v>
      </c>
      <c r="C14" s="264" t="s">
        <v>253</v>
      </c>
    </row>
    <row r="15" spans="2:3" ht="18" customHeight="1" x14ac:dyDescent="0.15">
      <c r="B15" s="265">
        <v>14</v>
      </c>
      <c r="C15" s="264" t="s">
        <v>254</v>
      </c>
    </row>
    <row r="16" spans="2:3" ht="18" customHeight="1" x14ac:dyDescent="0.15">
      <c r="B16" s="265">
        <v>15</v>
      </c>
      <c r="C16" s="264" t="s">
        <v>255</v>
      </c>
    </row>
    <row r="17" spans="2:3" ht="18" customHeight="1" x14ac:dyDescent="0.15">
      <c r="B17" s="265">
        <v>16</v>
      </c>
      <c r="C17" s="264" t="s">
        <v>256</v>
      </c>
    </row>
    <row r="18" spans="2:3" ht="18" customHeight="1" x14ac:dyDescent="0.15">
      <c r="B18" s="265">
        <v>17</v>
      </c>
      <c r="C18" s="264" t="s">
        <v>257</v>
      </c>
    </row>
    <row r="19" spans="2:3" ht="18" customHeight="1" x14ac:dyDescent="0.15">
      <c r="B19" s="265">
        <v>18</v>
      </c>
      <c r="C19" s="264" t="s">
        <v>258</v>
      </c>
    </row>
    <row r="20" spans="2:3" ht="18" customHeight="1" x14ac:dyDescent="0.15">
      <c r="B20" s="265">
        <v>19</v>
      </c>
      <c r="C20" s="264" t="s">
        <v>259</v>
      </c>
    </row>
    <row r="21" spans="2:3" ht="18" customHeight="1" x14ac:dyDescent="0.15">
      <c r="B21" s="265">
        <v>20</v>
      </c>
      <c r="C21" s="264" t="s">
        <v>260</v>
      </c>
    </row>
    <row r="22" spans="2:3" ht="18" customHeight="1" x14ac:dyDescent="0.15">
      <c r="B22" s="265">
        <v>21</v>
      </c>
      <c r="C22" s="264" t="s">
        <v>261</v>
      </c>
    </row>
    <row r="23" spans="2:3" ht="18" customHeight="1" x14ac:dyDescent="0.15">
      <c r="B23" s="265">
        <v>22</v>
      </c>
      <c r="C23" s="264" t="s">
        <v>262</v>
      </c>
    </row>
    <row r="24" spans="2:3" ht="18" customHeight="1" x14ac:dyDescent="0.15">
      <c r="B24" s="265">
        <v>23</v>
      </c>
      <c r="C24" s="264" t="s">
        <v>263</v>
      </c>
    </row>
    <row r="25" spans="2:3" ht="18" customHeight="1" x14ac:dyDescent="0.15">
      <c r="B25" s="265">
        <v>24</v>
      </c>
      <c r="C25" s="264" t="s">
        <v>264</v>
      </c>
    </row>
    <row r="26" spans="2:3" ht="18" customHeight="1" x14ac:dyDescent="0.15">
      <c r="B26" s="265">
        <v>25</v>
      </c>
      <c r="C26" s="264" t="s">
        <v>265</v>
      </c>
    </row>
    <row r="27" spans="2:3" ht="18" customHeight="1" x14ac:dyDescent="0.15">
      <c r="B27" s="265">
        <v>26</v>
      </c>
      <c r="C27" s="264" t="s">
        <v>266</v>
      </c>
    </row>
    <row r="28" spans="2:3" ht="18" customHeight="1" x14ac:dyDescent="0.15">
      <c r="B28" s="265">
        <v>27</v>
      </c>
      <c r="C28" s="264" t="s">
        <v>267</v>
      </c>
    </row>
    <row r="29" spans="2:3" ht="18" customHeight="1" x14ac:dyDescent="0.15">
      <c r="B29" s="263" t="s">
        <v>43</v>
      </c>
      <c r="C29" s="264" t="s">
        <v>268</v>
      </c>
    </row>
    <row r="30" spans="2:3" ht="18" customHeight="1" x14ac:dyDescent="0.15">
      <c r="B30" s="263" t="s">
        <v>44</v>
      </c>
      <c r="C30" s="264" t="s">
        <v>268</v>
      </c>
    </row>
    <row r="31" spans="2:3" ht="18" customHeight="1" x14ac:dyDescent="0.15">
      <c r="B31" s="263" t="s">
        <v>45</v>
      </c>
      <c r="C31" s="264" t="s">
        <v>268</v>
      </c>
    </row>
    <row r="32" spans="2:3" ht="18" customHeight="1" x14ac:dyDescent="0.15">
      <c r="B32" s="266" t="s">
        <v>46</v>
      </c>
      <c r="C32" s="267" t="s">
        <v>268</v>
      </c>
    </row>
  </sheetData>
  <phoneticPr fontId="3"/>
  <pageMargins left="0.74803149606299213" right="0.74803149606299213" top="0.98425196850393704" bottom="0.98425196850393704" header="0.51181102362204722" footer="0.51181102362204722"/>
  <pageSetup paperSize="9" orientation="portrait" useFirstPageNumber="1" r:id="rId1"/>
  <headerFooter alignWithMargins="0">
    <oddHeader>&amp;L&amp;F&amp;R&amp;A</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workbookViewId="0"/>
  </sheetViews>
  <sheetFormatPr defaultColWidth="9" defaultRowHeight="21.6" customHeight="1" x14ac:dyDescent="0.15"/>
  <cols>
    <col min="1" max="1" width="1.75" style="276" customWidth="1"/>
    <col min="2" max="2" width="148.625" style="275" customWidth="1"/>
    <col min="3" max="17" width="9" style="276"/>
    <col min="18" max="18" width="24.75" style="276" customWidth="1"/>
    <col min="19" max="16384" width="9" style="276"/>
  </cols>
  <sheetData>
    <row r="1" spans="1:2" ht="20.25" customHeight="1" x14ac:dyDescent="0.15">
      <c r="A1" s="274" t="s">
        <v>280</v>
      </c>
    </row>
    <row r="2" spans="1:2" ht="16.5" customHeight="1" x14ac:dyDescent="0.15">
      <c r="B2" s="277" t="s">
        <v>281</v>
      </c>
    </row>
    <row r="3" spans="1:2" ht="6" customHeight="1" x14ac:dyDescent="0.15">
      <c r="B3" s="277"/>
    </row>
    <row r="4" spans="1:2" ht="21.6" customHeight="1" x14ac:dyDescent="0.15">
      <c r="A4" s="278" t="s">
        <v>282</v>
      </c>
    </row>
    <row r="5" spans="1:2" ht="21.6" customHeight="1" x14ac:dyDescent="0.15">
      <c r="B5" s="277" t="s">
        <v>283</v>
      </c>
    </row>
    <row r="6" spans="1:2" ht="21.6" customHeight="1" x14ac:dyDescent="0.15">
      <c r="B6" s="277" t="s">
        <v>284</v>
      </c>
    </row>
    <row r="7" spans="1:2" ht="21.6" customHeight="1" x14ac:dyDescent="0.15">
      <c r="B7" s="277" t="s">
        <v>285</v>
      </c>
    </row>
    <row r="8" spans="1:2" ht="21.6" customHeight="1" x14ac:dyDescent="0.15">
      <c r="B8" s="277" t="s">
        <v>286</v>
      </c>
    </row>
    <row r="9" spans="1:2" ht="21.6" customHeight="1" x14ac:dyDescent="0.15">
      <c r="B9" s="277" t="s">
        <v>287</v>
      </c>
    </row>
    <row r="10" spans="1:2" ht="8.25" customHeight="1" x14ac:dyDescent="0.15">
      <c r="B10" s="277"/>
    </row>
    <row r="11" spans="1:2" ht="21.6" customHeight="1" x14ac:dyDescent="0.15">
      <c r="A11" s="278" t="s">
        <v>288</v>
      </c>
    </row>
    <row r="12" spans="1:2" ht="21.6" customHeight="1" x14ac:dyDescent="0.15">
      <c r="B12" s="279" t="s">
        <v>289</v>
      </c>
    </row>
    <row r="13" spans="1:2" ht="21.6" customHeight="1" x14ac:dyDescent="0.15">
      <c r="B13" s="279" t="s">
        <v>290</v>
      </c>
    </row>
    <row r="14" spans="1:2" ht="21.6" customHeight="1" x14ac:dyDescent="0.15">
      <c r="B14" s="279" t="s">
        <v>291</v>
      </c>
    </row>
    <row r="15" spans="1:2" ht="21.6" customHeight="1" x14ac:dyDescent="0.15">
      <c r="B15" s="279" t="s">
        <v>292</v>
      </c>
    </row>
    <row r="16" spans="1:2" ht="21.6" customHeight="1" x14ac:dyDescent="0.15">
      <c r="B16" s="279" t="s">
        <v>293</v>
      </c>
    </row>
    <row r="17" spans="1:2" ht="21.6" customHeight="1" x14ac:dyDescent="0.15">
      <c r="B17" s="279" t="s">
        <v>294</v>
      </c>
    </row>
    <row r="18" spans="1:2" ht="21.6" customHeight="1" x14ac:dyDescent="0.15">
      <c r="B18" s="279" t="s">
        <v>295</v>
      </c>
    </row>
    <row r="19" spans="1:2" ht="21.6" customHeight="1" x14ac:dyDescent="0.15">
      <c r="B19" s="279" t="s">
        <v>296</v>
      </c>
    </row>
    <row r="20" spans="1:2" ht="5.25" customHeight="1" x14ac:dyDescent="0.15">
      <c r="B20" s="279"/>
    </row>
    <row r="21" spans="1:2" ht="21.6" customHeight="1" x14ac:dyDescent="0.15">
      <c r="A21" s="280" t="s">
        <v>297</v>
      </c>
    </row>
    <row r="22" spans="1:2" ht="21.6" customHeight="1" x14ac:dyDescent="0.15">
      <c r="B22" s="279" t="s">
        <v>298</v>
      </c>
    </row>
    <row r="23" spans="1:2" ht="21.6" customHeight="1" x14ac:dyDescent="0.15">
      <c r="B23" s="279" t="s">
        <v>299</v>
      </c>
    </row>
    <row r="24" spans="1:2" ht="21.6" customHeight="1" x14ac:dyDescent="0.15">
      <c r="B24" s="279" t="s">
        <v>300</v>
      </c>
    </row>
    <row r="25" spans="1:2" ht="21.6" customHeight="1" x14ac:dyDescent="0.15">
      <c r="B25" s="279" t="s">
        <v>301</v>
      </c>
    </row>
    <row r="26" spans="1:2" ht="21.6" customHeight="1" x14ac:dyDescent="0.15">
      <c r="B26" s="281" t="s">
        <v>338</v>
      </c>
    </row>
    <row r="27" spans="1:2" ht="5.25" customHeight="1" x14ac:dyDescent="0.15">
      <c r="B27" s="279"/>
    </row>
    <row r="28" spans="1:2" ht="21.6" customHeight="1" x14ac:dyDescent="0.15">
      <c r="A28" s="280" t="s">
        <v>302</v>
      </c>
    </row>
    <row r="29" spans="1:2" ht="21.6" customHeight="1" x14ac:dyDescent="0.15">
      <c r="B29" s="279" t="s">
        <v>303</v>
      </c>
    </row>
    <row r="30" spans="1:2" ht="21.6" customHeight="1" x14ac:dyDescent="0.15">
      <c r="B30" s="279" t="s">
        <v>304</v>
      </c>
    </row>
    <row r="31" spans="1:2" ht="21.6" customHeight="1" x14ac:dyDescent="0.15">
      <c r="B31" s="279" t="s">
        <v>305</v>
      </c>
    </row>
    <row r="32" spans="1:2" ht="21.6" customHeight="1" x14ac:dyDescent="0.15">
      <c r="B32" s="279" t="s">
        <v>306</v>
      </c>
    </row>
    <row r="33" spans="2:2" ht="21.6" customHeight="1" x14ac:dyDescent="0.15">
      <c r="B33" s="277"/>
    </row>
  </sheetData>
  <phoneticPr fontId="3"/>
  <pageMargins left="0.74803149606299213" right="0.74803149606299213" top="0.98425196850393704" bottom="0.98425196850393704" header="0.51181102362204722" footer="0.51181102362204722"/>
  <pageSetup paperSize="9" scale="80" orientation="landscape" r:id="rId1"/>
  <headerFooter alignWithMargins="0">
    <oddHeader>&amp;L&amp;F&amp;R&amp;A</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workbookViewId="0">
      <pane ySplit="8" topLeftCell="A9" activePane="bottomLeft" state="frozen"/>
      <selection activeCell="B14" sqref="B14"/>
      <selection pane="bottomLeft" activeCell="A7" sqref="A7"/>
    </sheetView>
  </sheetViews>
  <sheetFormatPr defaultRowHeight="19.5" x14ac:dyDescent="0.15"/>
  <cols>
    <col min="1" max="1" width="5.375" style="49" customWidth="1"/>
    <col min="2" max="2" width="0.75" style="49" customWidth="1"/>
    <col min="3" max="3" width="30" style="49" customWidth="1"/>
    <col min="4" max="4" width="15.5" style="49" customWidth="1"/>
    <col min="5" max="5" width="11.75" style="49" customWidth="1"/>
    <col min="6" max="9" width="9" style="49"/>
    <col min="10" max="10" width="9.875" style="49" customWidth="1"/>
    <col min="11" max="16384" width="9" style="49"/>
  </cols>
  <sheetData>
    <row r="1" spans="1:7" ht="5.0999999999999996" customHeight="1" x14ac:dyDescent="0.15">
      <c r="A1" s="47"/>
      <c r="B1" s="47"/>
      <c r="D1" s="47"/>
      <c r="E1" s="47"/>
      <c r="F1" s="47"/>
      <c r="G1" s="47"/>
    </row>
    <row r="2" spans="1:7" s="47" customFormat="1" ht="5.0999999999999996" customHeight="1" x14ac:dyDescent="0.15"/>
    <row r="3" spans="1:7" ht="5.0999999999999996" customHeight="1" x14ac:dyDescent="0.15">
      <c r="A3" s="47"/>
      <c r="B3" s="47"/>
      <c r="C3" s="48"/>
      <c r="D3" s="47"/>
      <c r="E3" s="47"/>
      <c r="F3" s="47"/>
      <c r="G3" s="47"/>
    </row>
    <row r="4" spans="1:7" ht="5.0999999999999996" customHeight="1" x14ac:dyDescent="0.15">
      <c r="C4" s="49" t="s">
        <v>40</v>
      </c>
      <c r="D4" s="50"/>
    </row>
    <row r="5" spans="1:7" ht="5.0999999999999996" customHeight="1" x14ac:dyDescent="0.15">
      <c r="B5" s="47"/>
      <c r="C5" s="47"/>
      <c r="D5" s="52"/>
      <c r="E5" s="52"/>
    </row>
    <row r="6" spans="1:7" ht="5.0999999999999996" customHeight="1" x14ac:dyDescent="0.15">
      <c r="B6" s="47"/>
      <c r="C6" s="47"/>
      <c r="D6" s="52"/>
      <c r="E6" s="52"/>
    </row>
    <row r="7" spans="1:7" ht="28.5" customHeight="1" x14ac:dyDescent="0.15">
      <c r="B7" s="47"/>
      <c r="C7" s="58" t="s">
        <v>222</v>
      </c>
      <c r="D7" s="52"/>
      <c r="E7" s="52"/>
    </row>
    <row r="8" spans="1:7" ht="56.25" customHeight="1" x14ac:dyDescent="0.15">
      <c r="C8" s="53" t="s">
        <v>41</v>
      </c>
      <c r="D8" s="347" t="s">
        <v>223</v>
      </c>
      <c r="E8" s="54" t="s">
        <v>42</v>
      </c>
    </row>
    <row r="9" spans="1:7" x14ac:dyDescent="0.15">
      <c r="A9" s="49">
        <v>5</v>
      </c>
      <c r="C9" s="51" t="s">
        <v>166</v>
      </c>
      <c r="D9" s="348">
        <v>100</v>
      </c>
      <c r="E9" s="51"/>
    </row>
    <row r="10" spans="1:7" x14ac:dyDescent="0.15">
      <c r="A10" s="49">
        <v>6</v>
      </c>
      <c r="C10" s="51" t="s">
        <v>2</v>
      </c>
      <c r="D10" s="348">
        <v>100</v>
      </c>
      <c r="E10" s="51"/>
    </row>
    <row r="11" spans="1:7" x14ac:dyDescent="0.15">
      <c r="A11" s="49">
        <v>7</v>
      </c>
      <c r="C11" s="51" t="s">
        <v>97</v>
      </c>
      <c r="D11" s="348">
        <v>100</v>
      </c>
      <c r="E11" s="51"/>
    </row>
    <row r="12" spans="1:7" x14ac:dyDescent="0.15">
      <c r="A12" s="49">
        <v>8</v>
      </c>
      <c r="C12" s="51" t="s">
        <v>3</v>
      </c>
      <c r="D12" s="348">
        <v>100</v>
      </c>
      <c r="E12" s="51"/>
    </row>
    <row r="13" spans="1:7" x14ac:dyDescent="0.15">
      <c r="A13" s="49">
        <v>9</v>
      </c>
      <c r="C13" s="51" t="s">
        <v>4</v>
      </c>
      <c r="D13" s="348">
        <v>100</v>
      </c>
      <c r="E13" s="51"/>
    </row>
    <row r="14" spans="1:7" x14ac:dyDescent="0.15">
      <c r="A14" s="49">
        <v>10</v>
      </c>
      <c r="C14" s="51" t="s">
        <v>167</v>
      </c>
      <c r="D14" s="348">
        <v>100</v>
      </c>
      <c r="E14" s="51"/>
    </row>
    <row r="15" spans="1:7" x14ac:dyDescent="0.15">
      <c r="A15" s="49">
        <v>11</v>
      </c>
      <c r="C15" s="51" t="s">
        <v>168</v>
      </c>
      <c r="D15" s="348">
        <v>100</v>
      </c>
      <c r="E15" s="51"/>
    </row>
    <row r="16" spans="1:7" x14ac:dyDescent="0.15">
      <c r="A16" s="49">
        <v>12</v>
      </c>
      <c r="C16" s="51" t="s">
        <v>169</v>
      </c>
      <c r="D16" s="348">
        <v>100</v>
      </c>
      <c r="E16" s="51"/>
    </row>
    <row r="17" spans="1:5" x14ac:dyDescent="0.15">
      <c r="A17" s="49">
        <v>13</v>
      </c>
      <c r="C17" s="51" t="s">
        <v>216</v>
      </c>
      <c r="D17" s="348">
        <v>100</v>
      </c>
      <c r="E17" s="51"/>
    </row>
    <row r="18" spans="1:5" x14ac:dyDescent="0.15">
      <c r="A18" s="49">
        <v>14</v>
      </c>
      <c r="C18" s="51" t="s">
        <v>5</v>
      </c>
      <c r="D18" s="348">
        <v>100</v>
      </c>
      <c r="E18" s="51"/>
    </row>
    <row r="19" spans="1:5" x14ac:dyDescent="0.15">
      <c r="A19" s="49">
        <v>15</v>
      </c>
      <c r="C19" s="51" t="s">
        <v>6</v>
      </c>
      <c r="D19" s="348">
        <v>100</v>
      </c>
      <c r="E19" s="51"/>
    </row>
    <row r="20" spans="1:5" x14ac:dyDescent="0.15">
      <c r="A20" s="49">
        <v>16</v>
      </c>
      <c r="C20" s="51" t="s">
        <v>7</v>
      </c>
      <c r="D20" s="348">
        <v>100</v>
      </c>
      <c r="E20" s="51"/>
    </row>
    <row r="21" spans="1:5" x14ac:dyDescent="0.15">
      <c r="A21" s="49">
        <v>17</v>
      </c>
      <c r="C21" s="51" t="s">
        <v>98</v>
      </c>
      <c r="D21" s="348">
        <v>100</v>
      </c>
      <c r="E21" s="51"/>
    </row>
    <row r="22" spans="1:5" x14ac:dyDescent="0.15">
      <c r="A22" s="49">
        <v>18</v>
      </c>
      <c r="C22" s="51" t="s">
        <v>99</v>
      </c>
      <c r="D22" s="348">
        <v>100</v>
      </c>
      <c r="E22" s="51"/>
    </row>
    <row r="23" spans="1:5" x14ac:dyDescent="0.15">
      <c r="A23" s="49">
        <v>19</v>
      </c>
      <c r="C23" s="51" t="s">
        <v>100</v>
      </c>
      <c r="D23" s="349">
        <v>100</v>
      </c>
      <c r="E23" s="51"/>
    </row>
    <row r="24" spans="1:5" x14ac:dyDescent="0.15">
      <c r="A24" s="49">
        <v>20</v>
      </c>
      <c r="C24" s="51" t="s">
        <v>171</v>
      </c>
      <c r="D24" s="349">
        <v>100</v>
      </c>
      <c r="E24" s="51"/>
    </row>
    <row r="25" spans="1:5" x14ac:dyDescent="0.15">
      <c r="A25" s="49">
        <v>21</v>
      </c>
      <c r="C25" s="51" t="s">
        <v>8</v>
      </c>
      <c r="D25" s="349">
        <v>100</v>
      </c>
      <c r="E25" s="51"/>
    </row>
    <row r="26" spans="1:5" x14ac:dyDescent="0.15">
      <c r="A26" s="49">
        <v>22</v>
      </c>
      <c r="C26" s="51" t="s">
        <v>102</v>
      </c>
      <c r="D26" s="349">
        <v>100</v>
      </c>
      <c r="E26" s="51"/>
    </row>
    <row r="27" spans="1:5" x14ac:dyDescent="0.15">
      <c r="A27" s="49">
        <v>23</v>
      </c>
      <c r="C27" s="51" t="s">
        <v>172</v>
      </c>
      <c r="D27" s="349">
        <v>100</v>
      </c>
      <c r="E27" s="51"/>
    </row>
    <row r="28" spans="1:5" x14ac:dyDescent="0.15">
      <c r="A28" s="49">
        <v>24</v>
      </c>
      <c r="C28" s="51" t="s">
        <v>173</v>
      </c>
      <c r="D28" s="349">
        <v>100</v>
      </c>
      <c r="E28" s="51"/>
    </row>
    <row r="29" spans="1:5" x14ac:dyDescent="0.15">
      <c r="A29" s="49">
        <v>25</v>
      </c>
      <c r="C29" s="51" t="s">
        <v>217</v>
      </c>
      <c r="D29" s="349">
        <v>100</v>
      </c>
      <c r="E29" s="51"/>
    </row>
    <row r="30" spans="1:5" x14ac:dyDescent="0.15">
      <c r="A30" s="49">
        <v>26</v>
      </c>
      <c r="C30" s="51" t="s">
        <v>9</v>
      </c>
      <c r="D30" s="349">
        <v>100</v>
      </c>
      <c r="E30" s="51"/>
    </row>
    <row r="31" spans="1:5" x14ac:dyDescent="0.15">
      <c r="A31" s="49">
        <v>27</v>
      </c>
      <c r="C31" s="51" t="s">
        <v>10</v>
      </c>
      <c r="D31" s="349">
        <v>100</v>
      </c>
      <c r="E31" s="51"/>
    </row>
    <row r="32" spans="1:5" x14ac:dyDescent="0.15">
      <c r="C32" s="54" t="s">
        <v>101</v>
      </c>
      <c r="D32" s="56">
        <f>SUM(D9:D31)</f>
        <v>2300</v>
      </c>
      <c r="E32" s="53"/>
    </row>
    <row r="33" spans="3:5" x14ac:dyDescent="0.15">
      <c r="C33" s="47"/>
      <c r="D33" s="57"/>
      <c r="E33" s="47"/>
    </row>
    <row r="34" spans="3:5" x14ac:dyDescent="0.15">
      <c r="D34" s="47"/>
      <c r="E34" s="47"/>
    </row>
    <row r="35" spans="3:5" x14ac:dyDescent="0.15">
      <c r="D35" s="47"/>
      <c r="E35" s="47"/>
    </row>
    <row r="36" spans="3:5" x14ac:dyDescent="0.15">
      <c r="C36" s="47"/>
      <c r="D36" s="47"/>
      <c r="E36" s="47"/>
    </row>
  </sheetData>
  <phoneticPr fontId="3"/>
  <pageMargins left="0.74803149606299213" right="0.74803149606299213" top="0.98425196850393704" bottom="0.98425196850393704" header="0.51181102362204722" footer="0.51181102362204722"/>
  <pageSetup paperSize="9" orientation="portrait" r:id="rId1"/>
  <headerFooter alignWithMargins="0">
    <oddHeader>&amp;L&amp;F&amp;R&amp;A</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9"/>
  <sheetViews>
    <sheetView zoomScale="120" zoomScaleNormal="120" workbookViewId="0">
      <pane xSplit="2" ySplit="4" topLeftCell="C5" activePane="bottomRight" state="frozen"/>
      <selection activeCell="B14" sqref="B14"/>
      <selection pane="topRight" activeCell="B14" sqref="B14"/>
      <selection pane="bottomLeft" activeCell="B14" sqref="B14"/>
      <selection pane="bottomRight"/>
    </sheetView>
  </sheetViews>
  <sheetFormatPr defaultRowHeight="12" x14ac:dyDescent="0.15"/>
  <cols>
    <col min="1" max="1" width="4.125" style="31" customWidth="1"/>
    <col min="2" max="2" width="25.5" style="31" customWidth="1"/>
    <col min="3" max="3" width="15.375" style="31" customWidth="1"/>
    <col min="4" max="4" width="14.375" style="31" customWidth="1"/>
    <col min="5" max="6" width="9.375" style="31" customWidth="1"/>
    <col min="7" max="7" width="2.125" style="31" customWidth="1"/>
    <col min="8" max="8" width="17.125" style="31" customWidth="1"/>
    <col min="9" max="12" width="13.875" style="31" customWidth="1"/>
    <col min="13" max="16384" width="9" style="31"/>
  </cols>
  <sheetData>
    <row r="2" spans="1:12" ht="18.75" customHeight="1" x14ac:dyDescent="0.15">
      <c r="B2" s="94" t="s">
        <v>238</v>
      </c>
      <c r="H2" s="238" t="s">
        <v>51</v>
      </c>
      <c r="I2" s="239"/>
      <c r="J2" s="239"/>
      <c r="K2" s="240"/>
      <c r="L2" s="240"/>
    </row>
    <row r="3" spans="1:12" ht="14.25" customHeight="1" x14ac:dyDescent="0.15">
      <c r="H3" s="241"/>
      <c r="I3" s="255"/>
      <c r="J3" s="256"/>
      <c r="K3" s="255"/>
      <c r="L3" s="256"/>
    </row>
    <row r="4" spans="1:12" ht="29.25" customHeight="1" x14ac:dyDescent="0.15">
      <c r="A4" s="117"/>
      <c r="B4" s="118"/>
      <c r="C4" s="211" t="s">
        <v>269</v>
      </c>
      <c r="D4" s="211" t="s">
        <v>89</v>
      </c>
      <c r="E4" s="211" t="s">
        <v>37</v>
      </c>
      <c r="F4" s="212" t="s">
        <v>270</v>
      </c>
      <c r="H4" s="242"/>
      <c r="I4" s="268" t="s">
        <v>271</v>
      </c>
      <c r="J4" s="269" t="s">
        <v>272</v>
      </c>
      <c r="K4" s="268" t="s">
        <v>273</v>
      </c>
      <c r="L4" s="269" t="s">
        <v>274</v>
      </c>
    </row>
    <row r="5" spans="1:12" ht="13.5" x14ac:dyDescent="0.15">
      <c r="A5" s="213">
        <v>1</v>
      </c>
      <c r="B5" s="214" t="s">
        <v>163</v>
      </c>
      <c r="C5" s="215">
        <f>'5'!F5+'6'!F5+'7'!F5+'8'!F5+'9'!F5+'10'!F5+'11'!F5+'12'!F5+'13'!F5+'14'!F5+'15'!F5+'16'!F5+'17'!F5+'18'!F5+'19'!F5+'20'!F5+'21'!F5+'22'!F5+'23'!F5+'24'!F5+'25'!F5+'26'!F5+'27'!F5</f>
        <v>8.4013000000000027</v>
      </c>
      <c r="D5" s="216">
        <f>'5'!H5+'6'!H5+'7'!H5+'8'!H5+'9'!H5+'10'!H5+'11'!H5+'12'!H5+'13'!H5+'14'!H5+'15'!H5+'16'!H5+'17'!H5+'18'!H5+'19'!H5+'20'!H5+'21'!H5+'22'!H5+'23'!H5+'24'!H5+'25'!H5+'26'!H5+'27'!H5</f>
        <v>4.0805788446073734</v>
      </c>
      <c r="E5" s="217">
        <f>'5'!J5+'6'!J5+'7'!J5+'8'!J5+'9'!J5+'10'!J5+'11'!J5+'12'!J5+'13'!J5+'14'!J5+'15'!J5+'16'!J5+'17'!J5+'18'!J5+'19'!J5+'20'!J5+'21'!J5+'22'!J5+'23'!J5+'24'!J5+'25'!J5+'26'!J5+'27'!J5</f>
        <v>1</v>
      </c>
      <c r="F5" s="218">
        <f>'5'!L5+'6'!L5+'7'!L5+'8'!L5+'9'!L5+'10'!L5+'11'!L5+'12'!L5+'13'!L5+'14'!L5+'15'!L5+'16'!L5+'17'!L5+'18'!L5+'19'!L5+'20'!L5+'21'!L5+'22'!L5+'23'!L5+'24'!L5+'25'!L5+'26'!L5+'27'!L5</f>
        <v>0</v>
      </c>
      <c r="H5" s="257" t="s">
        <v>52</v>
      </c>
      <c r="I5" s="243">
        <f>C48</f>
        <v>2894.7308000000007</v>
      </c>
      <c r="J5" s="244">
        <f>D48</f>
        <v>1134.0786721953768</v>
      </c>
      <c r="K5" s="245">
        <f>E48</f>
        <v>110</v>
      </c>
      <c r="L5" s="246">
        <f>F48</f>
        <v>85</v>
      </c>
    </row>
    <row r="6" spans="1:12" ht="13.5" x14ac:dyDescent="0.15">
      <c r="A6" s="219">
        <v>2</v>
      </c>
      <c r="B6" s="220" t="s">
        <v>164</v>
      </c>
      <c r="C6" s="221">
        <f>'5'!F6+'6'!F6+'7'!F6+'8'!F6+'9'!F6+'10'!F6+'11'!F6+'12'!F6+'13'!F6+'14'!F6+'15'!F6+'16'!F6+'17'!F6+'18'!F6+'19'!F6+'20'!F6+'21'!F6+'22'!F6+'23'!F6+'24'!F6+'25'!F6+'26'!F6+'27'!F6</f>
        <v>0.27699999999999997</v>
      </c>
      <c r="D6" s="222">
        <f>'5'!H6+'6'!H6+'7'!H6+'8'!H6+'9'!H6+'10'!H6+'11'!H6+'12'!H6+'13'!H6+'14'!H6+'15'!H6+'16'!H6+'17'!H6+'18'!H6+'19'!H6+'20'!H6+'21'!H6+'22'!H6+'23'!H6+'24'!H6+'25'!H6+'26'!H6+'27'!H6</f>
        <v>0.18607976233345339</v>
      </c>
      <c r="E6" s="223">
        <f>'5'!J6+'6'!J6+'7'!J6+'8'!J6+'9'!J6+'10'!J6+'11'!J6+'12'!J6+'13'!J6+'14'!J6+'15'!J6+'16'!J6+'17'!J6+'18'!J6+'19'!J6+'20'!J6+'21'!J6+'22'!J6+'23'!J6+'24'!J6+'25'!J6+'26'!J6+'27'!J6</f>
        <v>0</v>
      </c>
      <c r="F6" s="224">
        <f>'5'!L6+'6'!L6+'7'!L6+'8'!L6+'9'!L6+'10'!L6+'11'!L6+'12'!L6+'13'!L6+'14'!L6+'15'!L6+'16'!L6+'17'!L6+'18'!L6+'19'!L6+'20'!L6+'21'!L6+'22'!L6+'23'!L6+'24'!L6+'25'!L6+'26'!L6+'27'!L6</f>
        <v>0</v>
      </c>
      <c r="H6" s="258" t="s">
        <v>53</v>
      </c>
      <c r="I6" s="247">
        <f>入力!D32</f>
        <v>2300</v>
      </c>
      <c r="J6" s="248">
        <v>39560835</v>
      </c>
      <c r="K6" s="249" t="s">
        <v>94</v>
      </c>
      <c r="L6" s="250" t="s">
        <v>94</v>
      </c>
    </row>
    <row r="7" spans="1:12" ht="13.5" x14ac:dyDescent="0.15">
      <c r="A7" s="225">
        <v>3</v>
      </c>
      <c r="B7" s="220" t="s">
        <v>165</v>
      </c>
      <c r="C7" s="221">
        <f>'5'!F7+'6'!F7+'7'!F7+'8'!F7+'9'!F7+'10'!F7+'11'!F7+'12'!F7+'13'!F7+'14'!F7+'15'!F7+'16'!F7+'17'!F7+'18'!F7+'19'!F7+'20'!F7+'21'!F7+'22'!F7+'23'!F7+'24'!F7+'25'!F7+'26'!F7+'27'!F7</f>
        <v>0.42219999999999991</v>
      </c>
      <c r="D7" s="222">
        <f>'5'!H7+'6'!H7+'7'!H7+'8'!H7+'9'!H7+'10'!H7+'11'!H7+'12'!H7+'13'!H7+'14'!H7+'15'!H7+'16'!H7+'17'!H7+'18'!H7+'19'!H7+'20'!H7+'21'!H7+'22'!H7+'23'!H7+'24'!H7+'25'!H7+'26'!H7+'27'!H7</f>
        <v>0.17867138970120802</v>
      </c>
      <c r="E7" s="223">
        <f>'5'!J7+'6'!J7+'7'!J7+'8'!J7+'9'!J7+'10'!J7+'11'!J7+'12'!J7+'13'!J7+'14'!J7+'15'!J7+'16'!J7+'17'!J7+'18'!J7+'19'!J7+'20'!J7+'21'!J7+'22'!J7+'23'!J7+'24'!J7+'25'!J7+'26'!J7+'27'!J7</f>
        <v>0</v>
      </c>
      <c r="F7" s="224">
        <f>'5'!L7+'6'!L7+'7'!L7+'8'!L7+'9'!L7+'10'!L7+'11'!L7+'12'!L7+'13'!L7+'14'!L7+'15'!L7+'16'!L7+'17'!L7+'18'!L7+'19'!L7+'20'!L7+'21'!L7+'22'!L7+'23'!L7+'24'!L7+'25'!L7+'26'!L7+'27'!L7</f>
        <v>0</v>
      </c>
      <c r="H7" s="259" t="s">
        <v>54</v>
      </c>
      <c r="I7" s="251">
        <f>I5/I6</f>
        <v>1.2585786086956525</v>
      </c>
      <c r="J7" s="252">
        <f>J5/J6</f>
        <v>2.866670211069551E-5</v>
      </c>
      <c r="K7" s="253" t="s">
        <v>94</v>
      </c>
      <c r="L7" s="254" t="s">
        <v>94</v>
      </c>
    </row>
    <row r="8" spans="1:12" ht="13.5" x14ac:dyDescent="0.15">
      <c r="A8" s="219">
        <v>4</v>
      </c>
      <c r="B8" s="220" t="s">
        <v>1</v>
      </c>
      <c r="C8" s="221">
        <f>'5'!F8+'6'!F8+'7'!F8+'8'!F8+'9'!F8+'10'!F8+'11'!F8+'12'!F8+'13'!F8+'14'!F8+'15'!F8+'16'!F8+'17'!F8+'18'!F8+'19'!F8+'20'!F8+'21'!F8+'22'!F8+'23'!F8+'24'!F8+'25'!F8+'26'!F8+'27'!F8</f>
        <v>0.72420000000000007</v>
      </c>
      <c r="D8" s="222">
        <f>'5'!H8+'6'!H8+'7'!H8+'8'!H8+'9'!H8+'10'!H8+'11'!H8+'12'!H8+'13'!H8+'14'!H8+'15'!H8+'16'!H8+'17'!H8+'18'!H8+'19'!H8+'20'!H8+'21'!H8+'22'!H8+'23'!H8+'24'!H8+'25'!H8+'26'!H8+'27'!H8</f>
        <v>0.32165464010282774</v>
      </c>
      <c r="E8" s="223">
        <f>'5'!J8+'6'!J8+'7'!J8+'8'!J8+'9'!J8+'10'!J8+'11'!J8+'12'!J8+'13'!J8+'14'!J8+'15'!J8+'16'!J8+'17'!J8+'18'!J8+'19'!J8+'20'!J8+'21'!J8+'22'!J8+'23'!J8+'24'!J8+'25'!J8+'26'!J8+'27'!J8</f>
        <v>0</v>
      </c>
      <c r="F8" s="224">
        <f>'5'!L8+'6'!L8+'7'!L8+'8'!L8+'9'!L8+'10'!L8+'11'!L8+'12'!L8+'13'!L8+'14'!L8+'15'!L8+'16'!L8+'17'!L8+'18'!L8+'19'!L8+'20'!L8+'21'!L8+'22'!L8+'23'!L8+'24'!L8+'25'!L8+'26'!L8+'27'!L8</f>
        <v>0</v>
      </c>
      <c r="H8" s="260" t="s">
        <v>239</v>
      </c>
    </row>
    <row r="9" spans="1:12" ht="13.5" x14ac:dyDescent="0.15">
      <c r="A9" s="225">
        <v>5</v>
      </c>
      <c r="B9" s="220" t="s">
        <v>166</v>
      </c>
      <c r="C9" s="221">
        <f>'5'!F9+'6'!F9+'7'!F9+'8'!F9+'9'!F9+'10'!F9+'11'!F9+'12'!F9+'13'!F9+'14'!F9+'15'!F9+'16'!F9+'17'!F9+'18'!F9+'19'!F9+'20'!F9+'21'!F9+'22'!F9+'23'!F9+'24'!F9+'25'!F9+'26'!F9+'27'!F9</f>
        <v>100.76670000000001</v>
      </c>
      <c r="D9" s="222">
        <f>'5'!H9+'6'!H9+'7'!H9+'8'!H9+'9'!H9+'10'!H9+'11'!H9+'12'!H9+'13'!H9+'14'!H9+'15'!H9+'16'!H9+'17'!H9+'18'!H9+'19'!H9+'20'!H9+'21'!H9+'22'!H9+'23'!H9+'24'!H9+'25'!H9+'26'!H9+'27'!H9</f>
        <v>36.694012481477188</v>
      </c>
      <c r="E9" s="223">
        <f>'5'!J9+'6'!J9+'7'!J9+'8'!J9+'9'!J9+'10'!J9+'11'!J9+'12'!J9+'13'!J9+'14'!J9+'15'!J9+'16'!J9+'17'!J9+'18'!J9+'19'!J9+'20'!J9+'21'!J9+'22'!J9+'23'!J9+'24'!J9+'25'!J9+'26'!J9+'27'!J9</f>
        <v>4</v>
      </c>
      <c r="F9" s="224">
        <f>'5'!L9+'6'!L9+'7'!L9+'8'!L9+'9'!L9+'10'!L9+'11'!L9+'12'!L9+'13'!L9+'14'!L9+'15'!L9+'16'!L9+'17'!L9+'18'!L9+'19'!L9+'20'!L9+'21'!L9+'22'!L9+'23'!L9+'24'!L9+'25'!L9+'26'!L9+'27'!L9</f>
        <v>3</v>
      </c>
    </row>
    <row r="10" spans="1:12" ht="13.5" x14ac:dyDescent="0.15">
      <c r="A10" s="219">
        <v>6</v>
      </c>
      <c r="B10" s="220" t="s">
        <v>2</v>
      </c>
      <c r="C10" s="221">
        <f>'5'!F10+'6'!F10+'7'!F10+'8'!F10+'9'!F10+'10'!F10+'11'!F10+'12'!F10+'13'!F10+'14'!F10+'15'!F10+'16'!F10+'17'!F10+'18'!F10+'19'!F10+'20'!F10+'21'!F10+'22'!F10+'23'!F10+'24'!F10+'25'!F10+'26'!F10+'27'!F10</f>
        <v>100.87679999999997</v>
      </c>
      <c r="D10" s="222">
        <f>'5'!H10+'6'!H10+'7'!H10+'8'!H10+'9'!H10+'10'!H10+'11'!H10+'12'!H10+'13'!H10+'14'!H10+'15'!H10+'16'!H10+'17'!H10+'18'!H10+'19'!H10+'20'!H10+'21'!H10+'22'!H10+'23'!H10+'24'!H10+'25'!H10+'26'!H10+'27'!H10</f>
        <v>39.441330434967568</v>
      </c>
      <c r="E10" s="223">
        <f>'5'!J10+'6'!J10+'7'!J10+'8'!J10+'9'!J10+'10'!J10+'11'!J10+'12'!J10+'13'!J10+'14'!J10+'15'!J10+'16'!J10+'17'!J10+'18'!J10+'19'!J10+'20'!J10+'21'!J10+'22'!J10+'23'!J10+'24'!J10+'25'!J10+'26'!J10+'27'!J10</f>
        <v>11</v>
      </c>
      <c r="F10" s="224">
        <f>'5'!L10+'6'!L10+'7'!L10+'8'!L10+'9'!L10+'10'!L10+'11'!L10+'12'!L10+'13'!L10+'14'!L10+'15'!L10+'16'!L10+'17'!L10+'18'!L10+'19'!L10+'20'!L10+'21'!L10+'22'!L10+'23'!L10+'24'!L10+'25'!L10+'26'!L10+'27'!L10</f>
        <v>7</v>
      </c>
      <c r="H10" s="350" t="s">
        <v>240</v>
      </c>
      <c r="I10" s="351"/>
      <c r="J10" s="351"/>
      <c r="K10" s="351"/>
      <c r="L10" s="351"/>
    </row>
    <row r="11" spans="1:12" ht="13.5" x14ac:dyDescent="0.15">
      <c r="A11" s="225">
        <v>7</v>
      </c>
      <c r="B11" s="220" t="s">
        <v>97</v>
      </c>
      <c r="C11" s="221">
        <f>'5'!F11+'6'!F11+'7'!F11+'8'!F11+'9'!F11+'10'!F11+'11'!F11+'12'!F11+'13'!F11+'14'!F11+'15'!F11+'16'!F11+'17'!F11+'18'!F11+'19'!F11+'20'!F11+'21'!F11+'22'!F11+'23'!F11+'24'!F11+'25'!F11+'26'!F11+'27'!F11</f>
        <v>110.32560000000001</v>
      </c>
      <c r="D11" s="222">
        <f>'5'!H11+'6'!H11+'7'!H11+'8'!H11+'9'!H11+'10'!H11+'11'!H11+'12'!H11+'13'!H11+'14'!H11+'15'!H11+'16'!H11+'17'!H11+'18'!H11+'19'!H11+'20'!H11+'21'!H11+'22'!H11+'23'!H11+'24'!H11+'25'!H11+'26'!H11+'27'!H11</f>
        <v>38.529570001925407</v>
      </c>
      <c r="E11" s="223">
        <f>'5'!J11+'6'!J11+'7'!J11+'8'!J11+'9'!J11+'10'!J11+'11'!J11+'12'!J11+'13'!J11+'14'!J11+'15'!J11+'16'!J11+'17'!J11+'18'!J11+'19'!J11+'20'!J11+'21'!J11+'22'!J11+'23'!J11+'24'!J11+'25'!J11+'26'!J11+'27'!J11</f>
        <v>5</v>
      </c>
      <c r="F11" s="224">
        <f>'5'!L11+'6'!L11+'7'!L11+'8'!L11+'9'!L11+'10'!L11+'11'!L11+'12'!L11+'13'!L11+'14'!L11+'15'!L11+'16'!L11+'17'!L11+'18'!L11+'19'!L11+'20'!L11+'21'!L11+'22'!L11+'23'!L11+'24'!L11+'25'!L11+'26'!L11+'27'!L11</f>
        <v>4</v>
      </c>
      <c r="H11" s="351"/>
      <c r="I11" s="351"/>
      <c r="J11" s="351"/>
      <c r="K11" s="351"/>
      <c r="L11" s="351"/>
    </row>
    <row r="12" spans="1:12" ht="13.5" x14ac:dyDescent="0.15">
      <c r="A12" s="219">
        <v>8</v>
      </c>
      <c r="B12" s="220" t="s">
        <v>3</v>
      </c>
      <c r="C12" s="221">
        <f>'5'!F12+'6'!F12+'7'!F12+'8'!F12+'9'!F12+'10'!F12+'11'!F12+'12'!F12+'13'!F12+'14'!F12+'15'!F12+'16'!F12+'17'!F12+'18'!F12+'19'!F12+'20'!F12+'21'!F12+'22'!F12+'23'!F12+'24'!F12+'25'!F12+'26'!F12+'27'!F12</f>
        <v>111.72349999999997</v>
      </c>
      <c r="D12" s="222">
        <f>'5'!H12+'6'!H12+'7'!H12+'8'!H12+'9'!H12+'10'!H12+'11'!H12+'12'!H12+'13'!H12+'14'!H12+'15'!H12+'16'!H12+'17'!H12+'18'!H12+'19'!H12+'20'!H12+'21'!H12+'22'!H12+'23'!H12+'24'!H12+'25'!H12+'26'!H12+'27'!H12</f>
        <v>35.627817615779982</v>
      </c>
      <c r="E12" s="223">
        <f>'5'!J12+'6'!J12+'7'!J12+'8'!J12+'9'!J12+'10'!J12+'11'!J12+'12'!J12+'13'!J12+'14'!J12+'15'!J12+'16'!J12+'17'!J12+'18'!J12+'19'!J12+'20'!J12+'21'!J12+'22'!J12+'23'!J12+'24'!J12+'25'!J12+'26'!J12+'27'!J12</f>
        <v>1</v>
      </c>
      <c r="F12" s="224">
        <f>'5'!L12+'6'!L12+'7'!L12+'8'!L12+'9'!L12+'10'!L12+'11'!L12+'12'!L12+'13'!L12+'14'!L12+'15'!L12+'16'!L12+'17'!L12+'18'!L12+'19'!L12+'20'!L12+'21'!L12+'22'!L12+'23'!L12+'24'!L12+'25'!L12+'26'!L12+'27'!L12</f>
        <v>1</v>
      </c>
      <c r="H12" s="351"/>
      <c r="I12" s="351"/>
      <c r="J12" s="351"/>
      <c r="K12" s="351"/>
      <c r="L12" s="351"/>
    </row>
    <row r="13" spans="1:12" ht="13.5" x14ac:dyDescent="0.15">
      <c r="A13" s="225">
        <v>9</v>
      </c>
      <c r="B13" s="220" t="s">
        <v>4</v>
      </c>
      <c r="C13" s="221">
        <f>'5'!F13+'6'!F13+'7'!F13+'8'!F13+'9'!F13+'10'!F13+'11'!F13+'12'!F13+'13'!F13+'14'!F13+'15'!F13+'16'!F13+'17'!F13+'18'!F13+'19'!F13+'20'!F13+'21'!F13+'22'!F13+'23'!F13+'24'!F13+'25'!F13+'26'!F13+'27'!F13</f>
        <v>110.75370000000004</v>
      </c>
      <c r="D13" s="222">
        <f>'5'!H13+'6'!H13+'7'!H13+'8'!H13+'9'!H13+'10'!H13+'11'!H13+'12'!H13+'13'!H13+'14'!H13+'15'!H13+'16'!H13+'17'!H13+'18'!H13+'19'!H13+'20'!H13+'21'!H13+'22'!H13+'23'!H13+'24'!H13+'25'!H13+'26'!H13+'27'!H13</f>
        <v>33.604037714241336</v>
      </c>
      <c r="E13" s="223">
        <f>'5'!J13+'6'!J13+'7'!J13+'8'!J13+'9'!J13+'10'!J13+'11'!J13+'12'!J13+'13'!J13+'14'!J13+'15'!J13+'16'!J13+'17'!J13+'18'!J13+'19'!J13+'20'!J13+'21'!J13+'22'!J13+'23'!J13+'24'!J13+'25'!J13+'26'!J13+'27'!J13</f>
        <v>0</v>
      </c>
      <c r="F13" s="224">
        <f>'5'!L13+'6'!L13+'7'!L13+'8'!L13+'9'!L13+'10'!L13+'11'!L13+'12'!L13+'13'!L13+'14'!L13+'15'!L13+'16'!L13+'17'!L13+'18'!L13+'19'!L13+'20'!L13+'21'!L13+'22'!L13+'23'!L13+'24'!L13+'25'!L13+'26'!L13+'27'!L13</f>
        <v>0</v>
      </c>
      <c r="H13" s="351"/>
      <c r="I13" s="351"/>
      <c r="J13" s="351"/>
      <c r="K13" s="351"/>
      <c r="L13" s="351"/>
    </row>
    <row r="14" spans="1:12" ht="13.5" x14ac:dyDescent="0.15">
      <c r="A14" s="219">
        <v>10</v>
      </c>
      <c r="B14" s="220" t="s">
        <v>167</v>
      </c>
      <c r="C14" s="221">
        <f>'5'!F14+'6'!F14+'7'!F14+'8'!F14+'9'!F14+'10'!F14+'11'!F14+'12'!F14+'13'!F14+'14'!F14+'15'!F14+'16'!F14+'17'!F14+'18'!F14+'19'!F14+'20'!F14+'21'!F14+'22'!F14+'23'!F14+'24'!F14+'25'!F14+'26'!F14+'27'!F14</f>
        <v>120.3591</v>
      </c>
      <c r="D14" s="222">
        <f>'5'!H14+'6'!H14+'7'!H14+'8'!H14+'9'!H14+'10'!H14+'11'!H14+'12'!H14+'13'!H14+'14'!H14+'15'!H14+'16'!H14+'17'!H14+'18'!H14+'19'!H14+'20'!H14+'21'!H14+'22'!H14+'23'!H14+'24'!H14+'25'!H14+'26'!H14+'27'!H14</f>
        <v>40.845000466049761</v>
      </c>
      <c r="E14" s="223">
        <f>'5'!J14+'6'!J14+'7'!J14+'8'!J14+'9'!J14+'10'!J14+'11'!J14+'12'!J14+'13'!J14+'14'!J14+'15'!J14+'16'!J14+'17'!J14+'18'!J14+'19'!J14+'20'!J14+'21'!J14+'22'!J14+'23'!J14+'24'!J14+'25'!J14+'26'!J14+'27'!J14</f>
        <v>5</v>
      </c>
      <c r="F14" s="224">
        <f>'5'!L14+'6'!L14+'7'!L14+'8'!L14+'9'!L14+'10'!L14+'11'!L14+'12'!L14+'13'!L14+'14'!L14+'15'!L14+'16'!L14+'17'!L14+'18'!L14+'19'!L14+'20'!L14+'21'!L14+'22'!L14+'23'!L14+'24'!L14+'25'!L14+'26'!L14+'27'!L14</f>
        <v>4</v>
      </c>
      <c r="H14" s="352"/>
      <c r="I14" s="352"/>
      <c r="J14" s="352"/>
      <c r="K14" s="352"/>
      <c r="L14" s="352"/>
    </row>
    <row r="15" spans="1:12" ht="13.5" x14ac:dyDescent="0.15">
      <c r="A15" s="225">
        <v>11</v>
      </c>
      <c r="B15" s="220" t="s">
        <v>168</v>
      </c>
      <c r="C15" s="221">
        <f>'5'!F15+'6'!F15+'7'!F15+'8'!F15+'9'!F15+'10'!F15+'11'!F15+'12'!F15+'13'!F15+'14'!F15+'15'!F15+'16'!F15+'17'!F15+'18'!F15+'19'!F15+'20'!F15+'21'!F15+'22'!F15+'23'!F15+'24'!F15+'25'!F15+'26'!F15+'27'!F15</f>
        <v>104.9174</v>
      </c>
      <c r="D15" s="222">
        <f>'5'!H15+'6'!H15+'7'!H15+'8'!H15+'9'!H15+'10'!H15+'11'!H15+'12'!H15+'13'!H15+'14'!H15+'15'!H15+'16'!H15+'17'!H15+'18'!H15+'19'!H15+'20'!H15+'21'!H15+'22'!H15+'23'!H15+'24'!H15+'25'!H15+'26'!H15+'27'!H15</f>
        <v>47.631687941590535</v>
      </c>
      <c r="E15" s="223">
        <f>'5'!J15+'6'!J15+'7'!J15+'8'!J15+'9'!J15+'10'!J15+'11'!J15+'12'!J15+'13'!J15+'14'!J15+'15'!J15+'16'!J15+'17'!J15+'18'!J15+'19'!J15+'20'!J15+'21'!J15+'22'!J15+'23'!J15+'24'!J15+'25'!J15+'26'!J15+'27'!J15</f>
        <v>4</v>
      </c>
      <c r="F15" s="224">
        <f>'5'!L15+'6'!L15+'7'!L15+'8'!L15+'9'!L15+'10'!L15+'11'!L15+'12'!L15+'13'!L15+'14'!L15+'15'!L15+'16'!L15+'17'!L15+'18'!L15+'19'!L15+'20'!L15+'21'!L15+'22'!L15+'23'!L15+'24'!L15+'25'!L15+'26'!L15+'27'!L15</f>
        <v>3</v>
      </c>
      <c r="H15" s="352"/>
      <c r="I15" s="352"/>
      <c r="J15" s="352"/>
      <c r="K15" s="352"/>
      <c r="L15" s="352"/>
    </row>
    <row r="16" spans="1:12" ht="13.5" x14ac:dyDescent="0.15">
      <c r="A16" s="219">
        <v>12</v>
      </c>
      <c r="B16" s="220" t="s">
        <v>169</v>
      </c>
      <c r="C16" s="221">
        <f>'5'!F16+'6'!F16+'7'!F16+'8'!F16+'9'!F16+'10'!F16+'11'!F16+'12'!F16+'13'!F16+'14'!F16+'15'!F16+'16'!F16+'17'!F16+'18'!F16+'19'!F16+'20'!F16+'21'!F16+'22'!F16+'23'!F16+'24'!F16+'25'!F16+'26'!F16+'27'!F16</f>
        <v>100.2677</v>
      </c>
      <c r="D16" s="222">
        <f>'5'!H16+'6'!H16+'7'!H16+'8'!H16+'9'!H16+'10'!H16+'11'!H16+'12'!H16+'13'!H16+'14'!H16+'15'!H16+'16'!H16+'17'!H16+'18'!H16+'19'!H16+'20'!H16+'21'!H16+'22'!H16+'23'!H16+'24'!H16+'25'!H16+'26'!H16+'27'!H16</f>
        <v>46.256193546566017</v>
      </c>
      <c r="E16" s="223">
        <f>'5'!J16+'6'!J16+'7'!J16+'8'!J16+'9'!J16+'10'!J16+'11'!J16+'12'!J16+'13'!J16+'14'!J16+'15'!J16+'16'!J16+'17'!J16+'18'!J16+'19'!J16+'20'!J16+'21'!J16+'22'!J16+'23'!J16+'24'!J16+'25'!J16+'26'!J16+'27'!J16</f>
        <v>8</v>
      </c>
      <c r="F16" s="224">
        <f>'5'!L16+'6'!L16+'7'!L16+'8'!L16+'9'!L16+'10'!L16+'11'!L16+'12'!L16+'13'!L16+'14'!L16+'15'!L16+'16'!L16+'17'!L16+'18'!L16+'19'!L16+'20'!L16+'21'!L16+'22'!L16+'23'!L16+'24'!L16+'25'!L16+'26'!L16+'27'!L16</f>
        <v>5</v>
      </c>
      <c r="H16" s="352"/>
      <c r="I16" s="352"/>
      <c r="J16" s="352"/>
      <c r="K16" s="352"/>
      <c r="L16" s="352"/>
    </row>
    <row r="17" spans="1:12" ht="13.5" x14ac:dyDescent="0.15">
      <c r="A17" s="225">
        <v>13</v>
      </c>
      <c r="B17" s="220" t="s">
        <v>170</v>
      </c>
      <c r="C17" s="221">
        <f>'5'!F17+'6'!F17+'7'!F17+'8'!F17+'9'!F17+'10'!F17+'11'!F17+'12'!F17+'13'!F17+'14'!F17+'15'!F17+'16'!F17+'17'!F17+'18'!F17+'19'!F17+'20'!F17+'21'!F17+'22'!F17+'23'!F17+'24'!F17+'25'!F17+'26'!F17+'27'!F17</f>
        <v>105.66049999999998</v>
      </c>
      <c r="D17" s="222">
        <f>'5'!H17+'6'!H17+'7'!H17+'8'!H17+'9'!H17+'10'!H17+'11'!H17+'12'!H17+'13'!H17+'14'!H17+'15'!H17+'16'!H17+'17'!H17+'18'!H17+'19'!H17+'20'!H17+'21'!H17+'22'!H17+'23'!H17+'24'!H17+'25'!H17+'26'!H17+'27'!H17</f>
        <v>50.911324350789727</v>
      </c>
      <c r="E17" s="223">
        <f>'5'!J17+'6'!J17+'7'!J17+'8'!J17+'9'!J17+'10'!J17+'11'!J17+'12'!J17+'13'!J17+'14'!J17+'15'!J17+'16'!J17+'17'!J17+'18'!J17+'19'!J17+'20'!J17+'21'!J17+'22'!J17+'23'!J17+'24'!J17+'25'!J17+'26'!J17+'27'!J17</f>
        <v>4</v>
      </c>
      <c r="F17" s="224">
        <f>'5'!L17+'6'!L17+'7'!L17+'8'!L17+'9'!L17+'10'!L17+'11'!L17+'12'!L17+'13'!L17+'14'!L17+'15'!L17+'16'!L17+'17'!L17+'18'!L17+'19'!L17+'20'!L17+'21'!L17+'22'!L17+'23'!L17+'24'!L17+'25'!L17+'26'!L17+'27'!L17</f>
        <v>4</v>
      </c>
      <c r="H17" s="352"/>
      <c r="I17" s="352"/>
      <c r="J17" s="352"/>
      <c r="K17" s="352"/>
      <c r="L17" s="352"/>
    </row>
    <row r="18" spans="1:12" ht="13.5" x14ac:dyDescent="0.15">
      <c r="A18" s="219">
        <v>14</v>
      </c>
      <c r="B18" s="220" t="s">
        <v>5</v>
      </c>
      <c r="C18" s="221">
        <f>'5'!F18+'6'!F18+'7'!F18+'8'!F18+'9'!F18+'10'!F18+'11'!F18+'12'!F18+'13'!F18+'14'!F18+'15'!F18+'16'!F18+'17'!F18+'18'!F18+'19'!F18+'20'!F18+'21'!F18+'22'!F18+'23'!F18+'24'!F18+'25'!F18+'26'!F18+'27'!F18</f>
        <v>157.25210000000001</v>
      </c>
      <c r="D18" s="222">
        <f>'5'!H18+'6'!H18+'7'!H18+'8'!H18+'9'!H18+'10'!H18+'11'!H18+'12'!H18+'13'!H18+'14'!H18+'15'!H18+'16'!H18+'17'!H18+'18'!H18+'19'!H18+'20'!H18+'21'!H18+'22'!H18+'23'!H18+'24'!H18+'25'!H18+'26'!H18+'27'!H18</f>
        <v>41.666642975642198</v>
      </c>
      <c r="E18" s="223">
        <f>'5'!J18+'6'!J18+'7'!J18+'8'!J18+'9'!J18+'10'!J18+'11'!J18+'12'!J18+'13'!J18+'14'!J18+'15'!J18+'16'!J18+'17'!J18+'18'!J18+'19'!J18+'20'!J18+'21'!J18+'22'!J18+'23'!J18+'24'!J18+'25'!J18+'26'!J18+'27'!J18</f>
        <v>1</v>
      </c>
      <c r="F18" s="224">
        <f>'5'!L18+'6'!L18+'7'!L18+'8'!L18+'9'!L18+'10'!L18+'11'!L18+'12'!L18+'13'!L18+'14'!L18+'15'!L18+'16'!L18+'17'!L18+'18'!L18+'19'!L18+'20'!L18+'21'!L18+'22'!L18+'23'!L18+'24'!L18+'25'!L18+'26'!L18+'27'!L18</f>
        <v>1</v>
      </c>
    </row>
    <row r="19" spans="1:12" ht="13.5" x14ac:dyDescent="0.15">
      <c r="A19" s="225">
        <v>15</v>
      </c>
      <c r="B19" s="220" t="s">
        <v>6</v>
      </c>
      <c r="C19" s="221">
        <f>'5'!F19+'6'!F19+'7'!F19+'8'!F19+'9'!F19+'10'!F19+'11'!F19+'12'!F19+'13'!F19+'14'!F19+'15'!F19+'16'!F19+'17'!F19+'18'!F19+'19'!F19+'20'!F19+'21'!F19+'22'!F19+'23'!F19+'24'!F19+'25'!F19+'26'!F19+'27'!F19</f>
        <v>111.8436</v>
      </c>
      <c r="D19" s="222">
        <f>'5'!H19+'6'!H19+'7'!H19+'8'!H19+'9'!H19+'10'!H19+'11'!H19+'12'!H19+'13'!H19+'14'!H19+'15'!H19+'16'!H19+'17'!H19+'18'!H19+'19'!H19+'20'!H19+'21'!H19+'22'!H19+'23'!H19+'24'!H19+'25'!H19+'26'!H19+'27'!H19</f>
        <v>16.875329703536952</v>
      </c>
      <c r="E19" s="223">
        <f>'5'!J19+'6'!J19+'7'!J19+'8'!J19+'9'!J19+'10'!J19+'11'!J19+'12'!J19+'13'!J19+'14'!J19+'15'!J19+'16'!J19+'17'!J19+'18'!J19+'19'!J19+'20'!J19+'21'!J19+'22'!J19+'23'!J19+'24'!J19+'25'!J19+'26'!J19+'27'!J19</f>
        <v>1</v>
      </c>
      <c r="F19" s="224">
        <f>'5'!L19+'6'!L19+'7'!L19+'8'!L19+'9'!L19+'10'!L19+'11'!L19+'12'!L19+'13'!L19+'14'!L19+'15'!L19+'16'!L19+'17'!L19+'18'!L19+'19'!L19+'20'!L19+'21'!L19+'22'!L19+'23'!L19+'24'!L19+'25'!L19+'26'!L19+'27'!L19</f>
        <v>1</v>
      </c>
    </row>
    <row r="20" spans="1:12" ht="13.5" x14ac:dyDescent="0.15">
      <c r="A20" s="219">
        <v>16</v>
      </c>
      <c r="B20" s="220" t="s">
        <v>7</v>
      </c>
      <c r="C20" s="221">
        <f>'5'!F20+'6'!F20+'7'!F20+'8'!F20+'9'!F20+'10'!F20+'11'!F20+'12'!F20+'13'!F20+'14'!F20+'15'!F20+'16'!F20+'17'!F20+'18'!F20+'19'!F20+'20'!F20+'21'!F20+'22'!F20+'23'!F20+'24'!F20+'25'!F20+'26'!F20+'27'!F20</f>
        <v>128.48920000000001</v>
      </c>
      <c r="D20" s="222">
        <f>'5'!H20+'6'!H20+'7'!H20+'8'!H20+'9'!H20+'10'!H20+'11'!H20+'12'!H20+'13'!H20+'14'!H20+'15'!H20+'16'!H20+'17'!H20+'18'!H20+'19'!H20+'20'!H20+'21'!H20+'22'!H20+'23'!H20+'24'!H20+'25'!H20+'26'!H20+'27'!H20</f>
        <v>52.842245777409133</v>
      </c>
      <c r="E20" s="223">
        <f>'5'!J20+'6'!J20+'7'!J20+'8'!J20+'9'!J20+'10'!J20+'11'!J20+'12'!J20+'13'!J20+'14'!J20+'15'!J20+'16'!J20+'17'!J20+'18'!J20+'19'!J20+'20'!J20+'21'!J20+'22'!J20+'23'!J20+'24'!J20+'25'!J20+'26'!J20+'27'!J20</f>
        <v>7</v>
      </c>
      <c r="F20" s="224">
        <f>'5'!L20+'6'!L20+'7'!L20+'8'!L20+'9'!L20+'10'!L20+'11'!L20+'12'!L20+'13'!L20+'14'!L20+'15'!L20+'16'!L20+'17'!L20+'18'!L20+'19'!L20+'20'!L20+'21'!L20+'22'!L20+'23'!L20+'24'!L20+'25'!L20+'26'!L20+'27'!L20</f>
        <v>6</v>
      </c>
    </row>
    <row r="21" spans="1:12" ht="13.5" x14ac:dyDescent="0.15">
      <c r="A21" s="225">
        <v>17</v>
      </c>
      <c r="B21" s="220" t="s">
        <v>98</v>
      </c>
      <c r="C21" s="221">
        <f>'5'!F21+'6'!F21+'7'!F21+'8'!F21+'9'!F21+'10'!F21+'11'!F21+'12'!F21+'13'!F21+'14'!F21+'15'!F21+'16'!F21+'17'!F21+'18'!F21+'19'!F21+'20'!F21+'21'!F21+'22'!F21+'23'!F21+'24'!F21+'25'!F21+'26'!F21+'27'!F21</f>
        <v>103.56959999999999</v>
      </c>
      <c r="D21" s="222">
        <f>'5'!H21+'6'!H21+'7'!H21+'8'!H21+'9'!H21+'10'!H21+'11'!H21+'12'!H21+'13'!H21+'14'!H21+'15'!H21+'16'!H21+'17'!H21+'18'!H21+'19'!H21+'20'!H21+'21'!H21+'22'!H21+'23'!H21+'24'!H21+'25'!H21+'26'!H21+'27'!H21</f>
        <v>42.81887105429341</v>
      </c>
      <c r="E21" s="223">
        <f>'5'!J21+'6'!J21+'7'!J21+'8'!J21+'9'!J21+'10'!J21+'11'!J21+'12'!J21+'13'!J21+'14'!J21+'15'!J21+'16'!J21+'17'!J21+'18'!J21+'19'!J21+'20'!J21+'21'!J21+'22'!J21+'23'!J21+'24'!J21+'25'!J21+'26'!J21+'27'!J21</f>
        <v>4</v>
      </c>
      <c r="F21" s="224">
        <f>'5'!L21+'6'!L21+'7'!L21+'8'!L21+'9'!L21+'10'!L21+'11'!L21+'12'!L21+'13'!L21+'14'!L21+'15'!L21+'16'!L21+'17'!L21+'18'!L21+'19'!L21+'20'!L21+'21'!L21+'22'!L21+'23'!L21+'24'!L21+'25'!L21+'26'!L21+'27'!L21</f>
        <v>3</v>
      </c>
    </row>
    <row r="22" spans="1:12" ht="13.5" x14ac:dyDescent="0.15">
      <c r="A22" s="219">
        <v>18</v>
      </c>
      <c r="B22" s="220" t="s">
        <v>99</v>
      </c>
      <c r="C22" s="221">
        <f>'5'!F22+'6'!F22+'7'!F22+'8'!F22+'9'!F22+'10'!F22+'11'!F22+'12'!F22+'13'!F22+'14'!F22+'15'!F22+'16'!F22+'17'!F22+'18'!F22+'19'!F22+'20'!F22+'21'!F22+'22'!F22+'23'!F22+'24'!F22+'25'!F22+'26'!F22+'27'!F22</f>
        <v>101.6524</v>
      </c>
      <c r="D22" s="222">
        <f>'5'!H22+'6'!H22+'7'!H22+'8'!H22+'9'!H22+'10'!H22+'11'!H22+'12'!H22+'13'!H22+'14'!H22+'15'!H22+'16'!H22+'17'!H22+'18'!H22+'19'!H22+'20'!H22+'21'!H22+'22'!H22+'23'!H22+'24'!H22+'25'!H22+'26'!H22+'27'!H22</f>
        <v>45.993867586848438</v>
      </c>
      <c r="E22" s="223">
        <f>'5'!J22+'6'!J22+'7'!J22+'8'!J22+'9'!J22+'10'!J22+'11'!J22+'12'!J22+'13'!J22+'14'!J22+'15'!J22+'16'!J22+'17'!J22+'18'!J22+'19'!J22+'20'!J22+'21'!J22+'22'!J22+'23'!J22+'24'!J22+'25'!J22+'26'!J22+'27'!J22</f>
        <v>4</v>
      </c>
      <c r="F22" s="224">
        <f>'5'!L22+'6'!L22+'7'!L22+'8'!L22+'9'!L22+'10'!L22+'11'!L22+'12'!L22+'13'!L22+'14'!L22+'15'!L22+'16'!L22+'17'!L22+'18'!L22+'19'!L22+'20'!L22+'21'!L22+'22'!L22+'23'!L22+'24'!L22+'25'!L22+'26'!L22+'27'!L22</f>
        <v>4</v>
      </c>
    </row>
    <row r="23" spans="1:12" ht="13.5" x14ac:dyDescent="0.15">
      <c r="A23" s="225">
        <v>19</v>
      </c>
      <c r="B23" s="220" t="s">
        <v>100</v>
      </c>
      <c r="C23" s="221">
        <f>'5'!F23+'6'!F23+'7'!F23+'8'!F23+'9'!F23+'10'!F23+'11'!F23+'12'!F23+'13'!F23+'14'!F23+'15'!F23+'16'!F23+'17'!F23+'18'!F23+'19'!F23+'20'!F23+'21'!F23+'22'!F23+'23'!F23+'24'!F23+'25'!F23+'26'!F23+'27'!F23</f>
        <v>100.69059999999999</v>
      </c>
      <c r="D23" s="222">
        <f>'5'!H23+'6'!H23+'7'!H23+'8'!H23+'9'!H23+'10'!H23+'11'!H23+'12'!H23+'13'!H23+'14'!H23+'15'!H23+'16'!H23+'17'!H23+'18'!H23+'19'!H23+'20'!H23+'21'!H23+'22'!H23+'23'!H23+'24'!H23+'25'!H23+'26'!H23+'27'!H23</f>
        <v>35.491404106113038</v>
      </c>
      <c r="E23" s="223">
        <f>'5'!J23+'6'!J23+'7'!J23+'8'!J23+'9'!J23+'10'!J23+'11'!J23+'12'!J23+'13'!J23+'14'!J23+'15'!J23+'16'!J23+'17'!J23+'18'!J23+'19'!J23+'20'!J23+'21'!J23+'22'!J23+'23'!J23+'24'!J23+'25'!J23+'26'!J23+'27'!J23</f>
        <v>2</v>
      </c>
      <c r="F23" s="224">
        <f>'5'!L23+'6'!L23+'7'!L23+'8'!L23+'9'!L23+'10'!L23+'11'!L23+'12'!L23+'13'!L23+'14'!L23+'15'!L23+'16'!L23+'17'!L23+'18'!L23+'19'!L23+'20'!L23+'21'!L23+'22'!L23+'23'!L23+'24'!L23+'25'!L23+'26'!L23+'27'!L23</f>
        <v>1</v>
      </c>
    </row>
    <row r="24" spans="1:12" ht="13.5" x14ac:dyDescent="0.15">
      <c r="A24" s="219">
        <v>20</v>
      </c>
      <c r="B24" s="220" t="s">
        <v>171</v>
      </c>
      <c r="C24" s="221">
        <f>'5'!F24+'6'!F24+'7'!F24+'8'!F24+'9'!F24+'10'!F24+'11'!F24+'12'!F24+'13'!F24+'14'!F24+'15'!F24+'16'!F24+'17'!F24+'18'!F24+'19'!F24+'20'!F24+'21'!F24+'22'!F24+'23'!F24+'24'!F24+'25'!F24+'26'!F24+'27'!F24</f>
        <v>114.5471</v>
      </c>
      <c r="D24" s="222">
        <f>'5'!H24+'6'!H24+'7'!H24+'8'!H24+'9'!H24+'10'!H24+'11'!H24+'12'!H24+'13'!H24+'14'!H24+'15'!H24+'16'!H24+'17'!H24+'18'!H24+'19'!H24+'20'!H24+'21'!H24+'22'!H24+'23'!H24+'24'!H24+'25'!H24+'26'!H24+'27'!H24</f>
        <v>43.030118857933694</v>
      </c>
      <c r="E24" s="223">
        <f>'5'!J24+'6'!J24+'7'!J24+'8'!J24+'9'!J24+'10'!J24+'11'!J24+'12'!J24+'13'!J24+'14'!J24+'15'!J24+'16'!J24+'17'!J24+'18'!J24+'19'!J24+'20'!J24+'21'!J24+'22'!J24+'23'!J24+'24'!J24+'25'!J24+'26'!J24+'27'!J24</f>
        <v>3</v>
      </c>
      <c r="F24" s="224">
        <f>'5'!L24+'6'!L24+'7'!L24+'8'!L24+'9'!L24+'10'!L24+'11'!L24+'12'!L24+'13'!L24+'14'!L24+'15'!L24+'16'!L24+'17'!L24+'18'!L24+'19'!L24+'20'!L24+'21'!L24+'22'!L24+'23'!L24+'24'!L24+'25'!L24+'26'!L24+'27'!L24</f>
        <v>3</v>
      </c>
    </row>
    <row r="25" spans="1:12" ht="13.5" x14ac:dyDescent="0.15">
      <c r="A25" s="225">
        <v>21</v>
      </c>
      <c r="B25" s="220" t="s">
        <v>8</v>
      </c>
      <c r="C25" s="221">
        <f>'5'!F25+'6'!F25+'7'!F25+'8'!F25+'9'!F25+'10'!F25+'11'!F25+'12'!F25+'13'!F25+'14'!F25+'15'!F25+'16'!F25+'17'!F25+'18'!F25+'19'!F25+'20'!F25+'21'!F25+'22'!F25+'23'!F25+'24'!F25+'25'!F25+'26'!F25+'27'!F25</f>
        <v>106.25919999999999</v>
      </c>
      <c r="D25" s="222">
        <f>'5'!H25+'6'!H25+'7'!H25+'8'!H25+'9'!H25+'10'!H25+'11'!H25+'12'!H25+'13'!H25+'14'!H25+'15'!H25+'16'!H25+'17'!H25+'18'!H25+'19'!H25+'20'!H25+'21'!H25+'22'!H25+'23'!H25+'24'!H25+'25'!H25+'26'!H25+'27'!H25</f>
        <v>36.70501697239014</v>
      </c>
      <c r="E25" s="223">
        <f>'5'!J25+'6'!J25+'7'!J25+'8'!J25+'9'!J25+'10'!J25+'11'!J25+'12'!J25+'13'!J25+'14'!J25+'15'!J25+'16'!J25+'17'!J25+'18'!J25+'19'!J25+'20'!J25+'21'!J25+'22'!J25+'23'!J25+'24'!J25+'25'!J25+'26'!J25+'27'!J25</f>
        <v>3</v>
      </c>
      <c r="F25" s="224">
        <f>'5'!L25+'6'!L25+'7'!L25+'8'!L25+'9'!L25+'10'!L25+'11'!L25+'12'!L25+'13'!L25+'14'!L25+'15'!L25+'16'!L25+'17'!L25+'18'!L25+'19'!L25+'20'!L25+'21'!L25+'22'!L25+'23'!L25+'24'!L25+'25'!L25+'26'!L25+'27'!L25</f>
        <v>3</v>
      </c>
    </row>
    <row r="26" spans="1:12" ht="13.5" x14ac:dyDescent="0.15">
      <c r="A26" s="219">
        <v>22</v>
      </c>
      <c r="B26" s="220" t="s">
        <v>102</v>
      </c>
      <c r="C26" s="221">
        <f>'5'!F26+'6'!F26+'7'!F26+'8'!F26+'9'!F26+'10'!F26+'11'!F26+'12'!F26+'13'!F26+'14'!F26+'15'!F26+'16'!F26+'17'!F26+'18'!F26+'19'!F26+'20'!F26+'21'!F26+'22'!F26+'23'!F26+'24'!F26+'25'!F26+'26'!F26+'27'!F26</f>
        <v>100.08629999999999</v>
      </c>
      <c r="D26" s="222">
        <f>'5'!H26+'6'!H26+'7'!H26+'8'!H26+'9'!H26+'10'!H26+'11'!H26+'12'!H26+'13'!H26+'14'!H26+'15'!H26+'16'!H26+'17'!H26+'18'!H26+'19'!H26+'20'!H26+'21'!H26+'22'!H26+'23'!H26+'24'!H26+'25'!H26+'26'!H26+'27'!H26</f>
        <v>34.488824881318529</v>
      </c>
      <c r="E26" s="223">
        <f>'5'!J26+'6'!J26+'7'!J26+'8'!J26+'9'!J26+'10'!J26+'11'!J26+'12'!J26+'13'!J26+'14'!J26+'15'!J26+'16'!J26+'17'!J26+'18'!J26+'19'!J26+'20'!J26+'21'!J26+'22'!J26+'23'!J26+'24'!J26+'25'!J26+'26'!J26+'27'!J26</f>
        <v>3</v>
      </c>
      <c r="F26" s="224">
        <f>'5'!L26+'6'!L26+'7'!L26+'8'!L26+'9'!L26+'10'!L26+'11'!L26+'12'!L26+'13'!L26+'14'!L26+'15'!L26+'16'!L26+'17'!L26+'18'!L26+'19'!L26+'20'!L26+'21'!L26+'22'!L26+'23'!L26+'24'!L26+'25'!L26+'26'!L26+'27'!L26</f>
        <v>3</v>
      </c>
    </row>
    <row r="27" spans="1:12" ht="13.5" x14ac:dyDescent="0.15">
      <c r="A27" s="225">
        <v>23</v>
      </c>
      <c r="B27" s="220" t="s">
        <v>172</v>
      </c>
      <c r="C27" s="221">
        <f>'5'!F27+'6'!F27+'7'!F27+'8'!F27+'9'!F27+'10'!F27+'11'!F27+'12'!F27+'13'!F27+'14'!F27+'15'!F27+'16'!F27+'17'!F27+'18'!F27+'19'!F27+'20'!F27+'21'!F27+'22'!F27+'23'!F27+'24'!F27+'25'!F27+'26'!F27+'27'!F27</f>
        <v>111.22579999999999</v>
      </c>
      <c r="D27" s="222">
        <f>'5'!H27+'6'!H27+'7'!H27+'8'!H27+'9'!H27+'10'!H27+'11'!H27+'12'!H27+'13'!H27+'14'!H27+'15'!H27+'16'!H27+'17'!H27+'18'!H27+'19'!H27+'20'!H27+'21'!H27+'22'!H27+'23'!H27+'24'!H27+'25'!H27+'26'!H27+'27'!H27</f>
        <v>24.708746576346041</v>
      </c>
      <c r="E27" s="223">
        <f>'5'!J27+'6'!J27+'7'!J27+'8'!J27+'9'!J27+'10'!J27+'11'!J27+'12'!J27+'13'!J27+'14'!J27+'15'!J27+'16'!J27+'17'!J27+'18'!J27+'19'!J27+'20'!J27+'21'!J27+'22'!J27+'23'!J27+'24'!J27+'25'!J27+'26'!J27+'27'!J27</f>
        <v>2</v>
      </c>
      <c r="F27" s="224">
        <f>'5'!L27+'6'!L27+'7'!L27+'8'!L27+'9'!L27+'10'!L27+'11'!L27+'12'!L27+'13'!L27+'14'!L27+'15'!L27+'16'!L27+'17'!L27+'18'!L27+'19'!L27+'20'!L27+'21'!L27+'22'!L27+'23'!L27+'24'!L27+'25'!L27+'26'!L27+'27'!L27</f>
        <v>2</v>
      </c>
    </row>
    <row r="28" spans="1:12" ht="13.5" x14ac:dyDescent="0.15">
      <c r="A28" s="219">
        <v>24</v>
      </c>
      <c r="B28" s="220" t="s">
        <v>173</v>
      </c>
      <c r="C28" s="221">
        <f>'5'!F28+'6'!F28+'7'!F28+'8'!F28+'9'!F28+'10'!F28+'11'!F28+'12'!F28+'13'!F28+'14'!F28+'15'!F28+'16'!F28+'17'!F28+'18'!F28+'19'!F28+'20'!F28+'21'!F28+'22'!F28+'23'!F28+'24'!F28+'25'!F28+'26'!F28+'27'!F28</f>
        <v>100.06870000000001</v>
      </c>
      <c r="D28" s="222">
        <f>'5'!H28+'6'!H28+'7'!H28+'8'!H28+'9'!H28+'10'!H28+'11'!H28+'12'!H28+'13'!H28+'14'!H28+'15'!H28+'16'!H28+'17'!H28+'18'!H28+'19'!H28+'20'!H28+'21'!H28+'22'!H28+'23'!H28+'24'!H28+'25'!H28+'26'!H28+'27'!H28</f>
        <v>42.407736554692789</v>
      </c>
      <c r="E28" s="223">
        <f>'5'!J28+'6'!J28+'7'!J28+'8'!J28+'9'!J28+'10'!J28+'11'!J28+'12'!J28+'13'!J28+'14'!J28+'15'!J28+'16'!J28+'17'!J28+'18'!J28+'19'!J28+'20'!J28+'21'!J28+'22'!J28+'23'!J28+'24'!J28+'25'!J28+'26'!J28+'27'!J28</f>
        <v>3</v>
      </c>
      <c r="F28" s="224">
        <f>'5'!L28+'6'!L28+'7'!L28+'8'!L28+'9'!L28+'10'!L28+'11'!L28+'12'!L28+'13'!L28+'14'!L28+'15'!L28+'16'!L28+'17'!L28+'18'!L28+'19'!L28+'20'!L28+'21'!L28+'22'!L28+'23'!L28+'24'!L28+'25'!L28+'26'!L28+'27'!L28</f>
        <v>3</v>
      </c>
    </row>
    <row r="29" spans="1:12" ht="13.5" x14ac:dyDescent="0.15">
      <c r="A29" s="225">
        <v>25</v>
      </c>
      <c r="B29" s="220" t="s">
        <v>174</v>
      </c>
      <c r="C29" s="221">
        <f>'5'!F29+'6'!F29+'7'!F29+'8'!F29+'9'!F29+'10'!F29+'11'!F29+'12'!F29+'13'!F29+'14'!F29+'15'!F29+'16'!F29+'17'!F29+'18'!F29+'19'!F29+'20'!F29+'21'!F29+'22'!F29+'23'!F29+'24'!F29+'25'!F29+'26'!F29+'27'!F29</f>
        <v>100.42949999999999</v>
      </c>
      <c r="D29" s="222">
        <f>'5'!H29+'6'!H29+'7'!H29+'8'!H29+'9'!H29+'10'!H29+'11'!H29+'12'!H29+'13'!H29+'14'!H29+'15'!H29+'16'!H29+'17'!H29+'18'!H29+'19'!H29+'20'!H29+'21'!H29+'22'!H29+'23'!H29+'24'!H29+'25'!H29+'26'!H29+'27'!H29</f>
        <v>32.039505778051748</v>
      </c>
      <c r="E29" s="223">
        <f>'5'!J29+'6'!J29+'7'!J29+'8'!J29+'9'!J29+'10'!J29+'11'!J29+'12'!J29+'13'!J29+'14'!J29+'15'!J29+'16'!J29+'17'!J29+'18'!J29+'19'!J29+'20'!J29+'21'!J29+'22'!J29+'23'!J29+'24'!J29+'25'!J29+'26'!J29+'27'!J29</f>
        <v>3</v>
      </c>
      <c r="F29" s="224">
        <f>'5'!L29+'6'!L29+'7'!L29+'8'!L29+'9'!L29+'10'!L29+'11'!L29+'12'!L29+'13'!L29+'14'!L29+'15'!L29+'16'!L29+'17'!L29+'18'!L29+'19'!L29+'20'!L29+'21'!L29+'22'!L29+'23'!L29+'24'!L29+'25'!L29+'26'!L29+'27'!L29</f>
        <v>3</v>
      </c>
    </row>
    <row r="30" spans="1:12" ht="13.5" x14ac:dyDescent="0.15">
      <c r="A30" s="219">
        <v>26</v>
      </c>
      <c r="B30" s="220" t="s">
        <v>175</v>
      </c>
      <c r="C30" s="221">
        <f>'5'!F30+'6'!F30+'7'!F30+'8'!F30+'9'!F30+'10'!F30+'11'!F30+'12'!F30+'13'!F30+'14'!F30+'15'!F30+'16'!F30+'17'!F30+'18'!F30+'19'!F30+'20'!F30+'21'!F30+'22'!F30+'23'!F30+'24'!F30+'25'!F30+'26'!F30+'27'!F30</f>
        <v>106.3862</v>
      </c>
      <c r="D30" s="222">
        <f>'5'!H30+'6'!H30+'7'!H30+'8'!H30+'9'!H30+'10'!H30+'11'!H30+'12'!H30+'13'!H30+'14'!H30+'15'!H30+'16'!H30+'17'!H30+'18'!H30+'19'!H30+'20'!H30+'21'!H30+'22'!H30+'23'!H30+'24'!H30+'25'!H30+'26'!H30+'27'!H30</f>
        <v>46.558685584893901</v>
      </c>
      <c r="E30" s="223">
        <f>'5'!J30+'6'!J30+'7'!J30+'8'!J30+'9'!J30+'10'!J30+'11'!J30+'12'!J30+'13'!J30+'14'!J30+'15'!J30+'16'!J30+'17'!J30+'18'!J30+'19'!J30+'20'!J30+'21'!J30+'22'!J30+'23'!J30+'24'!J30+'25'!J30+'26'!J30+'27'!J30</f>
        <v>6</v>
      </c>
      <c r="F30" s="224">
        <f>'5'!L30+'6'!L30+'7'!L30+'8'!L30+'9'!L30+'10'!L30+'11'!L30+'12'!L30+'13'!L30+'14'!L30+'15'!L30+'16'!L30+'17'!L30+'18'!L30+'19'!L30+'20'!L30+'21'!L30+'22'!L30+'23'!L30+'24'!L30+'25'!L30+'26'!L30+'27'!L30</f>
        <v>5</v>
      </c>
    </row>
    <row r="31" spans="1:12" ht="13.5" x14ac:dyDescent="0.15">
      <c r="A31" s="225">
        <v>27</v>
      </c>
      <c r="B31" s="220" t="s">
        <v>10</v>
      </c>
      <c r="C31" s="221">
        <f>'5'!F31+'6'!F31+'7'!F31+'8'!F31+'9'!F31+'10'!F31+'11'!F31+'12'!F31+'13'!F31+'14'!F31+'15'!F31+'16'!F31+'17'!F31+'18'!F31+'19'!F31+'20'!F31+'21'!F31+'22'!F31+'23'!F31+'24'!F31+'25'!F31+'26'!F31+'27'!F31</f>
        <v>100.89530000000001</v>
      </c>
      <c r="D31" s="222">
        <f>'5'!H31+'6'!H31+'7'!H31+'8'!H31+'9'!H31+'10'!H31+'11'!H31+'12'!H31+'13'!H31+'14'!H31+'15'!H31+'16'!H31+'17'!H31+'18'!H31+'19'!H31+'20'!H31+'21'!H31+'22'!H31+'23'!H31+'24'!H31+'25'!H31+'26'!H31+'27'!H31</f>
        <v>45.245566240755274</v>
      </c>
      <c r="E31" s="223">
        <f>'5'!J31+'6'!J31+'7'!J31+'8'!J31+'9'!J31+'10'!J31+'11'!J31+'12'!J31+'13'!J31+'14'!J31+'15'!J31+'16'!J31+'17'!J31+'18'!J31+'19'!J31+'20'!J31+'21'!J31+'22'!J31+'23'!J31+'24'!J31+'25'!J31+'26'!J31+'27'!J31</f>
        <v>9</v>
      </c>
      <c r="F31" s="224">
        <f>'5'!L31+'6'!L31+'7'!L31+'8'!L31+'9'!L31+'10'!L31+'11'!L31+'12'!L31+'13'!L31+'14'!L31+'15'!L31+'16'!L31+'17'!L31+'18'!L31+'19'!L31+'20'!L31+'21'!L31+'22'!L31+'23'!L31+'24'!L31+'25'!L31+'26'!L31+'27'!L31</f>
        <v>7</v>
      </c>
    </row>
    <row r="32" spans="1:12" ht="13.5" x14ac:dyDescent="0.15">
      <c r="A32" s="219">
        <v>28</v>
      </c>
      <c r="B32" s="220" t="s">
        <v>176</v>
      </c>
      <c r="C32" s="221">
        <f>'5'!F32+'6'!F32+'7'!F32+'8'!F32+'9'!F32+'10'!F32+'11'!F32+'12'!F32+'13'!F32+'14'!F32+'15'!F32+'16'!F32+'17'!F32+'18'!F32+'19'!F32+'20'!F32+'21'!F32+'22'!F32+'23'!F32+'24'!F32+'25'!F32+'26'!F32+'27'!F32</f>
        <v>28.133800000000004</v>
      </c>
      <c r="D32" s="222">
        <f>'5'!H32+'6'!H32+'7'!H32+'8'!H32+'9'!H32+'10'!H32+'11'!H32+'12'!H32+'13'!H32+'14'!H32+'15'!H32+'16'!H32+'17'!H32+'18'!H32+'19'!H32+'20'!H32+'21'!H32+'22'!H32+'23'!H32+'24'!H32+'25'!H32+'26'!H32+'27'!H32</f>
        <v>9.7208023947865723</v>
      </c>
      <c r="E32" s="223">
        <f>'5'!J32+'6'!J32+'7'!J32+'8'!J32+'9'!J32+'10'!J32+'11'!J32+'12'!J32+'13'!J32+'14'!J32+'15'!J32+'16'!J32+'17'!J32+'18'!J32+'19'!J32+'20'!J32+'21'!J32+'22'!J32+'23'!J32+'24'!J32+'25'!J32+'26'!J32+'27'!J32</f>
        <v>0</v>
      </c>
      <c r="F32" s="224">
        <f>'5'!L32+'6'!L32+'7'!L32+'8'!L32+'9'!L32+'10'!L32+'11'!L32+'12'!L32+'13'!L32+'14'!L32+'15'!L32+'16'!L32+'17'!L32+'18'!L32+'19'!L32+'20'!L32+'21'!L32+'22'!L32+'23'!L32+'24'!L32+'25'!L32+'26'!L32+'27'!L32</f>
        <v>0</v>
      </c>
    </row>
    <row r="33" spans="1:6" ht="13.5" x14ac:dyDescent="0.15">
      <c r="A33" s="225">
        <v>29</v>
      </c>
      <c r="B33" s="220" t="s">
        <v>177</v>
      </c>
      <c r="C33" s="221">
        <f>'5'!F33+'6'!F33+'7'!F33+'8'!F33+'9'!F33+'10'!F33+'11'!F33+'12'!F33+'13'!F33+'14'!F33+'15'!F33+'16'!F33+'17'!F33+'18'!F33+'19'!F33+'20'!F33+'21'!F33+'22'!F33+'23'!F33+'24'!F33+'25'!F33+'26'!F33+'27'!F33</f>
        <v>3.2248000000000001</v>
      </c>
      <c r="D33" s="222">
        <f>'5'!H33+'6'!H33+'7'!H33+'8'!H33+'9'!H33+'10'!H33+'11'!H33+'12'!H33+'13'!H33+'14'!H33+'15'!H33+'16'!H33+'17'!H33+'18'!H33+'19'!H33+'20'!H33+'21'!H33+'22'!H33+'23'!H33+'24'!H33+'25'!H33+'26'!H33+'27'!H33</f>
        <v>1.4608720069329293</v>
      </c>
      <c r="E33" s="223">
        <f>'5'!J33+'6'!J33+'7'!J33+'8'!J33+'9'!J33+'10'!J33+'11'!J33+'12'!J33+'13'!J33+'14'!J33+'15'!J33+'16'!J33+'17'!J33+'18'!J33+'19'!J33+'20'!J33+'21'!J33+'22'!J33+'23'!J33+'24'!J33+'25'!J33+'26'!J33+'27'!J33</f>
        <v>0</v>
      </c>
      <c r="F33" s="224">
        <f>'5'!L33+'6'!L33+'7'!L33+'8'!L33+'9'!L33+'10'!L33+'11'!L33+'12'!L33+'13'!L33+'14'!L33+'15'!L33+'16'!L33+'17'!L33+'18'!L33+'19'!L33+'20'!L33+'21'!L33+'22'!L33+'23'!L33+'24'!L33+'25'!L33+'26'!L33+'27'!L33</f>
        <v>0</v>
      </c>
    </row>
    <row r="34" spans="1:6" ht="13.5" x14ac:dyDescent="0.15">
      <c r="A34" s="219">
        <v>30</v>
      </c>
      <c r="B34" s="220" t="s">
        <v>178</v>
      </c>
      <c r="C34" s="221">
        <f>'5'!F34+'6'!F34+'7'!F34+'8'!F34+'9'!F34+'10'!F34+'11'!F34+'12'!F34+'13'!F34+'14'!F34+'15'!F34+'16'!F34+'17'!F34+'18'!F34+'19'!F34+'20'!F34+'21'!F34+'22'!F34+'23'!F34+'24'!F34+'25'!F34+'26'!F34+'27'!F34</f>
        <v>2.6027999999999998</v>
      </c>
      <c r="D34" s="222">
        <f>'5'!H34+'6'!H34+'7'!H34+'8'!H34+'9'!H34+'10'!H34+'11'!H34+'12'!H34+'13'!H34+'14'!H34+'15'!H34+'16'!H34+'17'!H34+'18'!H34+'19'!H34+'20'!H34+'21'!H34+'22'!H34+'23'!H34+'24'!H34+'25'!H34+'26'!H34+'27'!H34</f>
        <v>1.6392832611354526</v>
      </c>
      <c r="E34" s="223">
        <f>'5'!J34+'6'!J34+'7'!J34+'8'!J34+'9'!J34+'10'!J34+'11'!J34+'12'!J34+'13'!J34+'14'!J34+'15'!J34+'16'!J34+'17'!J34+'18'!J34+'19'!J34+'20'!J34+'21'!J34+'22'!J34+'23'!J34+'24'!J34+'25'!J34+'26'!J34+'27'!J34</f>
        <v>0</v>
      </c>
      <c r="F34" s="224">
        <f>'5'!L34+'6'!L34+'7'!L34+'8'!L34+'9'!L34+'10'!L34+'11'!L34+'12'!L34+'13'!L34+'14'!L34+'15'!L34+'16'!L34+'17'!L34+'18'!L34+'19'!L34+'20'!L34+'21'!L34+'22'!L34+'23'!L34+'24'!L34+'25'!L34+'26'!L34+'27'!L34</f>
        <v>0</v>
      </c>
    </row>
    <row r="35" spans="1:6" ht="13.5" x14ac:dyDescent="0.15">
      <c r="A35" s="225">
        <v>31</v>
      </c>
      <c r="B35" s="220" t="s">
        <v>179</v>
      </c>
      <c r="C35" s="221">
        <f>'5'!F35+'6'!F35+'7'!F35+'8'!F35+'9'!F35+'10'!F35+'11'!F35+'12'!F35+'13'!F35+'14'!F35+'15'!F35+'16'!F35+'17'!F35+'18'!F35+'19'!F35+'20'!F35+'21'!F35+'22'!F35+'23'!F35+'24'!F35+'25'!F35+'26'!F35+'27'!F35</f>
        <v>93.356100000000012</v>
      </c>
      <c r="D35" s="222">
        <f>'5'!H35+'6'!H35+'7'!H35+'8'!H35+'9'!H35+'10'!H35+'11'!H35+'12'!H35+'13'!H35+'14'!H35+'15'!H35+'16'!H35+'17'!H35+'18'!H35+'19'!H35+'20'!H35+'21'!H35+'22'!H35+'23'!H35+'24'!H35+'25'!H35+'26'!H35+'27'!H35</f>
        <v>63.442392645719359</v>
      </c>
      <c r="E35" s="223">
        <f>'5'!J35+'6'!J35+'7'!J35+'8'!J35+'9'!J35+'10'!J35+'11'!J35+'12'!J35+'13'!J35+'14'!J35+'15'!J35+'16'!J35+'17'!J35+'18'!J35+'19'!J35+'20'!J35+'21'!J35+'22'!J35+'23'!J35+'24'!J35+'25'!J35+'26'!J35+'27'!J35</f>
        <v>4</v>
      </c>
      <c r="F35" s="224">
        <f>'5'!L35+'6'!L35+'7'!L35+'8'!L35+'9'!L35+'10'!L35+'11'!L35+'12'!L35+'13'!L35+'14'!L35+'15'!L35+'16'!L35+'17'!L35+'18'!L35+'19'!L35+'20'!L35+'21'!L35+'22'!L35+'23'!L35+'24'!L35+'25'!L35+'26'!L35+'27'!L35</f>
        <v>2</v>
      </c>
    </row>
    <row r="36" spans="1:6" ht="13.5" x14ac:dyDescent="0.15">
      <c r="A36" s="219">
        <v>32</v>
      </c>
      <c r="B36" s="220" t="s">
        <v>11</v>
      </c>
      <c r="C36" s="221">
        <f>'5'!F36+'6'!F36+'7'!F36+'8'!F36+'9'!F36+'10'!F36+'11'!F36+'12'!F36+'13'!F36+'14'!F36+'15'!F36+'16'!F36+'17'!F36+'18'!F36+'19'!F36+'20'!F36+'21'!F36+'22'!F36+'23'!F36+'24'!F36+'25'!F36+'26'!F36+'27'!F36</f>
        <v>21.570700000000002</v>
      </c>
      <c r="D36" s="222">
        <f>'5'!H36+'6'!H36+'7'!H36+'8'!H36+'9'!H36+'10'!H36+'11'!H36+'12'!H36+'13'!H36+'14'!H36+'15'!H36+'16'!H36+'17'!H36+'18'!H36+'19'!H36+'20'!H36+'21'!H36+'22'!H36+'23'!H36+'24'!H36+'25'!H36+'26'!H36+'27'!H36</f>
        <v>13.911836314182068</v>
      </c>
      <c r="E36" s="223">
        <f>'5'!J36+'6'!J36+'7'!J36+'8'!J36+'9'!J36+'10'!J36+'11'!J36+'12'!J36+'13'!J36+'14'!J36+'15'!J36+'16'!J36+'17'!J36+'18'!J36+'19'!J36+'20'!J36+'21'!J36+'22'!J36+'23'!J36+'24'!J36+'25'!J36+'26'!J36+'27'!J36</f>
        <v>0</v>
      </c>
      <c r="F36" s="224">
        <f>'5'!L36+'6'!L36+'7'!L36+'8'!L36+'9'!L36+'10'!L36+'11'!L36+'12'!L36+'13'!L36+'14'!L36+'15'!L36+'16'!L36+'17'!L36+'18'!L36+'19'!L36+'20'!L36+'21'!L36+'22'!L36+'23'!L36+'24'!L36+'25'!L36+'26'!L36+'27'!L36</f>
        <v>0</v>
      </c>
    </row>
    <row r="37" spans="1:6" ht="13.5" x14ac:dyDescent="0.15">
      <c r="A37" s="225">
        <v>33</v>
      </c>
      <c r="B37" s="220" t="s">
        <v>12</v>
      </c>
      <c r="C37" s="221">
        <f>'5'!F37+'6'!F37+'7'!F37+'8'!F37+'9'!F37+'10'!F37+'11'!F37+'12'!F37+'13'!F37+'14'!F37+'15'!F37+'16'!F37+'17'!F37+'18'!F37+'19'!F37+'20'!F37+'21'!F37+'22'!F37+'23'!F37+'24'!F37+'25'!F37+'26'!F37+'27'!F37</f>
        <v>12.442400000000001</v>
      </c>
      <c r="D37" s="222">
        <f>'5'!H37+'6'!H37+'7'!H37+'8'!H37+'9'!H37+'10'!H37+'11'!H37+'12'!H37+'13'!H37+'14'!H37+'15'!H37+'16'!H37+'17'!H37+'18'!H37+'19'!H37+'20'!H37+'21'!H37+'22'!H37+'23'!H37+'24'!H37+'25'!H37+'26'!H37+'27'!H37</f>
        <v>10.436872468791821</v>
      </c>
      <c r="E37" s="223">
        <f>'5'!J37+'6'!J37+'7'!J37+'8'!J37+'9'!J37+'10'!J37+'11'!J37+'12'!J37+'13'!J37+'14'!J37+'15'!J37+'16'!J37+'17'!J37+'18'!J37+'19'!J37+'20'!J37+'21'!J37+'22'!J37+'23'!J37+'24'!J37+'25'!J37+'26'!J37+'27'!J37</f>
        <v>0</v>
      </c>
      <c r="F37" s="224">
        <f>'5'!L37+'6'!L37+'7'!L37+'8'!L37+'9'!L37+'10'!L37+'11'!L37+'12'!L37+'13'!L37+'14'!L37+'15'!L37+'16'!L37+'17'!L37+'18'!L37+'19'!L37+'20'!L37+'21'!L37+'22'!L37+'23'!L37+'24'!L37+'25'!L37+'26'!L37+'27'!L37</f>
        <v>0</v>
      </c>
    </row>
    <row r="38" spans="1:6" ht="13.5" x14ac:dyDescent="0.15">
      <c r="A38" s="219">
        <v>34</v>
      </c>
      <c r="B38" s="220" t="s">
        <v>180</v>
      </c>
      <c r="C38" s="221">
        <f>'5'!F38+'6'!F38+'7'!F38+'8'!F38+'9'!F38+'10'!F38+'11'!F38+'12'!F38+'13'!F38+'14'!F38+'15'!F38+'16'!F38+'17'!F38+'18'!F38+'19'!F38+'20'!F38+'21'!F38+'22'!F38+'23'!F38+'24'!F38+'25'!F38+'26'!F38+'27'!F38</f>
        <v>61.271700000000003</v>
      </c>
      <c r="D38" s="222">
        <f>'5'!H38+'6'!H38+'7'!H38+'8'!H38+'9'!H38+'10'!H38+'11'!H38+'12'!H38+'13'!H38+'14'!H38+'15'!H38+'16'!H38+'17'!H38+'18'!H38+'19'!H38+'20'!H38+'21'!H38+'22'!H38+'23'!H38+'24'!H38+'25'!H38+'26'!H38+'27'!H38</f>
        <v>30.155772514501439</v>
      </c>
      <c r="E38" s="223">
        <f>'5'!J38+'6'!J38+'7'!J38+'8'!J38+'9'!J38+'10'!J38+'11'!J38+'12'!J38+'13'!J38+'14'!J38+'15'!J38+'16'!J38+'17'!J38+'18'!J38+'19'!J38+'20'!J38+'21'!J38+'22'!J38+'23'!J38+'24'!J38+'25'!J38+'26'!J38+'27'!J38</f>
        <v>1</v>
      </c>
      <c r="F38" s="224">
        <f>'5'!L38+'6'!L38+'7'!L38+'8'!L38+'9'!L38+'10'!L38+'11'!L38+'12'!L38+'13'!L38+'14'!L38+'15'!L38+'16'!L38+'17'!L38+'18'!L38+'19'!L38+'20'!L38+'21'!L38+'22'!L38+'23'!L38+'24'!L38+'25'!L38+'26'!L38+'27'!L38</f>
        <v>1</v>
      </c>
    </row>
    <row r="39" spans="1:6" ht="13.5" x14ac:dyDescent="0.15">
      <c r="A39" s="225">
        <v>35</v>
      </c>
      <c r="B39" s="220" t="s">
        <v>93</v>
      </c>
      <c r="C39" s="221">
        <f>'5'!F39+'6'!F39+'7'!F39+'8'!F39+'9'!F39+'10'!F39+'11'!F39+'12'!F39+'13'!F39+'14'!F39+'15'!F39+'16'!F39+'17'!F39+'18'!F39+'19'!F39+'20'!F39+'21'!F39+'22'!F39+'23'!F39+'24'!F39+'25'!F39+'26'!F39+'27'!F39</f>
        <v>26.608400000000003</v>
      </c>
      <c r="D39" s="222">
        <f>'5'!H39+'6'!H39+'7'!H39+'8'!H39+'9'!H39+'10'!H39+'11'!H39+'12'!H39+'13'!H39+'14'!H39+'15'!H39+'16'!H39+'17'!H39+'18'!H39+'19'!H39+'20'!H39+'21'!H39+'22'!H39+'23'!H39+'24'!H39+'25'!H39+'26'!H39+'27'!H39</f>
        <v>13.740737262092582</v>
      </c>
      <c r="E39" s="223">
        <f>'5'!J39+'6'!J39+'7'!J39+'8'!J39+'9'!J39+'10'!J39+'11'!J39+'12'!J39+'13'!J39+'14'!J39+'15'!J39+'16'!J39+'17'!J39+'18'!J39+'19'!J39+'20'!J39+'21'!J39+'22'!J39+'23'!J39+'24'!J39+'25'!J39+'26'!J39+'27'!J39</f>
        <v>0</v>
      </c>
      <c r="F39" s="224">
        <f>'5'!L39+'6'!L39+'7'!L39+'8'!L39+'9'!L39+'10'!L39+'11'!L39+'12'!L39+'13'!L39+'14'!L39+'15'!L39+'16'!L39+'17'!L39+'18'!L39+'19'!L39+'20'!L39+'21'!L39+'22'!L39+'23'!L39+'24'!L39+'25'!L39+'26'!L39+'27'!L39</f>
        <v>0</v>
      </c>
    </row>
    <row r="40" spans="1:6" ht="13.5" x14ac:dyDescent="0.15">
      <c r="A40" s="219">
        <v>36</v>
      </c>
      <c r="B40" s="220" t="s">
        <v>13</v>
      </c>
      <c r="C40" s="221">
        <f>'5'!F40+'6'!F40+'7'!F40+'8'!F40+'9'!F40+'10'!F40+'11'!F40+'12'!F40+'13'!F40+'14'!F40+'15'!F40+'16'!F40+'17'!F40+'18'!F40+'19'!F40+'20'!F40+'21'!F40+'22'!F40+'23'!F40+'24'!F40+'25'!F40+'26'!F40+'27'!F40</f>
        <v>2.3609</v>
      </c>
      <c r="D40" s="222">
        <f>'5'!H40+'6'!H40+'7'!H40+'8'!H40+'9'!H40+'10'!H40+'11'!H40+'12'!H40+'13'!H40+'14'!H40+'15'!H40+'16'!H40+'17'!H40+'18'!H40+'19'!H40+'20'!H40+'21'!H40+'22'!H40+'23'!H40+'24'!H40+'25'!H40+'26'!H40+'27'!H40</f>
        <v>1.6760310520578814</v>
      </c>
      <c r="E40" s="223">
        <f>'5'!J40+'6'!J40+'7'!J40+'8'!J40+'9'!J40+'10'!J40+'11'!J40+'12'!J40+'13'!J40+'14'!J40+'15'!J40+'16'!J40+'17'!J40+'18'!J40+'19'!J40+'20'!J40+'21'!J40+'22'!J40+'23'!J40+'24'!J40+'25'!J40+'26'!J40+'27'!J40</f>
        <v>0</v>
      </c>
      <c r="F40" s="224">
        <f>'5'!L40+'6'!L40+'7'!L40+'8'!L40+'9'!L40+'10'!L40+'11'!L40+'12'!L40+'13'!L40+'14'!L40+'15'!L40+'16'!L40+'17'!L40+'18'!L40+'19'!L40+'20'!L40+'21'!L40+'22'!L40+'23'!L40+'24'!L40+'25'!L40+'26'!L40+'27'!L40</f>
        <v>0</v>
      </c>
    </row>
    <row r="41" spans="1:6" ht="13.5" x14ac:dyDescent="0.15">
      <c r="A41" s="225">
        <v>37</v>
      </c>
      <c r="B41" s="220" t="s">
        <v>14</v>
      </c>
      <c r="C41" s="221">
        <f>'5'!F41+'6'!F41+'7'!F41+'8'!F41+'9'!F41+'10'!F41+'11'!F41+'12'!F41+'13'!F41+'14'!F41+'15'!F41+'16'!F41+'17'!F41+'18'!F41+'19'!F41+'20'!F41+'21'!F41+'22'!F41+'23'!F41+'24'!F41+'25'!F41+'26'!F41+'27'!F41</f>
        <v>0.98089999999999988</v>
      </c>
      <c r="D41" s="222">
        <f>'5'!H41+'6'!H41+'7'!H41+'8'!H41+'9'!H41+'10'!H41+'11'!H41+'12'!H41+'13'!H41+'14'!H41+'15'!H41+'16'!H41+'17'!H41+'18'!H41+'19'!H41+'20'!H41+'21'!H41+'22'!H41+'23'!H41+'24'!H41+'25'!H41+'26'!H41+'27'!H41</f>
        <v>0.6644610614494636</v>
      </c>
      <c r="E41" s="223">
        <f>'5'!J41+'6'!J41+'7'!J41+'8'!J41+'9'!J41+'10'!J41+'11'!J41+'12'!J41+'13'!J41+'14'!J41+'15'!J41+'16'!J41+'17'!J41+'18'!J41+'19'!J41+'20'!J41+'21'!J41+'22'!J41+'23'!J41+'24'!J41+'25'!J41+'26'!J41+'27'!J41</f>
        <v>0</v>
      </c>
      <c r="F41" s="224">
        <f>'5'!L41+'6'!L41+'7'!L41+'8'!L41+'9'!L41+'10'!L41+'11'!L41+'12'!L41+'13'!L41+'14'!L41+'15'!L41+'16'!L41+'17'!L41+'18'!L41+'19'!L41+'20'!L41+'21'!L41+'22'!L41+'23'!L41+'24'!L41+'25'!L41+'26'!L41+'27'!L41</f>
        <v>0</v>
      </c>
    </row>
    <row r="42" spans="1:6" ht="13.5" x14ac:dyDescent="0.15">
      <c r="A42" s="219">
        <v>38</v>
      </c>
      <c r="B42" s="220" t="s">
        <v>181</v>
      </c>
      <c r="C42" s="221">
        <f>'5'!F42+'6'!F42+'7'!F42+'8'!F42+'9'!F42+'10'!F42+'11'!F42+'12'!F42+'13'!F42+'14'!F42+'15'!F42+'16'!F42+'17'!F42+'18'!F42+'19'!F42+'20'!F42+'21'!F42+'22'!F42+'23'!F42+'24'!F42+'25'!F42+'26'!F42+'27'!F42</f>
        <v>0.13109999999999999</v>
      </c>
      <c r="D42" s="222">
        <f>'5'!H42+'6'!H42+'7'!H42+'8'!H42+'9'!H42+'10'!H42+'11'!H42+'12'!H42+'13'!H42+'14'!H42+'15'!H42+'16'!H42+'17'!H42+'18'!H42+'19'!H42+'20'!H42+'21'!H42+'22'!H42+'23'!H42+'24'!H42+'25'!H42+'26'!H42+'27'!H42</f>
        <v>8.0167117716704372E-2</v>
      </c>
      <c r="E42" s="223">
        <f>'5'!J42+'6'!J42+'7'!J42+'8'!J42+'9'!J42+'10'!J42+'11'!J42+'12'!J42+'13'!J42+'14'!J42+'15'!J42+'16'!J42+'17'!J42+'18'!J42+'19'!J42+'20'!J42+'21'!J42+'22'!J42+'23'!J42+'24'!J42+'25'!J42+'26'!J42+'27'!J42</f>
        <v>0</v>
      </c>
      <c r="F42" s="224">
        <f>'5'!L42+'6'!L42+'7'!L42+'8'!L42+'9'!L42+'10'!L42+'11'!L42+'12'!L42+'13'!L42+'14'!L42+'15'!L42+'16'!L42+'17'!L42+'18'!L42+'19'!L42+'20'!L42+'21'!L42+'22'!L42+'23'!L42+'24'!L42+'25'!L42+'26'!L42+'27'!L42</f>
        <v>0</v>
      </c>
    </row>
    <row r="43" spans="1:6" ht="13.5" x14ac:dyDescent="0.15">
      <c r="A43" s="225">
        <v>39</v>
      </c>
      <c r="B43" s="220" t="s">
        <v>182</v>
      </c>
      <c r="C43" s="221">
        <f>'5'!F43+'6'!F43+'7'!F43+'8'!F43+'9'!F43+'10'!F43+'11'!F43+'12'!F43+'13'!F43+'14'!F43+'15'!F43+'16'!F43+'17'!F43+'18'!F43+'19'!F43+'20'!F43+'21'!F43+'22'!F43+'23'!F43+'24'!F43+'25'!F43+'26'!F43+'27'!F43</f>
        <v>2.1322999999999999</v>
      </c>
      <c r="D43" s="222">
        <f>'5'!H43+'6'!H43+'7'!H43+'8'!H43+'9'!H43+'10'!H43+'11'!H43+'12'!H43+'13'!H43+'14'!H43+'15'!H43+'16'!H43+'17'!H43+'18'!H43+'19'!H43+'20'!H43+'21'!H43+'22'!H43+'23'!H43+'24'!H43+'25'!H43+'26'!H43+'27'!H43</f>
        <v>1.215024695523093</v>
      </c>
      <c r="E43" s="223">
        <f>'5'!J43+'6'!J43+'7'!J43+'8'!J43+'9'!J43+'10'!J43+'11'!J43+'12'!J43+'13'!J43+'14'!J43+'15'!J43+'16'!J43+'17'!J43+'18'!J43+'19'!J43+'20'!J43+'21'!J43+'22'!J43+'23'!J43+'24'!J43+'25'!J43+'26'!J43+'27'!J43</f>
        <v>0</v>
      </c>
      <c r="F43" s="224">
        <f>'5'!L43+'6'!L43+'7'!L43+'8'!L43+'9'!L43+'10'!L43+'11'!L43+'12'!L43+'13'!L43+'14'!L43+'15'!L43+'16'!L43+'17'!L43+'18'!L43+'19'!L43+'20'!L43+'21'!L43+'22'!L43+'23'!L43+'24'!L43+'25'!L43+'26'!L43+'27'!L43</f>
        <v>0</v>
      </c>
    </row>
    <row r="44" spans="1:6" ht="13.5" x14ac:dyDescent="0.15">
      <c r="A44" s="219">
        <v>40</v>
      </c>
      <c r="B44" s="220" t="s">
        <v>15</v>
      </c>
      <c r="C44" s="221">
        <f>'5'!F44+'6'!F44+'7'!F44+'8'!F44+'9'!F44+'10'!F44+'11'!F44+'12'!F44+'13'!F44+'14'!F44+'15'!F44+'16'!F44+'17'!F44+'18'!F44+'19'!F44+'20'!F44+'21'!F44+'22'!F44+'23'!F44+'24'!F44+'25'!F44+'26'!F44+'27'!F44</f>
        <v>108.6272</v>
      </c>
      <c r="D44" s="222">
        <f>'5'!H44+'6'!H44+'7'!H44+'8'!H44+'9'!H44+'10'!H44+'11'!H44+'12'!H44+'13'!H44+'14'!H44+'15'!H44+'16'!H44+'17'!H44+'18'!H44+'19'!H44+'20'!H44+'21'!H44+'22'!H44+'23'!H44+'24'!H44+'25'!H44+'26'!H44+'27'!H44</f>
        <v>66.607778501019524</v>
      </c>
      <c r="E44" s="223">
        <f>'5'!J44+'6'!J44+'7'!J44+'8'!J44+'9'!J44+'10'!J44+'11'!J44+'12'!J44+'13'!J44+'14'!J44+'15'!J44+'16'!J44+'17'!J44+'18'!J44+'19'!J44+'20'!J44+'21'!J44+'22'!J44+'23'!J44+'24'!J44+'25'!J44+'26'!J44+'27'!J44</f>
        <v>11</v>
      </c>
      <c r="F44" s="224">
        <f>'5'!L44+'6'!L44+'7'!L44+'8'!L44+'9'!L44+'10'!L44+'11'!L44+'12'!L44+'13'!L44+'14'!L44+'15'!L44+'16'!L44+'17'!L44+'18'!L44+'19'!L44+'20'!L44+'21'!L44+'22'!L44+'23'!L44+'24'!L44+'25'!L44+'26'!L44+'27'!L44</f>
        <v>6</v>
      </c>
    </row>
    <row r="45" spans="1:6" ht="13.5" x14ac:dyDescent="0.15">
      <c r="A45" s="225">
        <v>41</v>
      </c>
      <c r="B45" s="220" t="s">
        <v>16</v>
      </c>
      <c r="C45" s="221">
        <f>'5'!F45+'6'!F45+'7'!F45+'8'!F45+'9'!F45+'10'!F45+'11'!F45+'12'!F45+'13'!F45+'14'!F45+'15'!F45+'16'!F45+'17'!F45+'18'!F45+'19'!F45+'20'!F45+'21'!F45+'22'!F45+'23'!F45+'24'!F45+'25'!F45+'26'!F45+'27'!F45</f>
        <v>0.4733</v>
      </c>
      <c r="D45" s="222">
        <f>'5'!H45+'6'!H45+'7'!H45+'8'!H45+'9'!H45+'10'!H45+'11'!H45+'12'!H45+'13'!H45+'14'!H45+'15'!H45+'16'!H45+'17'!H45+'18'!H45+'19'!H45+'20'!H45+'21'!H45+'22'!H45+'23'!H45+'24'!H45+'25'!H45+'26'!H45+'27'!H45</f>
        <v>0.24420720428170664</v>
      </c>
      <c r="E45" s="223">
        <f>'5'!J45+'6'!J45+'7'!J45+'8'!J45+'9'!J45+'10'!J45+'11'!J45+'12'!J45+'13'!J45+'14'!J45+'15'!J45+'16'!J45+'17'!J45+'18'!J45+'19'!J45+'20'!J45+'21'!J45+'22'!J45+'23'!J45+'24'!J45+'25'!J45+'26'!J45+'27'!J45</f>
        <v>0</v>
      </c>
      <c r="F45" s="224">
        <f>'5'!L45+'6'!L45+'7'!L45+'8'!L45+'9'!L45+'10'!L45+'11'!L45+'12'!L45+'13'!L45+'14'!L45+'15'!L45+'16'!L45+'17'!L45+'18'!L45+'19'!L45+'20'!L45+'21'!L45+'22'!L45+'23'!L45+'24'!L45+'25'!L45+'26'!L45+'27'!L45</f>
        <v>0</v>
      </c>
    </row>
    <row r="46" spans="1:6" ht="13.5" x14ac:dyDescent="0.15">
      <c r="A46" s="219">
        <v>42</v>
      </c>
      <c r="B46" s="220" t="s">
        <v>183</v>
      </c>
      <c r="C46" s="221">
        <f>'5'!F46+'6'!F46+'7'!F46+'8'!F46+'9'!F46+'10'!F46+'11'!F46+'12'!F46+'13'!F46+'14'!F46+'15'!F46+'16'!F46+'17'!F46+'18'!F46+'19'!F46+'20'!F46+'21'!F46+'22'!F46+'23'!F46+'24'!F46+'25'!F46+'26'!F46+'27'!F46</f>
        <v>2.3696999999999999</v>
      </c>
      <c r="D46" s="222">
        <f>'5'!H46+'6'!H46+'7'!H46+'8'!H46+'9'!H46+'10'!H46+'11'!H46+'12'!H46+'13'!H46+'14'!H46+'15'!H46+'16'!H46+'17'!H46+'18'!H46+'19'!H46+'20'!H46+'21'!H46+'22'!H46+'23'!H46+'24'!H46+'25'!H46+'26'!H46+'27'!H46</f>
        <v>-1.2687254387561706E-4</v>
      </c>
      <c r="E46" s="223">
        <f>'5'!J46+'6'!J46+'7'!J46+'8'!J46+'9'!J46+'10'!J46+'11'!J46+'12'!J46+'13'!J46+'14'!J46+'15'!J46+'16'!J46+'17'!J46+'18'!J46+'19'!J46+'20'!J46+'21'!J46+'22'!J46+'23'!J46+'24'!J46+'25'!J46+'26'!J46+'27'!J46</f>
        <v>0</v>
      </c>
      <c r="F46" s="224">
        <f>'5'!L46+'6'!L46+'7'!L46+'8'!L46+'9'!L46+'10'!L46+'11'!L46+'12'!L46+'13'!L46+'14'!L46+'15'!L46+'16'!L46+'17'!L46+'18'!L46+'19'!L46+'20'!L46+'21'!L46+'22'!L46+'23'!L46+'24'!L46+'25'!L46+'26'!L46+'27'!L46</f>
        <v>0</v>
      </c>
    </row>
    <row r="47" spans="1:6" ht="13.5" x14ac:dyDescent="0.15">
      <c r="A47" s="226">
        <v>43</v>
      </c>
      <c r="B47" s="227" t="s">
        <v>184</v>
      </c>
      <c r="C47" s="228">
        <f>'5'!F47+'6'!F47+'7'!F47+'8'!F47+'9'!F47+'10'!F47+'11'!F47+'12'!F47+'13'!F47+'14'!F47+'15'!F47+'16'!F47+'17'!F47+'18'!F47+'19'!F47+'20'!F47+'21'!F47+'22'!F47+'23'!F47+'24'!F47+'25'!F47+'26'!F47+'27'!F47</f>
        <v>9.5733999999999995</v>
      </c>
      <c r="D47" s="229">
        <f>'5'!H47+'6'!H47+'7'!H47+'8'!H47+'9'!H47+'10'!H47+'11'!H47+'12'!H47+'13'!H47+'14'!H47+'15'!H47+'16'!H47+'17'!H47+'18'!H47+'19'!H47+'20'!H47+'21'!H47+'22'!H47+'23'!H47+'24'!H47+'25'!H47+'26'!H47+'27'!H47</f>
        <v>3.9020387273724628</v>
      </c>
      <c r="E47" s="230">
        <f>'5'!J47+'6'!J47+'7'!J47+'8'!J47+'9'!J47+'10'!J47+'11'!J47+'12'!J47+'13'!J47+'14'!J47+'15'!J47+'16'!J47+'17'!J47+'18'!J47+'19'!J47+'20'!J47+'21'!J47+'22'!J47+'23'!J47+'24'!J47+'25'!J47+'26'!J47+'27'!J47</f>
        <v>0</v>
      </c>
      <c r="F47" s="231">
        <f>'5'!L47+'6'!L47+'7'!L47+'8'!L47+'9'!L47+'10'!L47+'11'!L47+'12'!L47+'13'!L47+'14'!L47+'15'!L47+'16'!L47+'17'!L47+'18'!L47+'19'!L47+'20'!L47+'21'!L47+'22'!L47+'23'!L47+'24'!L47+'25'!L47+'26'!L47+'27'!L47</f>
        <v>0</v>
      </c>
    </row>
    <row r="48" spans="1:6" ht="19.5" customHeight="1" x14ac:dyDescent="0.15">
      <c r="A48" s="232"/>
      <c r="B48" s="233" t="s">
        <v>17</v>
      </c>
      <c r="C48" s="234">
        <f>'5'!F48+'6'!F48+'7'!F48+'8'!F48+'9'!F48+'10'!F48+'11'!F48+'12'!F48+'13'!F48+'14'!F48+'15'!F48+'16'!F48+'17'!F48+'18'!F48+'19'!F48+'20'!F48+'21'!F48+'22'!F48+'23'!F48+'24'!F48+'25'!F48+'26'!F48+'27'!F48</f>
        <v>2894.7308000000007</v>
      </c>
      <c r="D48" s="235">
        <f>'5'!H48+'6'!H48+'7'!H48+'8'!H48+'9'!H48+'10'!H48+'11'!H48+'12'!H48+'13'!H48+'14'!H48+'15'!H48+'16'!H48+'17'!H48+'18'!H48+'19'!H48+'20'!H48+'21'!H48+'22'!H48+'23'!H48+'24'!H48+'25'!H48+'26'!H48+'27'!H48</f>
        <v>1134.0786721953768</v>
      </c>
      <c r="E48" s="236">
        <f>'5'!J48+'6'!J48+'7'!J48+'8'!J48+'9'!J48+'10'!J48+'11'!J48+'12'!J48+'13'!J48+'14'!J48+'15'!J48+'16'!J48+'17'!J48+'18'!J48+'19'!J48+'20'!J48+'21'!J48+'22'!J48+'23'!J48+'24'!J48+'25'!J48+'26'!J48+'27'!J48</f>
        <v>110</v>
      </c>
      <c r="F48" s="237">
        <f>'5'!L48+'6'!L48+'7'!L48+'8'!L48+'9'!L48+'10'!L48+'11'!L48+'12'!L48+'13'!L48+'14'!L48+'15'!L48+'16'!L48+'17'!L48+'18'!L48+'19'!L48+'20'!L48+'21'!L48+'22'!L48+'23'!L48+'24'!L48+'25'!L48+'26'!L48+'27'!L48</f>
        <v>85</v>
      </c>
    </row>
    <row r="49" spans="6:6" ht="19.5" customHeight="1" x14ac:dyDescent="0.15">
      <c r="F49" s="205" t="s">
        <v>18</v>
      </c>
    </row>
  </sheetData>
  <mergeCells count="1">
    <mergeCell ref="H10:L17"/>
  </mergeCells>
  <phoneticPr fontId="3"/>
  <pageMargins left="0.74803149606299213" right="0.55118110236220474" top="0.59055118110236227" bottom="0.59055118110236227" header="0.31496062992125984" footer="0.31496062992125984"/>
  <pageSetup paperSize="9" scale="81" orientation="landscape" r:id="rId1"/>
  <headerFooter alignWithMargins="0">
    <oddHeader>&amp;L&amp;F&amp;R&amp;A</oddHead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5</v>
      </c>
      <c r="B2" s="110" t="s">
        <v>166</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逆行列!G5</f>
        <v>5.8762000000000002E-2</v>
      </c>
      <c r="E5" s="85">
        <f>ROUND(D5/$D$9,6)</f>
        <v>5.4507E-2</v>
      </c>
      <c r="F5" s="106">
        <f>$C$9*E5</f>
        <v>5.4507000000000003</v>
      </c>
      <c r="G5" s="77">
        <f>分析係数表!F6</f>
        <v>0.48570802668722374</v>
      </c>
      <c r="H5" s="106">
        <f>F5*G5</f>
        <v>2.6474487410640504</v>
      </c>
      <c r="I5" s="77">
        <f>分析係数表!D6</f>
        <v>0.24151604727387679</v>
      </c>
      <c r="J5" s="106">
        <f>ROUND(F5*I5,0)</f>
        <v>1</v>
      </c>
      <c r="K5" s="77">
        <f>分析係数表!E6</f>
        <v>3.2516041727903455E-2</v>
      </c>
      <c r="L5" s="106">
        <f>ROUND(F5*K5,0)</f>
        <v>0</v>
      </c>
    </row>
    <row r="6" spans="1:14" ht="16.5" customHeight="1" x14ac:dyDescent="0.15">
      <c r="A6" s="99">
        <v>2</v>
      </c>
      <c r="B6" s="96" t="s">
        <v>164</v>
      </c>
      <c r="C6" s="104"/>
      <c r="D6" s="89">
        <f>逆行列!G6</f>
        <v>6.0000000000000002E-5</v>
      </c>
      <c r="E6" s="86">
        <f t="shared" ref="E6:E47" si="0">ROUND(D6/$D$9,6)</f>
        <v>5.5999999999999999E-5</v>
      </c>
      <c r="F6" s="107">
        <f t="shared" ref="F6:F47" si="1">$C$9*E6</f>
        <v>5.5999999999999999E-3</v>
      </c>
      <c r="G6" s="78">
        <f>分析係数表!F7</f>
        <v>0.67176809506661861</v>
      </c>
      <c r="H6" s="107">
        <f t="shared" ref="H6:H47" si="2">F6*G6</f>
        <v>3.7619013323730642E-3</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逆行列!G7</f>
        <v>4.1929999999999997E-3</v>
      </c>
      <c r="E7" s="86">
        <f t="shared" si="0"/>
        <v>3.8890000000000001E-3</v>
      </c>
      <c r="F7" s="107">
        <f t="shared" si="1"/>
        <v>0.38890000000000002</v>
      </c>
      <c r="G7" s="78">
        <f>分析係数表!F8</f>
        <v>0.42319135410044501</v>
      </c>
      <c r="H7" s="107">
        <f t="shared" si="2"/>
        <v>0.16457911760966307</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逆行列!G8</f>
        <v>4.8000000000000001E-5</v>
      </c>
      <c r="E8" s="87">
        <f t="shared" si="0"/>
        <v>4.5000000000000003E-5</v>
      </c>
      <c r="F8" s="107">
        <f t="shared" si="1"/>
        <v>4.5000000000000005E-3</v>
      </c>
      <c r="G8" s="79">
        <f>分析係数表!F9</f>
        <v>0.44415167095115682</v>
      </c>
      <c r="H8" s="107">
        <f t="shared" si="2"/>
        <v>1.998682519280206E-3</v>
      </c>
      <c r="I8" s="79">
        <f>分析係数表!D9</f>
        <v>5.507712082262211E-2</v>
      </c>
      <c r="J8" s="107">
        <f t="shared" si="3"/>
        <v>0</v>
      </c>
      <c r="K8" s="79">
        <f>分析係数表!E9</f>
        <v>4.1838046272493573E-2</v>
      </c>
      <c r="L8" s="107">
        <f t="shared" si="4"/>
        <v>0</v>
      </c>
    </row>
    <row r="9" spans="1:14" ht="16.5" customHeight="1" x14ac:dyDescent="0.15">
      <c r="A9" s="114">
        <v>5</v>
      </c>
      <c r="B9" s="113" t="s">
        <v>166</v>
      </c>
      <c r="C9" s="123">
        <f>入力!$D$9</f>
        <v>100</v>
      </c>
      <c r="D9" s="89">
        <f>逆行列!G9</f>
        <v>1.0780670000000001</v>
      </c>
      <c r="E9" s="86">
        <f t="shared" si="0"/>
        <v>1</v>
      </c>
      <c r="F9" s="107">
        <f t="shared" si="1"/>
        <v>100</v>
      </c>
      <c r="G9" s="78">
        <f>分析係数表!F10</f>
        <v>0.36414820056107028</v>
      </c>
      <c r="H9" s="107">
        <f t="shared" si="2"/>
        <v>36.414820056107025</v>
      </c>
      <c r="I9" s="78">
        <f>分析係数表!D10</f>
        <v>3.5884456721163506E-2</v>
      </c>
      <c r="J9" s="107">
        <f t="shared" si="3"/>
        <v>4</v>
      </c>
      <c r="K9" s="78">
        <f>分析係数表!E10</f>
        <v>3.3328117239643219E-2</v>
      </c>
      <c r="L9" s="107">
        <f t="shared" si="4"/>
        <v>3</v>
      </c>
    </row>
    <row r="10" spans="1:14" ht="16.5" customHeight="1" x14ac:dyDescent="0.15">
      <c r="A10" s="116">
        <v>6</v>
      </c>
      <c r="B10" s="96" t="s">
        <v>2</v>
      </c>
      <c r="C10" s="104"/>
      <c r="D10" s="90">
        <f>逆行列!G10</f>
        <v>2.3499999999999999E-4</v>
      </c>
      <c r="E10" s="85">
        <f t="shared" si="0"/>
        <v>2.1800000000000001E-4</v>
      </c>
      <c r="F10" s="107">
        <f t="shared" si="1"/>
        <v>2.18E-2</v>
      </c>
      <c r="G10" s="77">
        <f>分析係数表!F11</f>
        <v>0.3909851465844234</v>
      </c>
      <c r="H10" s="107">
        <f t="shared" si="2"/>
        <v>8.5234761955404297E-3</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逆行列!G11</f>
        <v>6.3850000000000001E-3</v>
      </c>
      <c r="E11" s="86">
        <f t="shared" si="0"/>
        <v>5.9230000000000003E-3</v>
      </c>
      <c r="F11" s="107">
        <f t="shared" si="1"/>
        <v>0.59230000000000005</v>
      </c>
      <c r="G11" s="78">
        <f>分析係数表!F12</f>
        <v>0.34923508235554956</v>
      </c>
      <c r="H11" s="107">
        <f t="shared" si="2"/>
        <v>0.20685193927919202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逆行列!G12</f>
        <v>2.6540000000000001E-3</v>
      </c>
      <c r="E12" s="86">
        <f t="shared" si="0"/>
        <v>2.4620000000000002E-3</v>
      </c>
      <c r="F12" s="107">
        <f t="shared" si="1"/>
        <v>0.24620000000000003</v>
      </c>
      <c r="G12" s="78">
        <f>分析係数表!F13</f>
        <v>0.31889278097965035</v>
      </c>
      <c r="H12" s="107">
        <f t="shared" si="2"/>
        <v>7.8511402677189923E-2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逆行列!G13</f>
        <v>4.3660000000000001E-3</v>
      </c>
      <c r="E13" s="86">
        <f t="shared" si="0"/>
        <v>4.0499999999999998E-3</v>
      </c>
      <c r="F13" s="107">
        <f t="shared" si="1"/>
        <v>0.40499999999999997</v>
      </c>
      <c r="G13" s="78">
        <f>分析係数表!F14</f>
        <v>0.30341232585675537</v>
      </c>
      <c r="H13" s="107">
        <f t="shared" si="2"/>
        <v>0.12288199197198592</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逆行列!G14</f>
        <v>1.1323E-2</v>
      </c>
      <c r="E14" s="86">
        <f t="shared" si="0"/>
        <v>1.0503E-2</v>
      </c>
      <c r="F14" s="107">
        <f t="shared" si="1"/>
        <v>1.0503</v>
      </c>
      <c r="G14" s="78">
        <f>分析係数表!F15</f>
        <v>0.33935947066777478</v>
      </c>
      <c r="H14" s="107">
        <f t="shared" si="2"/>
        <v>0.35642925204236386</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逆行列!G15</f>
        <v>4.4200000000000001E-4</v>
      </c>
      <c r="E15" s="86">
        <f t="shared" si="0"/>
        <v>4.0999999999999999E-4</v>
      </c>
      <c r="F15" s="107">
        <f t="shared" si="1"/>
        <v>4.1000000000000002E-2</v>
      </c>
      <c r="G15" s="78">
        <f>分析係数表!F16</f>
        <v>0.45399226383412611</v>
      </c>
      <c r="H15" s="107">
        <f t="shared" si="2"/>
        <v>1.8613682817199172E-2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逆行列!G16</f>
        <v>6.0000000000000002E-6</v>
      </c>
      <c r="E16" s="86">
        <f t="shared" si="0"/>
        <v>6.0000000000000002E-6</v>
      </c>
      <c r="F16" s="107">
        <f t="shared" si="1"/>
        <v>6.0000000000000006E-4</v>
      </c>
      <c r="G16" s="78">
        <f>分析係数表!F17</f>
        <v>0.46132696318521343</v>
      </c>
      <c r="H16" s="107">
        <f t="shared" si="2"/>
        <v>2.767961779111281E-4</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逆行列!G17</f>
        <v>1.1540000000000001E-3</v>
      </c>
      <c r="E17" s="86">
        <f t="shared" si="0"/>
        <v>1.07E-3</v>
      </c>
      <c r="F17" s="107">
        <f t="shared" si="1"/>
        <v>0.107</v>
      </c>
      <c r="G17" s="78">
        <f>分析係数表!F18</f>
        <v>0.481838760471413</v>
      </c>
      <c r="H17" s="107">
        <f t="shared" si="2"/>
        <v>5.1556747370441192E-2</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逆行列!G18</f>
        <v>1.634E-3</v>
      </c>
      <c r="E18" s="86">
        <f t="shared" si="0"/>
        <v>1.516E-3</v>
      </c>
      <c r="F18" s="107">
        <f t="shared" si="1"/>
        <v>0.15160000000000001</v>
      </c>
      <c r="G18" s="78">
        <f>分析係数表!F19</f>
        <v>0.26496716403559761</v>
      </c>
      <c r="H18" s="107">
        <f t="shared" si="2"/>
        <v>4.01690220677966E-2</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逆行列!G19</f>
        <v>6.6500000000000001E-4</v>
      </c>
      <c r="E19" s="86">
        <f t="shared" si="0"/>
        <v>6.1700000000000004E-4</v>
      </c>
      <c r="F19" s="107">
        <f t="shared" si="1"/>
        <v>6.1700000000000005E-2</v>
      </c>
      <c r="G19" s="78">
        <f>分析係数表!F20</f>
        <v>0.15088328436796519</v>
      </c>
      <c r="H19" s="107">
        <f t="shared" si="2"/>
        <v>9.3094986455034539E-3</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逆行列!G20</f>
        <v>9.2200000000000008E-3</v>
      </c>
      <c r="E20" s="86">
        <f t="shared" si="0"/>
        <v>8.5520000000000006E-3</v>
      </c>
      <c r="F20" s="107">
        <f t="shared" si="1"/>
        <v>0.85520000000000007</v>
      </c>
      <c r="G20" s="78">
        <f>分析係数表!F21</f>
        <v>0.41125826744511707</v>
      </c>
      <c r="H20" s="107">
        <f t="shared" si="2"/>
        <v>0.35170807031906415</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逆行列!G21</f>
        <v>1.5300000000000001E-4</v>
      </c>
      <c r="E21" s="86">
        <f t="shared" si="0"/>
        <v>1.4200000000000001E-4</v>
      </c>
      <c r="F21" s="107">
        <f t="shared" si="1"/>
        <v>1.4200000000000001E-2</v>
      </c>
      <c r="G21" s="78">
        <f>分析係数表!F22</f>
        <v>0.41343088178667692</v>
      </c>
      <c r="H21" s="107">
        <f t="shared" si="2"/>
        <v>5.8707185213708124E-3</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逆行列!G22</f>
        <v>2.7500000000000002E-4</v>
      </c>
      <c r="E22" s="86">
        <f t="shared" si="0"/>
        <v>2.5500000000000002E-4</v>
      </c>
      <c r="F22" s="107">
        <f t="shared" si="1"/>
        <v>2.5500000000000002E-2</v>
      </c>
      <c r="G22" s="78">
        <f>分析係数表!F23</f>
        <v>0.45246219063050586</v>
      </c>
      <c r="H22" s="107">
        <f t="shared" si="2"/>
        <v>1.15377858610779E-2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逆行列!G23</f>
        <v>1.3799999999999999E-4</v>
      </c>
      <c r="E23" s="86">
        <f t="shared" si="0"/>
        <v>1.2799999999999999E-4</v>
      </c>
      <c r="F23" s="107">
        <f t="shared" si="1"/>
        <v>1.2799999999999999E-2</v>
      </c>
      <c r="G23" s="78">
        <f>分析係数表!F24</f>
        <v>0.35247981545559398</v>
      </c>
      <c r="H23" s="107">
        <f t="shared" si="2"/>
        <v>4.5117416378316023E-3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逆行列!G24</f>
        <v>2.23E-4</v>
      </c>
      <c r="E24" s="86">
        <f t="shared" si="0"/>
        <v>2.0699999999999999E-4</v>
      </c>
      <c r="F24" s="107">
        <f t="shared" si="1"/>
        <v>2.07E-2</v>
      </c>
      <c r="G24" s="78">
        <f>分析係数表!F25</f>
        <v>0.37565437150249714</v>
      </c>
      <c r="H24" s="107">
        <f t="shared" si="2"/>
        <v>7.7760454901016907E-3</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逆行列!G25</f>
        <v>1.65E-4</v>
      </c>
      <c r="E25" s="86">
        <f t="shared" si="0"/>
        <v>1.5300000000000001E-4</v>
      </c>
      <c r="F25" s="107">
        <f t="shared" si="1"/>
        <v>1.5300000000000001E-2</v>
      </c>
      <c r="G25" s="78">
        <f>分析係数表!F26</f>
        <v>0.34542907317568877</v>
      </c>
      <c r="H25" s="107">
        <f t="shared" si="2"/>
        <v>5.2850648195880388E-3</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逆行列!G26</f>
        <v>9.0000000000000002E-6</v>
      </c>
      <c r="E26" s="86">
        <f t="shared" si="0"/>
        <v>7.9999999999999996E-6</v>
      </c>
      <c r="F26" s="107">
        <f t="shared" si="1"/>
        <v>7.9999999999999993E-4</v>
      </c>
      <c r="G26" s="78">
        <f>分析係数表!F27</f>
        <v>0.34459086689505486</v>
      </c>
      <c r="H26" s="107">
        <f t="shared" si="2"/>
        <v>2.7567269351604388E-4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逆行列!G27</f>
        <v>1.16E-3</v>
      </c>
      <c r="E27" s="87">
        <f t="shared" si="0"/>
        <v>1.0759999999999999E-3</v>
      </c>
      <c r="F27" s="107">
        <f t="shared" si="1"/>
        <v>0.10759999999999999</v>
      </c>
      <c r="G27" s="79">
        <f>分析係数表!F28</f>
        <v>0.22214941655934178</v>
      </c>
      <c r="H27" s="107">
        <f t="shared" si="2"/>
        <v>2.3903277221785174E-2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逆行列!G28</f>
        <v>4.0000000000000003E-5</v>
      </c>
      <c r="E28" s="86">
        <f t="shared" si="0"/>
        <v>3.6999999999999998E-5</v>
      </c>
      <c r="F28" s="107">
        <f t="shared" si="1"/>
        <v>3.6999999999999997E-3</v>
      </c>
      <c r="G28" s="78">
        <f>分析係数表!F29</f>
        <v>0.42378622441075769</v>
      </c>
      <c r="H28" s="107">
        <f t="shared" si="2"/>
        <v>1.5680090303198033E-3</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逆行列!G29</f>
        <v>3.1300000000000002E-4</v>
      </c>
      <c r="E29" s="85">
        <f t="shared" si="0"/>
        <v>2.9E-4</v>
      </c>
      <c r="F29" s="107">
        <f t="shared" si="1"/>
        <v>2.9000000000000001E-2</v>
      </c>
      <c r="G29" s="77">
        <f>分析係数表!F30</f>
        <v>0.31902484606666121</v>
      </c>
      <c r="H29" s="107">
        <f t="shared" si="2"/>
        <v>9.251720535933176E-3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逆行列!G30</f>
        <v>3.8370000000000001E-3</v>
      </c>
      <c r="E30" s="86">
        <f t="shared" si="0"/>
        <v>3.5590000000000001E-3</v>
      </c>
      <c r="F30" s="107">
        <f t="shared" si="1"/>
        <v>0.35589999999999999</v>
      </c>
      <c r="G30" s="78">
        <f>分析係数表!F31</f>
        <v>0.43763839280746847</v>
      </c>
      <c r="H30" s="107">
        <f t="shared" si="2"/>
        <v>0.15575550400017801</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逆行列!G31</f>
        <v>2.1100000000000001E-4</v>
      </c>
      <c r="E31" s="86">
        <f t="shared" si="0"/>
        <v>1.9599999999999999E-4</v>
      </c>
      <c r="F31" s="107">
        <f t="shared" si="1"/>
        <v>1.9599999999999999E-2</v>
      </c>
      <c r="G31" s="78">
        <f>分析係数表!F32</f>
        <v>0.44844077217427647</v>
      </c>
      <c r="H31" s="107">
        <f t="shared" si="2"/>
        <v>8.7894391346158181E-3</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逆行列!G32</f>
        <v>9.1160000000000008E-3</v>
      </c>
      <c r="E32" s="86">
        <f t="shared" si="0"/>
        <v>8.456E-3</v>
      </c>
      <c r="F32" s="107">
        <f t="shared" si="1"/>
        <v>0.84560000000000002</v>
      </c>
      <c r="G32" s="78">
        <f>分析係数表!F33</f>
        <v>0.34552042009208045</v>
      </c>
      <c r="H32" s="107">
        <f t="shared" si="2"/>
        <v>0.29217206722986322</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逆行列!G33</f>
        <v>2.7499999999999998E-3</v>
      </c>
      <c r="E33" s="86">
        <f t="shared" si="0"/>
        <v>2.5509999999999999E-3</v>
      </c>
      <c r="F33" s="107">
        <f t="shared" si="1"/>
        <v>0.25509999999999999</v>
      </c>
      <c r="G33" s="78">
        <f>分析係数表!F34</f>
        <v>0.45301166178768587</v>
      </c>
      <c r="H33" s="107">
        <f t="shared" si="2"/>
        <v>0.11556327492203866</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逆行列!G34</f>
        <v>1.421E-3</v>
      </c>
      <c r="E34" s="86">
        <f t="shared" si="0"/>
        <v>1.3179999999999999E-3</v>
      </c>
      <c r="F34" s="107">
        <f t="shared" si="1"/>
        <v>0.1318</v>
      </c>
      <c r="G34" s="78">
        <f>分析係数表!F35</f>
        <v>0.62981529934511005</v>
      </c>
      <c r="H34" s="107">
        <f t="shared" si="2"/>
        <v>8.3009656453685507E-2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逆行列!G35</f>
        <v>6.7804000000000003E-2</v>
      </c>
      <c r="E35" s="86">
        <f t="shared" si="0"/>
        <v>6.2894000000000005E-2</v>
      </c>
      <c r="F35" s="107">
        <f t="shared" si="1"/>
        <v>6.2894000000000005</v>
      </c>
      <c r="G35" s="78">
        <f>分析係数表!F36</f>
        <v>0.67957415365165585</v>
      </c>
      <c r="H35" s="107">
        <f t="shared" si="2"/>
        <v>4.2741136819767247</v>
      </c>
      <c r="I35" s="78">
        <f>分析係数表!D36</f>
        <v>9.5666950020101019E-2</v>
      </c>
      <c r="J35" s="107">
        <f t="shared" si="3"/>
        <v>1</v>
      </c>
      <c r="K35" s="78">
        <f>分析係数表!E36</f>
        <v>8.4440047015252165E-2</v>
      </c>
      <c r="L35" s="107">
        <f t="shared" si="4"/>
        <v>1</v>
      </c>
    </row>
    <row r="36" spans="1:12" ht="16.5" customHeight="1" x14ac:dyDescent="0.15">
      <c r="A36" s="99">
        <v>32</v>
      </c>
      <c r="B36" s="96" t="s">
        <v>11</v>
      </c>
      <c r="C36" s="104"/>
      <c r="D36" s="89">
        <f>逆行列!G36</f>
        <v>8.7790000000000003E-3</v>
      </c>
      <c r="E36" s="86">
        <f t="shared" si="0"/>
        <v>8.1429999999999992E-3</v>
      </c>
      <c r="F36" s="107">
        <f t="shared" si="1"/>
        <v>0.81429999999999991</v>
      </c>
      <c r="G36" s="78">
        <f>分析係数表!F37</f>
        <v>0.64494134702082306</v>
      </c>
      <c r="H36" s="107">
        <f t="shared" si="2"/>
        <v>0.52517573887905622</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逆行列!G37</f>
        <v>6.999E-3</v>
      </c>
      <c r="E37" s="86">
        <f t="shared" si="0"/>
        <v>6.4920000000000004E-3</v>
      </c>
      <c r="F37" s="107">
        <f t="shared" si="1"/>
        <v>0.6492</v>
      </c>
      <c r="G37" s="78">
        <f>分析係数表!F38</f>
        <v>0.83881505728732564</v>
      </c>
      <c r="H37" s="107">
        <f t="shared" si="2"/>
        <v>0.54455873519093179</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逆行列!G38</f>
        <v>3.5777999999999997E-2</v>
      </c>
      <c r="E38" s="86">
        <f t="shared" si="0"/>
        <v>3.3187000000000001E-2</v>
      </c>
      <c r="F38" s="107">
        <f t="shared" si="1"/>
        <v>3.3187000000000002</v>
      </c>
      <c r="G38" s="78">
        <f>分析係数表!F39</f>
        <v>0.49216477614463838</v>
      </c>
      <c r="H38" s="107">
        <f t="shared" si="2"/>
        <v>1.6333472425912114</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逆行列!G39</f>
        <v>1.1316E-2</v>
      </c>
      <c r="E39" s="86">
        <f t="shared" si="0"/>
        <v>1.0496999999999999E-2</v>
      </c>
      <c r="F39" s="107">
        <f t="shared" si="1"/>
        <v>1.0496999999999999</v>
      </c>
      <c r="G39" s="78">
        <f>分析係数表!F40</f>
        <v>0.51640599442629331</v>
      </c>
      <c r="H39" s="107">
        <f t="shared" si="2"/>
        <v>0.54207137234928005</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逆行列!G40</f>
        <v>9.6000000000000002E-4</v>
      </c>
      <c r="E40" s="86">
        <f t="shared" si="0"/>
        <v>8.8999999999999995E-4</v>
      </c>
      <c r="F40" s="107">
        <f t="shared" si="1"/>
        <v>8.8999999999999996E-2</v>
      </c>
      <c r="G40" s="78">
        <f>分析係数表!F41</f>
        <v>0.70991192005501336</v>
      </c>
      <c r="H40" s="107">
        <f t="shared" si="2"/>
        <v>6.3182160884896185E-2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逆行列!G41</f>
        <v>3.6299999999999999E-4</v>
      </c>
      <c r="E41" s="86">
        <f t="shared" si="0"/>
        <v>3.3700000000000001E-4</v>
      </c>
      <c r="F41" s="107">
        <f t="shared" si="1"/>
        <v>3.3700000000000001E-2</v>
      </c>
      <c r="G41" s="78">
        <f>分析係数表!F42</f>
        <v>0.67739938979453929</v>
      </c>
      <c r="H41" s="107">
        <f t="shared" si="2"/>
        <v>2.2828359436075973E-2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逆行列!G42</f>
        <v>1.13E-4</v>
      </c>
      <c r="E42" s="86">
        <f t="shared" si="0"/>
        <v>1.05E-4</v>
      </c>
      <c r="F42" s="107">
        <f t="shared" si="1"/>
        <v>1.0500000000000001E-2</v>
      </c>
      <c r="G42" s="78">
        <f>分析係数表!F43</f>
        <v>0.61149593986807305</v>
      </c>
      <c r="H42" s="107">
        <f t="shared" si="2"/>
        <v>6.4207073686147675E-3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逆行列!G43</f>
        <v>1.047E-3</v>
      </c>
      <c r="E43" s="86">
        <f t="shared" si="0"/>
        <v>9.7099999999999997E-4</v>
      </c>
      <c r="F43" s="107">
        <f t="shared" si="1"/>
        <v>9.7099999999999992E-2</v>
      </c>
      <c r="G43" s="78">
        <f>分析係数表!F44</f>
        <v>0.56981883202321104</v>
      </c>
      <c r="H43" s="107">
        <f t="shared" si="2"/>
        <v>5.5329408589453788E-2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逆行列!G44</f>
        <v>5.2290999999999997E-2</v>
      </c>
      <c r="E44" s="86">
        <f t="shared" si="0"/>
        <v>4.8503999999999999E-2</v>
      </c>
      <c r="F44" s="107">
        <f t="shared" si="1"/>
        <v>4.8503999999999996</v>
      </c>
      <c r="G44" s="78">
        <f>分析係数表!F45</f>
        <v>0.61317771700844281</v>
      </c>
      <c r="H44" s="107">
        <f t="shared" si="2"/>
        <v>2.9741571985777506</v>
      </c>
      <c r="I44" s="78">
        <f>分析係数表!D45</f>
        <v>0.10506564935424789</v>
      </c>
      <c r="J44" s="107">
        <f t="shared" si="3"/>
        <v>1</v>
      </c>
      <c r="K44" s="78">
        <f>分析係数表!E45</f>
        <v>9.0418521617546821E-2</v>
      </c>
      <c r="L44" s="107">
        <f t="shared" si="4"/>
        <v>0</v>
      </c>
    </row>
    <row r="45" spans="1:12" ht="16.5" customHeight="1" x14ac:dyDescent="0.15">
      <c r="A45" s="100">
        <v>41</v>
      </c>
      <c r="B45" s="96" t="s">
        <v>16</v>
      </c>
      <c r="C45" s="104"/>
      <c r="D45" s="89">
        <f>逆行列!G45</f>
        <v>2.7300000000000002E-4</v>
      </c>
      <c r="E45" s="86">
        <f t="shared" si="0"/>
        <v>2.5300000000000002E-4</v>
      </c>
      <c r="F45" s="107">
        <f t="shared" si="1"/>
        <v>2.5300000000000003E-2</v>
      </c>
      <c r="G45" s="78">
        <f>分析係数表!F46</f>
        <v>0.51596704897888579</v>
      </c>
      <c r="H45" s="107">
        <f t="shared" si="2"/>
        <v>1.3053966339165812E-2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逆行列!G46</f>
        <v>1.1490000000000001E-3</v>
      </c>
      <c r="E46" s="86">
        <f t="shared" si="0"/>
        <v>1.0660000000000001E-3</v>
      </c>
      <c r="F46" s="107">
        <f t="shared" si="1"/>
        <v>0.10660000000000001</v>
      </c>
      <c r="G46" s="78">
        <f>分析係数表!F47</f>
        <v>-5.3539496086262839E-5</v>
      </c>
      <c r="H46" s="107">
        <f t="shared" si="2"/>
        <v>-5.7073102827956191E-6</v>
      </c>
      <c r="I46" s="78">
        <f>分析係数表!D47</f>
        <v>0</v>
      </c>
      <c r="J46" s="107">
        <f t="shared" si="3"/>
        <v>0</v>
      </c>
      <c r="K46" s="78">
        <f>分析係数表!E47</f>
        <v>0</v>
      </c>
      <c r="L46" s="107">
        <f t="shared" si="4"/>
        <v>0</v>
      </c>
    </row>
    <row r="47" spans="1:12" ht="16.5" customHeight="1" x14ac:dyDescent="0.15">
      <c r="A47" s="101">
        <v>43</v>
      </c>
      <c r="B47" s="97" t="s">
        <v>184</v>
      </c>
      <c r="C47" s="105"/>
      <c r="D47" s="91">
        <f>逆行列!G47</f>
        <v>3.8939999999999999E-3</v>
      </c>
      <c r="E47" s="87">
        <f t="shared" si="0"/>
        <v>3.6120000000000002E-3</v>
      </c>
      <c r="F47" s="108">
        <f t="shared" si="1"/>
        <v>0.36120000000000002</v>
      </c>
      <c r="G47" s="79">
        <f>分析係数表!F48</f>
        <v>0.40759173620369599</v>
      </c>
      <c r="H47" s="108">
        <f t="shared" si="2"/>
        <v>0.14722213511677501</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逆行列!G48</f>
        <v>1.3897900000000001</v>
      </c>
      <c r="E48" s="88"/>
      <c r="F48" s="82">
        <f>SUM(F5:F47)</f>
        <v>128.91509999999997</v>
      </c>
      <c r="G48" s="81">
        <f>分析係数表!F49</f>
        <v>0.4580197971513183</v>
      </c>
      <c r="H48" s="82">
        <f>SUM(H5:H47)</f>
        <v>52.004165355738138</v>
      </c>
      <c r="I48" s="81">
        <f>分析係数表!D49</f>
        <v>5.2929230967761406E-2</v>
      </c>
      <c r="J48" s="82">
        <f>SUM(J5:J47)</f>
        <v>7</v>
      </c>
      <c r="K48" s="81">
        <f>分析係数表!E49</f>
        <v>4.5949321610166551E-2</v>
      </c>
      <c r="L48" s="82">
        <f>SUM(L5:L47)</f>
        <v>4</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0866141732283472" right="0.70866141732283472" top="0.74803149606299213" bottom="0.74803149606299213" header="0.31496062992125984" footer="0.31496062992125984"/>
  <pageSetup paperSize="9" scale="59" orientation="landscape" r:id="rId1"/>
  <headerFooter>
    <oddHeader>&amp;L&amp;F&amp;R&amp;A</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6</v>
      </c>
      <c r="B2" s="110" t="s">
        <v>2</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逆行列!H5</f>
        <v>5.7470000000000004E-3</v>
      </c>
      <c r="E5" s="85">
        <f>ROUND(D5/$D$10,6)</f>
        <v>5.5999999999999999E-3</v>
      </c>
      <c r="F5" s="106">
        <f>$C$10*E5</f>
        <v>0.55999999999999994</v>
      </c>
      <c r="G5" s="77">
        <f>分析係数表!F6</f>
        <v>0.48570802668722374</v>
      </c>
      <c r="H5" s="106">
        <f>F5*G5</f>
        <v>0.27199649494484529</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逆行列!H6</f>
        <v>9.0000000000000002E-6</v>
      </c>
      <c r="E6" s="86">
        <f t="shared" ref="E6:E47" si="0">ROUND(D6/$D$10,6)</f>
        <v>9.0000000000000002E-6</v>
      </c>
      <c r="F6" s="107">
        <f t="shared" ref="F6:F47" si="1">$C$10*E6</f>
        <v>8.9999999999999998E-4</v>
      </c>
      <c r="G6" s="78">
        <f>分析係数表!F7</f>
        <v>0.67176809506661861</v>
      </c>
      <c r="H6" s="107">
        <f t="shared" ref="H6:H47" si="2">F6*G6</f>
        <v>6.0459128555995678E-4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逆行列!H7</f>
        <v>6.0000000000000002E-6</v>
      </c>
      <c r="E7" s="86">
        <f t="shared" si="0"/>
        <v>6.0000000000000002E-6</v>
      </c>
      <c r="F7" s="107">
        <f t="shared" si="1"/>
        <v>6.0000000000000006E-4</v>
      </c>
      <c r="G7" s="78">
        <f>分析係数表!F8</f>
        <v>0.42319135410044501</v>
      </c>
      <c r="H7" s="107">
        <f t="shared" si="2"/>
        <v>2.5391481246026703E-4</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逆行列!H8</f>
        <v>7.1000000000000005E-5</v>
      </c>
      <c r="E8" s="87">
        <f t="shared" si="0"/>
        <v>6.8999999999999997E-5</v>
      </c>
      <c r="F8" s="107">
        <f t="shared" si="1"/>
        <v>6.8999999999999999E-3</v>
      </c>
      <c r="G8" s="79">
        <f>分析係数表!F9</f>
        <v>0.44415167095115682</v>
      </c>
      <c r="H8" s="107">
        <f t="shared" si="2"/>
        <v>3.0646465295629819E-3</v>
      </c>
      <c r="I8" s="79">
        <f>分析係数表!D9</f>
        <v>5.507712082262211E-2</v>
      </c>
      <c r="J8" s="107">
        <f t="shared" si="3"/>
        <v>0</v>
      </c>
      <c r="K8" s="79">
        <f>分析係数表!E9</f>
        <v>4.1838046272493573E-2</v>
      </c>
      <c r="L8" s="107">
        <f t="shared" si="4"/>
        <v>0</v>
      </c>
    </row>
    <row r="9" spans="1:14" ht="16.5" customHeight="1" x14ac:dyDescent="0.15">
      <c r="A9" s="101">
        <v>5</v>
      </c>
      <c r="B9" s="96" t="s">
        <v>166</v>
      </c>
      <c r="C9" s="55"/>
      <c r="D9" s="89">
        <f>逆行列!H9</f>
        <v>1.1479999999999999E-3</v>
      </c>
      <c r="E9" s="86">
        <f t="shared" si="0"/>
        <v>1.119E-3</v>
      </c>
      <c r="F9" s="107">
        <f t="shared" si="1"/>
        <v>0.1119</v>
      </c>
      <c r="G9" s="78">
        <f>分析係数表!F10</f>
        <v>0.36414820056107028</v>
      </c>
      <c r="H9" s="107">
        <f t="shared" si="2"/>
        <v>4.0748183642783764E-2</v>
      </c>
      <c r="I9" s="78">
        <f>分析係数表!D10</f>
        <v>3.5884456721163506E-2</v>
      </c>
      <c r="J9" s="107">
        <f t="shared" si="3"/>
        <v>0</v>
      </c>
      <c r="K9" s="78">
        <f>分析係数表!E10</f>
        <v>3.3328117239643219E-2</v>
      </c>
      <c r="L9" s="107">
        <f t="shared" si="4"/>
        <v>0</v>
      </c>
    </row>
    <row r="10" spans="1:14" ht="16.5" customHeight="1" x14ac:dyDescent="0.15">
      <c r="A10" s="102">
        <v>6</v>
      </c>
      <c r="B10" s="113" t="s">
        <v>2</v>
      </c>
      <c r="C10" s="112">
        <f>入力!$D$10</f>
        <v>100</v>
      </c>
      <c r="D10" s="90">
        <f>逆行列!H10</f>
        <v>1.0262610000000001</v>
      </c>
      <c r="E10" s="85">
        <f t="shared" si="0"/>
        <v>1</v>
      </c>
      <c r="F10" s="107">
        <f t="shared" si="1"/>
        <v>100</v>
      </c>
      <c r="G10" s="77">
        <f>分析係数表!F11</f>
        <v>0.3909851465844234</v>
      </c>
      <c r="H10" s="107">
        <f t="shared" si="2"/>
        <v>39.09851465844234</v>
      </c>
      <c r="I10" s="77">
        <f>分析係数表!D11</f>
        <v>0.11425786096635826</v>
      </c>
      <c r="J10" s="107">
        <f t="shared" si="3"/>
        <v>11</v>
      </c>
      <c r="K10" s="77">
        <f>分析係数表!E11</f>
        <v>6.9679889397000955E-2</v>
      </c>
      <c r="L10" s="107">
        <f t="shared" si="4"/>
        <v>7</v>
      </c>
    </row>
    <row r="11" spans="1:14" ht="16.5" customHeight="1" x14ac:dyDescent="0.15">
      <c r="A11" s="98">
        <v>7</v>
      </c>
      <c r="B11" s="96" t="s">
        <v>97</v>
      </c>
      <c r="C11" s="104"/>
      <c r="D11" s="89">
        <f>逆行列!H11</f>
        <v>2.6090000000000002E-3</v>
      </c>
      <c r="E11" s="86">
        <f t="shared" si="0"/>
        <v>2.542E-3</v>
      </c>
      <c r="F11" s="107">
        <f t="shared" si="1"/>
        <v>0.25419999999999998</v>
      </c>
      <c r="G11" s="78">
        <f>分析係数表!F12</f>
        <v>0.34923508235554956</v>
      </c>
      <c r="H11" s="107">
        <f t="shared" si="2"/>
        <v>8.8775557934780688E-2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逆行列!H12</f>
        <v>1.9390000000000001E-2</v>
      </c>
      <c r="E12" s="86">
        <f t="shared" si="0"/>
        <v>1.8894000000000001E-2</v>
      </c>
      <c r="F12" s="107">
        <f t="shared" si="1"/>
        <v>1.8894000000000002</v>
      </c>
      <c r="G12" s="78">
        <f>分析係数表!F13</f>
        <v>0.31889278097965035</v>
      </c>
      <c r="H12" s="107">
        <f t="shared" si="2"/>
        <v>0.60251602038295138</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逆行列!H13</f>
        <v>4.7999999999999996E-3</v>
      </c>
      <c r="E13" s="86">
        <f t="shared" si="0"/>
        <v>4.6769999999999997E-3</v>
      </c>
      <c r="F13" s="107">
        <f t="shared" si="1"/>
        <v>0.46769999999999995</v>
      </c>
      <c r="G13" s="78">
        <f>分析係数表!F14</f>
        <v>0.30341232585675537</v>
      </c>
      <c r="H13" s="107">
        <f t="shared" si="2"/>
        <v>0.14190594480320448</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逆行列!H14</f>
        <v>5.7010000000000003E-3</v>
      </c>
      <c r="E14" s="86">
        <f t="shared" si="0"/>
        <v>5.555E-3</v>
      </c>
      <c r="F14" s="107">
        <f t="shared" si="1"/>
        <v>0.55549999999999999</v>
      </c>
      <c r="G14" s="78">
        <f>分析係数表!F15</f>
        <v>0.33935947066777478</v>
      </c>
      <c r="H14" s="107">
        <f t="shared" si="2"/>
        <v>0.18851418595594888</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逆行列!H15</f>
        <v>1.3669999999999999E-3</v>
      </c>
      <c r="E15" s="86">
        <f t="shared" si="0"/>
        <v>1.3320000000000001E-3</v>
      </c>
      <c r="F15" s="107">
        <f t="shared" si="1"/>
        <v>0.13320000000000001</v>
      </c>
      <c r="G15" s="78">
        <f>分析係数表!F16</f>
        <v>0.45399226383412611</v>
      </c>
      <c r="H15" s="107">
        <f t="shared" si="2"/>
        <v>6.0471769542705604E-2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逆行列!H16</f>
        <v>9.9999999999999995E-7</v>
      </c>
      <c r="E16" s="86">
        <f t="shared" si="0"/>
        <v>9.9999999999999995E-7</v>
      </c>
      <c r="F16" s="107">
        <f t="shared" si="1"/>
        <v>9.9999999999999991E-5</v>
      </c>
      <c r="G16" s="78">
        <f>分析係数表!F17</f>
        <v>0.46132696318521343</v>
      </c>
      <c r="H16" s="107">
        <f t="shared" si="2"/>
        <v>4.6132696318521341E-5</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逆行列!H17</f>
        <v>3.1700000000000001E-4</v>
      </c>
      <c r="E17" s="86">
        <f t="shared" si="0"/>
        <v>3.0899999999999998E-4</v>
      </c>
      <c r="F17" s="107">
        <f t="shared" si="1"/>
        <v>3.0899999999999997E-2</v>
      </c>
      <c r="G17" s="78">
        <f>分析係数表!F18</f>
        <v>0.481838760471413</v>
      </c>
      <c r="H17" s="107">
        <f t="shared" si="2"/>
        <v>1.488881769856666E-2</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逆行列!H18</f>
        <v>4.7699999999999999E-4</v>
      </c>
      <c r="E18" s="86">
        <f t="shared" si="0"/>
        <v>4.6500000000000003E-4</v>
      </c>
      <c r="F18" s="107">
        <f t="shared" si="1"/>
        <v>4.65E-2</v>
      </c>
      <c r="G18" s="78">
        <f>分析係数表!F19</f>
        <v>0.26496716403559761</v>
      </c>
      <c r="H18" s="107">
        <f t="shared" si="2"/>
        <v>1.2320973127655288E-2</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逆行列!H19</f>
        <v>7.8999999999999996E-5</v>
      </c>
      <c r="E19" s="86">
        <f t="shared" si="0"/>
        <v>7.7000000000000001E-5</v>
      </c>
      <c r="F19" s="107">
        <f t="shared" si="1"/>
        <v>7.7000000000000002E-3</v>
      </c>
      <c r="G19" s="78">
        <f>分析係数表!F20</f>
        <v>0.15088328436796519</v>
      </c>
      <c r="H19" s="107">
        <f t="shared" si="2"/>
        <v>1.1618012896333319E-3</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逆行列!H20</f>
        <v>1.0759999999999999E-3</v>
      </c>
      <c r="E20" s="86">
        <f t="shared" si="0"/>
        <v>1.0480000000000001E-3</v>
      </c>
      <c r="F20" s="107">
        <f t="shared" si="1"/>
        <v>0.1048</v>
      </c>
      <c r="G20" s="78">
        <f>分析係数表!F21</f>
        <v>0.41125826744511707</v>
      </c>
      <c r="H20" s="107">
        <f t="shared" si="2"/>
        <v>4.3099866428248271E-2</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逆行列!H21</f>
        <v>1.12E-4</v>
      </c>
      <c r="E21" s="86">
        <f t="shared" si="0"/>
        <v>1.0900000000000001E-4</v>
      </c>
      <c r="F21" s="107">
        <f t="shared" si="1"/>
        <v>1.09E-2</v>
      </c>
      <c r="G21" s="78">
        <f>分析係数表!F22</f>
        <v>0.41343088178667692</v>
      </c>
      <c r="H21" s="107">
        <f t="shared" si="2"/>
        <v>4.5063966114747781E-3</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逆行列!H22</f>
        <v>2.02E-4</v>
      </c>
      <c r="E22" s="86">
        <f t="shared" si="0"/>
        <v>1.9699999999999999E-4</v>
      </c>
      <c r="F22" s="107">
        <f t="shared" si="1"/>
        <v>1.9699999999999999E-2</v>
      </c>
      <c r="G22" s="78">
        <f>分析係数表!F23</f>
        <v>0.45246219063050586</v>
      </c>
      <c r="H22" s="107">
        <f t="shared" si="2"/>
        <v>8.9135051554209647E-3</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逆行列!H23</f>
        <v>1.01E-4</v>
      </c>
      <c r="E23" s="86">
        <f t="shared" si="0"/>
        <v>9.7999999999999997E-5</v>
      </c>
      <c r="F23" s="107">
        <f t="shared" si="1"/>
        <v>9.7999999999999997E-3</v>
      </c>
      <c r="G23" s="78">
        <f>分析係数表!F24</f>
        <v>0.35247981545559398</v>
      </c>
      <c r="H23" s="107">
        <f t="shared" si="2"/>
        <v>3.4543021914648208E-3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逆行列!H24</f>
        <v>1.6100000000000001E-4</v>
      </c>
      <c r="E24" s="86">
        <f t="shared" si="0"/>
        <v>1.5699999999999999E-4</v>
      </c>
      <c r="F24" s="107">
        <f t="shared" si="1"/>
        <v>1.5699999999999999E-2</v>
      </c>
      <c r="G24" s="78">
        <f>分析係数表!F25</f>
        <v>0.37565437150249714</v>
      </c>
      <c r="H24" s="107">
        <f t="shared" si="2"/>
        <v>5.8977736325892044E-3</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逆行列!H25</f>
        <v>1.21E-4</v>
      </c>
      <c r="E25" s="86">
        <f t="shared" si="0"/>
        <v>1.18E-4</v>
      </c>
      <c r="F25" s="107">
        <f t="shared" si="1"/>
        <v>1.18E-2</v>
      </c>
      <c r="G25" s="78">
        <f>分析係数表!F26</f>
        <v>0.34542907317568877</v>
      </c>
      <c r="H25" s="107">
        <f t="shared" si="2"/>
        <v>4.0760630634731274E-3</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逆行列!H26</f>
        <v>6.0000000000000002E-6</v>
      </c>
      <c r="E26" s="86">
        <f t="shared" si="0"/>
        <v>6.0000000000000002E-6</v>
      </c>
      <c r="F26" s="107">
        <f t="shared" si="1"/>
        <v>6.0000000000000006E-4</v>
      </c>
      <c r="G26" s="78">
        <f>分析係数表!F27</f>
        <v>0.34459086689505486</v>
      </c>
      <c r="H26" s="107">
        <f t="shared" si="2"/>
        <v>2.0675452013703294E-4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逆行列!H27</f>
        <v>8.6700000000000004E-4</v>
      </c>
      <c r="E27" s="87">
        <f t="shared" si="0"/>
        <v>8.4500000000000005E-4</v>
      </c>
      <c r="F27" s="107">
        <f t="shared" si="1"/>
        <v>8.4500000000000006E-2</v>
      </c>
      <c r="G27" s="79">
        <f>分析係数表!F28</f>
        <v>0.22214941655934178</v>
      </c>
      <c r="H27" s="107">
        <f t="shared" si="2"/>
        <v>1.8771625699264383E-2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逆行列!H28</f>
        <v>2.8E-5</v>
      </c>
      <c r="E28" s="86">
        <f t="shared" si="0"/>
        <v>2.6999999999999999E-5</v>
      </c>
      <c r="F28" s="107">
        <f t="shared" si="1"/>
        <v>2.6999999999999997E-3</v>
      </c>
      <c r="G28" s="78">
        <f>分析係数表!F29</f>
        <v>0.42378622441075769</v>
      </c>
      <c r="H28" s="107">
        <f t="shared" si="2"/>
        <v>1.1442228059090457E-3</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逆行列!H29</f>
        <v>1.7200000000000001E-4</v>
      </c>
      <c r="E29" s="85">
        <f t="shared" si="0"/>
        <v>1.6799999999999999E-4</v>
      </c>
      <c r="F29" s="107">
        <f t="shared" si="1"/>
        <v>1.6799999999999999E-2</v>
      </c>
      <c r="G29" s="77">
        <f>分析係数表!F30</f>
        <v>0.31902484606666121</v>
      </c>
      <c r="H29" s="107">
        <f t="shared" si="2"/>
        <v>5.3596174139199076E-3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逆行列!H30</f>
        <v>2.8930000000000002E-3</v>
      </c>
      <c r="E30" s="86">
        <f t="shared" si="0"/>
        <v>2.8189999999999999E-3</v>
      </c>
      <c r="F30" s="107">
        <f t="shared" si="1"/>
        <v>0.28189999999999998</v>
      </c>
      <c r="G30" s="78">
        <f>分析係数表!F31</f>
        <v>0.43763839280746847</v>
      </c>
      <c r="H30" s="107">
        <f t="shared" si="2"/>
        <v>0.12337026293242535</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逆行列!H31</f>
        <v>4.0999999999999999E-4</v>
      </c>
      <c r="E31" s="86">
        <f t="shared" si="0"/>
        <v>4.0000000000000002E-4</v>
      </c>
      <c r="F31" s="107">
        <f t="shared" si="1"/>
        <v>0.04</v>
      </c>
      <c r="G31" s="78">
        <f>分析係数表!F32</f>
        <v>0.44844077217427647</v>
      </c>
      <c r="H31" s="107">
        <f t="shared" si="2"/>
        <v>1.7937630886971059E-2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逆行列!H32</f>
        <v>1.6331999999999999E-2</v>
      </c>
      <c r="E32" s="86">
        <f t="shared" si="0"/>
        <v>1.5914000000000001E-2</v>
      </c>
      <c r="F32" s="107">
        <f t="shared" si="1"/>
        <v>1.5914000000000001</v>
      </c>
      <c r="G32" s="78">
        <f>分析係数表!F33</f>
        <v>0.34552042009208045</v>
      </c>
      <c r="H32" s="107">
        <f t="shared" si="2"/>
        <v>0.54986119653453691</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逆行列!H33</f>
        <v>2.4020000000000001E-3</v>
      </c>
      <c r="E33" s="86">
        <f t="shared" si="0"/>
        <v>2.3410000000000002E-3</v>
      </c>
      <c r="F33" s="107">
        <f t="shared" si="1"/>
        <v>0.23410000000000003</v>
      </c>
      <c r="G33" s="78">
        <f>分析係数表!F34</f>
        <v>0.45301166178768587</v>
      </c>
      <c r="H33" s="107">
        <f t="shared" si="2"/>
        <v>0.10605003002449728</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逆行列!H34</f>
        <v>7.67E-4</v>
      </c>
      <c r="E34" s="86">
        <f t="shared" si="0"/>
        <v>7.4700000000000005E-4</v>
      </c>
      <c r="F34" s="107">
        <f t="shared" si="1"/>
        <v>7.4700000000000003E-2</v>
      </c>
      <c r="G34" s="78">
        <f>分析係数表!F35</f>
        <v>0.62981529934511005</v>
      </c>
      <c r="H34" s="107">
        <f t="shared" si="2"/>
        <v>4.7047202861079725E-2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逆行列!H35</f>
        <v>5.577E-2</v>
      </c>
      <c r="E35" s="86">
        <f t="shared" si="0"/>
        <v>5.4343000000000002E-2</v>
      </c>
      <c r="F35" s="107">
        <f t="shared" si="1"/>
        <v>5.4343000000000004</v>
      </c>
      <c r="G35" s="78">
        <f>分析係数表!F36</f>
        <v>0.67957415365165585</v>
      </c>
      <c r="H35" s="107">
        <f t="shared" si="2"/>
        <v>3.6930098231891937</v>
      </c>
      <c r="I35" s="78">
        <f>分析係数表!D36</f>
        <v>9.5666950020101019E-2</v>
      </c>
      <c r="J35" s="107">
        <f t="shared" si="3"/>
        <v>1</v>
      </c>
      <c r="K35" s="78">
        <f>分析係数表!E36</f>
        <v>8.4440047015252165E-2</v>
      </c>
      <c r="L35" s="107">
        <f t="shared" si="4"/>
        <v>0</v>
      </c>
    </row>
    <row r="36" spans="1:12" ht="16.5" customHeight="1" x14ac:dyDescent="0.15">
      <c r="A36" s="99">
        <v>32</v>
      </c>
      <c r="B36" s="96" t="s">
        <v>11</v>
      </c>
      <c r="C36" s="104"/>
      <c r="D36" s="89">
        <f>逆行列!H36</f>
        <v>1.7127E-2</v>
      </c>
      <c r="E36" s="86">
        <f t="shared" si="0"/>
        <v>1.6688999999999999E-2</v>
      </c>
      <c r="F36" s="107">
        <f t="shared" si="1"/>
        <v>1.6688999999999998</v>
      </c>
      <c r="G36" s="78">
        <f>分析係数表!F37</f>
        <v>0.64494134702082306</v>
      </c>
      <c r="H36" s="107">
        <f t="shared" si="2"/>
        <v>1.0763426140430514</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逆行列!H37</f>
        <v>6.5789999999999998E-3</v>
      </c>
      <c r="E37" s="86">
        <f t="shared" si="0"/>
        <v>6.411E-3</v>
      </c>
      <c r="F37" s="107">
        <f t="shared" si="1"/>
        <v>0.6411</v>
      </c>
      <c r="G37" s="78">
        <f>分析係数表!F38</f>
        <v>0.83881505728732564</v>
      </c>
      <c r="H37" s="107">
        <f t="shared" si="2"/>
        <v>0.53776433322690442</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逆行列!H38</f>
        <v>2.4722999999999998E-2</v>
      </c>
      <c r="E38" s="86">
        <f t="shared" si="0"/>
        <v>2.409E-2</v>
      </c>
      <c r="F38" s="107">
        <f t="shared" si="1"/>
        <v>2.4089999999999998</v>
      </c>
      <c r="G38" s="78">
        <f>分析係数表!F39</f>
        <v>0.49216477614463838</v>
      </c>
      <c r="H38" s="107">
        <f t="shared" si="2"/>
        <v>1.1856249457324337</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逆行列!H39</f>
        <v>1.0426E-2</v>
      </c>
      <c r="E39" s="86">
        <f t="shared" si="0"/>
        <v>1.0159E-2</v>
      </c>
      <c r="F39" s="107">
        <f t="shared" si="1"/>
        <v>1.0159</v>
      </c>
      <c r="G39" s="78">
        <f>分析係数表!F40</f>
        <v>0.51640599442629331</v>
      </c>
      <c r="H39" s="107">
        <f t="shared" si="2"/>
        <v>0.52461684973767142</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逆行列!H40</f>
        <v>7.6800000000000002E-4</v>
      </c>
      <c r="E40" s="86">
        <f t="shared" si="0"/>
        <v>7.4799999999999997E-4</v>
      </c>
      <c r="F40" s="107">
        <f t="shared" si="1"/>
        <v>7.4799999999999991E-2</v>
      </c>
      <c r="G40" s="78">
        <f>分析係数表!F41</f>
        <v>0.70991192005501336</v>
      </c>
      <c r="H40" s="107">
        <f t="shared" si="2"/>
        <v>5.3101411620114995E-2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逆行列!H41</f>
        <v>1.12E-4</v>
      </c>
      <c r="E41" s="86">
        <f t="shared" si="0"/>
        <v>1.0900000000000001E-4</v>
      </c>
      <c r="F41" s="107">
        <f t="shared" si="1"/>
        <v>1.09E-2</v>
      </c>
      <c r="G41" s="78">
        <f>分析係数表!F42</f>
        <v>0.67739938979453929</v>
      </c>
      <c r="H41" s="107">
        <f t="shared" si="2"/>
        <v>7.3836533487604784E-3</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逆行列!H42</f>
        <v>5.3999999999999998E-5</v>
      </c>
      <c r="E42" s="86">
        <f t="shared" si="0"/>
        <v>5.3000000000000001E-5</v>
      </c>
      <c r="F42" s="107">
        <f t="shared" si="1"/>
        <v>5.3E-3</v>
      </c>
      <c r="G42" s="78">
        <f>分析係数表!F43</f>
        <v>0.61149593986807305</v>
      </c>
      <c r="H42" s="107">
        <f t="shared" si="2"/>
        <v>3.2409284813007871E-3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逆行列!H43</f>
        <v>5.4900000000000001E-4</v>
      </c>
      <c r="E43" s="86">
        <f t="shared" si="0"/>
        <v>5.3499999999999999E-4</v>
      </c>
      <c r="F43" s="107">
        <f t="shared" si="1"/>
        <v>5.3499999999999999E-2</v>
      </c>
      <c r="G43" s="78">
        <f>分析係数表!F44</f>
        <v>0.56981883202321104</v>
      </c>
      <c r="H43" s="107">
        <f t="shared" si="2"/>
        <v>3.0485307513241789E-2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逆行列!H44</f>
        <v>3.9314000000000002E-2</v>
      </c>
      <c r="E44" s="86">
        <f t="shared" si="0"/>
        <v>3.8308000000000002E-2</v>
      </c>
      <c r="F44" s="107">
        <f t="shared" si="1"/>
        <v>3.8308</v>
      </c>
      <c r="G44" s="78">
        <f>分析係数表!F45</f>
        <v>0.61317771700844281</v>
      </c>
      <c r="H44" s="107">
        <f t="shared" si="2"/>
        <v>2.3489611983159429</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逆行列!H45</f>
        <v>2.1000000000000001E-4</v>
      </c>
      <c r="E45" s="86">
        <f t="shared" si="0"/>
        <v>2.05E-4</v>
      </c>
      <c r="F45" s="107">
        <f t="shared" si="1"/>
        <v>2.0500000000000001E-2</v>
      </c>
      <c r="G45" s="78">
        <f>分析係数表!F46</f>
        <v>0.51596704897888579</v>
      </c>
      <c r="H45" s="107">
        <f t="shared" si="2"/>
        <v>1.0577324504067159E-2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逆行列!H46</f>
        <v>1.4040000000000001E-3</v>
      </c>
      <c r="E46" s="86">
        <f t="shared" si="0"/>
        <v>1.3680000000000001E-3</v>
      </c>
      <c r="F46" s="107">
        <f t="shared" si="1"/>
        <v>0.1368</v>
      </c>
      <c r="G46" s="78">
        <f>分析係数表!F47</f>
        <v>-5.3539496086262839E-5</v>
      </c>
      <c r="H46" s="107">
        <f t="shared" si="2"/>
        <v>-7.3242030646007566E-6</v>
      </c>
      <c r="I46" s="78">
        <f>分析係数表!D47</f>
        <v>0</v>
      </c>
      <c r="J46" s="107">
        <f t="shared" si="3"/>
        <v>0</v>
      </c>
      <c r="K46" s="78">
        <f>分析係数表!E47</f>
        <v>0</v>
      </c>
      <c r="L46" s="107">
        <f t="shared" si="4"/>
        <v>0</v>
      </c>
    </row>
    <row r="47" spans="1:12" ht="16.5" customHeight="1" x14ac:dyDescent="0.15">
      <c r="A47" s="101">
        <v>43</v>
      </c>
      <c r="B47" s="97" t="s">
        <v>184</v>
      </c>
      <c r="C47" s="105"/>
      <c r="D47" s="91">
        <f>逆行列!H47</f>
        <v>3.1150000000000001E-3</v>
      </c>
      <c r="E47" s="87">
        <f t="shared" si="0"/>
        <v>3.0349999999999999E-3</v>
      </c>
      <c r="F47" s="108">
        <f t="shared" si="1"/>
        <v>0.30349999999999999</v>
      </c>
      <c r="G47" s="79">
        <f>分析係数表!F48</f>
        <v>0.40759173620369599</v>
      </c>
      <c r="H47" s="108">
        <f t="shared" si="2"/>
        <v>0.12370409193782173</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逆行列!H48</f>
        <v>1.2537830000000001</v>
      </c>
      <c r="E48" s="88"/>
      <c r="F48" s="82">
        <f>SUM(F5:F47)</f>
        <v>122.17019999999999</v>
      </c>
      <c r="G48" s="81">
        <f>分析係数表!F49</f>
        <v>0.4580197971513183</v>
      </c>
      <c r="H48" s="82">
        <f>SUM(H5:H47)</f>
        <v>51.060285301298173</v>
      </c>
      <c r="I48" s="81">
        <f>分析係数表!D49</f>
        <v>5.2929230967761406E-2</v>
      </c>
      <c r="J48" s="82">
        <f>SUM(J5:J47)</f>
        <v>12</v>
      </c>
      <c r="K48" s="81">
        <f>分析係数表!E49</f>
        <v>4.5949321610166551E-2</v>
      </c>
      <c r="L48" s="82">
        <f>SUM(L5:L47)</f>
        <v>7</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0866141732283472" right="0.70866141732283472" top="0.74803149606299213" bottom="0.74803149606299213" header="0.31496062992125984" footer="0.31496062992125984"/>
  <pageSetup paperSize="9" scale="59" orientation="landscape" r:id="rId1"/>
  <headerFooter>
    <oddHeader>&amp;L&amp;F&amp;R&amp;A</oddHead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7</v>
      </c>
      <c r="B2" s="110" t="s">
        <v>97</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逆行列!I5</f>
        <v>1.94E-4</v>
      </c>
      <c r="E5" s="85">
        <f>ROUND(D5/$D$11,6)</f>
        <v>1.7799999999999999E-4</v>
      </c>
      <c r="F5" s="106">
        <f>$C$11*E5</f>
        <v>1.78E-2</v>
      </c>
      <c r="G5" s="77">
        <f>分析係数表!F6</f>
        <v>0.48570802668722374</v>
      </c>
      <c r="H5" s="106">
        <f>F5*G5</f>
        <v>8.6456028750325816E-3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逆行列!I6</f>
        <v>2.6229999999999999E-3</v>
      </c>
      <c r="E6" s="86">
        <f t="shared" ref="E6:E47" si="0">ROUND(D6/$D$11,6)</f>
        <v>2.4099999999999998E-3</v>
      </c>
      <c r="F6" s="107">
        <f t="shared" ref="F6:F47" si="1">$C$11*E6</f>
        <v>0.24099999999999999</v>
      </c>
      <c r="G6" s="78">
        <f>分析係数表!F7</f>
        <v>0.67176809506661861</v>
      </c>
      <c r="H6" s="107">
        <f t="shared" ref="H6:H47" si="2">F6*G6</f>
        <v>0.16189611091105507</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逆行列!I7</f>
        <v>3.9999999999999998E-6</v>
      </c>
      <c r="E7" s="86">
        <f t="shared" si="0"/>
        <v>3.9999999999999998E-6</v>
      </c>
      <c r="F7" s="107">
        <f t="shared" si="1"/>
        <v>3.9999999999999996E-4</v>
      </c>
      <c r="G7" s="78">
        <f>分析係数表!F8</f>
        <v>0.42319135410044501</v>
      </c>
      <c r="H7" s="107">
        <f t="shared" si="2"/>
        <v>1.6927654164017799E-4</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逆行列!I8</f>
        <v>9.5000000000000005E-5</v>
      </c>
      <c r="E8" s="87">
        <f t="shared" si="0"/>
        <v>8.7000000000000001E-5</v>
      </c>
      <c r="F8" s="107">
        <f t="shared" si="1"/>
        <v>8.6999999999999994E-3</v>
      </c>
      <c r="G8" s="79">
        <f>分析係数表!F9</f>
        <v>0.44415167095115682</v>
      </c>
      <c r="H8" s="107">
        <f t="shared" si="2"/>
        <v>3.8641195372750639E-3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逆行列!I9</f>
        <v>6.3599999999999996E-4</v>
      </c>
      <c r="E9" s="86">
        <f t="shared" si="0"/>
        <v>5.8399999999999999E-4</v>
      </c>
      <c r="F9" s="107">
        <f t="shared" si="1"/>
        <v>5.8400000000000001E-2</v>
      </c>
      <c r="G9" s="78">
        <f>分析係数表!F10</f>
        <v>0.36414820056107028</v>
      </c>
      <c r="H9" s="107">
        <f t="shared" si="2"/>
        <v>2.1266254912766503E-2</v>
      </c>
      <c r="I9" s="78">
        <f>分析係数表!D10</f>
        <v>3.5884456721163506E-2</v>
      </c>
      <c r="J9" s="107">
        <f t="shared" si="3"/>
        <v>0</v>
      </c>
      <c r="K9" s="78">
        <f>分析係数表!E10</f>
        <v>3.3328117239643219E-2</v>
      </c>
      <c r="L9" s="107">
        <f t="shared" si="4"/>
        <v>0</v>
      </c>
    </row>
    <row r="10" spans="1:14" ht="16.5" customHeight="1" x14ac:dyDescent="0.15">
      <c r="A10" s="124">
        <v>6</v>
      </c>
      <c r="B10" s="96" t="s">
        <v>2</v>
      </c>
      <c r="C10" s="104"/>
      <c r="D10" s="90">
        <f>逆行列!I10</f>
        <v>7.2900000000000005E-4</v>
      </c>
      <c r="E10" s="85">
        <f t="shared" si="0"/>
        <v>6.7000000000000002E-4</v>
      </c>
      <c r="F10" s="107">
        <f t="shared" si="1"/>
        <v>6.7000000000000004E-2</v>
      </c>
      <c r="G10" s="77">
        <f>分析係数表!F11</f>
        <v>0.3909851465844234</v>
      </c>
      <c r="H10" s="107">
        <f t="shared" si="2"/>
        <v>2.619600482115637E-2</v>
      </c>
      <c r="I10" s="77">
        <f>分析係数表!D11</f>
        <v>0.11425786096635826</v>
      </c>
      <c r="J10" s="107">
        <f t="shared" si="3"/>
        <v>0</v>
      </c>
      <c r="K10" s="77">
        <f>分析係数表!E11</f>
        <v>6.9679889397000955E-2</v>
      </c>
      <c r="L10" s="107">
        <f t="shared" si="4"/>
        <v>0</v>
      </c>
    </row>
    <row r="11" spans="1:14" ht="16.5" customHeight="1" x14ac:dyDescent="0.15">
      <c r="A11" s="114">
        <v>7</v>
      </c>
      <c r="B11" s="113" t="s">
        <v>97</v>
      </c>
      <c r="C11" s="112">
        <f>入力!$D$11</f>
        <v>100</v>
      </c>
      <c r="D11" s="89">
        <f>逆行列!I11</f>
        <v>1.088185</v>
      </c>
      <c r="E11" s="86">
        <f t="shared" si="0"/>
        <v>1</v>
      </c>
      <c r="F11" s="107">
        <f t="shared" si="1"/>
        <v>100</v>
      </c>
      <c r="G11" s="78">
        <f>分析係数表!F12</f>
        <v>0.34923508235554956</v>
      </c>
      <c r="H11" s="107">
        <f t="shared" si="2"/>
        <v>34.923508235554955</v>
      </c>
      <c r="I11" s="78">
        <f>分析係数表!D12</f>
        <v>5.3391076544275953E-2</v>
      </c>
      <c r="J11" s="107">
        <f t="shared" si="3"/>
        <v>5</v>
      </c>
      <c r="K11" s="78">
        <f>分析係数表!E12</f>
        <v>4.041198195937943E-2</v>
      </c>
      <c r="L11" s="107">
        <f t="shared" si="4"/>
        <v>4</v>
      </c>
    </row>
    <row r="12" spans="1:14" ht="16.5" customHeight="1" x14ac:dyDescent="0.15">
      <c r="A12" s="116">
        <v>8</v>
      </c>
      <c r="B12" s="96" t="s">
        <v>3</v>
      </c>
      <c r="C12" s="104"/>
      <c r="D12" s="89">
        <f>逆行列!I12</f>
        <v>4.9800000000000001E-3</v>
      </c>
      <c r="E12" s="86">
        <f t="shared" si="0"/>
        <v>4.5760000000000002E-3</v>
      </c>
      <c r="F12" s="107">
        <f t="shared" si="1"/>
        <v>0.45760000000000001</v>
      </c>
      <c r="G12" s="78">
        <f>分析係数表!F13</f>
        <v>0.31889278097965035</v>
      </c>
      <c r="H12" s="107">
        <f t="shared" si="2"/>
        <v>0.14592533657628801</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逆行列!I13</f>
        <v>3.4250000000000001E-3</v>
      </c>
      <c r="E13" s="86">
        <f t="shared" si="0"/>
        <v>3.1470000000000001E-3</v>
      </c>
      <c r="F13" s="107">
        <f t="shared" si="1"/>
        <v>0.31469999999999998</v>
      </c>
      <c r="G13" s="78">
        <f>分析係数表!F14</f>
        <v>0.30341232585675537</v>
      </c>
      <c r="H13" s="107">
        <f t="shared" si="2"/>
        <v>9.5483858947120914E-2</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逆行列!I14</f>
        <v>1.0191E-2</v>
      </c>
      <c r="E14" s="86">
        <f t="shared" si="0"/>
        <v>9.3650000000000001E-3</v>
      </c>
      <c r="F14" s="107">
        <f t="shared" si="1"/>
        <v>0.9365</v>
      </c>
      <c r="G14" s="78">
        <f>分析係数表!F15</f>
        <v>0.33935947066777478</v>
      </c>
      <c r="H14" s="107">
        <f t="shared" si="2"/>
        <v>0.31781014428037108</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逆行列!I15</f>
        <v>4.6999999999999999E-4</v>
      </c>
      <c r="E15" s="86">
        <f t="shared" si="0"/>
        <v>4.3199999999999998E-4</v>
      </c>
      <c r="F15" s="107">
        <f t="shared" si="1"/>
        <v>4.3199999999999995E-2</v>
      </c>
      <c r="G15" s="78">
        <f>分析係数表!F16</f>
        <v>0.45399226383412611</v>
      </c>
      <c r="H15" s="107">
        <f t="shared" si="2"/>
        <v>1.9612465797634246E-2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逆行列!I16</f>
        <v>3.6999999999999998E-5</v>
      </c>
      <c r="E16" s="86">
        <f t="shared" si="0"/>
        <v>3.4E-5</v>
      </c>
      <c r="F16" s="107">
        <f t="shared" si="1"/>
        <v>3.3999999999999998E-3</v>
      </c>
      <c r="G16" s="78">
        <f>分析係数表!F17</f>
        <v>0.46132696318521343</v>
      </c>
      <c r="H16" s="107">
        <f t="shared" si="2"/>
        <v>1.5685116748297256E-3</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逆行列!I17</f>
        <v>1.024E-3</v>
      </c>
      <c r="E17" s="86">
        <f t="shared" si="0"/>
        <v>9.41E-4</v>
      </c>
      <c r="F17" s="107">
        <f t="shared" si="1"/>
        <v>9.4100000000000003E-2</v>
      </c>
      <c r="G17" s="78">
        <f>分析係数表!F18</f>
        <v>0.481838760471413</v>
      </c>
      <c r="H17" s="107">
        <f t="shared" si="2"/>
        <v>4.5341027360359963E-2</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逆行列!I18</f>
        <v>9.0860000000000003E-3</v>
      </c>
      <c r="E18" s="86">
        <f t="shared" si="0"/>
        <v>8.3499999999999998E-3</v>
      </c>
      <c r="F18" s="107">
        <f t="shared" si="1"/>
        <v>0.83499999999999996</v>
      </c>
      <c r="G18" s="78">
        <f>分析係数表!F19</f>
        <v>0.26496716403559761</v>
      </c>
      <c r="H18" s="107">
        <f t="shared" si="2"/>
        <v>0.22124758196972399</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逆行列!I19</f>
        <v>8.6799999999999996E-4</v>
      </c>
      <c r="E19" s="86">
        <f t="shared" si="0"/>
        <v>7.9799999999999999E-4</v>
      </c>
      <c r="F19" s="107">
        <f t="shared" si="1"/>
        <v>7.9799999999999996E-2</v>
      </c>
      <c r="G19" s="78">
        <f>分析係数表!F20</f>
        <v>0.15088328436796519</v>
      </c>
      <c r="H19" s="107">
        <f t="shared" si="2"/>
        <v>1.2040486092563621E-2</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逆行列!I20</f>
        <v>9.7520000000000003E-3</v>
      </c>
      <c r="E20" s="86">
        <f t="shared" si="0"/>
        <v>8.9619999999999995E-3</v>
      </c>
      <c r="F20" s="107">
        <f t="shared" si="1"/>
        <v>0.8962</v>
      </c>
      <c r="G20" s="78">
        <f>分析係数表!F21</f>
        <v>0.41125826744511707</v>
      </c>
      <c r="H20" s="107">
        <f t="shared" si="2"/>
        <v>0.3685696592843139</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逆行列!I21</f>
        <v>6.5099999999999999E-4</v>
      </c>
      <c r="E21" s="86">
        <f t="shared" si="0"/>
        <v>5.9800000000000001E-4</v>
      </c>
      <c r="F21" s="107">
        <f t="shared" si="1"/>
        <v>5.9799999999999999E-2</v>
      </c>
      <c r="G21" s="78">
        <f>分析係数表!F22</f>
        <v>0.41343088178667692</v>
      </c>
      <c r="H21" s="107">
        <f t="shared" si="2"/>
        <v>2.472316673084328E-2</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逆行列!I22</f>
        <v>2.4899999999999998E-4</v>
      </c>
      <c r="E22" s="86">
        <f t="shared" si="0"/>
        <v>2.2900000000000001E-4</v>
      </c>
      <c r="F22" s="107">
        <f t="shared" si="1"/>
        <v>2.29E-2</v>
      </c>
      <c r="G22" s="78">
        <f>分析係数表!F23</f>
        <v>0.45246219063050586</v>
      </c>
      <c r="H22" s="107">
        <f t="shared" si="2"/>
        <v>1.0361384165438584E-2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逆行列!I23</f>
        <v>1.05E-4</v>
      </c>
      <c r="E23" s="86">
        <f t="shared" si="0"/>
        <v>9.6000000000000002E-5</v>
      </c>
      <c r="F23" s="107">
        <f t="shared" si="1"/>
        <v>9.6000000000000009E-3</v>
      </c>
      <c r="G23" s="78">
        <f>分析係数表!F24</f>
        <v>0.35247981545559398</v>
      </c>
      <c r="H23" s="107">
        <f t="shared" si="2"/>
        <v>3.3838062283737024E-3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逆行列!I24</f>
        <v>1.8200000000000001E-4</v>
      </c>
      <c r="E24" s="86">
        <f t="shared" si="0"/>
        <v>1.6699999999999999E-4</v>
      </c>
      <c r="F24" s="107">
        <f t="shared" si="1"/>
        <v>1.67E-2</v>
      </c>
      <c r="G24" s="78">
        <f>分析係数表!F25</f>
        <v>0.37565437150249714</v>
      </c>
      <c r="H24" s="107">
        <f t="shared" si="2"/>
        <v>6.273428004091702E-3</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逆行列!I25</f>
        <v>1.9699999999999999E-4</v>
      </c>
      <c r="E25" s="86">
        <f t="shared" si="0"/>
        <v>1.8100000000000001E-4</v>
      </c>
      <c r="F25" s="107">
        <f t="shared" si="1"/>
        <v>1.8100000000000002E-2</v>
      </c>
      <c r="G25" s="78">
        <f>分析係数表!F26</f>
        <v>0.34542907317568877</v>
      </c>
      <c r="H25" s="107">
        <f t="shared" si="2"/>
        <v>6.252266224479967E-3</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逆行列!I26</f>
        <v>6.0000000000000002E-6</v>
      </c>
      <c r="E26" s="86">
        <f t="shared" si="0"/>
        <v>6.0000000000000002E-6</v>
      </c>
      <c r="F26" s="107">
        <f t="shared" si="1"/>
        <v>6.0000000000000006E-4</v>
      </c>
      <c r="G26" s="78">
        <f>分析係数表!F27</f>
        <v>0.34459086689505486</v>
      </c>
      <c r="H26" s="107">
        <f t="shared" si="2"/>
        <v>2.0675452013703294E-4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逆行列!I27</f>
        <v>8.5800000000000004E-4</v>
      </c>
      <c r="E27" s="87">
        <f t="shared" si="0"/>
        <v>7.8799999999999996E-4</v>
      </c>
      <c r="F27" s="107">
        <f t="shared" si="1"/>
        <v>7.8799999999999995E-2</v>
      </c>
      <c r="G27" s="79">
        <f>分析係数表!F28</f>
        <v>0.22214941655934178</v>
      </c>
      <c r="H27" s="107">
        <f t="shared" si="2"/>
        <v>1.7505374024876133E-2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逆行列!I28</f>
        <v>4.3999999999999999E-5</v>
      </c>
      <c r="E28" s="86">
        <f t="shared" si="0"/>
        <v>4.0000000000000003E-5</v>
      </c>
      <c r="F28" s="107">
        <f t="shared" si="1"/>
        <v>4.0000000000000001E-3</v>
      </c>
      <c r="G28" s="78">
        <f>分析係数表!F29</f>
        <v>0.42378622441075769</v>
      </c>
      <c r="H28" s="107">
        <f t="shared" si="2"/>
        <v>1.6951448976430309E-3</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逆行列!I29</f>
        <v>2.4499999999999999E-4</v>
      </c>
      <c r="E29" s="85">
        <f t="shared" si="0"/>
        <v>2.2499999999999999E-4</v>
      </c>
      <c r="F29" s="107">
        <f t="shared" si="1"/>
        <v>2.2499999999999999E-2</v>
      </c>
      <c r="G29" s="77">
        <f>分析係数表!F30</f>
        <v>0.31902484606666121</v>
      </c>
      <c r="H29" s="107">
        <f t="shared" si="2"/>
        <v>7.1780590364998766E-3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逆行列!I30</f>
        <v>4.6309999999999997E-3</v>
      </c>
      <c r="E30" s="86">
        <f t="shared" si="0"/>
        <v>4.2560000000000002E-3</v>
      </c>
      <c r="F30" s="107">
        <f t="shared" si="1"/>
        <v>0.42560000000000003</v>
      </c>
      <c r="G30" s="78">
        <f>分析係数表!F31</f>
        <v>0.43763839280746847</v>
      </c>
      <c r="H30" s="107">
        <f t="shared" si="2"/>
        <v>0.18625889997885858</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逆行列!I31</f>
        <v>5.9000000000000003E-4</v>
      </c>
      <c r="E31" s="86">
        <f t="shared" si="0"/>
        <v>5.4199999999999995E-4</v>
      </c>
      <c r="F31" s="107">
        <f t="shared" si="1"/>
        <v>5.4199999999999998E-2</v>
      </c>
      <c r="G31" s="78">
        <f>分析係数表!F32</f>
        <v>0.44844077217427647</v>
      </c>
      <c r="H31" s="107">
        <f t="shared" si="2"/>
        <v>2.4305489851845784E-2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逆行列!I32</f>
        <v>1.7912999999999998E-2</v>
      </c>
      <c r="E32" s="86">
        <f t="shared" si="0"/>
        <v>1.6461E-2</v>
      </c>
      <c r="F32" s="107">
        <f t="shared" si="1"/>
        <v>1.6460999999999999</v>
      </c>
      <c r="G32" s="78">
        <f>分析係数表!F33</f>
        <v>0.34552042009208045</v>
      </c>
      <c r="H32" s="107">
        <f t="shared" si="2"/>
        <v>0.56876116351357364</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逆行列!I33</f>
        <v>2.2629999999999998E-3</v>
      </c>
      <c r="E33" s="86">
        <f t="shared" si="0"/>
        <v>2.0799999999999998E-3</v>
      </c>
      <c r="F33" s="107">
        <f t="shared" si="1"/>
        <v>0.20799999999999999</v>
      </c>
      <c r="G33" s="78">
        <f>分析係数表!F34</f>
        <v>0.45301166178768587</v>
      </c>
      <c r="H33" s="107">
        <f t="shared" si="2"/>
        <v>9.4226425651838655E-2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逆行列!I34</f>
        <v>1.291E-3</v>
      </c>
      <c r="E34" s="86">
        <f t="shared" si="0"/>
        <v>1.186E-3</v>
      </c>
      <c r="F34" s="107">
        <f t="shared" si="1"/>
        <v>0.1186</v>
      </c>
      <c r="G34" s="78">
        <f>分析係数表!F35</f>
        <v>0.62981529934511005</v>
      </c>
      <c r="H34" s="107">
        <f t="shared" si="2"/>
        <v>7.4696094502330043E-2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逆行列!I35</f>
        <v>6.9374000000000005E-2</v>
      </c>
      <c r="E35" s="86">
        <f t="shared" si="0"/>
        <v>6.3752000000000003E-2</v>
      </c>
      <c r="F35" s="107">
        <f t="shared" si="1"/>
        <v>6.3752000000000004</v>
      </c>
      <c r="G35" s="78">
        <f>分析係数表!F36</f>
        <v>0.67957415365165585</v>
      </c>
      <c r="H35" s="107">
        <f t="shared" si="2"/>
        <v>4.3324211443600369</v>
      </c>
      <c r="I35" s="78">
        <f>分析係数表!D36</f>
        <v>9.5666950020101019E-2</v>
      </c>
      <c r="J35" s="107">
        <f t="shared" si="3"/>
        <v>1</v>
      </c>
      <c r="K35" s="78">
        <f>分析係数表!E36</f>
        <v>8.4440047015252165E-2</v>
      </c>
      <c r="L35" s="107">
        <f t="shared" si="4"/>
        <v>1</v>
      </c>
    </row>
    <row r="36" spans="1:12" ht="16.5" customHeight="1" x14ac:dyDescent="0.15">
      <c r="A36" s="99">
        <v>32</v>
      </c>
      <c r="B36" s="96" t="s">
        <v>11</v>
      </c>
      <c r="C36" s="104"/>
      <c r="D36" s="89">
        <f>逆行列!I36</f>
        <v>1.1820000000000001E-2</v>
      </c>
      <c r="E36" s="86">
        <f t="shared" si="0"/>
        <v>1.0862E-2</v>
      </c>
      <c r="F36" s="107">
        <f t="shared" si="1"/>
        <v>1.0862000000000001</v>
      </c>
      <c r="G36" s="78">
        <f>分析係数表!F37</f>
        <v>0.64494134702082306</v>
      </c>
      <c r="H36" s="107">
        <f t="shared" si="2"/>
        <v>0.70053529113401802</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逆行列!I37</f>
        <v>6.6709999999999998E-3</v>
      </c>
      <c r="E37" s="86">
        <f t="shared" si="0"/>
        <v>6.13E-3</v>
      </c>
      <c r="F37" s="107">
        <f t="shared" si="1"/>
        <v>0.61299999999999999</v>
      </c>
      <c r="G37" s="78">
        <f>分析係数表!F38</f>
        <v>0.83881505728732564</v>
      </c>
      <c r="H37" s="107">
        <f t="shared" si="2"/>
        <v>0.5141936301171306</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逆行列!I38</f>
        <v>3.8614000000000002E-2</v>
      </c>
      <c r="E38" s="86">
        <f t="shared" si="0"/>
        <v>3.5485000000000003E-2</v>
      </c>
      <c r="F38" s="107">
        <f t="shared" si="1"/>
        <v>3.5485000000000002</v>
      </c>
      <c r="G38" s="78">
        <f>分析係数表!F39</f>
        <v>0.49216477614463838</v>
      </c>
      <c r="H38" s="107">
        <f t="shared" si="2"/>
        <v>1.7464467081492494</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逆行列!I39</f>
        <v>1.1675E-2</v>
      </c>
      <c r="E39" s="86">
        <f t="shared" si="0"/>
        <v>1.0729000000000001E-2</v>
      </c>
      <c r="F39" s="107">
        <f t="shared" si="1"/>
        <v>1.0729</v>
      </c>
      <c r="G39" s="78">
        <f>分析係数表!F40</f>
        <v>0.51640599442629331</v>
      </c>
      <c r="H39" s="107">
        <f t="shared" si="2"/>
        <v>0.55405199141997008</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逆行列!I40</f>
        <v>1.116E-3</v>
      </c>
      <c r="E40" s="86">
        <f t="shared" si="0"/>
        <v>1.026E-3</v>
      </c>
      <c r="F40" s="107">
        <f t="shared" si="1"/>
        <v>0.1026</v>
      </c>
      <c r="G40" s="78">
        <f>分析係数表!F41</f>
        <v>0.70991192005501336</v>
      </c>
      <c r="H40" s="107">
        <f t="shared" si="2"/>
        <v>7.2836962997644375E-2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逆行列!I41</f>
        <v>2.5799999999999998E-4</v>
      </c>
      <c r="E41" s="86">
        <f t="shared" si="0"/>
        <v>2.3699999999999999E-4</v>
      </c>
      <c r="F41" s="107">
        <f t="shared" si="1"/>
        <v>2.3699999999999999E-2</v>
      </c>
      <c r="G41" s="78">
        <f>分析係数表!F42</f>
        <v>0.67739938979453929</v>
      </c>
      <c r="H41" s="107">
        <f t="shared" si="2"/>
        <v>1.6054365538130579E-2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逆行列!I42</f>
        <v>6.8999999999999997E-5</v>
      </c>
      <c r="E42" s="86">
        <f t="shared" si="0"/>
        <v>6.3E-5</v>
      </c>
      <c r="F42" s="107">
        <f t="shared" si="1"/>
        <v>6.3E-3</v>
      </c>
      <c r="G42" s="78">
        <f>分析係数表!F43</f>
        <v>0.61149593986807305</v>
      </c>
      <c r="H42" s="107">
        <f t="shared" si="2"/>
        <v>3.8524244211688603E-3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逆行列!I43</f>
        <v>1.3090000000000001E-3</v>
      </c>
      <c r="E43" s="86">
        <f t="shared" si="0"/>
        <v>1.2030000000000001E-3</v>
      </c>
      <c r="F43" s="107">
        <f t="shared" si="1"/>
        <v>0.1203</v>
      </c>
      <c r="G43" s="78">
        <f>分析係数表!F44</f>
        <v>0.56981883202321104</v>
      </c>
      <c r="H43" s="107">
        <f t="shared" si="2"/>
        <v>6.8549205492392296E-2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逆行列!I44</f>
        <v>3.8601999999999997E-2</v>
      </c>
      <c r="E44" s="86">
        <f t="shared" si="0"/>
        <v>3.5473999999999999E-2</v>
      </c>
      <c r="F44" s="107">
        <f t="shared" si="1"/>
        <v>3.5473999999999997</v>
      </c>
      <c r="G44" s="78">
        <f>分析係数表!F45</f>
        <v>0.61317771700844281</v>
      </c>
      <c r="H44" s="107">
        <f t="shared" si="2"/>
        <v>2.1751866333157497</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逆行列!I45</f>
        <v>2.1100000000000001E-4</v>
      </c>
      <c r="E45" s="86">
        <f t="shared" si="0"/>
        <v>1.94E-4</v>
      </c>
      <c r="F45" s="107">
        <f t="shared" si="1"/>
        <v>1.9400000000000001E-2</v>
      </c>
      <c r="G45" s="78">
        <f>分析係数表!F46</f>
        <v>0.51596704897888579</v>
      </c>
      <c r="H45" s="107">
        <f t="shared" si="2"/>
        <v>1.0009760750190385E-2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逆行列!I46</f>
        <v>1.253E-3</v>
      </c>
      <c r="E46" s="86">
        <f t="shared" si="0"/>
        <v>1.1509999999999999E-3</v>
      </c>
      <c r="F46" s="107">
        <f t="shared" si="1"/>
        <v>0.11509999999999999</v>
      </c>
      <c r="G46" s="78">
        <f>分析係数表!F47</f>
        <v>-5.3539496086262839E-5</v>
      </c>
      <c r="H46" s="107">
        <f t="shared" si="2"/>
        <v>-6.1623959995288527E-6</v>
      </c>
      <c r="I46" s="78">
        <f>分析係数表!D47</f>
        <v>0</v>
      </c>
      <c r="J46" s="107">
        <f t="shared" si="3"/>
        <v>0</v>
      </c>
      <c r="K46" s="78">
        <f>分析係数表!E47</f>
        <v>0</v>
      </c>
      <c r="L46" s="107">
        <f t="shared" si="4"/>
        <v>0</v>
      </c>
    </row>
    <row r="47" spans="1:12" ht="16.5" customHeight="1" x14ac:dyDescent="0.15">
      <c r="A47" s="101">
        <v>43</v>
      </c>
      <c r="B47" s="97" t="s">
        <v>184</v>
      </c>
      <c r="C47" s="105"/>
      <c r="D47" s="91">
        <f>逆行列!I47</f>
        <v>4.5259999999999996E-3</v>
      </c>
      <c r="E47" s="87">
        <f t="shared" si="0"/>
        <v>4.1590000000000004E-3</v>
      </c>
      <c r="F47" s="108">
        <f t="shared" si="1"/>
        <v>0.41590000000000005</v>
      </c>
      <c r="G47" s="79">
        <f>分析係数表!F48</f>
        <v>0.40759173620369599</v>
      </c>
      <c r="H47" s="108">
        <f t="shared" si="2"/>
        <v>0.16951740308711719</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逆行列!I48</f>
        <v>1.3470219999999999</v>
      </c>
      <c r="E48" s="88"/>
      <c r="F48" s="82">
        <f>SUM(F5:F47)</f>
        <v>123.78580000000001</v>
      </c>
      <c r="G48" s="81">
        <f>分析係数表!F49</f>
        <v>0.4580197971513183</v>
      </c>
      <c r="H48" s="82">
        <f>SUM(H5:H47)</f>
        <v>47.76262149285472</v>
      </c>
      <c r="I48" s="81">
        <f>分析係数表!D49</f>
        <v>5.2929230967761406E-2</v>
      </c>
      <c r="J48" s="82">
        <f>SUM(J5:J47)</f>
        <v>6</v>
      </c>
      <c r="K48" s="81">
        <f>分析係数表!E49</f>
        <v>4.5949321610166551E-2</v>
      </c>
      <c r="L48" s="82">
        <f>SUM(L5:L47)</f>
        <v>5</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0866141732283472" right="0.70866141732283472" top="0.74803149606299213" bottom="0.74803149606299213" header="0.31496062992125984" footer="0.31496062992125984"/>
  <pageSetup paperSize="9" scale="59" orientation="landscape" r:id="rId1"/>
  <headerFooter>
    <oddHeader>&amp;L&amp;F&amp;R&amp;A</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8</v>
      </c>
      <c r="B2" s="110" t="s">
        <v>3</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逆行列!J5</f>
        <v>6.3199999999999997E-4</v>
      </c>
      <c r="E5" s="85">
        <f>ROUND(D5/$D$12,6)</f>
        <v>5.9999999999999995E-4</v>
      </c>
      <c r="F5" s="106">
        <f>$C$12*E5</f>
        <v>0.06</v>
      </c>
      <c r="G5" s="77">
        <f>分析係数表!F6</f>
        <v>0.48570802668722374</v>
      </c>
      <c r="H5" s="106">
        <f>F5*G5</f>
        <v>2.9142481601233422E-2</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逆行列!J6</f>
        <v>3.6000000000000001E-5</v>
      </c>
      <c r="E6" s="86">
        <f>ROUND(D6/$D$12,6)</f>
        <v>3.4E-5</v>
      </c>
      <c r="F6" s="107">
        <f t="shared" ref="F6:F47" si="0">$C$12*E6</f>
        <v>3.3999999999999998E-3</v>
      </c>
      <c r="G6" s="78">
        <f>分析係数表!F7</f>
        <v>0.67176809506661861</v>
      </c>
      <c r="H6" s="107">
        <f t="shared" ref="H6:H47" si="1">F6*G6</f>
        <v>2.2840115232265032E-3</v>
      </c>
      <c r="I6" s="78">
        <f>分析係数表!D7</f>
        <v>0.30950666186532227</v>
      </c>
      <c r="J6" s="107">
        <f t="shared" ref="J6:J47" si="2">ROUND(F6*I6,0)</f>
        <v>0</v>
      </c>
      <c r="K6" s="78">
        <f>分析係数表!E7</f>
        <v>9.668707238026647E-2</v>
      </c>
      <c r="L6" s="107">
        <f t="shared" ref="L6:L47" si="3">ROUND(F6*K6,0)</f>
        <v>0</v>
      </c>
    </row>
    <row r="7" spans="1:14" ht="16.5" customHeight="1" x14ac:dyDescent="0.15">
      <c r="A7" s="100">
        <v>3</v>
      </c>
      <c r="B7" s="96" t="s">
        <v>165</v>
      </c>
      <c r="C7" s="104"/>
      <c r="D7" s="89">
        <f>逆行列!J7</f>
        <v>2.0999999999999999E-5</v>
      </c>
      <c r="E7" s="86">
        <f t="shared" ref="E7:E47" si="4">ROUND(D7/$D$12,6)</f>
        <v>2.0000000000000002E-5</v>
      </c>
      <c r="F7" s="107">
        <f t="shared" si="0"/>
        <v>2E-3</v>
      </c>
      <c r="G7" s="78">
        <f>分析係数表!F8</f>
        <v>0.42319135410044501</v>
      </c>
      <c r="H7" s="107">
        <f t="shared" si="1"/>
        <v>8.4638270820088998E-4</v>
      </c>
      <c r="I7" s="78">
        <f>分析係数表!D8</f>
        <v>0.10375079465988557</v>
      </c>
      <c r="J7" s="107">
        <f t="shared" si="2"/>
        <v>0</v>
      </c>
      <c r="K7" s="78">
        <f>分析係数表!E8</f>
        <v>2.8429752066115702E-2</v>
      </c>
      <c r="L7" s="107">
        <f t="shared" si="3"/>
        <v>0</v>
      </c>
    </row>
    <row r="8" spans="1:14" ht="16.5" customHeight="1" x14ac:dyDescent="0.15">
      <c r="A8" s="115">
        <v>4</v>
      </c>
      <c r="B8" s="96" t="s">
        <v>1</v>
      </c>
      <c r="C8" s="104"/>
      <c r="D8" s="91">
        <f>逆行列!J8</f>
        <v>1.5799999999999999E-4</v>
      </c>
      <c r="E8" s="87">
        <f t="shared" si="4"/>
        <v>1.4999999999999999E-4</v>
      </c>
      <c r="F8" s="107">
        <f t="shared" si="0"/>
        <v>1.4999999999999999E-2</v>
      </c>
      <c r="G8" s="79">
        <f>分析係数表!F9</f>
        <v>0.44415167095115682</v>
      </c>
      <c r="H8" s="107">
        <f t="shared" si="1"/>
        <v>6.6622750642673523E-3</v>
      </c>
      <c r="I8" s="79">
        <f>分析係数表!D9</f>
        <v>5.507712082262211E-2</v>
      </c>
      <c r="J8" s="107">
        <f t="shared" si="2"/>
        <v>0</v>
      </c>
      <c r="K8" s="79">
        <f>分析係数表!E9</f>
        <v>4.1838046272493573E-2</v>
      </c>
      <c r="L8" s="107">
        <f t="shared" si="3"/>
        <v>0</v>
      </c>
    </row>
    <row r="9" spans="1:14" ht="16.5" customHeight="1" x14ac:dyDescent="0.15">
      <c r="A9" s="100">
        <v>5</v>
      </c>
      <c r="B9" s="96" t="s">
        <v>166</v>
      </c>
      <c r="C9" s="55"/>
      <c r="D9" s="89">
        <f>逆行列!J9</f>
        <v>2.9020000000000001E-3</v>
      </c>
      <c r="E9" s="86">
        <f t="shared" si="4"/>
        <v>2.7539999999999999E-3</v>
      </c>
      <c r="F9" s="107">
        <f t="shared" si="0"/>
        <v>0.27539999999999998</v>
      </c>
      <c r="G9" s="78">
        <f>分析係数表!F10</f>
        <v>0.36414820056107028</v>
      </c>
      <c r="H9" s="107">
        <f t="shared" si="1"/>
        <v>0.10028641443451874</v>
      </c>
      <c r="I9" s="78">
        <f>分析係数表!D10</f>
        <v>3.5884456721163506E-2</v>
      </c>
      <c r="J9" s="107">
        <f t="shared" si="2"/>
        <v>0</v>
      </c>
      <c r="K9" s="78">
        <f>分析係数表!E10</f>
        <v>3.3328117239643219E-2</v>
      </c>
      <c r="L9" s="107">
        <f t="shared" si="3"/>
        <v>0</v>
      </c>
    </row>
    <row r="10" spans="1:14" ht="16.5" customHeight="1" x14ac:dyDescent="0.15">
      <c r="A10" s="116">
        <v>6</v>
      </c>
      <c r="B10" s="96" t="s">
        <v>2</v>
      </c>
      <c r="C10" s="104"/>
      <c r="D10" s="90">
        <f>逆行列!J10</f>
        <v>2.2900000000000001E-4</v>
      </c>
      <c r="E10" s="85">
        <f t="shared" si="4"/>
        <v>2.1699999999999999E-4</v>
      </c>
      <c r="F10" s="107">
        <f t="shared" si="0"/>
        <v>2.1700000000000001E-2</v>
      </c>
      <c r="G10" s="77">
        <f>分析係数表!F11</f>
        <v>0.3909851465844234</v>
      </c>
      <c r="H10" s="107">
        <f t="shared" si="1"/>
        <v>8.4843776808819875E-3</v>
      </c>
      <c r="I10" s="77">
        <f>分析係数表!D11</f>
        <v>0.11425786096635826</v>
      </c>
      <c r="J10" s="107">
        <f t="shared" si="2"/>
        <v>0</v>
      </c>
      <c r="K10" s="77">
        <f>分析係数表!E11</f>
        <v>6.9679889397000955E-2</v>
      </c>
      <c r="L10" s="107">
        <f t="shared" si="3"/>
        <v>0</v>
      </c>
    </row>
    <row r="11" spans="1:14" ht="16.5" customHeight="1" x14ac:dyDescent="0.15">
      <c r="A11" s="101">
        <v>7</v>
      </c>
      <c r="B11" s="96" t="s">
        <v>97</v>
      </c>
      <c r="C11" s="104"/>
      <c r="D11" s="89">
        <f>逆行列!J11</f>
        <v>4.679E-3</v>
      </c>
      <c r="E11" s="86">
        <f t="shared" si="4"/>
        <v>4.4400000000000004E-3</v>
      </c>
      <c r="F11" s="107">
        <f>$C$12*E11</f>
        <v>0.44400000000000006</v>
      </c>
      <c r="G11" s="78">
        <f>分析係数表!F12</f>
        <v>0.34923508235554956</v>
      </c>
      <c r="H11" s="107">
        <f t="shared" si="1"/>
        <v>0.15506037656586402</v>
      </c>
      <c r="I11" s="78">
        <f>分析係数表!D12</f>
        <v>5.3391076544275953E-2</v>
      </c>
      <c r="J11" s="107">
        <f t="shared" si="2"/>
        <v>0</v>
      </c>
      <c r="K11" s="78">
        <f>分析係数表!E12</f>
        <v>4.041198195937943E-2</v>
      </c>
      <c r="L11" s="107">
        <f t="shared" si="3"/>
        <v>0</v>
      </c>
    </row>
    <row r="12" spans="1:14" ht="16.5" customHeight="1" x14ac:dyDescent="0.15">
      <c r="A12" s="102">
        <v>8</v>
      </c>
      <c r="B12" s="113" t="s">
        <v>3</v>
      </c>
      <c r="C12" s="112">
        <f>入力!$D$12</f>
        <v>100</v>
      </c>
      <c r="D12" s="89">
        <f>逆行列!J12</f>
        <v>1.053858</v>
      </c>
      <c r="E12" s="86">
        <f t="shared" si="4"/>
        <v>1</v>
      </c>
      <c r="F12" s="107">
        <f t="shared" si="0"/>
        <v>100</v>
      </c>
      <c r="G12" s="78">
        <f>分析係数表!F13</f>
        <v>0.31889278097965035</v>
      </c>
      <c r="H12" s="107">
        <f t="shared" si="1"/>
        <v>31.889278097965036</v>
      </c>
      <c r="I12" s="78">
        <f>分析係数表!D13</f>
        <v>1.3867836747138904E-2</v>
      </c>
      <c r="J12" s="107">
        <f t="shared" si="2"/>
        <v>1</v>
      </c>
      <c r="K12" s="78">
        <f>分析係数表!E13</f>
        <v>1.3435014447853675E-2</v>
      </c>
      <c r="L12" s="107">
        <f t="shared" si="3"/>
        <v>1</v>
      </c>
    </row>
    <row r="13" spans="1:14" ht="16.5" customHeight="1" x14ac:dyDescent="0.15">
      <c r="A13" s="98">
        <v>9</v>
      </c>
      <c r="B13" s="96" t="s">
        <v>4</v>
      </c>
      <c r="C13" s="104"/>
      <c r="D13" s="89">
        <f>逆行列!J13</f>
        <v>1.6031E-2</v>
      </c>
      <c r="E13" s="86">
        <f t="shared" si="4"/>
        <v>1.5212E-2</v>
      </c>
      <c r="F13" s="107">
        <f t="shared" si="0"/>
        <v>1.5211999999999999</v>
      </c>
      <c r="G13" s="78">
        <f>分析係数表!F14</f>
        <v>0.30341232585675537</v>
      </c>
      <c r="H13" s="107">
        <f t="shared" si="1"/>
        <v>0.46155083009329623</v>
      </c>
      <c r="I13" s="78">
        <f>分析係数表!D14</f>
        <v>1.0097998874734429E-3</v>
      </c>
      <c r="J13" s="107">
        <f t="shared" si="2"/>
        <v>0</v>
      </c>
      <c r="K13" s="78">
        <f>分析係数表!E14</f>
        <v>9.4576891747772567E-4</v>
      </c>
      <c r="L13" s="107">
        <f t="shared" si="3"/>
        <v>0</v>
      </c>
    </row>
    <row r="14" spans="1:14" ht="16.5" customHeight="1" x14ac:dyDescent="0.15">
      <c r="A14" s="99">
        <v>10</v>
      </c>
      <c r="B14" s="96" t="s">
        <v>167</v>
      </c>
      <c r="C14" s="104"/>
      <c r="D14" s="89">
        <f>逆行列!J14</f>
        <v>9.0609999999999996E-3</v>
      </c>
      <c r="E14" s="86">
        <f t="shared" si="4"/>
        <v>8.5979999999999997E-3</v>
      </c>
      <c r="F14" s="107">
        <f t="shared" si="0"/>
        <v>0.85980000000000001</v>
      </c>
      <c r="G14" s="78">
        <f>分析係数表!F15</f>
        <v>0.33935947066777478</v>
      </c>
      <c r="H14" s="107">
        <f t="shared" si="1"/>
        <v>0.29178127288015276</v>
      </c>
      <c r="I14" s="78">
        <f>分析係数表!D15</f>
        <v>4.7522447367376097E-2</v>
      </c>
      <c r="J14" s="107">
        <f t="shared" si="2"/>
        <v>0</v>
      </c>
      <c r="K14" s="78">
        <f>分析係数表!E15</f>
        <v>4.2545676709145233E-2</v>
      </c>
      <c r="L14" s="107">
        <f t="shared" si="3"/>
        <v>0</v>
      </c>
    </row>
    <row r="15" spans="1:14" ht="16.5" customHeight="1" x14ac:dyDescent="0.15">
      <c r="A15" s="100">
        <v>11</v>
      </c>
      <c r="B15" s="96" t="s">
        <v>168</v>
      </c>
      <c r="C15" s="104"/>
      <c r="D15" s="89">
        <f>逆行列!J15</f>
        <v>5.53E-4</v>
      </c>
      <c r="E15" s="86">
        <f t="shared" si="4"/>
        <v>5.2499999999999997E-4</v>
      </c>
      <c r="F15" s="107">
        <f t="shared" si="0"/>
        <v>5.2499999999999998E-2</v>
      </c>
      <c r="G15" s="78">
        <f>分析係数表!F16</f>
        <v>0.45399226383412611</v>
      </c>
      <c r="H15" s="107">
        <f t="shared" si="1"/>
        <v>2.3834593851291618E-2</v>
      </c>
      <c r="I15" s="78">
        <f>分析係数表!D16</f>
        <v>3.6381962666217654E-2</v>
      </c>
      <c r="J15" s="107">
        <f t="shared" si="2"/>
        <v>0</v>
      </c>
      <c r="K15" s="78">
        <f>分析係数表!E16</f>
        <v>3.2796853148488549E-2</v>
      </c>
      <c r="L15" s="107">
        <f t="shared" si="3"/>
        <v>0</v>
      </c>
    </row>
    <row r="16" spans="1:14" ht="16.5" customHeight="1" x14ac:dyDescent="0.15">
      <c r="A16" s="99">
        <v>12</v>
      </c>
      <c r="B16" s="96" t="s">
        <v>169</v>
      </c>
      <c r="C16" s="104"/>
      <c r="D16" s="89">
        <f>逆行列!J16</f>
        <v>3.9999999999999998E-6</v>
      </c>
      <c r="E16" s="86">
        <f t="shared" si="4"/>
        <v>3.9999999999999998E-6</v>
      </c>
      <c r="F16" s="107">
        <f t="shared" si="0"/>
        <v>3.9999999999999996E-4</v>
      </c>
      <c r="G16" s="78">
        <f>分析係数表!F17</f>
        <v>0.46132696318521343</v>
      </c>
      <c r="H16" s="107">
        <f t="shared" si="1"/>
        <v>1.8453078527408536E-4</v>
      </c>
      <c r="I16" s="78">
        <f>分析係数表!D17</f>
        <v>7.7759018132968136E-2</v>
      </c>
      <c r="J16" s="107">
        <f t="shared" si="2"/>
        <v>0</v>
      </c>
      <c r="K16" s="78">
        <f>分析係数表!E17</f>
        <v>5.4566173049882649E-2</v>
      </c>
      <c r="L16" s="107">
        <f t="shared" si="3"/>
        <v>0</v>
      </c>
    </row>
    <row r="17" spans="1:12" ht="16.5" customHeight="1" x14ac:dyDescent="0.15">
      <c r="A17" s="100">
        <v>13</v>
      </c>
      <c r="B17" s="96" t="s">
        <v>170</v>
      </c>
      <c r="C17" s="104"/>
      <c r="D17" s="89">
        <f>逆行列!J17</f>
        <v>1.82E-3</v>
      </c>
      <c r="E17" s="86">
        <f t="shared" si="4"/>
        <v>1.727E-3</v>
      </c>
      <c r="F17" s="107">
        <f t="shared" si="0"/>
        <v>0.17269999999999999</v>
      </c>
      <c r="G17" s="78">
        <f>分析係数表!F18</f>
        <v>0.481838760471413</v>
      </c>
      <c r="H17" s="107">
        <f t="shared" si="1"/>
        <v>8.3213553933413023E-2</v>
      </c>
      <c r="I17" s="78">
        <f>分析係数表!D18</f>
        <v>4.4574750223706147E-2</v>
      </c>
      <c r="J17" s="107">
        <f t="shared" si="2"/>
        <v>0</v>
      </c>
      <c r="K17" s="78">
        <f>分析係数表!E18</f>
        <v>3.9092504514586568E-2</v>
      </c>
      <c r="L17" s="107">
        <f t="shared" si="3"/>
        <v>0</v>
      </c>
    </row>
    <row r="18" spans="1:12" ht="16.5" customHeight="1" x14ac:dyDescent="0.15">
      <c r="A18" s="99">
        <v>14</v>
      </c>
      <c r="B18" s="96" t="s">
        <v>5</v>
      </c>
      <c r="C18" s="104"/>
      <c r="D18" s="89">
        <f>逆行列!J18</f>
        <v>1.474E-3</v>
      </c>
      <c r="E18" s="86">
        <f t="shared" si="4"/>
        <v>1.3990000000000001E-3</v>
      </c>
      <c r="F18" s="107">
        <f t="shared" si="0"/>
        <v>0.1399</v>
      </c>
      <c r="G18" s="78">
        <f>分析係数表!F19</f>
        <v>0.26496716403559761</v>
      </c>
      <c r="H18" s="107">
        <f t="shared" si="1"/>
        <v>3.7068906248580107E-2</v>
      </c>
      <c r="I18" s="78">
        <f>分析係数表!D19</f>
        <v>1.0166939725639489E-2</v>
      </c>
      <c r="J18" s="107">
        <f t="shared" si="2"/>
        <v>0</v>
      </c>
      <c r="K18" s="78">
        <f>分析係数表!E19</f>
        <v>9.4340922408746569E-3</v>
      </c>
      <c r="L18" s="107">
        <f t="shared" si="3"/>
        <v>0</v>
      </c>
    </row>
    <row r="19" spans="1:12" ht="16.5" customHeight="1" x14ac:dyDescent="0.15">
      <c r="A19" s="100">
        <v>15</v>
      </c>
      <c r="B19" s="96" t="s">
        <v>6</v>
      </c>
      <c r="C19" s="104"/>
      <c r="D19" s="89">
        <f>逆行列!J19</f>
        <v>1.3339999999999999E-3</v>
      </c>
      <c r="E19" s="86">
        <f t="shared" si="4"/>
        <v>1.266E-3</v>
      </c>
      <c r="F19" s="107">
        <f t="shared" si="0"/>
        <v>0.12659999999999999</v>
      </c>
      <c r="G19" s="78">
        <f>分析係数表!F20</f>
        <v>0.15088328436796519</v>
      </c>
      <c r="H19" s="107">
        <f t="shared" si="1"/>
        <v>1.910182380098439E-2</v>
      </c>
      <c r="I19" s="78">
        <f>分析係数表!D20</f>
        <v>1.4370745054861198E-2</v>
      </c>
      <c r="J19" s="107">
        <f t="shared" si="2"/>
        <v>0</v>
      </c>
      <c r="K19" s="78">
        <f>分析係数表!E20</f>
        <v>1.2822749001160996E-2</v>
      </c>
      <c r="L19" s="107">
        <f t="shared" si="3"/>
        <v>0</v>
      </c>
    </row>
    <row r="20" spans="1:12" ht="16.5" customHeight="1" x14ac:dyDescent="0.15">
      <c r="A20" s="99">
        <v>16</v>
      </c>
      <c r="B20" s="96" t="s">
        <v>7</v>
      </c>
      <c r="C20" s="104"/>
      <c r="D20" s="89">
        <f>逆行列!J20</f>
        <v>8.0309999999999999E-3</v>
      </c>
      <c r="E20" s="86">
        <f t="shared" si="4"/>
        <v>7.6210000000000002E-3</v>
      </c>
      <c r="F20" s="107">
        <f t="shared" si="0"/>
        <v>0.7621</v>
      </c>
      <c r="G20" s="78">
        <f>分析係数表!F21</f>
        <v>0.41125826744511707</v>
      </c>
      <c r="H20" s="107">
        <f t="shared" si="1"/>
        <v>0.31341992561992371</v>
      </c>
      <c r="I20" s="78">
        <f>分析係数表!D21</f>
        <v>7.248960510157916E-2</v>
      </c>
      <c r="J20" s="107">
        <f t="shared" si="2"/>
        <v>0</v>
      </c>
      <c r="K20" s="78">
        <f>分析係数表!E21</f>
        <v>5.9696160171201641E-2</v>
      </c>
      <c r="L20" s="107">
        <f t="shared" si="3"/>
        <v>0</v>
      </c>
    </row>
    <row r="21" spans="1:12" ht="16.5" customHeight="1" x14ac:dyDescent="0.15">
      <c r="A21" s="100">
        <v>17</v>
      </c>
      <c r="B21" s="96" t="s">
        <v>98</v>
      </c>
      <c r="C21" s="104"/>
      <c r="D21" s="89">
        <f>逆行列!J21</f>
        <v>1.66E-4</v>
      </c>
      <c r="E21" s="86">
        <f t="shared" si="4"/>
        <v>1.5799999999999999E-4</v>
      </c>
      <c r="F21" s="107">
        <f t="shared" si="0"/>
        <v>1.5799999999999998E-2</v>
      </c>
      <c r="G21" s="78">
        <f>分析係数表!F22</f>
        <v>0.41343088178667692</v>
      </c>
      <c r="H21" s="107">
        <f t="shared" si="1"/>
        <v>6.5322079322294949E-3</v>
      </c>
      <c r="I21" s="78">
        <f>分析係数表!D22</f>
        <v>3.5687331536388138E-2</v>
      </c>
      <c r="J21" s="107">
        <f t="shared" si="2"/>
        <v>0</v>
      </c>
      <c r="K21" s="78">
        <f>分析係数表!E22</f>
        <v>3.2368630471056349E-2</v>
      </c>
      <c r="L21" s="107">
        <f t="shared" si="3"/>
        <v>0</v>
      </c>
    </row>
    <row r="22" spans="1:12" ht="16.5" customHeight="1" x14ac:dyDescent="0.15">
      <c r="A22" s="99">
        <v>18</v>
      </c>
      <c r="B22" s="96" t="s">
        <v>99</v>
      </c>
      <c r="C22" s="104"/>
      <c r="D22" s="89">
        <f>逆行列!J22</f>
        <v>2.9100000000000003E-4</v>
      </c>
      <c r="E22" s="86">
        <f t="shared" si="4"/>
        <v>2.7599999999999999E-4</v>
      </c>
      <c r="F22" s="107">
        <f t="shared" si="0"/>
        <v>2.76E-2</v>
      </c>
      <c r="G22" s="78">
        <f>分析係数表!F23</f>
        <v>0.45246219063050586</v>
      </c>
      <c r="H22" s="107">
        <f t="shared" si="1"/>
        <v>1.2487956461401961E-2</v>
      </c>
      <c r="I22" s="78">
        <f>分析係数表!D23</f>
        <v>4.2722122936378136E-2</v>
      </c>
      <c r="J22" s="107">
        <f t="shared" si="2"/>
        <v>0</v>
      </c>
      <c r="K22" s="78">
        <f>分析係数表!E23</f>
        <v>3.6275255748818895E-2</v>
      </c>
      <c r="L22" s="107">
        <f t="shared" si="3"/>
        <v>0</v>
      </c>
    </row>
    <row r="23" spans="1:12" ht="16.5" customHeight="1" x14ac:dyDescent="0.15">
      <c r="A23" s="100">
        <v>19</v>
      </c>
      <c r="B23" s="96" t="s">
        <v>100</v>
      </c>
      <c r="C23" s="104" t="s">
        <v>40</v>
      </c>
      <c r="D23" s="89">
        <f>逆行列!J23</f>
        <v>1.18E-4</v>
      </c>
      <c r="E23" s="86">
        <f t="shared" si="4"/>
        <v>1.12E-4</v>
      </c>
      <c r="F23" s="107">
        <f t="shared" si="0"/>
        <v>1.12E-2</v>
      </c>
      <c r="G23" s="78">
        <f>分析係数表!F24</f>
        <v>0.35247981545559398</v>
      </c>
      <c r="H23" s="107">
        <f t="shared" si="1"/>
        <v>3.9477739331026523E-3</v>
      </c>
      <c r="I23" s="78">
        <f>分析係数表!D24</f>
        <v>1.5219880465555205E-2</v>
      </c>
      <c r="J23" s="107">
        <f t="shared" si="2"/>
        <v>0</v>
      </c>
      <c r="K23" s="78">
        <f>分析係数表!E24</f>
        <v>1.4074027471951347E-2</v>
      </c>
      <c r="L23" s="107">
        <f t="shared" si="3"/>
        <v>0</v>
      </c>
    </row>
    <row r="24" spans="1:12" s="40" customFormat="1" ht="16.5" customHeight="1" x14ac:dyDescent="0.15">
      <c r="A24" s="99">
        <v>20</v>
      </c>
      <c r="B24" s="96" t="s">
        <v>171</v>
      </c>
      <c r="C24" s="104"/>
      <c r="D24" s="89">
        <f>逆行列!J24</f>
        <v>2.32E-4</v>
      </c>
      <c r="E24" s="86">
        <f t="shared" si="4"/>
        <v>2.2000000000000001E-4</v>
      </c>
      <c r="F24" s="107">
        <f t="shared" si="0"/>
        <v>2.2000000000000002E-2</v>
      </c>
      <c r="G24" s="78">
        <f>分析係数表!F25</f>
        <v>0.37565437150249714</v>
      </c>
      <c r="H24" s="107">
        <f t="shared" si="1"/>
        <v>8.2643961730549387E-3</v>
      </c>
      <c r="I24" s="78">
        <f>分析係数表!D25</f>
        <v>2.8739116951404093E-2</v>
      </c>
      <c r="J24" s="107">
        <f t="shared" si="2"/>
        <v>0</v>
      </c>
      <c r="K24" s="78">
        <f>分析係数表!E25</f>
        <v>2.7230186024337296E-2</v>
      </c>
      <c r="L24" s="107">
        <f t="shared" si="3"/>
        <v>0</v>
      </c>
    </row>
    <row r="25" spans="1:12" s="40" customFormat="1" ht="16.5" customHeight="1" x14ac:dyDescent="0.15">
      <c r="A25" s="100">
        <v>21</v>
      </c>
      <c r="B25" s="96" t="s">
        <v>8</v>
      </c>
      <c r="C25" s="104"/>
      <c r="D25" s="89">
        <f>逆行列!J25</f>
        <v>1.7000000000000001E-4</v>
      </c>
      <c r="E25" s="86">
        <f t="shared" si="4"/>
        <v>1.6100000000000001E-4</v>
      </c>
      <c r="F25" s="107">
        <f t="shared" si="0"/>
        <v>1.61E-2</v>
      </c>
      <c r="G25" s="78">
        <f>分析係数表!F26</f>
        <v>0.34542907317568877</v>
      </c>
      <c r="H25" s="107">
        <f t="shared" si="1"/>
        <v>5.561408078128589E-3</v>
      </c>
      <c r="I25" s="78">
        <f>分析係数表!D26</f>
        <v>2.8272497377471555E-2</v>
      </c>
      <c r="J25" s="107">
        <f t="shared" si="2"/>
        <v>0</v>
      </c>
      <c r="K25" s="78">
        <f>分析係数表!E26</f>
        <v>2.6379301767017853E-2</v>
      </c>
      <c r="L25" s="107">
        <f t="shared" si="3"/>
        <v>0</v>
      </c>
    </row>
    <row r="26" spans="1:12" ht="16.5" customHeight="1" x14ac:dyDescent="0.15">
      <c r="A26" s="99">
        <v>22</v>
      </c>
      <c r="B26" s="96" t="s">
        <v>102</v>
      </c>
      <c r="C26" s="104"/>
      <c r="D26" s="89">
        <f>逆行列!J26</f>
        <v>7.9999999999999996E-6</v>
      </c>
      <c r="E26" s="86">
        <f t="shared" si="4"/>
        <v>7.9999999999999996E-6</v>
      </c>
      <c r="F26" s="107">
        <f t="shared" si="0"/>
        <v>7.9999999999999993E-4</v>
      </c>
      <c r="G26" s="78">
        <f>分析係数表!F27</f>
        <v>0.34459086689505486</v>
      </c>
      <c r="H26" s="107">
        <f t="shared" si="1"/>
        <v>2.7567269351604388E-4</v>
      </c>
      <c r="I26" s="78">
        <f>分析係数表!D27</f>
        <v>2.6461755990234589E-2</v>
      </c>
      <c r="J26" s="107">
        <f t="shared" si="2"/>
        <v>0</v>
      </c>
      <c r="K26" s="78">
        <f>分析係数表!E27</f>
        <v>2.6009164158691249E-2</v>
      </c>
      <c r="L26" s="107">
        <f t="shared" si="3"/>
        <v>0</v>
      </c>
    </row>
    <row r="27" spans="1:12" ht="16.5" customHeight="1" x14ac:dyDescent="0.15">
      <c r="A27" s="101">
        <v>23</v>
      </c>
      <c r="B27" s="96" t="s">
        <v>172</v>
      </c>
      <c r="C27" s="104"/>
      <c r="D27" s="91">
        <f>逆行列!J27</f>
        <v>1.232E-3</v>
      </c>
      <c r="E27" s="87">
        <f t="shared" si="4"/>
        <v>1.1689999999999999E-3</v>
      </c>
      <c r="F27" s="107">
        <f t="shared" si="0"/>
        <v>0.11689999999999999</v>
      </c>
      <c r="G27" s="79">
        <f>分析係数表!F28</f>
        <v>0.22214941655934178</v>
      </c>
      <c r="H27" s="107">
        <f t="shared" si="1"/>
        <v>2.5969266795787052E-2</v>
      </c>
      <c r="I27" s="79">
        <f>分析係数表!D28</f>
        <v>1.6972718365202116E-2</v>
      </c>
      <c r="J27" s="107">
        <f t="shared" si="2"/>
        <v>0</v>
      </c>
      <c r="K27" s="79">
        <f>分析係数表!E28</f>
        <v>1.6642968043597009E-2</v>
      </c>
      <c r="L27" s="107">
        <f t="shared" si="3"/>
        <v>0</v>
      </c>
    </row>
    <row r="28" spans="1:12" ht="16.5" customHeight="1" x14ac:dyDescent="0.15">
      <c r="A28" s="99">
        <v>24</v>
      </c>
      <c r="B28" s="96" t="s">
        <v>173</v>
      </c>
      <c r="C28" s="112"/>
      <c r="D28" s="89">
        <f>逆行列!J28</f>
        <v>2.9E-5</v>
      </c>
      <c r="E28" s="86">
        <f t="shared" si="4"/>
        <v>2.8E-5</v>
      </c>
      <c r="F28" s="107">
        <f t="shared" si="0"/>
        <v>2.8E-3</v>
      </c>
      <c r="G28" s="78">
        <f>分析係数表!F29</f>
        <v>0.42378622441075769</v>
      </c>
      <c r="H28" s="107">
        <f t="shared" si="1"/>
        <v>1.1866014283501215E-3</v>
      </c>
      <c r="I28" s="78">
        <f>分析係数表!D29</f>
        <v>2.6281572612439491E-2</v>
      </c>
      <c r="J28" s="107">
        <f t="shared" si="2"/>
        <v>0</v>
      </c>
      <c r="K28" s="78">
        <f>分析係数表!E29</f>
        <v>2.6006555162756372E-2</v>
      </c>
      <c r="L28" s="107">
        <f t="shared" si="3"/>
        <v>0</v>
      </c>
    </row>
    <row r="29" spans="1:12" ht="16.5" customHeight="1" x14ac:dyDescent="0.15">
      <c r="A29" s="98">
        <v>25</v>
      </c>
      <c r="B29" s="96" t="s">
        <v>174</v>
      </c>
      <c r="C29" s="104"/>
      <c r="D29" s="90">
        <f>逆行列!J29</f>
        <v>1.9699999999999999E-4</v>
      </c>
      <c r="E29" s="85">
        <f t="shared" si="4"/>
        <v>1.8699999999999999E-4</v>
      </c>
      <c r="F29" s="107">
        <f t="shared" si="0"/>
        <v>1.8699999999999998E-2</v>
      </c>
      <c r="G29" s="77">
        <f>分析係数表!F30</f>
        <v>0.31902484606666121</v>
      </c>
      <c r="H29" s="107">
        <f t="shared" si="1"/>
        <v>5.9657646214465636E-3</v>
      </c>
      <c r="I29" s="77">
        <f>分析係数表!D30</f>
        <v>2.8200090245973572E-2</v>
      </c>
      <c r="J29" s="107">
        <f t="shared" si="2"/>
        <v>0</v>
      </c>
      <c r="K29" s="77">
        <f>分析係数表!E30</f>
        <v>2.6922789950720012E-2</v>
      </c>
      <c r="L29" s="107">
        <f t="shared" si="3"/>
        <v>0</v>
      </c>
    </row>
    <row r="30" spans="1:12" ht="16.5" customHeight="1" x14ac:dyDescent="0.15">
      <c r="A30" s="99">
        <v>26</v>
      </c>
      <c r="B30" s="96" t="s">
        <v>175</v>
      </c>
      <c r="C30" s="104"/>
      <c r="D30" s="89">
        <f>逆行列!J30</f>
        <v>1.8E-3</v>
      </c>
      <c r="E30" s="86">
        <f t="shared" si="4"/>
        <v>1.7080000000000001E-3</v>
      </c>
      <c r="F30" s="107">
        <f t="shared" si="0"/>
        <v>0.17080000000000001</v>
      </c>
      <c r="G30" s="78">
        <f>分析係数表!F31</f>
        <v>0.43763839280746847</v>
      </c>
      <c r="H30" s="107">
        <f t="shared" si="1"/>
        <v>7.4748637491515613E-2</v>
      </c>
      <c r="I30" s="78">
        <f>分析係数表!D31</f>
        <v>6.2123766287233921E-2</v>
      </c>
      <c r="J30" s="107">
        <f t="shared" si="2"/>
        <v>0</v>
      </c>
      <c r="K30" s="78">
        <f>分析係数表!E31</f>
        <v>4.6633508028173717E-2</v>
      </c>
      <c r="L30" s="107">
        <f t="shared" si="3"/>
        <v>0</v>
      </c>
    </row>
    <row r="31" spans="1:12" ht="16.5" customHeight="1" x14ac:dyDescent="0.15">
      <c r="A31" s="100">
        <v>27</v>
      </c>
      <c r="B31" s="96" t="s">
        <v>10</v>
      </c>
      <c r="C31" s="104"/>
      <c r="D31" s="89">
        <f>逆行列!J31</f>
        <v>5.7399999999999997E-4</v>
      </c>
      <c r="E31" s="86">
        <f t="shared" si="4"/>
        <v>5.4500000000000002E-4</v>
      </c>
      <c r="F31" s="107">
        <f t="shared" si="0"/>
        <v>5.45E-2</v>
      </c>
      <c r="G31" s="78">
        <f>分析係数表!F32</f>
        <v>0.44844077217427647</v>
      </c>
      <c r="H31" s="107">
        <f t="shared" si="1"/>
        <v>2.4440022083498068E-2</v>
      </c>
      <c r="I31" s="78">
        <f>分析係数表!D32</f>
        <v>9.0846764129020777E-2</v>
      </c>
      <c r="J31" s="107">
        <f t="shared" si="2"/>
        <v>0</v>
      </c>
      <c r="K31" s="78">
        <f>分析係数表!E32</f>
        <v>6.8213113495893846E-2</v>
      </c>
      <c r="L31" s="107">
        <f t="shared" si="3"/>
        <v>0</v>
      </c>
    </row>
    <row r="32" spans="1:12" ht="16.5" customHeight="1" x14ac:dyDescent="0.15">
      <c r="A32" s="99">
        <v>28</v>
      </c>
      <c r="B32" s="96" t="s">
        <v>176</v>
      </c>
      <c r="C32" s="104"/>
      <c r="D32" s="89">
        <f>逆行列!J32</f>
        <v>1.4947E-2</v>
      </c>
      <c r="E32" s="86">
        <f t="shared" si="4"/>
        <v>1.4182999999999999E-2</v>
      </c>
      <c r="F32" s="107">
        <f t="shared" si="0"/>
        <v>1.4182999999999999</v>
      </c>
      <c r="G32" s="78">
        <f>分析係数表!F33</f>
        <v>0.34552042009208045</v>
      </c>
      <c r="H32" s="107">
        <f t="shared" si="1"/>
        <v>0.49005161181659768</v>
      </c>
      <c r="I32" s="78">
        <f>分析係数表!D33</f>
        <v>8.4075666054807645E-3</v>
      </c>
      <c r="J32" s="107">
        <f t="shared" si="2"/>
        <v>0</v>
      </c>
      <c r="K32" s="78">
        <f>分析係数表!E33</f>
        <v>8.2956224732701443E-3</v>
      </c>
      <c r="L32" s="107">
        <f t="shared" si="3"/>
        <v>0</v>
      </c>
    </row>
    <row r="33" spans="1:12" ht="16.5" customHeight="1" x14ac:dyDescent="0.15">
      <c r="A33" s="100">
        <v>29</v>
      </c>
      <c r="B33" s="96" t="s">
        <v>177</v>
      </c>
      <c r="C33" s="104"/>
      <c r="D33" s="89">
        <f>逆行列!J33</f>
        <v>3.0079999999999998E-3</v>
      </c>
      <c r="E33" s="86">
        <f t="shared" si="4"/>
        <v>2.8540000000000002E-3</v>
      </c>
      <c r="F33" s="107">
        <f t="shared" si="0"/>
        <v>0.28540000000000004</v>
      </c>
      <c r="G33" s="78">
        <f>分析係数表!F34</f>
        <v>0.45301166178768587</v>
      </c>
      <c r="H33" s="107">
        <f t="shared" si="1"/>
        <v>0.12928952827420556</v>
      </c>
      <c r="I33" s="78">
        <f>分析係数表!D34</f>
        <v>2.0849966222440581E-2</v>
      </c>
      <c r="J33" s="107">
        <f t="shared" si="2"/>
        <v>0</v>
      </c>
      <c r="K33" s="78">
        <f>分析係数表!E34</f>
        <v>2.0826083099619919E-2</v>
      </c>
      <c r="L33" s="107">
        <f t="shared" si="3"/>
        <v>0</v>
      </c>
    </row>
    <row r="34" spans="1:12" ht="16.5" customHeight="1" x14ac:dyDescent="0.15">
      <c r="A34" s="99">
        <v>30</v>
      </c>
      <c r="B34" s="96" t="s">
        <v>178</v>
      </c>
      <c r="C34" s="104"/>
      <c r="D34" s="89">
        <f>逆行列!J34</f>
        <v>2.9750000000000002E-3</v>
      </c>
      <c r="E34" s="86">
        <f t="shared" si="4"/>
        <v>2.823E-3</v>
      </c>
      <c r="F34" s="107">
        <f t="shared" si="0"/>
        <v>0.2823</v>
      </c>
      <c r="G34" s="78">
        <f>分析係数表!F35</f>
        <v>0.62981529934511005</v>
      </c>
      <c r="H34" s="107">
        <f t="shared" si="1"/>
        <v>0.17779685900512457</v>
      </c>
      <c r="I34" s="78">
        <f>分析係数表!D35</f>
        <v>8.2191017324395044E-2</v>
      </c>
      <c r="J34" s="107">
        <f t="shared" si="2"/>
        <v>0</v>
      </c>
      <c r="K34" s="78">
        <f>分析係数表!E35</f>
        <v>7.4022696660525467E-2</v>
      </c>
      <c r="L34" s="107">
        <f t="shared" si="3"/>
        <v>0</v>
      </c>
    </row>
    <row r="35" spans="1:12" ht="16.5" customHeight="1" x14ac:dyDescent="0.15">
      <c r="A35" s="100">
        <v>31</v>
      </c>
      <c r="B35" s="96" t="s">
        <v>179</v>
      </c>
      <c r="C35" s="104"/>
      <c r="D35" s="89">
        <f>逆行列!J35</f>
        <v>3.9947999999999997E-2</v>
      </c>
      <c r="E35" s="86">
        <f t="shared" si="4"/>
        <v>3.7906000000000002E-2</v>
      </c>
      <c r="F35" s="107">
        <f t="shared" si="0"/>
        <v>3.7906000000000004</v>
      </c>
      <c r="G35" s="78">
        <f>分析係数表!F36</f>
        <v>0.67957415365165585</v>
      </c>
      <c r="H35" s="107">
        <f t="shared" si="1"/>
        <v>2.5759937868319671</v>
      </c>
      <c r="I35" s="78">
        <f>分析係数表!D36</f>
        <v>9.5666950020101019E-2</v>
      </c>
      <c r="J35" s="107">
        <f t="shared" si="2"/>
        <v>0</v>
      </c>
      <c r="K35" s="78">
        <f>分析係数表!E36</f>
        <v>8.4440047015252165E-2</v>
      </c>
      <c r="L35" s="107">
        <f t="shared" si="3"/>
        <v>0</v>
      </c>
    </row>
    <row r="36" spans="1:12" ht="16.5" customHeight="1" x14ac:dyDescent="0.15">
      <c r="A36" s="99">
        <v>32</v>
      </c>
      <c r="B36" s="96" t="s">
        <v>11</v>
      </c>
      <c r="C36" s="104"/>
      <c r="D36" s="89">
        <f>逆行列!J36</f>
        <v>7.4050000000000001E-3</v>
      </c>
      <c r="E36" s="86">
        <f t="shared" si="4"/>
        <v>7.0270000000000003E-3</v>
      </c>
      <c r="F36" s="107">
        <f t="shared" si="0"/>
        <v>0.70269999999999999</v>
      </c>
      <c r="G36" s="78">
        <f>分析係数表!F37</f>
        <v>0.64494134702082306</v>
      </c>
      <c r="H36" s="107">
        <f t="shared" si="1"/>
        <v>0.45320028455153238</v>
      </c>
      <c r="I36" s="78">
        <f>分析係数表!D37</f>
        <v>5.4070458382425697E-2</v>
      </c>
      <c r="J36" s="107">
        <f t="shared" si="2"/>
        <v>0</v>
      </c>
      <c r="K36" s="78">
        <f>分析係数表!E37</f>
        <v>5.1179605232211843E-2</v>
      </c>
      <c r="L36" s="107">
        <f t="shared" si="3"/>
        <v>0</v>
      </c>
    </row>
    <row r="37" spans="1:12" ht="16.5" customHeight="1" x14ac:dyDescent="0.15">
      <c r="A37" s="100">
        <v>33</v>
      </c>
      <c r="B37" s="96" t="s">
        <v>12</v>
      </c>
      <c r="C37" s="104"/>
      <c r="D37" s="89">
        <f>逆行列!J37</f>
        <v>5.3169999999999997E-3</v>
      </c>
      <c r="E37" s="86">
        <f t="shared" si="4"/>
        <v>5.045E-3</v>
      </c>
      <c r="F37" s="107">
        <f t="shared" si="0"/>
        <v>0.50449999999999995</v>
      </c>
      <c r="G37" s="78">
        <f>分析係数表!F38</f>
        <v>0.83881505728732564</v>
      </c>
      <c r="H37" s="107">
        <f t="shared" si="1"/>
        <v>0.42318219640145577</v>
      </c>
      <c r="I37" s="78">
        <f>分析係数表!D38</f>
        <v>1.0462330689226456E-2</v>
      </c>
      <c r="J37" s="107">
        <f t="shared" si="2"/>
        <v>0</v>
      </c>
      <c r="K37" s="78">
        <f>分析係数表!E38</f>
        <v>5.714355091320413E-3</v>
      </c>
      <c r="L37" s="107">
        <f t="shared" si="3"/>
        <v>0</v>
      </c>
    </row>
    <row r="38" spans="1:12" ht="16.5" customHeight="1" x14ac:dyDescent="0.15">
      <c r="A38" s="99">
        <v>34</v>
      </c>
      <c r="B38" s="96" t="s">
        <v>180</v>
      </c>
      <c r="C38" s="104"/>
      <c r="D38" s="89">
        <f>逆行列!J38</f>
        <v>2.5967E-2</v>
      </c>
      <c r="E38" s="86">
        <f t="shared" si="4"/>
        <v>2.4639999999999999E-2</v>
      </c>
      <c r="F38" s="107">
        <f t="shared" si="0"/>
        <v>2.464</v>
      </c>
      <c r="G38" s="78">
        <f>分析係数表!F39</f>
        <v>0.49216477614463838</v>
      </c>
      <c r="H38" s="107">
        <f t="shared" si="1"/>
        <v>1.212694008420389</v>
      </c>
      <c r="I38" s="78">
        <f>分析係数表!D39</f>
        <v>6.7017031870141783E-2</v>
      </c>
      <c r="J38" s="107">
        <f t="shared" si="2"/>
        <v>0</v>
      </c>
      <c r="K38" s="78">
        <f>分析係数表!E39</f>
        <v>6.2186301178461113E-2</v>
      </c>
      <c r="L38" s="107">
        <f t="shared" si="3"/>
        <v>0</v>
      </c>
    </row>
    <row r="39" spans="1:12" ht="16.5" customHeight="1" x14ac:dyDescent="0.15">
      <c r="A39" s="100">
        <v>35</v>
      </c>
      <c r="B39" s="96" t="s">
        <v>93</v>
      </c>
      <c r="C39" s="104"/>
      <c r="D39" s="89">
        <f>逆行列!J39</f>
        <v>1.5317000000000001E-2</v>
      </c>
      <c r="E39" s="86">
        <f t="shared" si="4"/>
        <v>1.4534E-2</v>
      </c>
      <c r="F39" s="107">
        <f t="shared" si="0"/>
        <v>1.4534</v>
      </c>
      <c r="G39" s="78">
        <f>分析係数表!F40</f>
        <v>0.51640599442629331</v>
      </c>
      <c r="H39" s="107">
        <f t="shared" si="1"/>
        <v>0.75054447229917476</v>
      </c>
      <c r="I39" s="78">
        <f>分析係数表!D40</f>
        <v>3.3954474493873475E-2</v>
      </c>
      <c r="J39" s="107">
        <f t="shared" si="2"/>
        <v>0</v>
      </c>
      <c r="K39" s="78">
        <f>分析係数表!E40</f>
        <v>3.0944838524002965E-2</v>
      </c>
      <c r="L39" s="107">
        <f t="shared" si="3"/>
        <v>0</v>
      </c>
    </row>
    <row r="40" spans="1:12" ht="16.5" customHeight="1" x14ac:dyDescent="0.15">
      <c r="A40" s="99">
        <v>36</v>
      </c>
      <c r="B40" s="96" t="s">
        <v>13</v>
      </c>
      <c r="C40" s="104"/>
      <c r="D40" s="89">
        <f>逆行列!J40</f>
        <v>8.6600000000000002E-4</v>
      </c>
      <c r="E40" s="86">
        <f t="shared" si="4"/>
        <v>8.2200000000000003E-4</v>
      </c>
      <c r="F40" s="107">
        <f t="shared" si="0"/>
        <v>8.2200000000000009E-2</v>
      </c>
      <c r="G40" s="78">
        <f>分析係数表!F41</f>
        <v>0.70991192005501336</v>
      </c>
      <c r="H40" s="107">
        <f t="shared" si="1"/>
        <v>5.8354759828522104E-2</v>
      </c>
      <c r="I40" s="78">
        <f>分析係数表!D41</f>
        <v>6.3051779887924861E-2</v>
      </c>
      <c r="J40" s="107">
        <f t="shared" si="2"/>
        <v>0</v>
      </c>
      <c r="K40" s="78">
        <f>分析係数表!E41</f>
        <v>6.3051779887924861E-2</v>
      </c>
      <c r="L40" s="107">
        <f t="shared" si="3"/>
        <v>0</v>
      </c>
    </row>
    <row r="41" spans="1:12" ht="16.5" customHeight="1" x14ac:dyDescent="0.15">
      <c r="A41" s="100">
        <v>37</v>
      </c>
      <c r="B41" s="96" t="s">
        <v>14</v>
      </c>
      <c r="C41" s="104"/>
      <c r="D41" s="89">
        <f>逆行列!J41</f>
        <v>3.9300000000000001E-4</v>
      </c>
      <c r="E41" s="86">
        <f t="shared" si="4"/>
        <v>3.7300000000000001E-4</v>
      </c>
      <c r="F41" s="107">
        <f t="shared" si="0"/>
        <v>3.73E-2</v>
      </c>
      <c r="G41" s="78">
        <f>分析係数表!F42</f>
        <v>0.67739938979453929</v>
      </c>
      <c r="H41" s="107">
        <f t="shared" si="1"/>
        <v>2.5266997239336314E-2</v>
      </c>
      <c r="I41" s="78">
        <f>分析係数表!D42</f>
        <v>5.6924209729643065E-2</v>
      </c>
      <c r="J41" s="107">
        <f t="shared" si="2"/>
        <v>0</v>
      </c>
      <c r="K41" s="78">
        <f>分析係数表!E42</f>
        <v>5.63002435582673E-2</v>
      </c>
      <c r="L41" s="107">
        <f t="shared" si="3"/>
        <v>0</v>
      </c>
    </row>
    <row r="42" spans="1:12" ht="16.5" customHeight="1" x14ac:dyDescent="0.15">
      <c r="A42" s="99">
        <v>38</v>
      </c>
      <c r="B42" s="96" t="s">
        <v>181</v>
      </c>
      <c r="C42" s="104"/>
      <c r="D42" s="89">
        <f>逆行列!J42</f>
        <v>6.4999999999999994E-5</v>
      </c>
      <c r="E42" s="86">
        <f t="shared" si="4"/>
        <v>6.2000000000000003E-5</v>
      </c>
      <c r="F42" s="107">
        <f t="shared" si="0"/>
        <v>6.2000000000000006E-3</v>
      </c>
      <c r="G42" s="78">
        <f>分析係数表!F43</f>
        <v>0.61149593986807305</v>
      </c>
      <c r="H42" s="107">
        <f t="shared" si="1"/>
        <v>3.7912748271820532E-3</v>
      </c>
      <c r="I42" s="78">
        <f>分析係数表!D43</f>
        <v>0.11150942962196597</v>
      </c>
      <c r="J42" s="107">
        <f t="shared" si="2"/>
        <v>0</v>
      </c>
      <c r="K42" s="78">
        <f>分析係数表!E43</f>
        <v>0.10473530120916474</v>
      </c>
      <c r="L42" s="107">
        <f t="shared" si="3"/>
        <v>0</v>
      </c>
    </row>
    <row r="43" spans="1:12" ht="16.5" customHeight="1" x14ac:dyDescent="0.15">
      <c r="A43" s="100">
        <v>39</v>
      </c>
      <c r="B43" s="96" t="s">
        <v>182</v>
      </c>
      <c r="C43" s="104"/>
      <c r="D43" s="89">
        <f>逆行列!J43</f>
        <v>1.413E-3</v>
      </c>
      <c r="E43" s="86">
        <f t="shared" si="4"/>
        <v>1.341E-3</v>
      </c>
      <c r="F43" s="107">
        <f t="shared" si="0"/>
        <v>0.1341</v>
      </c>
      <c r="G43" s="78">
        <f>分析係数表!F44</f>
        <v>0.56981883202321104</v>
      </c>
      <c r="H43" s="107">
        <f t="shared" si="1"/>
        <v>7.6412705374312592E-2</v>
      </c>
      <c r="I43" s="78">
        <f>分析係数表!D44</f>
        <v>0.12280769397600813</v>
      </c>
      <c r="J43" s="107">
        <f t="shared" si="2"/>
        <v>0</v>
      </c>
      <c r="K43" s="78">
        <f>分析係数表!E44</f>
        <v>9.155754336416258E-2</v>
      </c>
      <c r="L43" s="107">
        <f t="shared" si="3"/>
        <v>0</v>
      </c>
    </row>
    <row r="44" spans="1:12" ht="16.5" customHeight="1" x14ac:dyDescent="0.15">
      <c r="A44" s="99">
        <v>40</v>
      </c>
      <c r="B44" s="96" t="s">
        <v>15</v>
      </c>
      <c r="C44" s="104"/>
      <c r="D44" s="89">
        <f>逆行列!J44</f>
        <v>5.6085999999999997E-2</v>
      </c>
      <c r="E44" s="86">
        <f t="shared" si="4"/>
        <v>5.3220000000000003E-2</v>
      </c>
      <c r="F44" s="107">
        <f t="shared" si="0"/>
        <v>5.3220000000000001</v>
      </c>
      <c r="G44" s="78">
        <f>分析係数表!F45</f>
        <v>0.61317771700844281</v>
      </c>
      <c r="H44" s="107">
        <f t="shared" si="1"/>
        <v>3.2633318099189328</v>
      </c>
      <c r="I44" s="78">
        <f>分析係数表!D45</f>
        <v>0.10506564935424789</v>
      </c>
      <c r="J44" s="107">
        <f t="shared" si="2"/>
        <v>1</v>
      </c>
      <c r="K44" s="78">
        <f>分析係数表!E45</f>
        <v>9.0418521617546821E-2</v>
      </c>
      <c r="L44" s="107">
        <f t="shared" si="3"/>
        <v>0</v>
      </c>
    </row>
    <row r="45" spans="1:12" ht="16.5" customHeight="1" x14ac:dyDescent="0.15">
      <c r="A45" s="100">
        <v>41</v>
      </c>
      <c r="B45" s="96" t="s">
        <v>16</v>
      </c>
      <c r="C45" s="104"/>
      <c r="D45" s="89">
        <f>逆行列!J45</f>
        <v>2.2100000000000001E-4</v>
      </c>
      <c r="E45" s="86">
        <f t="shared" si="4"/>
        <v>2.1000000000000001E-4</v>
      </c>
      <c r="F45" s="107">
        <f t="shared" si="0"/>
        <v>2.1000000000000001E-2</v>
      </c>
      <c r="G45" s="78">
        <f>分析係数表!F46</f>
        <v>0.51596704897888579</v>
      </c>
      <c r="H45" s="107">
        <f t="shared" si="1"/>
        <v>1.0835308028556602E-2</v>
      </c>
      <c r="I45" s="78">
        <f>分析係数表!D46</f>
        <v>0.18646611177594161</v>
      </c>
      <c r="J45" s="107">
        <f t="shared" si="2"/>
        <v>0</v>
      </c>
      <c r="K45" s="78">
        <f>分析係数表!E46</f>
        <v>0.16039528384497539</v>
      </c>
      <c r="L45" s="107">
        <f t="shared" si="3"/>
        <v>0</v>
      </c>
    </row>
    <row r="46" spans="1:12" ht="16.5" customHeight="1" x14ac:dyDescent="0.15">
      <c r="A46" s="99">
        <v>42</v>
      </c>
      <c r="B46" s="96" t="s">
        <v>183</v>
      </c>
      <c r="C46" s="104"/>
      <c r="D46" s="89">
        <f>逆行列!J46</f>
        <v>9.2199999999999997E-4</v>
      </c>
      <c r="E46" s="86">
        <f t="shared" si="4"/>
        <v>8.7500000000000002E-4</v>
      </c>
      <c r="F46" s="107">
        <f t="shared" si="0"/>
        <v>8.7500000000000008E-2</v>
      </c>
      <c r="G46" s="78">
        <f>分析係数表!F47</f>
        <v>-5.3539496086262839E-5</v>
      </c>
      <c r="H46" s="107">
        <f t="shared" si="1"/>
        <v>-4.6847059075479987E-6</v>
      </c>
      <c r="I46" s="78">
        <f>分析係数表!D47</f>
        <v>0</v>
      </c>
      <c r="J46" s="107">
        <f t="shared" si="2"/>
        <v>0</v>
      </c>
      <c r="K46" s="78">
        <f>分析係数表!E47</f>
        <v>0</v>
      </c>
      <c r="L46" s="107">
        <f t="shared" si="3"/>
        <v>0</v>
      </c>
    </row>
    <row r="47" spans="1:12" ht="16.5" customHeight="1" x14ac:dyDescent="0.15">
      <c r="A47" s="101">
        <v>43</v>
      </c>
      <c r="B47" s="97" t="s">
        <v>184</v>
      </c>
      <c r="C47" s="105"/>
      <c r="D47" s="91">
        <f>逆行列!J47</f>
        <v>3.5100000000000001E-3</v>
      </c>
      <c r="E47" s="87">
        <f t="shared" si="4"/>
        <v>3.3310000000000002E-3</v>
      </c>
      <c r="F47" s="108">
        <f t="shared" si="0"/>
        <v>0.33310000000000001</v>
      </c>
      <c r="G47" s="79">
        <f>分析係数表!F48</f>
        <v>0.40759173620369599</v>
      </c>
      <c r="H47" s="108">
        <f t="shared" si="1"/>
        <v>0.13576880732945112</v>
      </c>
      <c r="I47" s="79">
        <f>分析係数表!D48</f>
        <v>2.3031681276405604E-3</v>
      </c>
      <c r="J47" s="108">
        <f t="shared" si="2"/>
        <v>0</v>
      </c>
      <c r="K47" s="79">
        <f>分析係数表!E48</f>
        <v>2.0961009615908569E-3</v>
      </c>
      <c r="L47" s="108">
        <f t="shared" si="3"/>
        <v>0</v>
      </c>
    </row>
    <row r="48" spans="1:12" ht="27" customHeight="1" x14ac:dyDescent="0.15">
      <c r="A48" s="80"/>
      <c r="B48" s="93" t="s">
        <v>17</v>
      </c>
      <c r="C48" s="109">
        <f>SUM(C5:C43)</f>
        <v>100</v>
      </c>
      <c r="D48" s="92">
        <f>逆行列!J48</f>
        <v>1.284</v>
      </c>
      <c r="E48" s="88"/>
      <c r="F48" s="82">
        <f>SUM(F5:F47)</f>
        <v>121.83850000000001</v>
      </c>
      <c r="G48" s="81">
        <f>分析係数表!F49</f>
        <v>0.4580197971513183</v>
      </c>
      <c r="H48" s="82">
        <f>SUM(H5:H47)</f>
        <v>43.378089287889004</v>
      </c>
      <c r="I48" s="81">
        <f>分析係数表!D49</f>
        <v>5.2929230967761406E-2</v>
      </c>
      <c r="J48" s="82">
        <f>SUM(J5:J47)</f>
        <v>2</v>
      </c>
      <c r="K48" s="81">
        <f>分析係数表!E49</f>
        <v>4.5949321610166551E-2</v>
      </c>
      <c r="L48" s="82">
        <f>SUM(L5:L47)</f>
        <v>1</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0866141732283472" right="0.70866141732283472" top="0.74803149606299213" bottom="0.74803149606299213" header="0.31496062992125984" footer="0.31496062992125984"/>
  <pageSetup paperSize="9" scale="59" orientation="landscape" r:id="rId1"/>
  <headerFooter>
    <oddHeader>&amp;L&amp;F&amp;R&amp;A</oddHead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9</v>
      </c>
      <c r="B2" s="110" t="s">
        <v>4</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逆行列!K5</f>
        <v>3.0000000000000001E-6</v>
      </c>
      <c r="E5" s="85">
        <f>ROUND(D5/$D$13,6)</f>
        <v>3.0000000000000001E-6</v>
      </c>
      <c r="F5" s="106">
        <f>$C$13*E5</f>
        <v>3.0000000000000003E-4</v>
      </c>
      <c r="G5" s="77">
        <f>分析係数表!F6</f>
        <v>0.48570802668722374</v>
      </c>
      <c r="H5" s="106">
        <f>F5*G5</f>
        <v>1.4571240800616714E-4</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逆行列!K6</f>
        <v>0</v>
      </c>
      <c r="E6" s="86">
        <f t="shared" ref="E6:E47" si="0">ROUND(D6/$D$13,6)</f>
        <v>0</v>
      </c>
      <c r="F6" s="107">
        <f t="shared" ref="F6:F47" si="1">$C$13*E6</f>
        <v>0</v>
      </c>
      <c r="G6" s="78">
        <f>分析係数表!F7</f>
        <v>0.67176809506661861</v>
      </c>
      <c r="H6" s="107">
        <f t="shared" ref="H6:H47" si="2">F6*G6</f>
        <v>0</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逆行列!K7</f>
        <v>0</v>
      </c>
      <c r="E7" s="86">
        <f t="shared" si="0"/>
        <v>0</v>
      </c>
      <c r="F7" s="107">
        <f t="shared" si="1"/>
        <v>0</v>
      </c>
      <c r="G7" s="78">
        <f>分析係数表!F8</f>
        <v>0.42319135410044501</v>
      </c>
      <c r="H7" s="107">
        <f t="shared" si="2"/>
        <v>0</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逆行列!K8</f>
        <v>4.6839999999999998E-3</v>
      </c>
      <c r="E8" s="87">
        <f t="shared" si="0"/>
        <v>4.5710000000000004E-3</v>
      </c>
      <c r="F8" s="107">
        <f t="shared" si="1"/>
        <v>0.45710000000000006</v>
      </c>
      <c r="G8" s="79">
        <f>分析係数表!F9</f>
        <v>0.44415167095115682</v>
      </c>
      <c r="H8" s="107">
        <f t="shared" si="2"/>
        <v>0.2030217287917738</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逆行列!K9</f>
        <v>6.9999999999999999E-6</v>
      </c>
      <c r="E9" s="86">
        <f t="shared" si="0"/>
        <v>6.9999999999999999E-6</v>
      </c>
      <c r="F9" s="107">
        <f t="shared" si="1"/>
        <v>6.9999999999999999E-4</v>
      </c>
      <c r="G9" s="78">
        <f>分析係数表!F10</f>
        <v>0.36414820056107028</v>
      </c>
      <c r="H9" s="107">
        <f t="shared" si="2"/>
        <v>2.5490374039274918E-4</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逆行列!K10</f>
        <v>1.5999999999999999E-5</v>
      </c>
      <c r="E10" s="85">
        <f t="shared" si="0"/>
        <v>1.5999999999999999E-5</v>
      </c>
      <c r="F10" s="107">
        <f t="shared" si="1"/>
        <v>1.5999999999999999E-3</v>
      </c>
      <c r="G10" s="77">
        <f>分析係数表!F11</f>
        <v>0.3909851465844234</v>
      </c>
      <c r="H10" s="107">
        <f t="shared" si="2"/>
        <v>6.2557623453507742E-4</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逆行列!K11</f>
        <v>9.0000000000000006E-5</v>
      </c>
      <c r="E11" s="86">
        <f t="shared" si="0"/>
        <v>8.7999999999999998E-5</v>
      </c>
      <c r="F11" s="107">
        <f t="shared" si="1"/>
        <v>8.8000000000000005E-3</v>
      </c>
      <c r="G11" s="78">
        <f>分析係数表!F12</f>
        <v>0.34923508235554956</v>
      </c>
      <c r="H11" s="107">
        <f t="shared" si="2"/>
        <v>3.0732687247288365E-3</v>
      </c>
      <c r="I11" s="78">
        <f>分析係数表!D12</f>
        <v>5.3391076544275953E-2</v>
      </c>
      <c r="J11" s="107">
        <f t="shared" si="3"/>
        <v>0</v>
      </c>
      <c r="K11" s="78">
        <f>分析係数表!E12</f>
        <v>4.041198195937943E-2</v>
      </c>
      <c r="L11" s="107">
        <f t="shared" si="4"/>
        <v>0</v>
      </c>
    </row>
    <row r="12" spans="1:14" ht="16.5" customHeight="1" x14ac:dyDescent="0.15">
      <c r="A12" s="115">
        <v>8</v>
      </c>
      <c r="B12" s="96" t="s">
        <v>3</v>
      </c>
      <c r="C12" s="104"/>
      <c r="D12" s="89">
        <f>逆行列!K12</f>
        <v>3.2000000000000003E-4</v>
      </c>
      <c r="E12" s="86">
        <f t="shared" si="0"/>
        <v>3.1199999999999999E-4</v>
      </c>
      <c r="F12" s="107">
        <f t="shared" si="1"/>
        <v>3.1199999999999999E-2</v>
      </c>
      <c r="G12" s="78">
        <f>分析係数表!F13</f>
        <v>0.31889278097965035</v>
      </c>
      <c r="H12" s="107">
        <f t="shared" si="2"/>
        <v>9.9494547665650909E-3</v>
      </c>
      <c r="I12" s="78">
        <f>分析係数表!D13</f>
        <v>1.3867836747138904E-2</v>
      </c>
      <c r="J12" s="107">
        <f t="shared" si="3"/>
        <v>0</v>
      </c>
      <c r="K12" s="78">
        <f>分析係数表!E13</f>
        <v>1.3435014447853675E-2</v>
      </c>
      <c r="L12" s="107">
        <f t="shared" si="4"/>
        <v>0</v>
      </c>
    </row>
    <row r="13" spans="1:14" ht="16.5" customHeight="1" x14ac:dyDescent="0.15">
      <c r="A13" s="114">
        <v>9</v>
      </c>
      <c r="B13" s="113" t="s">
        <v>4</v>
      </c>
      <c r="C13" s="112">
        <f>入力!$D$13</f>
        <v>100</v>
      </c>
      <c r="D13" s="89">
        <f>逆行列!K13</f>
        <v>1.0247869999999999</v>
      </c>
      <c r="E13" s="86">
        <f t="shared" si="0"/>
        <v>1</v>
      </c>
      <c r="F13" s="107">
        <f t="shared" si="1"/>
        <v>100</v>
      </c>
      <c r="G13" s="78">
        <f>分析係数表!F14</f>
        <v>0.30341232585675537</v>
      </c>
      <c r="H13" s="107">
        <f t="shared" si="2"/>
        <v>30.341232585675538</v>
      </c>
      <c r="I13" s="78">
        <f>分析係数表!D14</f>
        <v>1.0097998874734429E-3</v>
      </c>
      <c r="J13" s="107">
        <f t="shared" si="3"/>
        <v>0</v>
      </c>
      <c r="K13" s="78">
        <f>分析係数表!E14</f>
        <v>9.4576891747772567E-4</v>
      </c>
      <c r="L13" s="107">
        <f t="shared" si="4"/>
        <v>0</v>
      </c>
    </row>
    <row r="14" spans="1:14" ht="16.5" customHeight="1" x14ac:dyDescent="0.15">
      <c r="A14" s="116">
        <v>10</v>
      </c>
      <c r="B14" s="96" t="s">
        <v>167</v>
      </c>
      <c r="C14" s="104"/>
      <c r="D14" s="89">
        <f>逆行列!K14</f>
        <v>1.44E-4</v>
      </c>
      <c r="E14" s="86">
        <f t="shared" si="0"/>
        <v>1.4100000000000001E-4</v>
      </c>
      <c r="F14" s="107">
        <f t="shared" si="1"/>
        <v>1.4100000000000001E-2</v>
      </c>
      <c r="G14" s="78">
        <f>分析係数表!F15</f>
        <v>0.33935947066777478</v>
      </c>
      <c r="H14" s="107">
        <f t="shared" si="2"/>
        <v>4.7849685364156251E-3</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逆行列!K15</f>
        <v>6.6000000000000005E-5</v>
      </c>
      <c r="E15" s="86">
        <f t="shared" si="0"/>
        <v>6.3999999999999997E-5</v>
      </c>
      <c r="F15" s="107">
        <f t="shared" si="1"/>
        <v>6.3999999999999994E-3</v>
      </c>
      <c r="G15" s="78">
        <f>分析係数表!F16</f>
        <v>0.45399226383412611</v>
      </c>
      <c r="H15" s="107">
        <f t="shared" si="2"/>
        <v>2.905550488538407E-3</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逆行列!K16</f>
        <v>0</v>
      </c>
      <c r="E16" s="86">
        <f t="shared" si="0"/>
        <v>0</v>
      </c>
      <c r="F16" s="107">
        <f t="shared" si="1"/>
        <v>0</v>
      </c>
      <c r="G16" s="78">
        <f>分析係数表!F17</f>
        <v>0.46132696318521343</v>
      </c>
      <c r="H16" s="107">
        <f t="shared" si="2"/>
        <v>0</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逆行列!K17</f>
        <v>1.05E-4</v>
      </c>
      <c r="E17" s="86">
        <f t="shared" si="0"/>
        <v>1.02E-4</v>
      </c>
      <c r="F17" s="107">
        <f t="shared" si="1"/>
        <v>1.0200000000000001E-2</v>
      </c>
      <c r="G17" s="78">
        <f>分析係数表!F18</f>
        <v>0.481838760471413</v>
      </c>
      <c r="H17" s="107">
        <f t="shared" si="2"/>
        <v>4.9147553568084125E-3</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逆行列!K18</f>
        <v>9.3999999999999994E-5</v>
      </c>
      <c r="E18" s="86">
        <f t="shared" si="0"/>
        <v>9.2E-5</v>
      </c>
      <c r="F18" s="107">
        <f t="shared" si="1"/>
        <v>9.1999999999999998E-3</v>
      </c>
      <c r="G18" s="78">
        <f>分析係数表!F19</f>
        <v>0.26496716403559761</v>
      </c>
      <c r="H18" s="107">
        <f t="shared" si="2"/>
        <v>2.4376979091274981E-3</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逆行列!K19</f>
        <v>1.5999999999999999E-5</v>
      </c>
      <c r="E19" s="86">
        <f t="shared" si="0"/>
        <v>1.5999999999999999E-5</v>
      </c>
      <c r="F19" s="107">
        <f t="shared" si="1"/>
        <v>1.5999999999999999E-3</v>
      </c>
      <c r="G19" s="78">
        <f>分析係数表!F20</f>
        <v>0.15088328436796519</v>
      </c>
      <c r="H19" s="107">
        <f t="shared" si="2"/>
        <v>2.4141325498874429E-4</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逆行列!K20</f>
        <v>4.0200000000000001E-4</v>
      </c>
      <c r="E20" s="86">
        <f t="shared" si="0"/>
        <v>3.9199999999999999E-4</v>
      </c>
      <c r="F20" s="107">
        <f t="shared" si="1"/>
        <v>3.9199999999999999E-2</v>
      </c>
      <c r="G20" s="78">
        <f>分析係数表!F21</f>
        <v>0.41125826744511707</v>
      </c>
      <c r="H20" s="107">
        <f t="shared" si="2"/>
        <v>1.6121324083848587E-2</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逆行列!K21</f>
        <v>2.5999999999999998E-5</v>
      </c>
      <c r="E21" s="86">
        <f t="shared" si="0"/>
        <v>2.5000000000000001E-5</v>
      </c>
      <c r="F21" s="107">
        <f t="shared" si="1"/>
        <v>2.5000000000000001E-3</v>
      </c>
      <c r="G21" s="78">
        <f>分析係数表!F22</f>
        <v>0.41343088178667692</v>
      </c>
      <c r="H21" s="107">
        <f t="shared" si="2"/>
        <v>1.0335772044666922E-3</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逆行列!K22</f>
        <v>4.8999999999999998E-5</v>
      </c>
      <c r="E22" s="86">
        <f t="shared" si="0"/>
        <v>4.8000000000000001E-5</v>
      </c>
      <c r="F22" s="107">
        <f t="shared" si="1"/>
        <v>4.8000000000000004E-3</v>
      </c>
      <c r="G22" s="78">
        <f>分析係数表!F23</f>
        <v>0.45246219063050586</v>
      </c>
      <c r="H22" s="107">
        <f t="shared" si="2"/>
        <v>2.1718185150264285E-3</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逆行列!K23</f>
        <v>1.8E-5</v>
      </c>
      <c r="E23" s="86">
        <f t="shared" si="0"/>
        <v>1.8E-5</v>
      </c>
      <c r="F23" s="107">
        <f t="shared" si="1"/>
        <v>1.8E-3</v>
      </c>
      <c r="G23" s="78">
        <f>分析係数表!F24</f>
        <v>0.35247981545559398</v>
      </c>
      <c r="H23" s="107">
        <f t="shared" si="2"/>
        <v>6.3446366782006914E-4</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逆行列!K24</f>
        <v>3.1999999999999999E-5</v>
      </c>
      <c r="E24" s="86">
        <f t="shared" si="0"/>
        <v>3.1000000000000001E-5</v>
      </c>
      <c r="F24" s="107">
        <f t="shared" si="1"/>
        <v>3.1000000000000003E-3</v>
      </c>
      <c r="G24" s="78">
        <f>分析係数表!F25</f>
        <v>0.37565437150249714</v>
      </c>
      <c r="H24" s="107">
        <f t="shared" si="2"/>
        <v>1.1645285516577414E-3</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逆行列!K25</f>
        <v>2.6999999999999999E-5</v>
      </c>
      <c r="E25" s="86">
        <f t="shared" si="0"/>
        <v>2.5999999999999998E-5</v>
      </c>
      <c r="F25" s="107">
        <f t="shared" si="1"/>
        <v>2.5999999999999999E-3</v>
      </c>
      <c r="G25" s="78">
        <f>分析係数表!F26</f>
        <v>0.34542907317568877</v>
      </c>
      <c r="H25" s="107">
        <f t="shared" si="2"/>
        <v>8.9811559025679071E-4</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逆行列!K26</f>
        <v>9.9999999999999995E-7</v>
      </c>
      <c r="E26" s="86">
        <f t="shared" si="0"/>
        <v>9.9999999999999995E-7</v>
      </c>
      <c r="F26" s="107">
        <f t="shared" si="1"/>
        <v>9.9999999999999991E-5</v>
      </c>
      <c r="G26" s="78">
        <f>分析係数表!F27</f>
        <v>0.34459086689505486</v>
      </c>
      <c r="H26" s="107">
        <f t="shared" si="2"/>
        <v>3.4459086689505485E-5</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逆行列!K27</f>
        <v>1.85E-4</v>
      </c>
      <c r="E27" s="87">
        <f t="shared" si="0"/>
        <v>1.8100000000000001E-4</v>
      </c>
      <c r="F27" s="107">
        <f t="shared" si="1"/>
        <v>1.8100000000000002E-2</v>
      </c>
      <c r="G27" s="79">
        <f>分析係数表!F28</f>
        <v>0.22214941655934178</v>
      </c>
      <c r="H27" s="107">
        <f t="shared" si="2"/>
        <v>4.0209044397240866E-3</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逆行列!K28</f>
        <v>1.8E-5</v>
      </c>
      <c r="E28" s="86">
        <f t="shared" si="0"/>
        <v>1.8E-5</v>
      </c>
      <c r="F28" s="107">
        <f t="shared" si="1"/>
        <v>1.8E-3</v>
      </c>
      <c r="G28" s="78">
        <f>分析係数表!F29</f>
        <v>0.42378622441075769</v>
      </c>
      <c r="H28" s="107">
        <f t="shared" si="2"/>
        <v>7.6281520393936379E-4</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逆行列!K29</f>
        <v>9.5000000000000005E-5</v>
      </c>
      <c r="E29" s="85">
        <f t="shared" si="0"/>
        <v>9.2999999999999997E-5</v>
      </c>
      <c r="F29" s="107">
        <f t="shared" si="1"/>
        <v>9.2999999999999992E-3</v>
      </c>
      <c r="G29" s="77">
        <f>分析係数表!F30</f>
        <v>0.31902484606666121</v>
      </c>
      <c r="H29" s="107">
        <f t="shared" si="2"/>
        <v>2.9669310684199489E-3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逆行列!K30</f>
        <v>3.6400000000000001E-4</v>
      </c>
      <c r="E30" s="86">
        <f t="shared" si="0"/>
        <v>3.5500000000000001E-4</v>
      </c>
      <c r="F30" s="107">
        <f t="shared" si="1"/>
        <v>3.5500000000000004E-2</v>
      </c>
      <c r="G30" s="78">
        <f>分析係数表!F31</f>
        <v>0.43763839280746847</v>
      </c>
      <c r="H30" s="107">
        <f t="shared" si="2"/>
        <v>1.5536162944665132E-2</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逆行列!K31</f>
        <v>7.6000000000000004E-5</v>
      </c>
      <c r="E31" s="86">
        <f t="shared" si="0"/>
        <v>7.3999999999999996E-5</v>
      </c>
      <c r="F31" s="107">
        <f t="shared" si="1"/>
        <v>7.3999999999999995E-3</v>
      </c>
      <c r="G31" s="78">
        <f>分析係数表!F32</f>
        <v>0.44844077217427647</v>
      </c>
      <c r="H31" s="107">
        <f t="shared" si="2"/>
        <v>3.3184617140896455E-3</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逆行列!K32</f>
        <v>3.7989999999999999E-3</v>
      </c>
      <c r="E32" s="86">
        <f t="shared" si="0"/>
        <v>3.7069999999999998E-3</v>
      </c>
      <c r="F32" s="107">
        <f t="shared" si="1"/>
        <v>0.37069999999999997</v>
      </c>
      <c r="G32" s="78">
        <f>分析係数表!F33</f>
        <v>0.34552042009208045</v>
      </c>
      <c r="H32" s="107">
        <f t="shared" si="2"/>
        <v>0.12808441972813422</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逆行列!K33</f>
        <v>5.8600000000000004E-4</v>
      </c>
      <c r="E33" s="86">
        <f t="shared" si="0"/>
        <v>5.7200000000000003E-4</v>
      </c>
      <c r="F33" s="107">
        <f t="shared" si="1"/>
        <v>5.7200000000000001E-2</v>
      </c>
      <c r="G33" s="78">
        <f>分析係数表!F34</f>
        <v>0.45301166178768587</v>
      </c>
      <c r="H33" s="107">
        <f t="shared" si="2"/>
        <v>2.591226705425563E-2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逆行列!K34</f>
        <v>1.7799999999999999E-4</v>
      </c>
      <c r="E34" s="86">
        <f t="shared" si="0"/>
        <v>1.74E-4</v>
      </c>
      <c r="F34" s="107">
        <f t="shared" si="1"/>
        <v>1.7399999999999999E-2</v>
      </c>
      <c r="G34" s="78">
        <f>分析係数表!F35</f>
        <v>0.62981529934511005</v>
      </c>
      <c r="H34" s="107">
        <f t="shared" si="2"/>
        <v>1.0958786208604914E-2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逆行列!K35</f>
        <v>8.6280000000000003E-3</v>
      </c>
      <c r="E35" s="86">
        <f t="shared" si="0"/>
        <v>8.4189999999999994E-3</v>
      </c>
      <c r="F35" s="107">
        <f t="shared" si="1"/>
        <v>0.84189999999999998</v>
      </c>
      <c r="G35" s="78">
        <f>分析係数表!F36</f>
        <v>0.67957415365165585</v>
      </c>
      <c r="H35" s="107">
        <f t="shared" si="2"/>
        <v>0.57213347995932906</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逆行列!K36</f>
        <v>3.4989999999999999E-3</v>
      </c>
      <c r="E36" s="86">
        <f t="shared" si="0"/>
        <v>3.4139999999999999E-3</v>
      </c>
      <c r="F36" s="107">
        <f t="shared" si="1"/>
        <v>0.34139999999999998</v>
      </c>
      <c r="G36" s="78">
        <f>分析係数表!F37</f>
        <v>0.64494134702082306</v>
      </c>
      <c r="H36" s="107">
        <f t="shared" si="2"/>
        <v>0.22018297587290897</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逆行列!K37</f>
        <v>1.2279999999999999E-3</v>
      </c>
      <c r="E37" s="86">
        <f t="shared" si="0"/>
        <v>1.1980000000000001E-3</v>
      </c>
      <c r="F37" s="107">
        <f t="shared" si="1"/>
        <v>0.1198</v>
      </c>
      <c r="G37" s="78">
        <f>分析係数表!F38</f>
        <v>0.83881505728732564</v>
      </c>
      <c r="H37" s="107">
        <f t="shared" si="2"/>
        <v>0.10049004386302161</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逆行列!K38</f>
        <v>1.6385E-2</v>
      </c>
      <c r="E38" s="86">
        <f t="shared" si="0"/>
        <v>1.5989E-2</v>
      </c>
      <c r="F38" s="107">
        <f t="shared" si="1"/>
        <v>1.5989</v>
      </c>
      <c r="G38" s="78">
        <f>分析係数表!F39</f>
        <v>0.49216477614463838</v>
      </c>
      <c r="H38" s="107">
        <f t="shared" si="2"/>
        <v>0.78692226057766235</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逆行列!K39</f>
        <v>1.802E-3</v>
      </c>
      <c r="E39" s="86">
        <f t="shared" si="0"/>
        <v>1.758E-3</v>
      </c>
      <c r="F39" s="107">
        <f t="shared" si="1"/>
        <v>0.17580000000000001</v>
      </c>
      <c r="G39" s="78">
        <f>分析係数表!F40</f>
        <v>0.51640599442629331</v>
      </c>
      <c r="H39" s="107">
        <f t="shared" si="2"/>
        <v>9.0784173820142366E-2</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逆行列!K40</f>
        <v>1.46E-4</v>
      </c>
      <c r="E40" s="86">
        <f t="shared" si="0"/>
        <v>1.4200000000000001E-4</v>
      </c>
      <c r="F40" s="107">
        <f t="shared" si="1"/>
        <v>1.4200000000000001E-2</v>
      </c>
      <c r="G40" s="78">
        <f>分析係数表!F41</f>
        <v>0.70991192005501336</v>
      </c>
      <c r="H40" s="107">
        <f t="shared" si="2"/>
        <v>1.008074926478119E-2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逆行列!K41</f>
        <v>3.6999999999999998E-5</v>
      </c>
      <c r="E41" s="86">
        <f t="shared" si="0"/>
        <v>3.6000000000000001E-5</v>
      </c>
      <c r="F41" s="107">
        <f t="shared" si="1"/>
        <v>3.5999999999999999E-3</v>
      </c>
      <c r="G41" s="78">
        <f>分析係数表!F42</f>
        <v>0.67739938979453929</v>
      </c>
      <c r="H41" s="107">
        <f t="shared" si="2"/>
        <v>2.4386378032603415E-3</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逆行列!K42</f>
        <v>2.3E-5</v>
      </c>
      <c r="E42" s="86">
        <f t="shared" si="0"/>
        <v>2.1999999999999999E-5</v>
      </c>
      <c r="F42" s="107">
        <f t="shared" si="1"/>
        <v>2.2000000000000001E-3</v>
      </c>
      <c r="G42" s="78">
        <f>分析係数表!F43</f>
        <v>0.61149593986807305</v>
      </c>
      <c r="H42" s="107">
        <f t="shared" si="2"/>
        <v>1.3452910677097607E-3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逆行列!K43</f>
        <v>1.83E-4</v>
      </c>
      <c r="E43" s="86">
        <f t="shared" si="0"/>
        <v>1.7899999999999999E-4</v>
      </c>
      <c r="F43" s="107">
        <f t="shared" si="1"/>
        <v>1.7899999999999999E-2</v>
      </c>
      <c r="G43" s="78">
        <f>分析係数表!F44</f>
        <v>0.56981883202321104</v>
      </c>
      <c r="H43" s="107">
        <f t="shared" si="2"/>
        <v>1.0199757093215477E-2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逆行列!K44</f>
        <v>8.1209999999999997E-3</v>
      </c>
      <c r="E44" s="86">
        <f t="shared" si="0"/>
        <v>7.9249999999999998E-3</v>
      </c>
      <c r="F44" s="107">
        <f t="shared" si="1"/>
        <v>0.79249999999999998</v>
      </c>
      <c r="G44" s="78">
        <f>分析係数表!F45</f>
        <v>0.61317771700844281</v>
      </c>
      <c r="H44" s="107">
        <f t="shared" si="2"/>
        <v>0.48594334072919093</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逆行列!K45</f>
        <v>3.8000000000000002E-5</v>
      </c>
      <c r="E45" s="86">
        <f t="shared" si="0"/>
        <v>3.6999999999999998E-5</v>
      </c>
      <c r="F45" s="107">
        <f t="shared" si="1"/>
        <v>3.6999999999999997E-3</v>
      </c>
      <c r="G45" s="78">
        <f>分析係数表!F46</f>
        <v>0.51596704897888579</v>
      </c>
      <c r="H45" s="107">
        <f t="shared" si="2"/>
        <v>1.9090780812218773E-3</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逆行列!K46</f>
        <v>1.05E-4</v>
      </c>
      <c r="E46" s="86">
        <f t="shared" si="0"/>
        <v>1.02E-4</v>
      </c>
      <c r="F46" s="107">
        <f t="shared" si="1"/>
        <v>1.0200000000000001E-2</v>
      </c>
      <c r="G46" s="78">
        <f>分析係数表!F47</f>
        <v>-5.3539496086262839E-5</v>
      </c>
      <c r="H46" s="107">
        <f t="shared" si="2"/>
        <v>-5.4610286007988098E-7</v>
      </c>
      <c r="I46" s="78">
        <f>分析係数表!D47</f>
        <v>0</v>
      </c>
      <c r="J46" s="107">
        <f t="shared" si="3"/>
        <v>0</v>
      </c>
      <c r="K46" s="78">
        <f>分析係数表!E47</f>
        <v>0</v>
      </c>
      <c r="L46" s="107">
        <f t="shared" si="4"/>
        <v>0</v>
      </c>
    </row>
    <row r="47" spans="1:12" ht="16.5" customHeight="1" x14ac:dyDescent="0.15">
      <c r="A47" s="101">
        <v>43</v>
      </c>
      <c r="B47" s="97" t="s">
        <v>184</v>
      </c>
      <c r="C47" s="105"/>
      <c r="D47" s="91">
        <f>逆行列!K47</f>
        <v>5.9299999999999999E-4</v>
      </c>
      <c r="E47" s="87">
        <f t="shared" si="0"/>
        <v>5.7899999999999998E-4</v>
      </c>
      <c r="F47" s="108">
        <f t="shared" si="1"/>
        <v>5.79E-2</v>
      </c>
      <c r="G47" s="79">
        <f>分析係数表!F48</f>
        <v>0.40759173620369599</v>
      </c>
      <c r="H47" s="108">
        <f t="shared" si="2"/>
        <v>2.3599561526193996E-2</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逆行列!K48</f>
        <v>1.07698</v>
      </c>
      <c r="E48" s="88"/>
      <c r="F48" s="82">
        <f>SUM(F5:F47)</f>
        <v>105.09269999999999</v>
      </c>
      <c r="G48" s="81">
        <f>分析係数表!F49</f>
        <v>0.4580197971513183</v>
      </c>
      <c r="H48" s="82">
        <f>SUM(H5:H47)</f>
        <v>33.093235454504793</v>
      </c>
      <c r="I48" s="81">
        <f>分析係数表!D49</f>
        <v>5.2929230967761406E-2</v>
      </c>
      <c r="J48" s="82">
        <f>SUM(J5:J47)</f>
        <v>0</v>
      </c>
      <c r="K48" s="81">
        <f>分析係数表!E49</f>
        <v>4.5949321610166551E-2</v>
      </c>
      <c r="L48" s="82">
        <f>SUM(L5:L47)</f>
        <v>0</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0866141732283472" right="0.70866141732283472" top="0.74803149606299213" bottom="0.74803149606299213" header="0.31496062992125984" footer="0.31496062992125984"/>
  <pageSetup paperSize="9" scale="59" orientation="landscape" r:id="rId1"/>
  <headerFooter>
    <oddHeader>&amp;L&amp;F&amp;R&amp;A</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10</v>
      </c>
      <c r="B2" s="110" t="s">
        <v>167</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逆行列!L5</f>
        <v>4.0000000000000003E-5</v>
      </c>
      <c r="E5" s="85">
        <f>ROUND(D5/$D$14,6)</f>
        <v>3.4999999999999997E-5</v>
      </c>
      <c r="F5" s="106">
        <f>$C$14*E5</f>
        <v>3.4999999999999996E-3</v>
      </c>
      <c r="G5" s="77">
        <f>分析係数表!F6</f>
        <v>0.48570802668722374</v>
      </c>
      <c r="H5" s="106">
        <f>F5*G5</f>
        <v>1.6999780934052828E-3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逆行列!L6</f>
        <v>7.9999999999999996E-6</v>
      </c>
      <c r="E6" s="86">
        <f t="shared" ref="E6:E47" si="0">ROUND(D6/$D$14,6)</f>
        <v>6.9999999999999999E-6</v>
      </c>
      <c r="F6" s="107">
        <f t="shared" ref="F6:F47" si="1">$C$14*E6</f>
        <v>6.9999999999999999E-4</v>
      </c>
      <c r="G6" s="78">
        <f>分析係数表!F7</f>
        <v>0.67176809506661861</v>
      </c>
      <c r="H6" s="107">
        <f t="shared" ref="H6:H47" si="2">F6*G6</f>
        <v>4.7023766654663302E-4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逆行列!L7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逆行列!L8</f>
        <v>6.0000000000000002E-5</v>
      </c>
      <c r="E8" s="87">
        <f t="shared" si="0"/>
        <v>5.3000000000000001E-5</v>
      </c>
      <c r="F8" s="107">
        <f t="shared" si="1"/>
        <v>5.3E-3</v>
      </c>
      <c r="G8" s="79">
        <f>分析係数表!F9</f>
        <v>0.44415167095115682</v>
      </c>
      <c r="H8" s="107">
        <f t="shared" si="2"/>
        <v>2.3540038560411311E-3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逆行列!L9</f>
        <v>1.17E-4</v>
      </c>
      <c r="E9" s="86">
        <f t="shared" si="0"/>
        <v>1.03E-4</v>
      </c>
      <c r="F9" s="107">
        <f t="shared" si="1"/>
        <v>1.03E-2</v>
      </c>
      <c r="G9" s="78">
        <f>分析係数表!F10</f>
        <v>0.36414820056107028</v>
      </c>
      <c r="H9" s="107">
        <f t="shared" si="2"/>
        <v>3.7507264657790241E-3</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逆行列!L10</f>
        <v>1.94E-4</v>
      </c>
      <c r="E10" s="85">
        <f t="shared" si="0"/>
        <v>1.7200000000000001E-4</v>
      </c>
      <c r="F10" s="107">
        <f t="shared" si="1"/>
        <v>1.72E-2</v>
      </c>
      <c r="G10" s="77">
        <f>分析係数表!F11</f>
        <v>0.3909851465844234</v>
      </c>
      <c r="H10" s="107">
        <f t="shared" si="2"/>
        <v>6.7249445212520824E-3</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逆行列!L11</f>
        <v>2.7899999999999999E-3</v>
      </c>
      <c r="E11" s="86">
        <f t="shared" si="0"/>
        <v>2.467E-3</v>
      </c>
      <c r="F11" s="107">
        <f t="shared" si="1"/>
        <v>0.2467</v>
      </c>
      <c r="G11" s="78">
        <f>分析係数表!F12</f>
        <v>0.34923508235554956</v>
      </c>
      <c r="H11" s="107">
        <f t="shared" si="2"/>
        <v>8.6156294817114079E-2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逆行列!L12</f>
        <v>3.2096E-2</v>
      </c>
      <c r="E12" s="86">
        <f t="shared" si="0"/>
        <v>2.8381E-2</v>
      </c>
      <c r="F12" s="107">
        <f t="shared" si="1"/>
        <v>2.8380999999999998</v>
      </c>
      <c r="G12" s="78">
        <f>分析係数表!F13</f>
        <v>0.31889278097965035</v>
      </c>
      <c r="H12" s="107">
        <f t="shared" si="2"/>
        <v>0.90504960169834558</v>
      </c>
      <c r="I12" s="78">
        <f>分析係数表!D13</f>
        <v>1.3867836747138904E-2</v>
      </c>
      <c r="J12" s="107">
        <f t="shared" si="3"/>
        <v>0</v>
      </c>
      <c r="K12" s="78">
        <f>分析係数表!E13</f>
        <v>1.3435014447853675E-2</v>
      </c>
      <c r="L12" s="107">
        <f t="shared" si="4"/>
        <v>0</v>
      </c>
    </row>
    <row r="13" spans="1:14" ht="16.5" customHeight="1" x14ac:dyDescent="0.15">
      <c r="A13" s="101">
        <v>9</v>
      </c>
      <c r="B13" s="96" t="s">
        <v>4</v>
      </c>
      <c r="C13" s="104"/>
      <c r="D13" s="89">
        <f>逆行列!L13</f>
        <v>2.1459999999999999E-3</v>
      </c>
      <c r="E13" s="86">
        <f t="shared" si="0"/>
        <v>1.8979999999999999E-3</v>
      </c>
      <c r="F13" s="107">
        <f t="shared" si="1"/>
        <v>0.1898</v>
      </c>
      <c r="G13" s="78">
        <f>分析係数表!F14</f>
        <v>0.30341232585675537</v>
      </c>
      <c r="H13" s="107">
        <f t="shared" si="2"/>
        <v>5.7587659447612169E-2</v>
      </c>
      <c r="I13" s="78">
        <f>分析係数表!D14</f>
        <v>1.0097998874734429E-3</v>
      </c>
      <c r="J13" s="107">
        <f t="shared" si="3"/>
        <v>0</v>
      </c>
      <c r="K13" s="78">
        <f>分析係数表!E14</f>
        <v>9.4576891747772567E-4</v>
      </c>
      <c r="L13" s="107">
        <f t="shared" si="4"/>
        <v>0</v>
      </c>
    </row>
    <row r="14" spans="1:14" ht="16.5" customHeight="1" x14ac:dyDescent="0.15">
      <c r="A14" s="102">
        <v>10</v>
      </c>
      <c r="B14" s="113" t="s">
        <v>167</v>
      </c>
      <c r="C14" s="112">
        <f>入力!$D$14</f>
        <v>100</v>
      </c>
      <c r="D14" s="89">
        <f>逆行列!L14</f>
        <v>1.130898</v>
      </c>
      <c r="E14" s="86">
        <f t="shared" si="0"/>
        <v>1</v>
      </c>
      <c r="F14" s="107">
        <f t="shared" si="1"/>
        <v>100</v>
      </c>
      <c r="G14" s="78">
        <f>分析係数表!F15</f>
        <v>0.33935947066777478</v>
      </c>
      <c r="H14" s="107">
        <f t="shared" si="2"/>
        <v>33.93594706677748</v>
      </c>
      <c r="I14" s="78">
        <f>分析係数表!D15</f>
        <v>4.7522447367376097E-2</v>
      </c>
      <c r="J14" s="107">
        <f t="shared" si="3"/>
        <v>5</v>
      </c>
      <c r="K14" s="78">
        <f>分析係数表!E15</f>
        <v>4.2545676709145233E-2</v>
      </c>
      <c r="L14" s="107">
        <f t="shared" si="4"/>
        <v>4</v>
      </c>
    </row>
    <row r="15" spans="1:14" ht="16.5" customHeight="1" x14ac:dyDescent="0.15">
      <c r="A15" s="98">
        <v>11</v>
      </c>
      <c r="B15" s="96" t="s">
        <v>168</v>
      </c>
      <c r="C15" s="104"/>
      <c r="D15" s="89">
        <f>逆行列!L15</f>
        <v>6.02E-4</v>
      </c>
      <c r="E15" s="86">
        <f t="shared" si="0"/>
        <v>5.3200000000000003E-4</v>
      </c>
      <c r="F15" s="107">
        <f t="shared" si="1"/>
        <v>5.3200000000000004E-2</v>
      </c>
      <c r="G15" s="78">
        <f>分析係数表!F16</f>
        <v>0.45399226383412611</v>
      </c>
      <c r="H15" s="107">
        <f t="shared" si="2"/>
        <v>2.4152388435975509E-2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逆行列!L16</f>
        <v>6.9999999999999999E-6</v>
      </c>
      <c r="E16" s="86">
        <f t="shared" si="0"/>
        <v>6.0000000000000002E-6</v>
      </c>
      <c r="F16" s="107">
        <f t="shared" si="1"/>
        <v>6.0000000000000006E-4</v>
      </c>
      <c r="G16" s="78">
        <f>分析係数表!F17</f>
        <v>0.46132696318521343</v>
      </c>
      <c r="H16" s="107">
        <f t="shared" si="2"/>
        <v>2.767961779111281E-4</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逆行列!L17</f>
        <v>1.2960000000000001E-3</v>
      </c>
      <c r="E17" s="86">
        <f t="shared" si="0"/>
        <v>1.1460000000000001E-3</v>
      </c>
      <c r="F17" s="107">
        <f t="shared" si="1"/>
        <v>0.11460000000000001</v>
      </c>
      <c r="G17" s="78">
        <f>分析係数表!F18</f>
        <v>0.481838760471413</v>
      </c>
      <c r="H17" s="107">
        <f t="shared" si="2"/>
        <v>5.5218721950023933E-2</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逆行列!L18</f>
        <v>1.763E-3</v>
      </c>
      <c r="E18" s="86">
        <f t="shared" si="0"/>
        <v>1.5590000000000001E-3</v>
      </c>
      <c r="F18" s="107">
        <f t="shared" si="1"/>
        <v>0.15590000000000001</v>
      </c>
      <c r="G18" s="78">
        <f>分析係数表!F19</f>
        <v>0.26496716403559761</v>
      </c>
      <c r="H18" s="107">
        <f t="shared" si="2"/>
        <v>4.1308380873149669E-2</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逆行列!L19</f>
        <v>7.7499999999999997E-4</v>
      </c>
      <c r="E19" s="86">
        <f t="shared" si="0"/>
        <v>6.8499999999999995E-4</v>
      </c>
      <c r="F19" s="107">
        <f t="shared" si="1"/>
        <v>6.8499999999999991E-2</v>
      </c>
      <c r="G19" s="78">
        <f>分析係数表!F20</f>
        <v>0.15088328436796519</v>
      </c>
      <c r="H19" s="107">
        <f t="shared" si="2"/>
        <v>1.0335504979205615E-2</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逆行列!L20</f>
        <v>1.9E-3</v>
      </c>
      <c r="E20" s="86">
        <f t="shared" si="0"/>
        <v>1.6800000000000001E-3</v>
      </c>
      <c r="F20" s="107">
        <f t="shared" si="1"/>
        <v>0.16800000000000001</v>
      </c>
      <c r="G20" s="78">
        <f>分析係数表!F21</f>
        <v>0.41125826744511707</v>
      </c>
      <c r="H20" s="107">
        <f t="shared" si="2"/>
        <v>6.9091388930779665E-2</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逆行列!L21</f>
        <v>2.9100000000000003E-4</v>
      </c>
      <c r="E21" s="86">
        <f t="shared" si="0"/>
        <v>2.5700000000000001E-4</v>
      </c>
      <c r="F21" s="107">
        <f t="shared" si="1"/>
        <v>2.5700000000000001E-2</v>
      </c>
      <c r="G21" s="78">
        <f>分析係数表!F22</f>
        <v>0.41343088178667692</v>
      </c>
      <c r="H21" s="107">
        <f t="shared" si="2"/>
        <v>1.0625173661917597E-2</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逆行列!L22</f>
        <v>1.544E-3</v>
      </c>
      <c r="E22" s="86">
        <f t="shared" si="0"/>
        <v>1.3649999999999999E-3</v>
      </c>
      <c r="F22" s="107">
        <f t="shared" si="1"/>
        <v>0.13649999999999998</v>
      </c>
      <c r="G22" s="78">
        <f>分析係数表!F23</f>
        <v>0.45246219063050586</v>
      </c>
      <c r="H22" s="107">
        <f t="shared" si="2"/>
        <v>6.1761089021064045E-2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逆行列!L23</f>
        <v>1.11E-4</v>
      </c>
      <c r="E23" s="86">
        <f t="shared" si="0"/>
        <v>9.7999999999999997E-5</v>
      </c>
      <c r="F23" s="107">
        <f t="shared" si="1"/>
        <v>9.7999999999999997E-3</v>
      </c>
      <c r="G23" s="78">
        <f>分析係数表!F24</f>
        <v>0.35247981545559398</v>
      </c>
      <c r="H23" s="107">
        <f t="shared" si="2"/>
        <v>3.4543021914648208E-3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逆行列!L24</f>
        <v>1.9900000000000001E-4</v>
      </c>
      <c r="E24" s="86">
        <f t="shared" si="0"/>
        <v>1.76E-4</v>
      </c>
      <c r="F24" s="107">
        <f t="shared" si="1"/>
        <v>1.7600000000000001E-2</v>
      </c>
      <c r="G24" s="78">
        <f>分析係数表!F25</f>
        <v>0.37565437150249714</v>
      </c>
      <c r="H24" s="107">
        <f t="shared" si="2"/>
        <v>6.6115169384439497E-3</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逆行列!L25</f>
        <v>1.75E-4</v>
      </c>
      <c r="E25" s="86">
        <f t="shared" si="0"/>
        <v>1.55E-4</v>
      </c>
      <c r="F25" s="107">
        <f t="shared" si="1"/>
        <v>1.55E-2</v>
      </c>
      <c r="G25" s="78">
        <f>分析係数表!F26</f>
        <v>0.34542907317568877</v>
      </c>
      <c r="H25" s="107">
        <f t="shared" si="2"/>
        <v>5.3541506342231759E-3</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逆行列!L26</f>
        <v>6.9999999999999999E-6</v>
      </c>
      <c r="E26" s="86">
        <f t="shared" si="0"/>
        <v>6.0000000000000002E-6</v>
      </c>
      <c r="F26" s="107">
        <f t="shared" si="1"/>
        <v>6.0000000000000006E-4</v>
      </c>
      <c r="G26" s="78">
        <f>分析係数表!F27</f>
        <v>0.34459086689505486</v>
      </c>
      <c r="H26" s="107">
        <f t="shared" si="2"/>
        <v>2.0675452013703294E-4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逆行列!L27</f>
        <v>1.111E-3</v>
      </c>
      <c r="E27" s="87">
        <f t="shared" si="0"/>
        <v>9.8200000000000002E-4</v>
      </c>
      <c r="F27" s="107">
        <f t="shared" si="1"/>
        <v>9.8199999999999996E-2</v>
      </c>
      <c r="G27" s="79">
        <f>分析係数表!F28</f>
        <v>0.22214941655934178</v>
      </c>
      <c r="H27" s="107">
        <f t="shared" si="2"/>
        <v>2.1815072706127363E-2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逆行列!L28</f>
        <v>2.3E-5</v>
      </c>
      <c r="E28" s="86">
        <f t="shared" si="0"/>
        <v>2.0000000000000002E-5</v>
      </c>
      <c r="F28" s="107">
        <f t="shared" si="1"/>
        <v>2E-3</v>
      </c>
      <c r="G28" s="78">
        <f>分析係数表!F29</f>
        <v>0.42378622441075769</v>
      </c>
      <c r="H28" s="107">
        <f t="shared" si="2"/>
        <v>8.4757244882151543E-4</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逆行列!L29</f>
        <v>1.6000000000000001E-4</v>
      </c>
      <c r="E29" s="85">
        <f t="shared" si="0"/>
        <v>1.4100000000000001E-4</v>
      </c>
      <c r="F29" s="107">
        <f t="shared" si="1"/>
        <v>1.4100000000000001E-2</v>
      </c>
      <c r="G29" s="77">
        <f>分析係数表!F30</f>
        <v>0.31902484606666121</v>
      </c>
      <c r="H29" s="107">
        <f t="shared" si="2"/>
        <v>4.4982503295399236E-3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逆行列!L30</f>
        <v>1.268E-3</v>
      </c>
      <c r="E30" s="86">
        <f t="shared" si="0"/>
        <v>1.121E-3</v>
      </c>
      <c r="F30" s="107">
        <f t="shared" si="1"/>
        <v>0.11210000000000001</v>
      </c>
      <c r="G30" s="78">
        <f>分析係数表!F31</f>
        <v>0.43763839280746847</v>
      </c>
      <c r="H30" s="107">
        <f t="shared" si="2"/>
        <v>4.9059263833717219E-2</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逆行列!L31</f>
        <v>6.0099999999999997E-4</v>
      </c>
      <c r="E31" s="86">
        <f t="shared" si="0"/>
        <v>5.31E-4</v>
      </c>
      <c r="F31" s="107">
        <f t="shared" si="1"/>
        <v>5.3100000000000001E-2</v>
      </c>
      <c r="G31" s="78">
        <f>分析係数表!F32</f>
        <v>0.44844077217427647</v>
      </c>
      <c r="H31" s="107">
        <f t="shared" si="2"/>
        <v>2.3812205002454082E-2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逆行列!L32</f>
        <v>1.8055999999999999E-2</v>
      </c>
      <c r="E32" s="86">
        <f t="shared" si="0"/>
        <v>1.5966000000000001E-2</v>
      </c>
      <c r="F32" s="107">
        <f t="shared" si="1"/>
        <v>1.5966</v>
      </c>
      <c r="G32" s="78">
        <f>分析係数表!F33</f>
        <v>0.34552042009208045</v>
      </c>
      <c r="H32" s="107">
        <f t="shared" si="2"/>
        <v>0.5516579027190156</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逆行列!L33</f>
        <v>1.6559999999999999E-3</v>
      </c>
      <c r="E33" s="86">
        <f t="shared" si="0"/>
        <v>1.464E-3</v>
      </c>
      <c r="F33" s="107">
        <f t="shared" si="1"/>
        <v>0.1464</v>
      </c>
      <c r="G33" s="78">
        <f>分析係数表!F34</f>
        <v>0.45301166178768587</v>
      </c>
      <c r="H33" s="107">
        <f t="shared" si="2"/>
        <v>6.6320907285717212E-2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逆行列!L34</f>
        <v>6.0300000000000002E-4</v>
      </c>
      <c r="E34" s="86">
        <f t="shared" si="0"/>
        <v>5.3300000000000005E-4</v>
      </c>
      <c r="F34" s="107">
        <f t="shared" si="1"/>
        <v>5.3300000000000007E-2</v>
      </c>
      <c r="G34" s="78">
        <f>分析係数表!F35</f>
        <v>0.62981529934511005</v>
      </c>
      <c r="H34" s="107">
        <f t="shared" si="2"/>
        <v>3.3569155455094368E-2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逆行列!L35</f>
        <v>5.1719000000000001E-2</v>
      </c>
      <c r="E35" s="86">
        <f t="shared" si="0"/>
        <v>4.5733000000000003E-2</v>
      </c>
      <c r="F35" s="107">
        <f t="shared" si="1"/>
        <v>4.5733000000000006</v>
      </c>
      <c r="G35" s="78">
        <f>分析係数表!F36</f>
        <v>0.67957415365165585</v>
      </c>
      <c r="H35" s="107">
        <f t="shared" si="2"/>
        <v>3.1078964768951183</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逆行列!L36</f>
        <v>5.6579999999999998E-3</v>
      </c>
      <c r="E36" s="86">
        <f t="shared" si="0"/>
        <v>5.0029999999999996E-3</v>
      </c>
      <c r="F36" s="107">
        <f t="shared" si="1"/>
        <v>0.50029999999999997</v>
      </c>
      <c r="G36" s="78">
        <f>分析係数表!F37</f>
        <v>0.64494134702082306</v>
      </c>
      <c r="H36" s="107">
        <f t="shared" si="2"/>
        <v>0.32266415591451775</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逆行列!L37</f>
        <v>6.8780000000000004E-3</v>
      </c>
      <c r="E37" s="86">
        <f t="shared" si="0"/>
        <v>6.0819999999999997E-3</v>
      </c>
      <c r="F37" s="107">
        <f t="shared" si="1"/>
        <v>0.60819999999999996</v>
      </c>
      <c r="G37" s="78">
        <f>分析係数表!F38</f>
        <v>0.83881505728732564</v>
      </c>
      <c r="H37" s="107">
        <f t="shared" si="2"/>
        <v>0.51016731784215141</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逆行列!L38</f>
        <v>2.0192000000000002E-2</v>
      </c>
      <c r="E38" s="86">
        <f t="shared" si="0"/>
        <v>1.7854999999999999E-2</v>
      </c>
      <c r="F38" s="107">
        <f t="shared" si="1"/>
        <v>1.7854999999999999</v>
      </c>
      <c r="G38" s="78">
        <f>分析係数表!F39</f>
        <v>0.49216477614463838</v>
      </c>
      <c r="H38" s="107">
        <f t="shared" si="2"/>
        <v>0.87876020780625175</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逆行列!L39</f>
        <v>1.0945E-2</v>
      </c>
      <c r="E39" s="86">
        <f t="shared" si="0"/>
        <v>9.6780000000000008E-3</v>
      </c>
      <c r="F39" s="107">
        <f t="shared" si="1"/>
        <v>0.9678000000000001</v>
      </c>
      <c r="G39" s="78">
        <f>分析係数表!F40</f>
        <v>0.51640599442629331</v>
      </c>
      <c r="H39" s="107">
        <f t="shared" si="2"/>
        <v>0.49977772140576671</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逆行列!L40</f>
        <v>9.8900000000000008E-4</v>
      </c>
      <c r="E40" s="86">
        <f t="shared" si="0"/>
        <v>8.7500000000000002E-4</v>
      </c>
      <c r="F40" s="107">
        <f t="shared" si="1"/>
        <v>8.7500000000000008E-2</v>
      </c>
      <c r="G40" s="78">
        <f>分析係数表!F41</f>
        <v>0.70991192005501336</v>
      </c>
      <c r="H40" s="107">
        <f t="shared" si="2"/>
        <v>6.2117293004813674E-2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逆行列!L41</f>
        <v>2.3699999999999999E-4</v>
      </c>
      <c r="E41" s="86">
        <f t="shared" si="0"/>
        <v>2.1000000000000001E-4</v>
      </c>
      <c r="F41" s="107">
        <f t="shared" si="1"/>
        <v>2.1000000000000001E-2</v>
      </c>
      <c r="G41" s="78">
        <f>分析係数表!F42</f>
        <v>0.67739938979453929</v>
      </c>
      <c r="H41" s="107">
        <f t="shared" si="2"/>
        <v>1.4225387185685326E-2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逆行列!L42</f>
        <v>4.6E-5</v>
      </c>
      <c r="E42" s="86">
        <f t="shared" si="0"/>
        <v>4.1E-5</v>
      </c>
      <c r="F42" s="107">
        <f t="shared" si="1"/>
        <v>4.1000000000000003E-3</v>
      </c>
      <c r="G42" s="78">
        <f>分析係数表!F43</f>
        <v>0.61149593986807305</v>
      </c>
      <c r="H42" s="107">
        <f t="shared" si="2"/>
        <v>2.5071333534590996E-3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逆行列!L43</f>
        <v>6.4999999999999997E-4</v>
      </c>
      <c r="E43" s="86">
        <f t="shared" si="0"/>
        <v>5.7499999999999999E-4</v>
      </c>
      <c r="F43" s="107">
        <f t="shared" si="1"/>
        <v>5.7499999999999996E-2</v>
      </c>
      <c r="G43" s="78">
        <f>分析係数表!F44</f>
        <v>0.56981883202321104</v>
      </c>
      <c r="H43" s="107">
        <f t="shared" si="2"/>
        <v>3.2764582841334634E-2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逆行列!L44</f>
        <v>5.0626999999999998E-2</v>
      </c>
      <c r="E44" s="86">
        <f t="shared" si="0"/>
        <v>4.4767000000000001E-2</v>
      </c>
      <c r="F44" s="107">
        <f t="shared" si="1"/>
        <v>4.4767000000000001</v>
      </c>
      <c r="G44" s="78">
        <f>分析係数表!F45</f>
        <v>0.61317771700844281</v>
      </c>
      <c r="H44" s="107">
        <f t="shared" si="2"/>
        <v>2.7450126857316959</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逆行列!L45</f>
        <v>1.9699999999999999E-4</v>
      </c>
      <c r="E45" s="86">
        <f t="shared" si="0"/>
        <v>1.74E-4</v>
      </c>
      <c r="F45" s="107">
        <f t="shared" si="1"/>
        <v>1.7399999999999999E-2</v>
      </c>
      <c r="G45" s="78">
        <f>分析係数表!F46</f>
        <v>0.51596704897888579</v>
      </c>
      <c r="H45" s="107">
        <f t="shared" si="2"/>
        <v>8.9778266522326129E-3</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逆行列!L46</f>
        <v>4.3899999999999999E-4</v>
      </c>
      <c r="E46" s="86">
        <f t="shared" si="0"/>
        <v>3.88E-4</v>
      </c>
      <c r="F46" s="107">
        <f t="shared" si="1"/>
        <v>3.8800000000000001E-2</v>
      </c>
      <c r="G46" s="78">
        <f>分析係数表!F47</f>
        <v>-5.3539496086262839E-5</v>
      </c>
      <c r="H46" s="107">
        <f t="shared" si="2"/>
        <v>-2.0773324481469983E-6</v>
      </c>
      <c r="I46" s="78">
        <f>分析係数表!D47</f>
        <v>0</v>
      </c>
      <c r="J46" s="107">
        <f t="shared" si="3"/>
        <v>0</v>
      </c>
      <c r="K46" s="78">
        <f>分析係数表!E47</f>
        <v>0</v>
      </c>
      <c r="L46" s="107">
        <f t="shared" si="4"/>
        <v>0</v>
      </c>
    </row>
    <row r="47" spans="1:12" ht="16.5" customHeight="1" x14ac:dyDescent="0.15">
      <c r="A47" s="101">
        <v>43</v>
      </c>
      <c r="B47" s="97" t="s">
        <v>184</v>
      </c>
      <c r="C47" s="105"/>
      <c r="D47" s="91">
        <f>逆行列!L47</f>
        <v>4.0090000000000004E-3</v>
      </c>
      <c r="E47" s="87">
        <f t="shared" si="0"/>
        <v>3.545E-3</v>
      </c>
      <c r="F47" s="108">
        <f t="shared" si="1"/>
        <v>0.35449999999999998</v>
      </c>
      <c r="G47" s="79">
        <f>分析係数表!F48</f>
        <v>0.40759173620369599</v>
      </c>
      <c r="H47" s="108">
        <f t="shared" si="2"/>
        <v>0.14449127048421023</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逆行列!L48</f>
        <v>1.353086</v>
      </c>
      <c r="E48" s="88"/>
      <c r="F48" s="82">
        <f>SUM(F5:F47)</f>
        <v>119.64659999999999</v>
      </c>
      <c r="G48" s="81">
        <f>分析係数表!F49</f>
        <v>0.4580197971513183</v>
      </c>
      <c r="H48" s="82">
        <f>SUM(H5:H47)</f>
        <v>44.369119312358549</v>
      </c>
      <c r="I48" s="81">
        <f>分析係数表!D49</f>
        <v>5.2929230967761406E-2</v>
      </c>
      <c r="J48" s="82">
        <f>SUM(J5:J47)</f>
        <v>5</v>
      </c>
      <c r="K48" s="81">
        <f>分析係数表!E49</f>
        <v>4.5949321610166551E-2</v>
      </c>
      <c r="L48" s="82">
        <f>SUM(L5:L47)</f>
        <v>4</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0866141732283472" right="0.70866141732283472" top="0.74803149606299213" bottom="0.74803149606299213" header="0.31496062992125984" footer="0.31496062992125984"/>
  <pageSetup paperSize="9" scale="59" orientation="landscape" r:id="rId1"/>
  <headerFooter>
    <oddHeader>&amp;L&amp;F&amp;R&amp;A</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11</v>
      </c>
      <c r="B2" s="110" t="s">
        <v>168</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逆行列!M5</f>
        <v>2.1111999999999999E-2</v>
      </c>
      <c r="E5" s="85">
        <f>ROUND(D5/$D$15,6)</f>
        <v>2.0693E-2</v>
      </c>
      <c r="F5" s="106">
        <f>$C$15*E5</f>
        <v>2.0693000000000001</v>
      </c>
      <c r="G5" s="77">
        <f>分析係数表!F6</f>
        <v>0.48570802668722374</v>
      </c>
      <c r="H5" s="106">
        <f>F5*G5</f>
        <v>1.0050756196238722</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逆行列!M6</f>
        <v>6.9999999999999999E-6</v>
      </c>
      <c r="E6" s="86">
        <f t="shared" ref="E6:E47" si="0">ROUND(D6/$D$15,6)</f>
        <v>6.9999999999999999E-6</v>
      </c>
      <c r="F6" s="107">
        <f t="shared" ref="F6:F47" si="1">$C$15*E6</f>
        <v>6.9999999999999999E-4</v>
      </c>
      <c r="G6" s="78">
        <f>分析係数表!F7</f>
        <v>0.67176809506661861</v>
      </c>
      <c r="H6" s="107">
        <f t="shared" ref="H6:H47" si="2">F6*G6</f>
        <v>4.7023766654663302E-4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逆行列!M7</f>
        <v>3.9999999999999998E-6</v>
      </c>
      <c r="E7" s="86">
        <f t="shared" si="0"/>
        <v>3.9999999999999998E-6</v>
      </c>
      <c r="F7" s="107">
        <f t="shared" si="1"/>
        <v>3.9999999999999996E-4</v>
      </c>
      <c r="G7" s="78">
        <f>分析係数表!F8</f>
        <v>0.42319135410044501</v>
      </c>
      <c r="H7" s="107">
        <f t="shared" si="2"/>
        <v>1.6927654164017799E-4</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逆行列!M8</f>
        <v>6.3999999999999997E-5</v>
      </c>
      <c r="E8" s="87">
        <f t="shared" si="0"/>
        <v>6.3E-5</v>
      </c>
      <c r="F8" s="107">
        <f t="shared" si="1"/>
        <v>6.3E-3</v>
      </c>
      <c r="G8" s="79">
        <f>分析係数表!F9</f>
        <v>0.44415167095115682</v>
      </c>
      <c r="H8" s="107">
        <f t="shared" si="2"/>
        <v>2.798155526992288E-3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逆行列!M9</f>
        <v>8.52E-4</v>
      </c>
      <c r="E9" s="86">
        <f t="shared" si="0"/>
        <v>8.3500000000000002E-4</v>
      </c>
      <c r="F9" s="107">
        <f t="shared" si="1"/>
        <v>8.3500000000000005E-2</v>
      </c>
      <c r="G9" s="78">
        <f>分析係数表!F10</f>
        <v>0.36414820056107028</v>
      </c>
      <c r="H9" s="107">
        <f t="shared" si="2"/>
        <v>3.040637474684937E-2</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逆行列!M10</f>
        <v>2.4979999999999998E-3</v>
      </c>
      <c r="E10" s="85">
        <f t="shared" si="0"/>
        <v>2.4480000000000001E-3</v>
      </c>
      <c r="F10" s="107">
        <f t="shared" si="1"/>
        <v>0.24480000000000002</v>
      </c>
      <c r="G10" s="77">
        <f>分析係数表!F11</f>
        <v>0.3909851465844234</v>
      </c>
      <c r="H10" s="107">
        <f t="shared" si="2"/>
        <v>9.5713163883866859E-2</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逆行列!M11</f>
        <v>2.3140000000000001E-3</v>
      </c>
      <c r="E11" s="86">
        <f t="shared" si="0"/>
        <v>2.2680000000000001E-3</v>
      </c>
      <c r="F11" s="107">
        <f t="shared" si="1"/>
        <v>0.2268</v>
      </c>
      <c r="G11" s="78">
        <f>分析係数表!F12</f>
        <v>0.34923508235554956</v>
      </c>
      <c r="H11" s="107">
        <f t="shared" si="2"/>
        <v>7.9206516678238637E-2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逆行列!M12</f>
        <v>2.5090999999999999E-2</v>
      </c>
      <c r="E12" s="86">
        <f t="shared" si="0"/>
        <v>2.4593E-2</v>
      </c>
      <c r="F12" s="107">
        <f t="shared" si="1"/>
        <v>2.4592999999999998</v>
      </c>
      <c r="G12" s="78">
        <f>分析係数表!F13</f>
        <v>0.31889278097965035</v>
      </c>
      <c r="H12" s="107">
        <f t="shared" si="2"/>
        <v>0.78425301626325405</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逆行列!M13</f>
        <v>3.643E-3</v>
      </c>
      <c r="E13" s="86">
        <f t="shared" si="0"/>
        <v>3.571E-3</v>
      </c>
      <c r="F13" s="107">
        <f t="shared" si="1"/>
        <v>0.35709999999999997</v>
      </c>
      <c r="G13" s="78">
        <f>分析係数表!F14</f>
        <v>0.30341232585675537</v>
      </c>
      <c r="H13" s="107">
        <f t="shared" si="2"/>
        <v>0.10834854156344734</v>
      </c>
      <c r="I13" s="78">
        <f>分析係数表!D14</f>
        <v>1.0097998874734429E-3</v>
      </c>
      <c r="J13" s="107">
        <f t="shared" si="3"/>
        <v>0</v>
      </c>
      <c r="K13" s="78">
        <f>分析係数表!E14</f>
        <v>9.4576891747772567E-4</v>
      </c>
      <c r="L13" s="107">
        <f t="shared" si="4"/>
        <v>0</v>
      </c>
    </row>
    <row r="14" spans="1:14" ht="16.5" customHeight="1" x14ac:dyDescent="0.15">
      <c r="A14" s="115">
        <v>10</v>
      </c>
      <c r="B14" s="96" t="s">
        <v>167</v>
      </c>
      <c r="C14" s="104"/>
      <c r="D14" s="89">
        <f>逆行列!M14</f>
        <v>2.2585999999999998E-2</v>
      </c>
      <c r="E14" s="86">
        <f t="shared" si="0"/>
        <v>2.2138000000000001E-2</v>
      </c>
      <c r="F14" s="107">
        <f t="shared" si="1"/>
        <v>2.2138</v>
      </c>
      <c r="G14" s="78">
        <f>分析係数表!F15</f>
        <v>0.33935947066777478</v>
      </c>
      <c r="H14" s="107">
        <f t="shared" si="2"/>
        <v>0.75127399616431978</v>
      </c>
      <c r="I14" s="78">
        <f>分析係数表!D15</f>
        <v>4.7522447367376097E-2</v>
      </c>
      <c r="J14" s="107">
        <f t="shared" si="3"/>
        <v>0</v>
      </c>
      <c r="K14" s="78">
        <f>分析係数表!E15</f>
        <v>4.2545676709145233E-2</v>
      </c>
      <c r="L14" s="107">
        <f t="shared" si="4"/>
        <v>0</v>
      </c>
    </row>
    <row r="15" spans="1:14" ht="16.5" customHeight="1" x14ac:dyDescent="0.15">
      <c r="A15" s="114">
        <v>11</v>
      </c>
      <c r="B15" s="113" t="s">
        <v>168</v>
      </c>
      <c r="C15" s="104">
        <f>入力!$D$15</f>
        <v>100</v>
      </c>
      <c r="D15" s="89">
        <f>逆行列!M15</f>
        <v>1.020241</v>
      </c>
      <c r="E15" s="86">
        <f t="shared" si="0"/>
        <v>1</v>
      </c>
      <c r="F15" s="107">
        <f t="shared" si="1"/>
        <v>100</v>
      </c>
      <c r="G15" s="78">
        <f>分析係数表!F16</f>
        <v>0.45399226383412611</v>
      </c>
      <c r="H15" s="107">
        <f t="shared" si="2"/>
        <v>45.399226383412611</v>
      </c>
      <c r="I15" s="78">
        <f>分析係数表!D16</f>
        <v>3.6381962666217654E-2</v>
      </c>
      <c r="J15" s="107">
        <f t="shared" si="3"/>
        <v>4</v>
      </c>
      <c r="K15" s="78">
        <f>分析係数表!E16</f>
        <v>3.2796853148488549E-2</v>
      </c>
      <c r="L15" s="107">
        <f t="shared" si="4"/>
        <v>3</v>
      </c>
    </row>
    <row r="16" spans="1:14" ht="16.5" customHeight="1" x14ac:dyDescent="0.15">
      <c r="A16" s="116">
        <v>12</v>
      </c>
      <c r="B16" s="96" t="s">
        <v>169</v>
      </c>
      <c r="C16" s="104"/>
      <c r="D16" s="89">
        <f>逆行列!M16</f>
        <v>3.0000000000000001E-6</v>
      </c>
      <c r="E16" s="86">
        <f t="shared" si="0"/>
        <v>3.0000000000000001E-6</v>
      </c>
      <c r="F16" s="107">
        <f t="shared" si="1"/>
        <v>3.0000000000000003E-4</v>
      </c>
      <c r="G16" s="78">
        <f>分析係数表!F17</f>
        <v>0.46132696318521343</v>
      </c>
      <c r="H16" s="107">
        <f t="shared" si="2"/>
        <v>1.3839808895556405E-4</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逆行列!M17</f>
        <v>4.1800000000000002E-4</v>
      </c>
      <c r="E17" s="86">
        <f t="shared" si="0"/>
        <v>4.0999999999999999E-4</v>
      </c>
      <c r="F17" s="107">
        <f t="shared" si="1"/>
        <v>4.1000000000000002E-2</v>
      </c>
      <c r="G17" s="78">
        <f>分析係数表!F18</f>
        <v>0.481838760471413</v>
      </c>
      <c r="H17" s="107">
        <f t="shared" si="2"/>
        <v>1.9755389179327933E-2</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逆行列!M18</f>
        <v>5.4469999999999996E-3</v>
      </c>
      <c r="E18" s="86">
        <f t="shared" si="0"/>
        <v>5.339E-3</v>
      </c>
      <c r="F18" s="107">
        <f t="shared" si="1"/>
        <v>0.53390000000000004</v>
      </c>
      <c r="G18" s="78">
        <f>分析係数表!F19</f>
        <v>0.26496716403559761</v>
      </c>
      <c r="H18" s="107">
        <f t="shared" si="2"/>
        <v>0.14146596887860557</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逆行列!M19</f>
        <v>8.0400000000000003E-4</v>
      </c>
      <c r="E19" s="86">
        <f t="shared" si="0"/>
        <v>7.8799999999999996E-4</v>
      </c>
      <c r="F19" s="107">
        <f t="shared" si="1"/>
        <v>7.8799999999999995E-2</v>
      </c>
      <c r="G19" s="78">
        <f>分析係数表!F20</f>
        <v>0.15088328436796519</v>
      </c>
      <c r="H19" s="107">
        <f t="shared" si="2"/>
        <v>1.1889602808195657E-2</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逆行列!M20</f>
        <v>1.593E-2</v>
      </c>
      <c r="E20" s="86">
        <f t="shared" si="0"/>
        <v>1.5613999999999999E-2</v>
      </c>
      <c r="F20" s="107">
        <f t="shared" si="1"/>
        <v>1.5613999999999999</v>
      </c>
      <c r="G20" s="78">
        <f>分析係数表!F21</f>
        <v>0.41125826744511707</v>
      </c>
      <c r="H20" s="107">
        <f t="shared" si="2"/>
        <v>0.64213865878880572</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逆行列!M21</f>
        <v>1.4300000000000001E-4</v>
      </c>
      <c r="E21" s="86">
        <f t="shared" si="0"/>
        <v>1.3999999999999999E-4</v>
      </c>
      <c r="F21" s="107">
        <f t="shared" si="1"/>
        <v>1.3999999999999999E-2</v>
      </c>
      <c r="G21" s="78">
        <f>分析係数表!F22</f>
        <v>0.41343088178667692</v>
      </c>
      <c r="H21" s="107">
        <f t="shared" si="2"/>
        <v>5.7880323450134764E-3</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逆行列!M22</f>
        <v>2.7999999999999998E-4</v>
      </c>
      <c r="E22" s="86">
        <f t="shared" si="0"/>
        <v>2.7399999999999999E-4</v>
      </c>
      <c r="F22" s="107">
        <f t="shared" si="1"/>
        <v>2.7400000000000001E-2</v>
      </c>
      <c r="G22" s="78">
        <f>分析係数表!F23</f>
        <v>0.45246219063050586</v>
      </c>
      <c r="H22" s="107">
        <f t="shared" si="2"/>
        <v>1.2397464023275861E-2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逆行列!M23</f>
        <v>1.13E-4</v>
      </c>
      <c r="E23" s="86">
        <f t="shared" si="0"/>
        <v>1.11E-4</v>
      </c>
      <c r="F23" s="107">
        <f t="shared" si="1"/>
        <v>1.11E-2</v>
      </c>
      <c r="G23" s="78">
        <f>分析係数表!F24</f>
        <v>0.35247981545559398</v>
      </c>
      <c r="H23" s="107">
        <f t="shared" si="2"/>
        <v>3.9125259515570936E-3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逆行列!M24</f>
        <v>2.24E-4</v>
      </c>
      <c r="E24" s="86">
        <f t="shared" si="0"/>
        <v>2.2000000000000001E-4</v>
      </c>
      <c r="F24" s="107">
        <f t="shared" si="1"/>
        <v>2.2000000000000002E-2</v>
      </c>
      <c r="G24" s="78">
        <f>分析係数表!F25</f>
        <v>0.37565437150249714</v>
      </c>
      <c r="H24" s="107">
        <f t="shared" si="2"/>
        <v>8.2643961730549387E-3</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逆行列!M25</f>
        <v>1.56E-4</v>
      </c>
      <c r="E25" s="86">
        <f t="shared" si="0"/>
        <v>1.5300000000000001E-4</v>
      </c>
      <c r="F25" s="107">
        <f t="shared" si="1"/>
        <v>1.5300000000000001E-2</v>
      </c>
      <c r="G25" s="78">
        <f>分析係数表!F26</f>
        <v>0.34542907317568877</v>
      </c>
      <c r="H25" s="107">
        <f t="shared" si="2"/>
        <v>5.2850648195880388E-3</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逆行列!M26</f>
        <v>9.0000000000000002E-6</v>
      </c>
      <c r="E26" s="86">
        <f t="shared" si="0"/>
        <v>9.0000000000000002E-6</v>
      </c>
      <c r="F26" s="107">
        <f t="shared" si="1"/>
        <v>8.9999999999999998E-4</v>
      </c>
      <c r="G26" s="78">
        <f>分析係数表!F27</f>
        <v>0.34459086689505486</v>
      </c>
      <c r="H26" s="107">
        <f t="shared" si="2"/>
        <v>3.1013178020554937E-4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逆行列!M27</f>
        <v>1.108E-3</v>
      </c>
      <c r="E27" s="87">
        <f t="shared" si="0"/>
        <v>1.0859999999999999E-3</v>
      </c>
      <c r="F27" s="107">
        <f t="shared" si="1"/>
        <v>0.10859999999999999</v>
      </c>
      <c r="G27" s="79">
        <f>分析係数表!F28</f>
        <v>0.22214941655934178</v>
      </c>
      <c r="H27" s="107">
        <f t="shared" si="2"/>
        <v>2.4125426638344515E-2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逆行列!M28</f>
        <v>2.0999999999999999E-5</v>
      </c>
      <c r="E28" s="86">
        <f t="shared" si="0"/>
        <v>2.0999999999999999E-5</v>
      </c>
      <c r="F28" s="107">
        <f t="shared" si="1"/>
        <v>2.0999999999999999E-3</v>
      </c>
      <c r="G28" s="78">
        <f>分析係数表!F29</f>
        <v>0.42378622441075769</v>
      </c>
      <c r="H28" s="107">
        <f t="shared" si="2"/>
        <v>8.8995107126259114E-4</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逆行列!M29</f>
        <v>1.5200000000000001E-4</v>
      </c>
      <c r="E29" s="85">
        <f t="shared" si="0"/>
        <v>1.4899999999999999E-4</v>
      </c>
      <c r="F29" s="107">
        <f t="shared" si="1"/>
        <v>1.4899999999999998E-2</v>
      </c>
      <c r="G29" s="77">
        <f>分析係数表!F30</f>
        <v>0.31902484606666121</v>
      </c>
      <c r="H29" s="107">
        <f t="shared" si="2"/>
        <v>4.7534702063932515E-3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逆行列!M30</f>
        <v>1.0480000000000001E-3</v>
      </c>
      <c r="E30" s="86">
        <f t="shared" si="0"/>
        <v>1.0269999999999999E-3</v>
      </c>
      <c r="F30" s="107">
        <f t="shared" si="1"/>
        <v>0.10269999999999999</v>
      </c>
      <c r="G30" s="78">
        <f>分析係数表!F31</f>
        <v>0.43763839280746847</v>
      </c>
      <c r="H30" s="107">
        <f t="shared" si="2"/>
        <v>4.4945462941327008E-2</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逆行列!M31</f>
        <v>3.2600000000000001E-4</v>
      </c>
      <c r="E31" s="86">
        <f t="shared" si="0"/>
        <v>3.2000000000000003E-4</v>
      </c>
      <c r="F31" s="107">
        <f t="shared" si="1"/>
        <v>3.2000000000000001E-2</v>
      </c>
      <c r="G31" s="78">
        <f>分析係数表!F32</f>
        <v>0.44844077217427647</v>
      </c>
      <c r="H31" s="107">
        <f t="shared" si="2"/>
        <v>1.4350104709576848E-2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逆行列!M32</f>
        <v>1.5709999999999998E-2</v>
      </c>
      <c r="E32" s="86">
        <f t="shared" si="0"/>
        <v>1.5398E-2</v>
      </c>
      <c r="F32" s="107">
        <f t="shared" si="1"/>
        <v>1.5398000000000001</v>
      </c>
      <c r="G32" s="78">
        <f>分析係数表!F33</f>
        <v>0.34552042009208045</v>
      </c>
      <c r="H32" s="107">
        <f t="shared" si="2"/>
        <v>0.53203234285778545</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逆行列!M33</f>
        <v>1.0399999999999999E-3</v>
      </c>
      <c r="E33" s="86">
        <f t="shared" si="0"/>
        <v>1.0189999999999999E-3</v>
      </c>
      <c r="F33" s="107">
        <f t="shared" si="1"/>
        <v>0.10189999999999999</v>
      </c>
      <c r="G33" s="78">
        <f>分析係数表!F34</f>
        <v>0.45301166178768587</v>
      </c>
      <c r="H33" s="107">
        <f t="shared" si="2"/>
        <v>4.6161888336165184E-2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逆行列!M34</f>
        <v>7.1199999999999996E-4</v>
      </c>
      <c r="E34" s="86">
        <f t="shared" si="0"/>
        <v>6.9800000000000005E-4</v>
      </c>
      <c r="F34" s="107">
        <f t="shared" si="1"/>
        <v>6.9800000000000001E-2</v>
      </c>
      <c r="G34" s="78">
        <f>分析係数表!F35</f>
        <v>0.62981529934511005</v>
      </c>
      <c r="H34" s="107">
        <f t="shared" si="2"/>
        <v>4.3961107894288684E-2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逆行列!M35</f>
        <v>4.5442000000000003E-2</v>
      </c>
      <c r="E35" s="86">
        <f t="shared" si="0"/>
        <v>4.4540000000000003E-2</v>
      </c>
      <c r="F35" s="107">
        <f t="shared" si="1"/>
        <v>4.4540000000000006</v>
      </c>
      <c r="G35" s="78">
        <f>分析係数表!F36</f>
        <v>0.67957415365165585</v>
      </c>
      <c r="H35" s="107">
        <f t="shared" si="2"/>
        <v>3.0268232803644755</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逆行列!M36</f>
        <v>7.0489999999999997E-3</v>
      </c>
      <c r="E36" s="86">
        <f t="shared" si="0"/>
        <v>6.9090000000000002E-3</v>
      </c>
      <c r="F36" s="107">
        <f t="shared" si="1"/>
        <v>0.69090000000000007</v>
      </c>
      <c r="G36" s="78">
        <f>分析係数表!F37</f>
        <v>0.64494134702082306</v>
      </c>
      <c r="H36" s="107">
        <f t="shared" si="2"/>
        <v>0.4455899766566867</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逆行列!M37</f>
        <v>5.8259999999999996E-3</v>
      </c>
      <c r="E37" s="86">
        <f t="shared" si="0"/>
        <v>5.7099999999999998E-3</v>
      </c>
      <c r="F37" s="107">
        <f t="shared" si="1"/>
        <v>0.57099999999999995</v>
      </c>
      <c r="G37" s="78">
        <f>分析係数表!F38</f>
        <v>0.83881505728732564</v>
      </c>
      <c r="H37" s="107">
        <f t="shared" si="2"/>
        <v>0.47896339771106289</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逆行列!M38</f>
        <v>1.8678E-2</v>
      </c>
      <c r="E38" s="86">
        <f t="shared" si="0"/>
        <v>1.8307E-2</v>
      </c>
      <c r="F38" s="107">
        <f t="shared" si="1"/>
        <v>1.8307</v>
      </c>
      <c r="G38" s="78">
        <f>分析係数表!F39</f>
        <v>0.49216477614463838</v>
      </c>
      <c r="H38" s="107">
        <f t="shared" si="2"/>
        <v>0.90100605568798953</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逆行列!M39</f>
        <v>1.3771E-2</v>
      </c>
      <c r="E39" s="86">
        <f t="shared" si="0"/>
        <v>1.3498E-2</v>
      </c>
      <c r="F39" s="107">
        <f t="shared" si="1"/>
        <v>1.3497999999999999</v>
      </c>
      <c r="G39" s="78">
        <f>分析係数表!F40</f>
        <v>0.51640599442629331</v>
      </c>
      <c r="H39" s="107">
        <f t="shared" si="2"/>
        <v>0.69704481127661067</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逆行列!M40</f>
        <v>1.0740000000000001E-3</v>
      </c>
      <c r="E40" s="86">
        <f t="shared" si="0"/>
        <v>1.0529999999999999E-3</v>
      </c>
      <c r="F40" s="107">
        <f t="shared" si="1"/>
        <v>0.10529999999999999</v>
      </c>
      <c r="G40" s="78">
        <f>分析係数表!F41</f>
        <v>0.70991192005501336</v>
      </c>
      <c r="H40" s="107">
        <f t="shared" si="2"/>
        <v>7.4753725181792893E-2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逆行列!M41</f>
        <v>1.6000000000000001E-4</v>
      </c>
      <c r="E41" s="86">
        <f t="shared" si="0"/>
        <v>1.5699999999999999E-4</v>
      </c>
      <c r="F41" s="107">
        <f t="shared" si="1"/>
        <v>1.5699999999999999E-2</v>
      </c>
      <c r="G41" s="78">
        <f>分析係数表!F42</f>
        <v>0.67739938979453929</v>
      </c>
      <c r="H41" s="107">
        <f t="shared" si="2"/>
        <v>1.0635170419774265E-2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逆行列!M42</f>
        <v>6.3E-5</v>
      </c>
      <c r="E42" s="86">
        <f t="shared" si="0"/>
        <v>6.2000000000000003E-5</v>
      </c>
      <c r="F42" s="107">
        <f t="shared" si="1"/>
        <v>6.2000000000000006E-3</v>
      </c>
      <c r="G42" s="78">
        <f>分析係数表!F43</f>
        <v>0.61149593986807305</v>
      </c>
      <c r="H42" s="107">
        <f t="shared" si="2"/>
        <v>3.7912748271820532E-3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逆行列!M43</f>
        <v>9.5100000000000002E-4</v>
      </c>
      <c r="E43" s="86">
        <f t="shared" si="0"/>
        <v>9.3199999999999999E-4</v>
      </c>
      <c r="F43" s="107">
        <f t="shared" si="1"/>
        <v>9.3200000000000005E-2</v>
      </c>
      <c r="G43" s="78">
        <f>分析係数表!F44</f>
        <v>0.56981883202321104</v>
      </c>
      <c r="H43" s="107">
        <f t="shared" si="2"/>
        <v>5.3107115144563274E-2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逆行列!M44</f>
        <v>5.0564999999999999E-2</v>
      </c>
      <c r="E44" s="86">
        <f t="shared" si="0"/>
        <v>4.9562000000000002E-2</v>
      </c>
      <c r="F44" s="107">
        <f t="shared" si="1"/>
        <v>4.9561999999999999</v>
      </c>
      <c r="G44" s="78">
        <f>分析係数表!F45</f>
        <v>0.61317771700844281</v>
      </c>
      <c r="H44" s="107">
        <f t="shared" si="2"/>
        <v>3.0390314010372443</v>
      </c>
      <c r="I44" s="78">
        <f>分析係数表!D45</f>
        <v>0.10506564935424789</v>
      </c>
      <c r="J44" s="107">
        <f t="shared" si="3"/>
        <v>1</v>
      </c>
      <c r="K44" s="78">
        <f>分析係数表!E45</f>
        <v>9.0418521617546821E-2</v>
      </c>
      <c r="L44" s="107">
        <f t="shared" si="4"/>
        <v>0</v>
      </c>
    </row>
    <row r="45" spans="1:12" ht="16.5" customHeight="1" x14ac:dyDescent="0.15">
      <c r="A45" s="100">
        <v>41</v>
      </c>
      <c r="B45" s="96" t="s">
        <v>16</v>
      </c>
      <c r="C45" s="104"/>
      <c r="D45" s="89">
        <f>逆行列!M45</f>
        <v>2.1499999999999999E-4</v>
      </c>
      <c r="E45" s="86">
        <f t="shared" si="0"/>
        <v>2.1100000000000001E-4</v>
      </c>
      <c r="F45" s="107">
        <f t="shared" si="1"/>
        <v>2.1100000000000001E-2</v>
      </c>
      <c r="G45" s="78">
        <f>分析係数表!F46</f>
        <v>0.51596704897888579</v>
      </c>
      <c r="H45" s="107">
        <f t="shared" si="2"/>
        <v>1.0886904733454491E-2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逆行列!M46</f>
        <v>6.5600000000000001E-4</v>
      </c>
      <c r="E46" s="86">
        <f t="shared" si="0"/>
        <v>6.4300000000000002E-4</v>
      </c>
      <c r="F46" s="107">
        <f t="shared" si="1"/>
        <v>6.4299999999999996E-2</v>
      </c>
      <c r="G46" s="78">
        <f>分析係数表!F47</f>
        <v>-5.3539496086262839E-5</v>
      </c>
      <c r="H46" s="107">
        <f t="shared" si="2"/>
        <v>-3.4425895983467004E-6</v>
      </c>
      <c r="I46" s="78">
        <f>分析係数表!D47</f>
        <v>0</v>
      </c>
      <c r="J46" s="107">
        <f t="shared" si="3"/>
        <v>0</v>
      </c>
      <c r="K46" s="78">
        <f>分析係数表!E47</f>
        <v>0</v>
      </c>
      <c r="L46" s="107">
        <f t="shared" si="4"/>
        <v>0</v>
      </c>
    </row>
    <row r="47" spans="1:12" ht="16.5" customHeight="1" x14ac:dyDescent="0.15">
      <c r="A47" s="101">
        <v>43</v>
      </c>
      <c r="B47" s="97" t="s">
        <v>184</v>
      </c>
      <c r="C47" s="105"/>
      <c r="D47" s="91">
        <f>逆行列!M47</f>
        <v>4.3550000000000004E-3</v>
      </c>
      <c r="E47" s="87">
        <f t="shared" si="0"/>
        <v>4.2690000000000002E-3</v>
      </c>
      <c r="F47" s="108">
        <f t="shared" si="1"/>
        <v>0.4269</v>
      </c>
      <c r="G47" s="79">
        <f>分析係数表!F48</f>
        <v>0.40759173620369599</v>
      </c>
      <c r="H47" s="108">
        <f t="shared" si="2"/>
        <v>0.17400091218535782</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逆行列!M48</f>
        <v>1.290867</v>
      </c>
      <c r="E48" s="88"/>
      <c r="F48" s="82">
        <f>SUM(F5:F47)</f>
        <v>126.5252</v>
      </c>
      <c r="G48" s="81">
        <f>分析係数表!F49</f>
        <v>0.4580197971513183</v>
      </c>
      <c r="H48" s="82">
        <f>SUM(H5:H47)</f>
        <v>58.735137252199948</v>
      </c>
      <c r="I48" s="81">
        <f>分析係数表!D49</f>
        <v>5.2929230967761406E-2</v>
      </c>
      <c r="J48" s="82">
        <f>SUM(J5:J47)</f>
        <v>5</v>
      </c>
      <c r="K48" s="81">
        <f>分析係数表!E49</f>
        <v>4.5949321610166551E-2</v>
      </c>
      <c r="L48" s="82">
        <f>SUM(L5:L47)</f>
        <v>3</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0866141732283472" right="0.70866141732283472" top="0.74803149606299213" bottom="0.74803149606299213" header="0.31496062992125984" footer="0.31496062992125984"/>
  <pageSetup paperSize="9" scale="59" orientation="landscape" r:id="rId1"/>
  <headerFooter>
    <oddHeader>&amp;L&amp;F&amp;R&amp;A</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12</v>
      </c>
      <c r="B2" s="110" t="s">
        <v>169</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逆行列!N5</f>
        <v>5.0000000000000002E-5</v>
      </c>
      <c r="E5" s="85">
        <f>ROUND(D5/$D$16,6)</f>
        <v>5.0000000000000002E-5</v>
      </c>
      <c r="F5" s="106">
        <f>$C$16*E5</f>
        <v>5.0000000000000001E-3</v>
      </c>
      <c r="G5" s="77">
        <f>分析係数表!F6</f>
        <v>0.48570802668722374</v>
      </c>
      <c r="H5" s="106">
        <f>F5*G5</f>
        <v>2.4285401334361188E-3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逆行列!N6</f>
        <v>5.1E-5</v>
      </c>
      <c r="E6" s="86">
        <f t="shared" ref="E6:E47" si="0">ROUND(D6/$D$16,6)</f>
        <v>5.1E-5</v>
      </c>
      <c r="F6" s="107">
        <f t="shared" ref="F6:F47" si="1">$C$16*E6</f>
        <v>5.1000000000000004E-3</v>
      </c>
      <c r="G6" s="78">
        <f>分析係数表!F7</f>
        <v>0.67176809506661861</v>
      </c>
      <c r="H6" s="107">
        <f t="shared" ref="H6:H47" si="2">F6*G6</f>
        <v>3.426017284839755E-3</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逆行列!N7</f>
        <v>3.9999999999999998E-6</v>
      </c>
      <c r="E7" s="86">
        <f t="shared" si="0"/>
        <v>3.9999999999999998E-6</v>
      </c>
      <c r="F7" s="107">
        <f t="shared" si="1"/>
        <v>3.9999999999999996E-4</v>
      </c>
      <c r="G7" s="78">
        <f>分析係数表!F8</f>
        <v>0.42319135410044501</v>
      </c>
      <c r="H7" s="107">
        <f t="shared" si="2"/>
        <v>1.6927654164017799E-4</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逆行列!N8</f>
        <v>5.8900000000000001E-4</v>
      </c>
      <c r="E8" s="87">
        <f t="shared" si="0"/>
        <v>5.8900000000000001E-4</v>
      </c>
      <c r="F8" s="107">
        <f t="shared" si="1"/>
        <v>5.8900000000000001E-2</v>
      </c>
      <c r="G8" s="79">
        <f>分析係数表!F9</f>
        <v>0.44415167095115682</v>
      </c>
      <c r="H8" s="107">
        <f t="shared" si="2"/>
        <v>2.6160533419023135E-2</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逆行列!N9</f>
        <v>3.48E-4</v>
      </c>
      <c r="E9" s="86">
        <f t="shared" si="0"/>
        <v>3.48E-4</v>
      </c>
      <c r="F9" s="107">
        <f t="shared" si="1"/>
        <v>3.4799999999999998E-2</v>
      </c>
      <c r="G9" s="78">
        <f>分析係数表!F10</f>
        <v>0.36414820056107028</v>
      </c>
      <c r="H9" s="107">
        <f t="shared" si="2"/>
        <v>1.2672357379525245E-2</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逆行列!N10</f>
        <v>6.1799999999999995E-4</v>
      </c>
      <c r="E10" s="85">
        <f t="shared" si="0"/>
        <v>6.1799999999999995E-4</v>
      </c>
      <c r="F10" s="107">
        <f t="shared" si="1"/>
        <v>6.1799999999999994E-2</v>
      </c>
      <c r="G10" s="77">
        <f>分析係数表!F11</f>
        <v>0.3909851465844234</v>
      </c>
      <c r="H10" s="107">
        <f t="shared" si="2"/>
        <v>2.4162882058917364E-2</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逆行列!N11</f>
        <v>2.0858999999999999E-2</v>
      </c>
      <c r="E11" s="86">
        <f t="shared" si="0"/>
        <v>2.0847999999999998E-2</v>
      </c>
      <c r="F11" s="107">
        <f t="shared" si="1"/>
        <v>2.0848</v>
      </c>
      <c r="G11" s="78">
        <f>分析係数表!F12</f>
        <v>0.34923508235554956</v>
      </c>
      <c r="H11" s="107">
        <f t="shared" si="2"/>
        <v>0.7280852996948497</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逆行列!N12</f>
        <v>3.0019999999999999E-3</v>
      </c>
      <c r="E12" s="86">
        <f t="shared" si="0"/>
        <v>3.0000000000000001E-3</v>
      </c>
      <c r="F12" s="107">
        <f t="shared" si="1"/>
        <v>0.3</v>
      </c>
      <c r="G12" s="78">
        <f>分析係数表!F13</f>
        <v>0.31889278097965035</v>
      </c>
      <c r="H12" s="107">
        <f t="shared" si="2"/>
        <v>9.5667834293895096E-2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逆行列!N13</f>
        <v>1.9522000000000001E-2</v>
      </c>
      <c r="E13" s="86">
        <f t="shared" si="0"/>
        <v>1.9511000000000001E-2</v>
      </c>
      <c r="F13" s="107">
        <f t="shared" si="1"/>
        <v>1.9511000000000001</v>
      </c>
      <c r="G13" s="78">
        <f>分析係数表!F14</f>
        <v>0.30341232585675537</v>
      </c>
      <c r="H13" s="107">
        <f t="shared" si="2"/>
        <v>0.59198778897911541</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逆行列!N14</f>
        <v>1.8630000000000001E-3</v>
      </c>
      <c r="E14" s="86">
        <f t="shared" si="0"/>
        <v>1.8619999999999999E-3</v>
      </c>
      <c r="F14" s="107">
        <f t="shared" si="1"/>
        <v>0.1862</v>
      </c>
      <c r="G14" s="78">
        <f>分析係数表!F15</f>
        <v>0.33935947066777478</v>
      </c>
      <c r="H14" s="107">
        <f t="shared" si="2"/>
        <v>6.3188733438339667E-2</v>
      </c>
      <c r="I14" s="78">
        <f>分析係数表!D15</f>
        <v>4.7522447367376097E-2</v>
      </c>
      <c r="J14" s="107">
        <f t="shared" si="3"/>
        <v>0</v>
      </c>
      <c r="K14" s="78">
        <f>分析係数表!E15</f>
        <v>4.2545676709145233E-2</v>
      </c>
      <c r="L14" s="107">
        <f t="shared" si="4"/>
        <v>0</v>
      </c>
    </row>
    <row r="15" spans="1:14" ht="16.5" customHeight="1" x14ac:dyDescent="0.15">
      <c r="A15" s="101">
        <v>11</v>
      </c>
      <c r="B15" s="96" t="s">
        <v>168</v>
      </c>
      <c r="C15" s="104"/>
      <c r="D15" s="89">
        <f>逆行列!N15</f>
        <v>5.1199999999999998E-4</v>
      </c>
      <c r="E15" s="86">
        <f t="shared" si="0"/>
        <v>5.1199999999999998E-4</v>
      </c>
      <c r="F15" s="107">
        <f t="shared" si="1"/>
        <v>5.1199999999999996E-2</v>
      </c>
      <c r="G15" s="78">
        <f>分析係数表!F16</f>
        <v>0.45399226383412611</v>
      </c>
      <c r="H15" s="107">
        <f t="shared" si="2"/>
        <v>2.3244403908307256E-2</v>
      </c>
      <c r="I15" s="78">
        <f>分析係数表!D16</f>
        <v>3.6381962666217654E-2</v>
      </c>
      <c r="J15" s="107">
        <f t="shared" si="3"/>
        <v>0</v>
      </c>
      <c r="K15" s="78">
        <f>分析係数表!E16</f>
        <v>3.2796853148488549E-2</v>
      </c>
      <c r="L15" s="107">
        <f t="shared" si="4"/>
        <v>0</v>
      </c>
    </row>
    <row r="16" spans="1:14" ht="16.5" customHeight="1" x14ac:dyDescent="0.15">
      <c r="A16" s="102">
        <v>12</v>
      </c>
      <c r="B16" s="113" t="s">
        <v>169</v>
      </c>
      <c r="C16" s="112">
        <f>入力!$D$16</f>
        <v>100</v>
      </c>
      <c r="D16" s="89">
        <f>逆行列!N16</f>
        <v>1.0005390000000001</v>
      </c>
      <c r="E16" s="86">
        <f t="shared" si="0"/>
        <v>1</v>
      </c>
      <c r="F16" s="107">
        <f t="shared" si="1"/>
        <v>100</v>
      </c>
      <c r="G16" s="78">
        <f>分析係数表!F17</f>
        <v>0.46132696318521343</v>
      </c>
      <c r="H16" s="107">
        <f t="shared" si="2"/>
        <v>46.13269631852134</v>
      </c>
      <c r="I16" s="78">
        <f>分析係数表!D17</f>
        <v>7.7759018132968136E-2</v>
      </c>
      <c r="J16" s="107">
        <f t="shared" si="3"/>
        <v>8</v>
      </c>
      <c r="K16" s="78">
        <f>分析係数表!E17</f>
        <v>5.4566173049882649E-2</v>
      </c>
      <c r="L16" s="107">
        <f t="shared" si="4"/>
        <v>5</v>
      </c>
    </row>
    <row r="17" spans="1:12" ht="16.5" customHeight="1" x14ac:dyDescent="0.15">
      <c r="A17" s="98">
        <v>13</v>
      </c>
      <c r="B17" s="96" t="s">
        <v>170</v>
      </c>
      <c r="C17" s="104"/>
      <c r="D17" s="89">
        <f>逆行列!N17</f>
        <v>7.1910000000000003E-3</v>
      </c>
      <c r="E17" s="86">
        <f t="shared" si="0"/>
        <v>7.1869999999999998E-3</v>
      </c>
      <c r="F17" s="107">
        <f t="shared" si="1"/>
        <v>0.71870000000000001</v>
      </c>
      <c r="G17" s="78">
        <f>分析係数表!F18</f>
        <v>0.481838760471413</v>
      </c>
      <c r="H17" s="107">
        <f t="shared" si="2"/>
        <v>0.34629751715080453</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逆行列!N18</f>
        <v>4.9199999999999999E-3</v>
      </c>
      <c r="E18" s="86">
        <f t="shared" si="0"/>
        <v>4.9170000000000004E-3</v>
      </c>
      <c r="F18" s="107">
        <f t="shared" si="1"/>
        <v>0.49170000000000003</v>
      </c>
      <c r="G18" s="78">
        <f>分析係数表!F19</f>
        <v>0.26496716403559761</v>
      </c>
      <c r="H18" s="107">
        <f t="shared" si="2"/>
        <v>0.13028435455630336</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逆行列!N19</f>
        <v>8.2579999999999997E-3</v>
      </c>
      <c r="E19" s="86">
        <f t="shared" si="0"/>
        <v>8.2539999999999992E-3</v>
      </c>
      <c r="F19" s="107">
        <f t="shared" si="1"/>
        <v>0.82539999999999991</v>
      </c>
      <c r="G19" s="78">
        <f>分析係数表!F20</f>
        <v>0.15088328436796519</v>
      </c>
      <c r="H19" s="107">
        <f t="shared" si="2"/>
        <v>0.12453906291731846</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逆行列!N20</f>
        <v>1.2625000000000001E-2</v>
      </c>
      <c r="E20" s="86">
        <f t="shared" si="0"/>
        <v>1.2618000000000001E-2</v>
      </c>
      <c r="F20" s="107">
        <f t="shared" si="1"/>
        <v>1.2618</v>
      </c>
      <c r="G20" s="78">
        <f>分析係数表!F21</f>
        <v>0.41125826744511707</v>
      </c>
      <c r="H20" s="107">
        <f t="shared" si="2"/>
        <v>0.51892568186224874</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逆行列!N21</f>
        <v>1.4649999999999999E-3</v>
      </c>
      <c r="E21" s="86">
        <f t="shared" si="0"/>
        <v>1.464E-3</v>
      </c>
      <c r="F21" s="107">
        <f t="shared" si="1"/>
        <v>0.1464</v>
      </c>
      <c r="G21" s="78">
        <f>分析係数表!F22</f>
        <v>0.41343088178667692</v>
      </c>
      <c r="H21" s="107">
        <f t="shared" si="2"/>
        <v>6.0526281093569501E-2</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逆行列!N22</f>
        <v>1.8090000000000001E-3</v>
      </c>
      <c r="E22" s="86">
        <f t="shared" si="0"/>
        <v>1.8079999999999999E-3</v>
      </c>
      <c r="F22" s="107">
        <f t="shared" si="1"/>
        <v>0.18079999999999999</v>
      </c>
      <c r="G22" s="78">
        <f>分析係数表!F23</f>
        <v>0.45246219063050586</v>
      </c>
      <c r="H22" s="107">
        <f t="shared" si="2"/>
        <v>8.1805164065995459E-2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逆行列!N23</f>
        <v>1.11E-4</v>
      </c>
      <c r="E23" s="86">
        <f t="shared" si="0"/>
        <v>1.11E-4</v>
      </c>
      <c r="F23" s="107">
        <f t="shared" si="1"/>
        <v>1.11E-2</v>
      </c>
      <c r="G23" s="78">
        <f>分析係数表!F24</f>
        <v>0.35247981545559398</v>
      </c>
      <c r="H23" s="107">
        <f t="shared" si="2"/>
        <v>3.9125259515570936E-3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逆行列!N24</f>
        <v>2.2100000000000001E-4</v>
      </c>
      <c r="E24" s="86">
        <f t="shared" si="0"/>
        <v>2.2100000000000001E-4</v>
      </c>
      <c r="F24" s="107">
        <f t="shared" si="1"/>
        <v>2.2100000000000002E-2</v>
      </c>
      <c r="G24" s="78">
        <f>分析係数表!F25</f>
        <v>0.37565437150249714</v>
      </c>
      <c r="H24" s="107">
        <f t="shared" si="2"/>
        <v>8.3019616102051868E-3</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逆行列!N25</f>
        <v>1.7100000000000001E-4</v>
      </c>
      <c r="E25" s="86">
        <f t="shared" si="0"/>
        <v>1.7100000000000001E-4</v>
      </c>
      <c r="F25" s="107">
        <f t="shared" si="1"/>
        <v>1.7100000000000001E-2</v>
      </c>
      <c r="G25" s="78">
        <f>分析係数表!F26</f>
        <v>0.34542907317568877</v>
      </c>
      <c r="H25" s="107">
        <f t="shared" si="2"/>
        <v>5.906837151304278E-3</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逆行列!N26</f>
        <v>6.9999999999999999E-6</v>
      </c>
      <c r="E26" s="86">
        <f t="shared" si="0"/>
        <v>6.9999999999999999E-6</v>
      </c>
      <c r="F26" s="107">
        <f t="shared" si="1"/>
        <v>6.9999999999999999E-4</v>
      </c>
      <c r="G26" s="78">
        <f>分析係数表!F27</f>
        <v>0.34459086689505486</v>
      </c>
      <c r="H26" s="107">
        <f t="shared" si="2"/>
        <v>2.412136068265384E-4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逆行列!N27</f>
        <v>9.9799999999999997E-4</v>
      </c>
      <c r="E27" s="87">
        <f t="shared" si="0"/>
        <v>9.9700000000000006E-4</v>
      </c>
      <c r="F27" s="107">
        <f t="shared" si="1"/>
        <v>9.9700000000000011E-2</v>
      </c>
      <c r="G27" s="79">
        <f>分析係数表!F28</f>
        <v>0.22214941655934178</v>
      </c>
      <c r="H27" s="107">
        <f t="shared" si="2"/>
        <v>2.2148296830966377E-2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逆行列!N28</f>
        <v>3.8000000000000002E-5</v>
      </c>
      <c r="E28" s="86">
        <f t="shared" si="0"/>
        <v>3.8000000000000002E-5</v>
      </c>
      <c r="F28" s="107">
        <f t="shared" si="1"/>
        <v>3.8000000000000004E-3</v>
      </c>
      <c r="G28" s="78">
        <f>分析係数表!F29</f>
        <v>0.42378622441075769</v>
      </c>
      <c r="H28" s="107">
        <f t="shared" si="2"/>
        <v>1.6103876527608794E-3</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逆行列!N29</f>
        <v>2.24E-4</v>
      </c>
      <c r="E29" s="85">
        <f t="shared" si="0"/>
        <v>2.24E-4</v>
      </c>
      <c r="F29" s="107">
        <f t="shared" si="1"/>
        <v>2.24E-2</v>
      </c>
      <c r="G29" s="77">
        <f>分析係数表!F30</f>
        <v>0.31902484606666121</v>
      </c>
      <c r="H29" s="107">
        <f t="shared" si="2"/>
        <v>7.1461565518932107E-3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逆行列!N30</f>
        <v>7.1890000000000001E-3</v>
      </c>
      <c r="E30" s="86">
        <f t="shared" si="0"/>
        <v>7.1850000000000004E-3</v>
      </c>
      <c r="F30" s="107">
        <f t="shared" si="1"/>
        <v>0.71850000000000003</v>
      </c>
      <c r="G30" s="78">
        <f>分析係数表!F31</f>
        <v>0.43763839280746847</v>
      </c>
      <c r="H30" s="107">
        <f t="shared" si="2"/>
        <v>0.31444318523216613</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逆行列!N31</f>
        <v>6.5200000000000002E-4</v>
      </c>
      <c r="E31" s="86">
        <f t="shared" si="0"/>
        <v>6.5200000000000002E-4</v>
      </c>
      <c r="F31" s="107">
        <f t="shared" si="1"/>
        <v>6.5200000000000008E-2</v>
      </c>
      <c r="G31" s="78">
        <f>分析係数表!F32</f>
        <v>0.44844077217427647</v>
      </c>
      <c r="H31" s="107">
        <f t="shared" si="2"/>
        <v>2.9238338345762831E-2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逆行列!N32</f>
        <v>2.5012E-2</v>
      </c>
      <c r="E32" s="86">
        <f t="shared" si="0"/>
        <v>2.4999E-2</v>
      </c>
      <c r="F32" s="107">
        <f t="shared" si="1"/>
        <v>2.4999000000000002</v>
      </c>
      <c r="G32" s="78">
        <f>分析係数表!F33</f>
        <v>0.34552042009208045</v>
      </c>
      <c r="H32" s="107">
        <f t="shared" si="2"/>
        <v>0.86376649818819196</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逆行列!N33</f>
        <v>1.379E-3</v>
      </c>
      <c r="E33" s="86">
        <f t="shared" si="0"/>
        <v>1.3780000000000001E-3</v>
      </c>
      <c r="F33" s="107">
        <f t="shared" si="1"/>
        <v>0.13780000000000001</v>
      </c>
      <c r="G33" s="78">
        <f>分析係数表!F34</f>
        <v>0.45301166178768587</v>
      </c>
      <c r="H33" s="107">
        <f t="shared" si="2"/>
        <v>6.2425006994343113E-2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逆行列!N34</f>
        <v>1.01E-3</v>
      </c>
      <c r="E34" s="86">
        <f t="shared" si="0"/>
        <v>1.0089999999999999E-3</v>
      </c>
      <c r="F34" s="107">
        <f t="shared" si="1"/>
        <v>0.10089999999999999</v>
      </c>
      <c r="G34" s="78">
        <f>分析係数表!F35</f>
        <v>0.62981529934511005</v>
      </c>
      <c r="H34" s="107">
        <f t="shared" si="2"/>
        <v>6.3548363703921598E-2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逆行列!N35</f>
        <v>3.909E-2</v>
      </c>
      <c r="E35" s="86">
        <f t="shared" si="0"/>
        <v>3.9069E-2</v>
      </c>
      <c r="F35" s="107">
        <f t="shared" si="1"/>
        <v>3.9068999999999998</v>
      </c>
      <c r="G35" s="78">
        <f>分析係数表!F36</f>
        <v>0.67957415365165585</v>
      </c>
      <c r="H35" s="107">
        <f t="shared" si="2"/>
        <v>2.6550282609016542</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逆行列!N36</f>
        <v>1.771E-2</v>
      </c>
      <c r="E36" s="86">
        <f t="shared" si="0"/>
        <v>1.77E-2</v>
      </c>
      <c r="F36" s="107">
        <f t="shared" si="1"/>
        <v>1.77</v>
      </c>
      <c r="G36" s="78">
        <f>分析係数表!F37</f>
        <v>0.64494134702082306</v>
      </c>
      <c r="H36" s="107">
        <f t="shared" si="2"/>
        <v>1.1415461842268568</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逆行列!N37</f>
        <v>6.3670000000000003E-3</v>
      </c>
      <c r="E37" s="86">
        <f t="shared" si="0"/>
        <v>6.3639999999999999E-3</v>
      </c>
      <c r="F37" s="107">
        <f t="shared" si="1"/>
        <v>0.63639999999999997</v>
      </c>
      <c r="G37" s="78">
        <f>分析係数表!F38</f>
        <v>0.83881505728732564</v>
      </c>
      <c r="H37" s="107">
        <f t="shared" si="2"/>
        <v>0.53382190245765404</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逆行列!N38</f>
        <v>3.3371999999999999E-2</v>
      </c>
      <c r="E38" s="86">
        <f t="shared" si="0"/>
        <v>3.3354000000000002E-2</v>
      </c>
      <c r="F38" s="107">
        <f t="shared" si="1"/>
        <v>3.3354000000000004</v>
      </c>
      <c r="G38" s="78">
        <f>分析係数表!F39</f>
        <v>0.49216477614463838</v>
      </c>
      <c r="H38" s="107">
        <f t="shared" si="2"/>
        <v>1.6415663943528271</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逆行列!N39</f>
        <v>1.6123999999999999E-2</v>
      </c>
      <c r="E39" s="86">
        <f t="shared" si="0"/>
        <v>1.6115000000000001E-2</v>
      </c>
      <c r="F39" s="107">
        <f t="shared" si="1"/>
        <v>1.6115000000000002</v>
      </c>
      <c r="G39" s="78">
        <f>分析係数表!F40</f>
        <v>0.51640599442629331</v>
      </c>
      <c r="H39" s="107">
        <f t="shared" si="2"/>
        <v>0.83218826001797175</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逆行列!N40</f>
        <v>1.253E-3</v>
      </c>
      <c r="E40" s="86">
        <f t="shared" si="0"/>
        <v>1.2520000000000001E-3</v>
      </c>
      <c r="F40" s="107">
        <f t="shared" si="1"/>
        <v>0.12520000000000001</v>
      </c>
      <c r="G40" s="78">
        <f>分析係数表!F41</f>
        <v>0.70991192005501336</v>
      </c>
      <c r="H40" s="107">
        <f t="shared" si="2"/>
        <v>8.8880972390887672E-2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逆行列!N41</f>
        <v>1.3259999999999999E-3</v>
      </c>
      <c r="E41" s="86">
        <f t="shared" si="0"/>
        <v>1.325E-3</v>
      </c>
      <c r="F41" s="107">
        <f t="shared" si="1"/>
        <v>0.13250000000000001</v>
      </c>
      <c r="G41" s="78">
        <f>分析係数表!F42</f>
        <v>0.67739938979453929</v>
      </c>
      <c r="H41" s="107">
        <f t="shared" si="2"/>
        <v>8.9755419147776461E-2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逆行列!N42</f>
        <v>6.7000000000000002E-5</v>
      </c>
      <c r="E42" s="86">
        <f t="shared" si="0"/>
        <v>6.7000000000000002E-5</v>
      </c>
      <c r="F42" s="107">
        <f t="shared" si="1"/>
        <v>6.7000000000000002E-3</v>
      </c>
      <c r="G42" s="78">
        <f>分析係数表!F43</f>
        <v>0.61149593986807305</v>
      </c>
      <c r="H42" s="107">
        <f t="shared" si="2"/>
        <v>4.0970227971160898E-3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逆行列!N43</f>
        <v>7.8200000000000003E-4</v>
      </c>
      <c r="E43" s="86">
        <f t="shared" si="0"/>
        <v>7.8200000000000003E-4</v>
      </c>
      <c r="F43" s="107">
        <f t="shared" si="1"/>
        <v>7.8200000000000006E-2</v>
      </c>
      <c r="G43" s="78">
        <f>分析係数表!F44</f>
        <v>0.56981883202321104</v>
      </c>
      <c r="H43" s="107">
        <f t="shared" si="2"/>
        <v>4.4559832664215107E-2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逆行列!N44</f>
        <v>4.5148000000000001E-2</v>
      </c>
      <c r="E44" s="86">
        <f t="shared" si="0"/>
        <v>4.5123999999999997E-2</v>
      </c>
      <c r="F44" s="107">
        <f t="shared" si="1"/>
        <v>4.5123999999999995</v>
      </c>
      <c r="G44" s="78">
        <f>分析係数表!F45</f>
        <v>0.61317771700844281</v>
      </c>
      <c r="H44" s="107">
        <f t="shared" si="2"/>
        <v>2.7669031302288971</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逆行列!N45</f>
        <v>2.32E-4</v>
      </c>
      <c r="E45" s="86">
        <f t="shared" si="0"/>
        <v>2.32E-4</v>
      </c>
      <c r="F45" s="107">
        <f t="shared" si="1"/>
        <v>2.3199999999999998E-2</v>
      </c>
      <c r="G45" s="78">
        <f>分析係数表!F46</f>
        <v>0.51596704897888579</v>
      </c>
      <c r="H45" s="107">
        <f t="shared" si="2"/>
        <v>1.1970435536310149E-2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逆行列!N46</f>
        <v>1.6900000000000001E-3</v>
      </c>
      <c r="E46" s="86">
        <f t="shared" si="0"/>
        <v>1.689E-3</v>
      </c>
      <c r="F46" s="107">
        <f t="shared" si="1"/>
        <v>0.16889999999999999</v>
      </c>
      <c r="G46" s="78">
        <f>分析係数表!F47</f>
        <v>-5.3539496086262839E-5</v>
      </c>
      <c r="H46" s="107">
        <f t="shared" si="2"/>
        <v>-9.042820888969793E-6</v>
      </c>
      <c r="I46" s="78">
        <f>分析係数表!D47</f>
        <v>0</v>
      </c>
      <c r="J46" s="107">
        <f t="shared" si="3"/>
        <v>0</v>
      </c>
      <c r="K46" s="78">
        <f>分析係数表!E47</f>
        <v>0</v>
      </c>
      <c r="L46" s="107">
        <f t="shared" si="4"/>
        <v>0</v>
      </c>
    </row>
    <row r="47" spans="1:12" ht="16.5" customHeight="1" x14ac:dyDescent="0.15">
      <c r="A47" s="101">
        <v>43</v>
      </c>
      <c r="B47" s="97" t="s">
        <v>184</v>
      </c>
      <c r="C47" s="105"/>
      <c r="D47" s="91">
        <f>逆行列!N47</f>
        <v>5.0809999999999996E-3</v>
      </c>
      <c r="E47" s="87">
        <f t="shared" si="0"/>
        <v>5.078E-3</v>
      </c>
      <c r="F47" s="108">
        <f t="shared" si="1"/>
        <v>0.50780000000000003</v>
      </c>
      <c r="G47" s="79">
        <f>分析係数表!F48</f>
        <v>0.40759173620369599</v>
      </c>
      <c r="H47" s="108">
        <f t="shared" si="2"/>
        <v>0.20697508364423683</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逆行列!N48</f>
        <v>1.28948</v>
      </c>
      <c r="E48" s="88"/>
      <c r="F48" s="82">
        <f>SUM(F5:F47)</f>
        <v>128.8784</v>
      </c>
      <c r="G48" s="81">
        <f>分析係数表!F49</f>
        <v>0.4580197971513183</v>
      </c>
      <c r="H48" s="82">
        <f>SUM(H5:H47)</f>
        <v>60.366240674664887</v>
      </c>
      <c r="I48" s="81">
        <f>分析係数表!D49</f>
        <v>5.2929230967761406E-2</v>
      </c>
      <c r="J48" s="82">
        <f>SUM(J5:J47)</f>
        <v>8</v>
      </c>
      <c r="K48" s="81">
        <f>分析係数表!E49</f>
        <v>4.5949321610166551E-2</v>
      </c>
      <c r="L48" s="82">
        <f>SUM(L5:L47)</f>
        <v>5</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0866141732283472" right="0.70866141732283472" top="0.74803149606299213" bottom="0.74803149606299213" header="0.31496062992125984" footer="0.31496062992125984"/>
  <pageSetup paperSize="9" scale="59" orientation="landscape" r:id="rId1"/>
  <headerFooter>
    <oddHeader>&amp;L&amp;F&amp;R&amp;A</oddHead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13</v>
      </c>
      <c r="B2" s="110" t="s">
        <v>216</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逆行列!O5</f>
        <v>1.94E-4</v>
      </c>
      <c r="E5" s="85">
        <f>ROUND(D5/$D$17,6)</f>
        <v>1.9000000000000001E-4</v>
      </c>
      <c r="F5" s="106">
        <f>$C$17*E5</f>
        <v>1.9E-2</v>
      </c>
      <c r="G5" s="77">
        <f>分析係数表!F6</f>
        <v>0.48570802668722374</v>
      </c>
      <c r="H5" s="106">
        <f>F5*G5</f>
        <v>9.2284525070572502E-3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逆行列!O6</f>
        <v>1.4E-5</v>
      </c>
      <c r="E6" s="86">
        <f t="shared" ref="E6:E47" si="0">ROUND(D6/$D$17,6)</f>
        <v>1.4E-5</v>
      </c>
      <c r="F6" s="107">
        <f t="shared" ref="F6:F47" si="1">$C$17*E6</f>
        <v>1.4E-3</v>
      </c>
      <c r="G6" s="78">
        <f>分析係数表!F7</f>
        <v>0.67176809506661861</v>
      </c>
      <c r="H6" s="107">
        <f t="shared" ref="H6:H47" si="2">F6*G6</f>
        <v>9.4047533309326605E-4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逆行列!O7</f>
        <v>1.9999999999999999E-6</v>
      </c>
      <c r="E7" s="86">
        <f t="shared" si="0"/>
        <v>1.9999999999999999E-6</v>
      </c>
      <c r="F7" s="107">
        <f t="shared" si="1"/>
        <v>1.9999999999999998E-4</v>
      </c>
      <c r="G7" s="78">
        <f>分析係数表!F8</f>
        <v>0.42319135410044501</v>
      </c>
      <c r="H7" s="107">
        <f t="shared" si="2"/>
        <v>8.4638270820088996E-5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逆行列!O8</f>
        <v>4.9399999999999997E-4</v>
      </c>
      <c r="E8" s="87">
        <f t="shared" si="0"/>
        <v>4.8299999999999998E-4</v>
      </c>
      <c r="F8" s="107">
        <f t="shared" si="1"/>
        <v>4.8299999999999996E-2</v>
      </c>
      <c r="G8" s="79">
        <f>分析係数表!F9</f>
        <v>0.44415167095115682</v>
      </c>
      <c r="H8" s="107">
        <f t="shared" si="2"/>
        <v>2.1452525706940874E-2</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逆行列!O9</f>
        <v>2.4399999999999999E-4</v>
      </c>
      <c r="E9" s="86">
        <f t="shared" si="0"/>
        <v>2.3900000000000001E-4</v>
      </c>
      <c r="F9" s="107">
        <f t="shared" si="1"/>
        <v>2.3900000000000001E-2</v>
      </c>
      <c r="G9" s="78">
        <f>分析係数表!F10</f>
        <v>0.36414820056107028</v>
      </c>
      <c r="H9" s="107">
        <f t="shared" si="2"/>
        <v>8.7031419934095796E-3</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逆行列!O10</f>
        <v>6.1200000000000002E-4</v>
      </c>
      <c r="E10" s="85">
        <f t="shared" si="0"/>
        <v>5.9800000000000001E-4</v>
      </c>
      <c r="F10" s="107">
        <f t="shared" si="1"/>
        <v>5.9799999999999999E-2</v>
      </c>
      <c r="G10" s="77">
        <f>分析係数表!F11</f>
        <v>0.3909851465844234</v>
      </c>
      <c r="H10" s="107">
        <f t="shared" si="2"/>
        <v>2.3380911765748521E-2</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逆行列!O11</f>
        <v>5.5490000000000001E-3</v>
      </c>
      <c r="E11" s="86">
        <f t="shared" si="0"/>
        <v>5.424E-3</v>
      </c>
      <c r="F11" s="107">
        <f t="shared" si="1"/>
        <v>0.54239999999999999</v>
      </c>
      <c r="G11" s="78">
        <f>分析係数表!F12</f>
        <v>0.34923508235554956</v>
      </c>
      <c r="H11" s="107">
        <f t="shared" si="2"/>
        <v>0.18942510866965009</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逆行列!O12</f>
        <v>6.8849999999999996E-3</v>
      </c>
      <c r="E12" s="86">
        <f t="shared" si="0"/>
        <v>6.7299999999999999E-3</v>
      </c>
      <c r="F12" s="107">
        <f t="shared" si="1"/>
        <v>0.67300000000000004</v>
      </c>
      <c r="G12" s="78">
        <f>分析係数表!F13</f>
        <v>0.31889278097965035</v>
      </c>
      <c r="H12" s="107">
        <f t="shared" si="2"/>
        <v>0.21461484159930469</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逆行列!O13</f>
        <v>1.1368E-2</v>
      </c>
      <c r="E13" s="86">
        <f t="shared" si="0"/>
        <v>1.1113E-2</v>
      </c>
      <c r="F13" s="107">
        <f t="shared" si="1"/>
        <v>1.1113</v>
      </c>
      <c r="G13" s="78">
        <f>分析係数表!F14</f>
        <v>0.30341232585675537</v>
      </c>
      <c r="H13" s="107">
        <f t="shared" si="2"/>
        <v>0.33718211772461221</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逆行列!O14</f>
        <v>6.1960000000000001E-3</v>
      </c>
      <c r="E14" s="86">
        <f t="shared" si="0"/>
        <v>6.0569999999999999E-3</v>
      </c>
      <c r="F14" s="107">
        <f t="shared" si="1"/>
        <v>0.60570000000000002</v>
      </c>
      <c r="G14" s="78">
        <f>分析係数表!F15</f>
        <v>0.33935947066777478</v>
      </c>
      <c r="H14" s="107">
        <f t="shared" si="2"/>
        <v>0.20555003138347119</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逆行列!O15</f>
        <v>8.7600000000000004E-4</v>
      </c>
      <c r="E15" s="86">
        <f t="shared" si="0"/>
        <v>8.5599999999999999E-4</v>
      </c>
      <c r="F15" s="107">
        <f t="shared" si="1"/>
        <v>8.5599999999999996E-2</v>
      </c>
      <c r="G15" s="78">
        <f>分析係数表!F16</f>
        <v>0.45399226383412611</v>
      </c>
      <c r="H15" s="107">
        <f t="shared" si="2"/>
        <v>3.886173778420119E-2</v>
      </c>
      <c r="I15" s="78">
        <f>分析係数表!D16</f>
        <v>3.6381962666217654E-2</v>
      </c>
      <c r="J15" s="107">
        <f t="shared" si="3"/>
        <v>0</v>
      </c>
      <c r="K15" s="78">
        <f>分析係数表!E16</f>
        <v>3.2796853148488549E-2</v>
      </c>
      <c r="L15" s="107">
        <f t="shared" si="4"/>
        <v>0</v>
      </c>
    </row>
    <row r="16" spans="1:14" ht="16.5" customHeight="1" x14ac:dyDescent="0.15">
      <c r="A16" s="115">
        <v>12</v>
      </c>
      <c r="B16" s="96" t="s">
        <v>169</v>
      </c>
      <c r="C16" s="104"/>
      <c r="D16" s="89">
        <f>逆行列!O16</f>
        <v>3.9999999999999998E-6</v>
      </c>
      <c r="E16" s="86">
        <f t="shared" si="0"/>
        <v>3.9999999999999998E-6</v>
      </c>
      <c r="F16" s="107">
        <f t="shared" si="1"/>
        <v>3.9999999999999996E-4</v>
      </c>
      <c r="G16" s="78">
        <f>分析係数表!F17</f>
        <v>0.46132696318521343</v>
      </c>
      <c r="H16" s="107">
        <f t="shared" si="2"/>
        <v>1.8453078527408536E-4</v>
      </c>
      <c r="I16" s="78">
        <f>分析係数表!D17</f>
        <v>7.7759018132968136E-2</v>
      </c>
      <c r="J16" s="107">
        <f t="shared" si="3"/>
        <v>0</v>
      </c>
      <c r="K16" s="78">
        <f>分析係数表!E17</f>
        <v>5.4566173049882649E-2</v>
      </c>
      <c r="L16" s="107">
        <f t="shared" si="4"/>
        <v>0</v>
      </c>
    </row>
    <row r="17" spans="1:12" ht="16.5" customHeight="1" x14ac:dyDescent="0.15">
      <c r="A17" s="114">
        <v>13</v>
      </c>
      <c r="B17" s="113" t="s">
        <v>170</v>
      </c>
      <c r="C17" s="112">
        <f>入力!$D$17</f>
        <v>100</v>
      </c>
      <c r="D17" s="89">
        <f>逆行列!O17</f>
        <v>1.02298</v>
      </c>
      <c r="E17" s="86">
        <f t="shared" si="0"/>
        <v>1</v>
      </c>
      <c r="F17" s="107">
        <f t="shared" si="1"/>
        <v>100</v>
      </c>
      <c r="G17" s="78">
        <f>分析係数表!F18</f>
        <v>0.481838760471413</v>
      </c>
      <c r="H17" s="107">
        <f t="shared" si="2"/>
        <v>48.183876047141297</v>
      </c>
      <c r="I17" s="78">
        <f>分析係数表!D18</f>
        <v>4.4574750223706147E-2</v>
      </c>
      <c r="J17" s="107">
        <f t="shared" si="3"/>
        <v>4</v>
      </c>
      <c r="K17" s="78">
        <f>分析係数表!E18</f>
        <v>3.9092504514586568E-2</v>
      </c>
      <c r="L17" s="107">
        <f t="shared" si="4"/>
        <v>4</v>
      </c>
    </row>
    <row r="18" spans="1:12" ht="16.5" customHeight="1" x14ac:dyDescent="0.15">
      <c r="A18" s="116">
        <v>14</v>
      </c>
      <c r="B18" s="96" t="s">
        <v>5</v>
      </c>
      <c r="C18" s="104"/>
      <c r="D18" s="89">
        <f>逆行列!O18</f>
        <v>6.1510000000000002E-3</v>
      </c>
      <c r="E18" s="86">
        <f t="shared" si="0"/>
        <v>6.0130000000000001E-3</v>
      </c>
      <c r="F18" s="107">
        <f t="shared" si="1"/>
        <v>0.60130000000000006</v>
      </c>
      <c r="G18" s="78">
        <f>分析係数表!F19</f>
        <v>0.26496716403559761</v>
      </c>
      <c r="H18" s="107">
        <f t="shared" si="2"/>
        <v>0.15932475573460486</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逆行列!O19</f>
        <v>2.2000000000000001E-3</v>
      </c>
      <c r="E19" s="86">
        <f t="shared" si="0"/>
        <v>2.1510000000000001E-3</v>
      </c>
      <c r="F19" s="107">
        <f t="shared" si="1"/>
        <v>0.21510000000000001</v>
      </c>
      <c r="G19" s="78">
        <f>分析係数表!F20</f>
        <v>0.15088328436796519</v>
      </c>
      <c r="H19" s="107">
        <f t="shared" si="2"/>
        <v>3.2454994467549313E-2</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逆行列!O20</f>
        <v>7.3879999999999996E-3</v>
      </c>
      <c r="E20" s="86">
        <f t="shared" si="0"/>
        <v>7.2220000000000001E-3</v>
      </c>
      <c r="F20" s="107">
        <f t="shared" si="1"/>
        <v>0.72220000000000006</v>
      </c>
      <c r="G20" s="78">
        <f>分析係数表!F21</f>
        <v>0.41125826744511707</v>
      </c>
      <c r="H20" s="107">
        <f t="shared" si="2"/>
        <v>0.29701072074886359</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逆行列!O21</f>
        <v>5.5099999999999995E-4</v>
      </c>
      <c r="E21" s="86">
        <f t="shared" si="0"/>
        <v>5.3899999999999998E-4</v>
      </c>
      <c r="F21" s="107">
        <f t="shared" si="1"/>
        <v>5.3899999999999997E-2</v>
      </c>
      <c r="G21" s="78">
        <f>分析係数表!F22</f>
        <v>0.41343088178667692</v>
      </c>
      <c r="H21" s="107">
        <f t="shared" si="2"/>
        <v>2.2283924528301885E-2</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逆行列!O22</f>
        <v>7.4899999999999999E-4</v>
      </c>
      <c r="E22" s="86">
        <f t="shared" si="0"/>
        <v>7.3200000000000001E-4</v>
      </c>
      <c r="F22" s="107">
        <f t="shared" si="1"/>
        <v>7.3200000000000001E-2</v>
      </c>
      <c r="G22" s="78">
        <f>分析係数表!F23</f>
        <v>0.45246219063050586</v>
      </c>
      <c r="H22" s="107">
        <f t="shared" si="2"/>
        <v>3.3120232354153026E-2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逆行列!O23</f>
        <v>1.4799999999999999E-4</v>
      </c>
      <c r="E23" s="86">
        <f t="shared" si="0"/>
        <v>1.45E-4</v>
      </c>
      <c r="F23" s="107">
        <f t="shared" si="1"/>
        <v>1.4500000000000001E-2</v>
      </c>
      <c r="G23" s="78">
        <f>分析係数表!F24</f>
        <v>0.35247981545559398</v>
      </c>
      <c r="H23" s="107">
        <f t="shared" si="2"/>
        <v>5.1109573241061128E-3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逆行列!O24</f>
        <v>2.9399999999999999E-4</v>
      </c>
      <c r="E24" s="86">
        <f t="shared" si="0"/>
        <v>2.8699999999999998E-4</v>
      </c>
      <c r="F24" s="107">
        <f t="shared" si="1"/>
        <v>2.87E-2</v>
      </c>
      <c r="G24" s="78">
        <f>分析係数表!F25</f>
        <v>0.37565437150249714</v>
      </c>
      <c r="H24" s="107">
        <f t="shared" si="2"/>
        <v>1.0781280462121668E-2</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逆行列!O25</f>
        <v>2.3900000000000001E-4</v>
      </c>
      <c r="E25" s="86">
        <f t="shared" si="0"/>
        <v>2.34E-4</v>
      </c>
      <c r="F25" s="107">
        <f t="shared" si="1"/>
        <v>2.3400000000000001E-2</v>
      </c>
      <c r="G25" s="78">
        <f>分析係数表!F26</f>
        <v>0.34542907317568877</v>
      </c>
      <c r="H25" s="107">
        <f t="shared" si="2"/>
        <v>8.0830403123111176E-3</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逆行列!O26</f>
        <v>1.0000000000000001E-5</v>
      </c>
      <c r="E26" s="86">
        <f t="shared" si="0"/>
        <v>1.0000000000000001E-5</v>
      </c>
      <c r="F26" s="107">
        <f t="shared" si="1"/>
        <v>1E-3</v>
      </c>
      <c r="G26" s="78">
        <f>分析係数表!F27</f>
        <v>0.34459086689505486</v>
      </c>
      <c r="H26" s="107">
        <f t="shared" si="2"/>
        <v>3.4459086689505485E-4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逆行列!O27</f>
        <v>1.573E-3</v>
      </c>
      <c r="E27" s="87">
        <f t="shared" si="0"/>
        <v>1.5380000000000001E-3</v>
      </c>
      <c r="F27" s="107">
        <f t="shared" si="1"/>
        <v>0.15380000000000002</v>
      </c>
      <c r="G27" s="79">
        <f>分析係数表!F28</f>
        <v>0.22214941655934178</v>
      </c>
      <c r="H27" s="107">
        <f t="shared" si="2"/>
        <v>3.4166580266826771E-2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逆行列!O28</f>
        <v>5.1E-5</v>
      </c>
      <c r="E28" s="86">
        <f t="shared" si="0"/>
        <v>5.0000000000000002E-5</v>
      </c>
      <c r="F28" s="107">
        <f t="shared" si="1"/>
        <v>5.0000000000000001E-3</v>
      </c>
      <c r="G28" s="78">
        <f>分析係数表!F29</f>
        <v>0.42378622441075769</v>
      </c>
      <c r="H28" s="107">
        <f t="shared" si="2"/>
        <v>2.1189311220537886E-3</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逆行列!O29</f>
        <v>3.1500000000000001E-4</v>
      </c>
      <c r="E29" s="85">
        <f t="shared" si="0"/>
        <v>3.0800000000000001E-4</v>
      </c>
      <c r="F29" s="107">
        <f t="shared" si="1"/>
        <v>3.0800000000000001E-2</v>
      </c>
      <c r="G29" s="77">
        <f>分析係数表!F30</f>
        <v>0.31902484606666121</v>
      </c>
      <c r="H29" s="107">
        <f t="shared" si="2"/>
        <v>9.8259652588531653E-3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逆行列!O30</f>
        <v>3.2499999999999999E-3</v>
      </c>
      <c r="E30" s="86">
        <f t="shared" si="0"/>
        <v>3.1770000000000001E-3</v>
      </c>
      <c r="F30" s="107">
        <f t="shared" si="1"/>
        <v>0.31770000000000004</v>
      </c>
      <c r="G30" s="78">
        <f>分析係数表!F31</f>
        <v>0.43763839280746847</v>
      </c>
      <c r="H30" s="107">
        <f t="shared" si="2"/>
        <v>0.13903771739493276</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逆行列!O31</f>
        <v>8.8699999999999998E-4</v>
      </c>
      <c r="E31" s="86">
        <f t="shared" si="0"/>
        <v>8.6700000000000004E-4</v>
      </c>
      <c r="F31" s="107">
        <f t="shared" si="1"/>
        <v>8.6699999999999999E-2</v>
      </c>
      <c r="G31" s="78">
        <f>分析係数表!F32</f>
        <v>0.44844077217427647</v>
      </c>
      <c r="H31" s="107">
        <f t="shared" si="2"/>
        <v>3.8879814947509771E-2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逆行列!O32</f>
        <v>2.1600000000000001E-2</v>
      </c>
      <c r="E32" s="86">
        <f t="shared" si="0"/>
        <v>2.1114999999999998E-2</v>
      </c>
      <c r="F32" s="107">
        <f t="shared" si="1"/>
        <v>2.1114999999999999</v>
      </c>
      <c r="G32" s="78">
        <f>分析係数表!F33</f>
        <v>0.34552042009208045</v>
      </c>
      <c r="H32" s="107">
        <f t="shared" si="2"/>
        <v>0.7295663670244279</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逆行列!O33</f>
        <v>2.029E-3</v>
      </c>
      <c r="E33" s="86">
        <f t="shared" si="0"/>
        <v>1.983E-3</v>
      </c>
      <c r="F33" s="107">
        <f t="shared" si="1"/>
        <v>0.1983</v>
      </c>
      <c r="G33" s="78">
        <f>分析係数表!F34</f>
        <v>0.45301166178768587</v>
      </c>
      <c r="H33" s="107">
        <f t="shared" si="2"/>
        <v>8.983221253249811E-2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逆行列!O34</f>
        <v>3.284E-3</v>
      </c>
      <c r="E34" s="86">
        <f t="shared" si="0"/>
        <v>3.2100000000000002E-3</v>
      </c>
      <c r="F34" s="107">
        <f t="shared" si="1"/>
        <v>0.32100000000000001</v>
      </c>
      <c r="G34" s="78">
        <f>分析係数表!F35</f>
        <v>0.62981529934511005</v>
      </c>
      <c r="H34" s="107">
        <f t="shared" si="2"/>
        <v>0.20217071108978033</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逆行列!O35</f>
        <v>3.4487999999999998E-2</v>
      </c>
      <c r="E35" s="86">
        <f t="shared" si="0"/>
        <v>3.3713E-2</v>
      </c>
      <c r="F35" s="107">
        <f t="shared" si="1"/>
        <v>3.3713000000000002</v>
      </c>
      <c r="G35" s="78">
        <f>分析係数表!F36</f>
        <v>0.67957415365165585</v>
      </c>
      <c r="H35" s="107">
        <f t="shared" si="2"/>
        <v>2.2910483442058274</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逆行列!O36</f>
        <v>1.0702E-2</v>
      </c>
      <c r="E36" s="86">
        <f t="shared" si="0"/>
        <v>1.0462000000000001E-2</v>
      </c>
      <c r="F36" s="107">
        <f t="shared" si="1"/>
        <v>1.0462</v>
      </c>
      <c r="G36" s="78">
        <f>分析係数表!F37</f>
        <v>0.64494134702082306</v>
      </c>
      <c r="H36" s="107">
        <f t="shared" si="2"/>
        <v>0.67473763725318514</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逆行列!O37</f>
        <v>6.7250000000000001E-3</v>
      </c>
      <c r="E37" s="86">
        <f t="shared" si="0"/>
        <v>6.574E-3</v>
      </c>
      <c r="F37" s="107">
        <f t="shared" si="1"/>
        <v>0.65739999999999998</v>
      </c>
      <c r="G37" s="78">
        <f>分析係数表!F38</f>
        <v>0.83881505728732564</v>
      </c>
      <c r="H37" s="107">
        <f t="shared" si="2"/>
        <v>0.55143701866068784</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逆行列!O38</f>
        <v>4.5207999999999998E-2</v>
      </c>
      <c r="E38" s="86">
        <f t="shared" si="0"/>
        <v>4.4192000000000002E-2</v>
      </c>
      <c r="F38" s="107">
        <f t="shared" si="1"/>
        <v>4.4192</v>
      </c>
      <c r="G38" s="78">
        <f>分析係数表!F39</f>
        <v>0.49216477614463838</v>
      </c>
      <c r="H38" s="107">
        <f t="shared" si="2"/>
        <v>2.1749745787383858</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逆行列!O39</f>
        <v>1.2657E-2</v>
      </c>
      <c r="E39" s="86">
        <f t="shared" si="0"/>
        <v>1.2373E-2</v>
      </c>
      <c r="F39" s="107">
        <f t="shared" si="1"/>
        <v>1.2373000000000001</v>
      </c>
      <c r="G39" s="78">
        <f>分析係数表!F40</f>
        <v>0.51640599442629331</v>
      </c>
      <c r="H39" s="107">
        <f t="shared" si="2"/>
        <v>0.63894913690365274</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逆行列!O40</f>
        <v>2.32E-3</v>
      </c>
      <c r="E40" s="86">
        <f t="shared" si="0"/>
        <v>2.2680000000000001E-3</v>
      </c>
      <c r="F40" s="107">
        <f t="shared" si="1"/>
        <v>0.2268</v>
      </c>
      <c r="G40" s="78">
        <f>分析係数表!F41</f>
        <v>0.70991192005501336</v>
      </c>
      <c r="H40" s="107">
        <f t="shared" si="2"/>
        <v>0.16100802346847704</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逆行列!O41</f>
        <v>3.3500000000000001E-4</v>
      </c>
      <c r="E41" s="86">
        <f t="shared" si="0"/>
        <v>3.2699999999999998E-4</v>
      </c>
      <c r="F41" s="107">
        <f t="shared" si="1"/>
        <v>3.27E-2</v>
      </c>
      <c r="G41" s="78">
        <f>分析係数表!F42</f>
        <v>0.67739938979453929</v>
      </c>
      <c r="H41" s="107">
        <f t="shared" si="2"/>
        <v>2.2150960046281434E-2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逆行列!O42</f>
        <v>8.8999999999999995E-5</v>
      </c>
      <c r="E42" s="86">
        <f t="shared" si="0"/>
        <v>8.7000000000000001E-5</v>
      </c>
      <c r="F42" s="107">
        <f t="shared" si="1"/>
        <v>8.6999999999999994E-3</v>
      </c>
      <c r="G42" s="78">
        <f>分析係数表!F43</f>
        <v>0.61149593986807305</v>
      </c>
      <c r="H42" s="107">
        <f t="shared" si="2"/>
        <v>5.3200146768522354E-3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逆行列!O43</f>
        <v>9.2900000000000003E-4</v>
      </c>
      <c r="E43" s="86">
        <f t="shared" si="0"/>
        <v>9.0799999999999995E-4</v>
      </c>
      <c r="F43" s="107">
        <f t="shared" si="1"/>
        <v>9.0799999999999992E-2</v>
      </c>
      <c r="G43" s="78">
        <f>分析係数表!F44</f>
        <v>0.56981883202321104</v>
      </c>
      <c r="H43" s="107">
        <f t="shared" si="2"/>
        <v>5.1739549947707561E-2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逆行列!O44</f>
        <v>7.1329000000000004E-2</v>
      </c>
      <c r="E44" s="86">
        <f t="shared" si="0"/>
        <v>6.9726999999999997E-2</v>
      </c>
      <c r="F44" s="107">
        <f t="shared" si="1"/>
        <v>6.9726999999999997</v>
      </c>
      <c r="G44" s="78">
        <f>分析係数表!F45</f>
        <v>0.61317771700844281</v>
      </c>
      <c r="H44" s="107">
        <f t="shared" si="2"/>
        <v>4.2755042673847692</v>
      </c>
      <c r="I44" s="78">
        <f>分析係数表!D45</f>
        <v>0.10506564935424789</v>
      </c>
      <c r="J44" s="107">
        <f t="shared" si="3"/>
        <v>1</v>
      </c>
      <c r="K44" s="78">
        <f>分析係数表!E45</f>
        <v>9.0418521617546821E-2</v>
      </c>
      <c r="L44" s="107">
        <f t="shared" si="4"/>
        <v>1</v>
      </c>
    </row>
    <row r="45" spans="1:12" ht="16.5" customHeight="1" x14ac:dyDescent="0.15">
      <c r="A45" s="100">
        <v>41</v>
      </c>
      <c r="B45" s="96" t="s">
        <v>16</v>
      </c>
      <c r="C45" s="104"/>
      <c r="D45" s="89">
        <f>逆行列!O45</f>
        <v>2.1000000000000001E-4</v>
      </c>
      <c r="E45" s="86">
        <f t="shared" si="0"/>
        <v>2.05E-4</v>
      </c>
      <c r="F45" s="107">
        <f t="shared" si="1"/>
        <v>2.0500000000000001E-2</v>
      </c>
      <c r="G45" s="78">
        <f>分析係数表!F46</f>
        <v>0.51596704897888579</v>
      </c>
      <c r="H45" s="107">
        <f t="shared" si="2"/>
        <v>1.0577324504067159E-2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逆行列!O46</f>
        <v>1.652E-3</v>
      </c>
      <c r="E46" s="86">
        <f t="shared" si="0"/>
        <v>1.6149999999999999E-3</v>
      </c>
      <c r="F46" s="107">
        <f t="shared" si="1"/>
        <v>0.16149999999999998</v>
      </c>
      <c r="G46" s="78">
        <f>分析係数表!F47</f>
        <v>-5.3539496086262839E-5</v>
      </c>
      <c r="H46" s="107">
        <f t="shared" si="2"/>
        <v>-8.6466286179314477E-6</v>
      </c>
      <c r="I46" s="78">
        <f>分析係数表!D47</f>
        <v>0</v>
      </c>
      <c r="J46" s="107">
        <f t="shared" si="3"/>
        <v>0</v>
      </c>
      <c r="K46" s="78">
        <f>分析係数表!E47</f>
        <v>0</v>
      </c>
      <c r="L46" s="107">
        <f t="shared" si="4"/>
        <v>0</v>
      </c>
    </row>
    <row r="47" spans="1:12" ht="16.5" customHeight="1" x14ac:dyDescent="0.15">
      <c r="A47" s="101">
        <v>43</v>
      </c>
      <c r="B47" s="97" t="s">
        <v>184</v>
      </c>
      <c r="C47" s="105"/>
      <c r="D47" s="91">
        <f>逆行列!O47</f>
        <v>9.4079999999999997E-3</v>
      </c>
      <c r="E47" s="87">
        <f t="shared" si="0"/>
        <v>9.1970000000000003E-3</v>
      </c>
      <c r="F47" s="108">
        <f t="shared" si="1"/>
        <v>0.91970000000000007</v>
      </c>
      <c r="G47" s="79">
        <f>分析係数表!F48</f>
        <v>0.40759173620369599</v>
      </c>
      <c r="H47" s="108">
        <f t="shared" si="2"/>
        <v>0.37486211978653922</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逆行列!O48</f>
        <v>1.30219</v>
      </c>
      <c r="E48" s="88"/>
      <c r="F48" s="82">
        <f>SUM(F5:F47)</f>
        <v>127.29390000000004</v>
      </c>
      <c r="G48" s="81">
        <f>分析係数表!F49</f>
        <v>0.4580197971513183</v>
      </c>
      <c r="H48" s="82">
        <f>SUM(H5:H47)</f>
        <v>62.279897686048486</v>
      </c>
      <c r="I48" s="81">
        <f>分析係数表!D49</f>
        <v>5.2929230967761406E-2</v>
      </c>
      <c r="J48" s="82">
        <f>SUM(J5:J47)</f>
        <v>5</v>
      </c>
      <c r="K48" s="81">
        <f>分析係数表!E49</f>
        <v>4.5949321610166551E-2</v>
      </c>
      <c r="L48" s="82">
        <f>SUM(L5:L47)</f>
        <v>5</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14</v>
      </c>
      <c r="B2" s="110" t="s">
        <v>5</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逆行列!P5</f>
        <v>2.0999999999999999E-5</v>
      </c>
      <c r="E5" s="85">
        <f>ROUND(D5/$D$18,6)</f>
        <v>1.5E-5</v>
      </c>
      <c r="F5" s="106">
        <f>$C$18*E5</f>
        <v>1.5E-3</v>
      </c>
      <c r="G5" s="77">
        <f>分析係数表!F6</f>
        <v>0.48570802668722374</v>
      </c>
      <c r="H5" s="106">
        <f>F5*G5</f>
        <v>7.2856204003083562E-4</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逆行列!P6</f>
        <v>1.9999999999999999E-6</v>
      </c>
      <c r="E6" s="86">
        <f t="shared" ref="E6:E47" si="0">ROUND(D6/$D$18,6)</f>
        <v>9.9999999999999995E-7</v>
      </c>
      <c r="F6" s="107">
        <f t="shared" ref="F6:F47" si="1">$C$18*E6</f>
        <v>9.9999999999999991E-5</v>
      </c>
      <c r="G6" s="78">
        <f>分析係数表!F7</f>
        <v>0.67176809506661861</v>
      </c>
      <c r="H6" s="107">
        <f t="shared" ref="H6:H47" si="2">F6*G6</f>
        <v>6.7176809506661853E-5</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逆行列!P7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逆行列!P8</f>
        <v>4.7199999999999998E-4</v>
      </c>
      <c r="E8" s="87">
        <f t="shared" si="0"/>
        <v>3.4400000000000001E-4</v>
      </c>
      <c r="F8" s="107">
        <f t="shared" si="1"/>
        <v>3.44E-2</v>
      </c>
      <c r="G8" s="79">
        <f>分析係数表!F9</f>
        <v>0.44415167095115682</v>
      </c>
      <c r="H8" s="107">
        <f t="shared" si="2"/>
        <v>1.5278817480719794E-2</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逆行列!P9</f>
        <v>2.6999999999999999E-5</v>
      </c>
      <c r="E9" s="86">
        <f t="shared" si="0"/>
        <v>2.0000000000000002E-5</v>
      </c>
      <c r="F9" s="107">
        <f t="shared" si="1"/>
        <v>2E-3</v>
      </c>
      <c r="G9" s="78">
        <f>分析係数表!F10</f>
        <v>0.36414820056107028</v>
      </c>
      <c r="H9" s="107">
        <f t="shared" si="2"/>
        <v>7.2829640112214062E-4</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逆行列!P10</f>
        <v>1.02E-4</v>
      </c>
      <c r="E10" s="85">
        <f t="shared" si="0"/>
        <v>7.3999999999999996E-5</v>
      </c>
      <c r="F10" s="107">
        <f t="shared" si="1"/>
        <v>7.3999999999999995E-3</v>
      </c>
      <c r="G10" s="77">
        <f>分析係数表!F11</f>
        <v>0.3909851465844234</v>
      </c>
      <c r="H10" s="107">
        <f t="shared" si="2"/>
        <v>2.8932900847247331E-3</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逆行列!P11</f>
        <v>5.5000000000000003E-4</v>
      </c>
      <c r="E11" s="86">
        <f t="shared" si="0"/>
        <v>4.0099999999999999E-4</v>
      </c>
      <c r="F11" s="107">
        <f t="shared" si="1"/>
        <v>4.0099999999999997E-2</v>
      </c>
      <c r="G11" s="78">
        <f>分析係数表!F12</f>
        <v>0.34923508235554956</v>
      </c>
      <c r="H11" s="107">
        <f t="shared" si="2"/>
        <v>1.4004326802457537E-2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逆行列!P12</f>
        <v>8.6899999999999998E-4</v>
      </c>
      <c r="E12" s="86">
        <f t="shared" si="0"/>
        <v>6.3400000000000001E-4</v>
      </c>
      <c r="F12" s="107">
        <f t="shared" si="1"/>
        <v>6.3399999999999998E-2</v>
      </c>
      <c r="G12" s="78">
        <f>分析係数表!F13</f>
        <v>0.31889278097965035</v>
      </c>
      <c r="H12" s="107">
        <f t="shared" si="2"/>
        <v>2.0217802314109832E-2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逆行列!P13</f>
        <v>1.0555999999999999E-2</v>
      </c>
      <c r="E13" s="86">
        <f t="shared" si="0"/>
        <v>7.698E-3</v>
      </c>
      <c r="F13" s="107">
        <f t="shared" si="1"/>
        <v>0.76980000000000004</v>
      </c>
      <c r="G13" s="78">
        <f>分析係数表!F14</f>
        <v>0.30341232585675537</v>
      </c>
      <c r="H13" s="107">
        <f t="shared" si="2"/>
        <v>0.23356680844453029</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逆行列!P14</f>
        <v>4.2200000000000001E-4</v>
      </c>
      <c r="E14" s="86">
        <f t="shared" si="0"/>
        <v>3.0800000000000001E-4</v>
      </c>
      <c r="F14" s="107">
        <f t="shared" si="1"/>
        <v>3.0800000000000001E-2</v>
      </c>
      <c r="G14" s="78">
        <f>分析係数表!F15</f>
        <v>0.33935947066777478</v>
      </c>
      <c r="H14" s="107">
        <f t="shared" si="2"/>
        <v>1.0452271696567464E-2</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逆行列!P15</f>
        <v>5.5500000000000005E-4</v>
      </c>
      <c r="E15" s="86">
        <f t="shared" si="0"/>
        <v>4.0499999999999998E-4</v>
      </c>
      <c r="F15" s="107">
        <f t="shared" si="1"/>
        <v>4.0499999999999994E-2</v>
      </c>
      <c r="G15" s="78">
        <f>分析係数表!F16</f>
        <v>0.45399226383412611</v>
      </c>
      <c r="H15" s="107">
        <f t="shared" si="2"/>
        <v>1.8386686685282105E-2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逆行列!P16</f>
        <v>1.9999999999999999E-6</v>
      </c>
      <c r="E16" s="86">
        <f t="shared" si="0"/>
        <v>9.9999999999999995E-7</v>
      </c>
      <c r="F16" s="107">
        <f t="shared" si="1"/>
        <v>9.9999999999999991E-5</v>
      </c>
      <c r="G16" s="78">
        <f>分析係数表!F17</f>
        <v>0.46132696318521343</v>
      </c>
      <c r="H16" s="107">
        <f t="shared" si="2"/>
        <v>4.6132696318521341E-5</v>
      </c>
      <c r="I16" s="78">
        <f>分析係数表!D17</f>
        <v>7.7759018132968136E-2</v>
      </c>
      <c r="J16" s="107">
        <f t="shared" si="3"/>
        <v>0</v>
      </c>
      <c r="K16" s="78">
        <f>分析係数表!E17</f>
        <v>5.4566173049882649E-2</v>
      </c>
      <c r="L16" s="107">
        <f t="shared" si="4"/>
        <v>0</v>
      </c>
    </row>
    <row r="17" spans="1:12" ht="16.5" customHeight="1" x14ac:dyDescent="0.15">
      <c r="A17" s="101">
        <v>13</v>
      </c>
      <c r="B17" s="96" t="s">
        <v>170</v>
      </c>
      <c r="C17" s="104"/>
      <c r="D17" s="89">
        <f>逆行列!P17</f>
        <v>2.6359999999999999E-3</v>
      </c>
      <c r="E17" s="86">
        <f t="shared" si="0"/>
        <v>1.9220000000000001E-3</v>
      </c>
      <c r="F17" s="107">
        <f t="shared" si="1"/>
        <v>0.19220000000000001</v>
      </c>
      <c r="G17" s="78">
        <f>分析係数表!F18</f>
        <v>0.481838760471413</v>
      </c>
      <c r="H17" s="107">
        <f t="shared" si="2"/>
        <v>9.260940976260558E-2</v>
      </c>
      <c r="I17" s="78">
        <f>分析係数表!D18</f>
        <v>4.4574750223706147E-2</v>
      </c>
      <c r="J17" s="107">
        <f t="shared" si="3"/>
        <v>0</v>
      </c>
      <c r="K17" s="78">
        <f>分析係数表!E18</f>
        <v>3.9092504514586568E-2</v>
      </c>
      <c r="L17" s="107">
        <f t="shared" si="4"/>
        <v>0</v>
      </c>
    </row>
    <row r="18" spans="1:12" ht="16.5" customHeight="1" x14ac:dyDescent="0.15">
      <c r="A18" s="102">
        <v>14</v>
      </c>
      <c r="B18" s="113" t="s">
        <v>5</v>
      </c>
      <c r="C18" s="112">
        <f>入力!$D$18</f>
        <v>100</v>
      </c>
      <c r="D18" s="89">
        <f>逆行列!P18</f>
        <v>1.371208</v>
      </c>
      <c r="E18" s="86">
        <f t="shared" si="0"/>
        <v>1</v>
      </c>
      <c r="F18" s="107">
        <f t="shared" si="1"/>
        <v>100</v>
      </c>
      <c r="G18" s="78">
        <f>分析係数表!F19</f>
        <v>0.26496716403559761</v>
      </c>
      <c r="H18" s="107">
        <f t="shared" si="2"/>
        <v>26.496716403559763</v>
      </c>
      <c r="I18" s="78">
        <f>分析係数表!D19</f>
        <v>1.0166939725639489E-2</v>
      </c>
      <c r="J18" s="107">
        <f t="shared" si="3"/>
        <v>1</v>
      </c>
      <c r="K18" s="78">
        <f>分析係数表!E19</f>
        <v>9.4340922408746569E-3</v>
      </c>
      <c r="L18" s="107">
        <f t="shared" si="4"/>
        <v>1</v>
      </c>
    </row>
    <row r="19" spans="1:12" ht="16.5" customHeight="1" x14ac:dyDescent="0.15">
      <c r="A19" s="98">
        <v>15</v>
      </c>
      <c r="B19" s="96" t="s">
        <v>6</v>
      </c>
      <c r="C19" s="104"/>
      <c r="D19" s="89">
        <f>逆行列!P19</f>
        <v>2.846E-3</v>
      </c>
      <c r="E19" s="86">
        <f t="shared" si="0"/>
        <v>2.0760000000000002E-3</v>
      </c>
      <c r="F19" s="107">
        <f t="shared" si="1"/>
        <v>0.20760000000000001</v>
      </c>
      <c r="G19" s="78">
        <f>分析係数表!F20</f>
        <v>0.15088328436796519</v>
      </c>
      <c r="H19" s="107">
        <f t="shared" si="2"/>
        <v>3.1323369834789574E-2</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逆行列!P20</f>
        <v>1.6819999999999999E-3</v>
      </c>
      <c r="E20" s="86">
        <f t="shared" si="0"/>
        <v>1.227E-3</v>
      </c>
      <c r="F20" s="107">
        <f t="shared" si="1"/>
        <v>0.1227</v>
      </c>
      <c r="G20" s="78">
        <f>分析係数表!F21</f>
        <v>0.41125826744511707</v>
      </c>
      <c r="H20" s="107">
        <f t="shared" si="2"/>
        <v>5.0461389415515867E-2</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逆行列!P21</f>
        <v>1.5899999999999999E-4</v>
      </c>
      <c r="E21" s="86">
        <f t="shared" si="0"/>
        <v>1.16E-4</v>
      </c>
      <c r="F21" s="107">
        <f t="shared" si="1"/>
        <v>1.1599999999999999E-2</v>
      </c>
      <c r="G21" s="78">
        <f>分析係数表!F22</f>
        <v>0.41343088178667692</v>
      </c>
      <c r="H21" s="107">
        <f t="shared" si="2"/>
        <v>4.7957982287254522E-3</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逆行列!P22</f>
        <v>2.52E-4</v>
      </c>
      <c r="E22" s="86">
        <f t="shared" si="0"/>
        <v>1.84E-4</v>
      </c>
      <c r="F22" s="107">
        <f t="shared" si="1"/>
        <v>1.84E-2</v>
      </c>
      <c r="G22" s="78">
        <f>分析係数表!F23</f>
        <v>0.45246219063050586</v>
      </c>
      <c r="H22" s="107">
        <f t="shared" si="2"/>
        <v>8.3253043076013077E-3</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逆行列!P23</f>
        <v>5.8999999999999998E-5</v>
      </c>
      <c r="E23" s="86">
        <f t="shared" si="0"/>
        <v>4.3000000000000002E-5</v>
      </c>
      <c r="F23" s="107">
        <f t="shared" si="1"/>
        <v>4.3E-3</v>
      </c>
      <c r="G23" s="78">
        <f>分析係数表!F24</f>
        <v>0.35247981545559398</v>
      </c>
      <c r="H23" s="107">
        <f t="shared" si="2"/>
        <v>1.5156632064590541E-3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逆行列!P24</f>
        <v>1.02E-4</v>
      </c>
      <c r="E24" s="86">
        <f t="shared" si="0"/>
        <v>7.3999999999999996E-5</v>
      </c>
      <c r="F24" s="107">
        <f t="shared" si="1"/>
        <v>7.3999999999999995E-3</v>
      </c>
      <c r="G24" s="78">
        <f>分析係数表!F25</f>
        <v>0.37565437150249714</v>
      </c>
      <c r="H24" s="107">
        <f t="shared" si="2"/>
        <v>2.7798423491184787E-3</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逆行列!P25</f>
        <v>8.2999999999999998E-5</v>
      </c>
      <c r="E25" s="86">
        <f t="shared" si="0"/>
        <v>6.0999999999999999E-5</v>
      </c>
      <c r="F25" s="107">
        <f t="shared" si="1"/>
        <v>6.0999999999999995E-3</v>
      </c>
      <c r="G25" s="78">
        <f>分析係数表!F26</f>
        <v>0.34542907317568877</v>
      </c>
      <c r="H25" s="107">
        <f t="shared" si="2"/>
        <v>2.1071173463717012E-3</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逆行列!P26</f>
        <v>3.9999999999999998E-6</v>
      </c>
      <c r="E26" s="86">
        <f t="shared" si="0"/>
        <v>3.0000000000000001E-6</v>
      </c>
      <c r="F26" s="107">
        <f t="shared" si="1"/>
        <v>3.0000000000000003E-4</v>
      </c>
      <c r="G26" s="78">
        <f>分析係数表!F27</f>
        <v>0.34459086689505486</v>
      </c>
      <c r="H26" s="107">
        <f t="shared" si="2"/>
        <v>1.0337726006851647E-4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逆行列!P27</f>
        <v>5.4600000000000004E-4</v>
      </c>
      <c r="E27" s="87">
        <f t="shared" si="0"/>
        <v>3.9800000000000002E-4</v>
      </c>
      <c r="F27" s="107">
        <f t="shared" si="1"/>
        <v>3.9800000000000002E-2</v>
      </c>
      <c r="G27" s="79">
        <f>分析係数表!F28</f>
        <v>0.22214941655934178</v>
      </c>
      <c r="H27" s="107">
        <f t="shared" si="2"/>
        <v>8.8415467790618034E-3</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逆行列!P28</f>
        <v>3.0000000000000001E-5</v>
      </c>
      <c r="E28" s="86">
        <f t="shared" si="0"/>
        <v>2.1999999999999999E-5</v>
      </c>
      <c r="F28" s="107">
        <f t="shared" si="1"/>
        <v>2.2000000000000001E-3</v>
      </c>
      <c r="G28" s="78">
        <f>分析係数表!F29</f>
        <v>0.42378622441075769</v>
      </c>
      <c r="H28" s="107">
        <f t="shared" si="2"/>
        <v>9.3232969370366696E-4</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逆行列!P29</f>
        <v>1.64E-4</v>
      </c>
      <c r="E29" s="85">
        <f t="shared" si="0"/>
        <v>1.2E-4</v>
      </c>
      <c r="F29" s="107">
        <f t="shared" si="1"/>
        <v>1.2E-2</v>
      </c>
      <c r="G29" s="77">
        <f>分析係数表!F30</f>
        <v>0.31902484606666121</v>
      </c>
      <c r="H29" s="107">
        <f t="shared" si="2"/>
        <v>3.8282981527999345E-3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逆行列!P30</f>
        <v>4.0210000000000003E-3</v>
      </c>
      <c r="E30" s="86">
        <f t="shared" si="0"/>
        <v>2.9320000000000001E-3</v>
      </c>
      <c r="F30" s="107">
        <f t="shared" si="1"/>
        <v>0.29320000000000002</v>
      </c>
      <c r="G30" s="78">
        <f>分析係数表!F31</f>
        <v>0.43763839280746847</v>
      </c>
      <c r="H30" s="107">
        <f t="shared" si="2"/>
        <v>0.12831557677114977</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逆行列!P31</f>
        <v>8.6700000000000004E-4</v>
      </c>
      <c r="E31" s="86">
        <f t="shared" si="0"/>
        <v>6.3199999999999997E-4</v>
      </c>
      <c r="F31" s="107">
        <f t="shared" si="1"/>
        <v>6.3199999999999992E-2</v>
      </c>
      <c r="G31" s="78">
        <f>分析係数表!F32</f>
        <v>0.44844077217427647</v>
      </c>
      <c r="H31" s="107">
        <f t="shared" si="2"/>
        <v>2.8341456801414269E-2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逆行列!P32</f>
        <v>3.2975999999999998E-2</v>
      </c>
      <c r="E32" s="86">
        <f t="shared" si="0"/>
        <v>2.4049000000000001E-2</v>
      </c>
      <c r="F32" s="107">
        <f t="shared" si="1"/>
        <v>2.4049</v>
      </c>
      <c r="G32" s="78">
        <f>分析係数表!F33</f>
        <v>0.34552042009208045</v>
      </c>
      <c r="H32" s="107">
        <f t="shared" si="2"/>
        <v>0.83094205827944434</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逆行列!P33</f>
        <v>1.6130000000000001E-3</v>
      </c>
      <c r="E33" s="86">
        <f t="shared" si="0"/>
        <v>1.176E-3</v>
      </c>
      <c r="F33" s="107">
        <f t="shared" si="1"/>
        <v>0.1176</v>
      </c>
      <c r="G33" s="78">
        <f>分析係数表!F34</f>
        <v>0.45301166178768587</v>
      </c>
      <c r="H33" s="107">
        <f t="shared" si="2"/>
        <v>5.3274171426231857E-2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逆行列!P34</f>
        <v>7.5799999999999999E-4</v>
      </c>
      <c r="E34" s="86">
        <f t="shared" si="0"/>
        <v>5.53E-4</v>
      </c>
      <c r="F34" s="107">
        <f t="shared" si="1"/>
        <v>5.5300000000000002E-2</v>
      </c>
      <c r="G34" s="78">
        <f>分析係数表!F35</f>
        <v>0.62981529934511005</v>
      </c>
      <c r="H34" s="107">
        <f t="shared" si="2"/>
        <v>3.4828786053784588E-2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逆行列!P35</f>
        <v>3.0148999999999999E-2</v>
      </c>
      <c r="E35" s="86">
        <f t="shared" si="0"/>
        <v>2.1987E-2</v>
      </c>
      <c r="F35" s="107">
        <f t="shared" si="1"/>
        <v>2.1987000000000001</v>
      </c>
      <c r="G35" s="78">
        <f>分析係数表!F36</f>
        <v>0.67957415365165585</v>
      </c>
      <c r="H35" s="107">
        <f t="shared" si="2"/>
        <v>1.4941796916338959</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逆行列!P36</f>
        <v>7.0320000000000001E-3</v>
      </c>
      <c r="E36" s="86">
        <f t="shared" si="0"/>
        <v>5.1279999999999997E-3</v>
      </c>
      <c r="F36" s="107">
        <f t="shared" si="1"/>
        <v>0.51279999999999992</v>
      </c>
      <c r="G36" s="78">
        <f>分析係数表!F37</f>
        <v>0.64494134702082306</v>
      </c>
      <c r="H36" s="107">
        <f t="shared" si="2"/>
        <v>0.33072592275227802</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逆行列!P37</f>
        <v>4.2859999999999999E-3</v>
      </c>
      <c r="E37" s="86">
        <f t="shared" si="0"/>
        <v>3.1259999999999999E-3</v>
      </c>
      <c r="F37" s="107">
        <f t="shared" si="1"/>
        <v>0.31259999999999999</v>
      </c>
      <c r="G37" s="78">
        <f>分析係数表!F38</f>
        <v>0.83881505728732564</v>
      </c>
      <c r="H37" s="107">
        <f t="shared" si="2"/>
        <v>0.26221358690801799</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逆行列!P38</f>
        <v>2.5939E-2</v>
      </c>
      <c r="E38" s="86">
        <f t="shared" si="0"/>
        <v>1.8917E-2</v>
      </c>
      <c r="F38" s="107">
        <f t="shared" si="1"/>
        <v>1.8916999999999999</v>
      </c>
      <c r="G38" s="78">
        <f>分析係数表!F39</f>
        <v>0.49216477614463838</v>
      </c>
      <c r="H38" s="107">
        <f t="shared" si="2"/>
        <v>0.93102810703281236</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逆行列!P39</f>
        <v>7.3220000000000004E-3</v>
      </c>
      <c r="E39" s="86">
        <f t="shared" si="0"/>
        <v>5.3400000000000001E-3</v>
      </c>
      <c r="F39" s="107">
        <f t="shared" si="1"/>
        <v>0.53400000000000003</v>
      </c>
      <c r="G39" s="78">
        <f>分析係数表!F40</f>
        <v>0.51640599442629331</v>
      </c>
      <c r="H39" s="107">
        <f t="shared" si="2"/>
        <v>0.27576080102364064</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逆行列!P40</f>
        <v>1.689E-3</v>
      </c>
      <c r="E40" s="86">
        <f t="shared" si="0"/>
        <v>1.232E-3</v>
      </c>
      <c r="F40" s="107">
        <f t="shared" si="1"/>
        <v>0.1232</v>
      </c>
      <c r="G40" s="78">
        <f>分析係数表!F41</f>
        <v>0.70991192005501336</v>
      </c>
      <c r="H40" s="107">
        <f t="shared" si="2"/>
        <v>8.7461148550777648E-2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逆行列!P41</f>
        <v>1.8100000000000001E-4</v>
      </c>
      <c r="E41" s="86">
        <f t="shared" si="0"/>
        <v>1.3200000000000001E-4</v>
      </c>
      <c r="F41" s="107">
        <f t="shared" si="1"/>
        <v>1.3200000000000002E-2</v>
      </c>
      <c r="G41" s="78">
        <f>分析係数表!F42</f>
        <v>0.67739938979453929</v>
      </c>
      <c r="H41" s="107">
        <f t="shared" si="2"/>
        <v>8.9416719452879191E-3</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逆行列!P42</f>
        <v>5.7000000000000003E-5</v>
      </c>
      <c r="E42" s="86">
        <f t="shared" si="0"/>
        <v>4.1999999999999998E-5</v>
      </c>
      <c r="F42" s="107">
        <f t="shared" si="1"/>
        <v>4.1999999999999997E-3</v>
      </c>
      <c r="G42" s="78">
        <f>分析係数表!F43</f>
        <v>0.61149593986807305</v>
      </c>
      <c r="H42" s="107">
        <f t="shared" si="2"/>
        <v>2.5682829474459067E-3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逆行列!P43</f>
        <v>8.3600000000000005E-4</v>
      </c>
      <c r="E43" s="86">
        <f t="shared" si="0"/>
        <v>6.0999999999999997E-4</v>
      </c>
      <c r="F43" s="107">
        <f t="shared" si="1"/>
        <v>6.0999999999999999E-2</v>
      </c>
      <c r="G43" s="78">
        <f>分析係数表!F44</f>
        <v>0.56981883202321104</v>
      </c>
      <c r="H43" s="107">
        <f t="shared" si="2"/>
        <v>3.4758948753415876E-2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逆行列!P44</f>
        <v>2.4507999999999999E-2</v>
      </c>
      <c r="E44" s="86">
        <f t="shared" si="0"/>
        <v>1.7873E-2</v>
      </c>
      <c r="F44" s="107">
        <f t="shared" si="1"/>
        <v>1.7873000000000001</v>
      </c>
      <c r="G44" s="78">
        <f>分析係数表!F45</f>
        <v>0.61317771700844281</v>
      </c>
      <c r="H44" s="107">
        <f t="shared" si="2"/>
        <v>1.0959325336091899</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逆行列!P45</f>
        <v>1.47E-4</v>
      </c>
      <c r="E45" s="86">
        <f t="shared" si="0"/>
        <v>1.07E-4</v>
      </c>
      <c r="F45" s="107">
        <f t="shared" si="1"/>
        <v>1.0699999999999999E-2</v>
      </c>
      <c r="G45" s="78">
        <f>分析係数表!F46</f>
        <v>0.51596704897888579</v>
      </c>
      <c r="H45" s="107">
        <f t="shared" si="2"/>
        <v>5.5208474240740777E-3</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逆行列!P46</f>
        <v>4.5899999999999999E-4</v>
      </c>
      <c r="E46" s="86">
        <f t="shared" si="0"/>
        <v>3.3500000000000001E-4</v>
      </c>
      <c r="F46" s="107">
        <f t="shared" si="1"/>
        <v>3.3500000000000002E-2</v>
      </c>
      <c r="G46" s="78">
        <f>分析係数表!F47</f>
        <v>-5.3539496086262839E-5</v>
      </c>
      <c r="H46" s="107">
        <f t="shared" si="2"/>
        <v>-1.7935731188898051E-6</v>
      </c>
      <c r="I46" s="78">
        <f>分析係数表!D47</f>
        <v>0</v>
      </c>
      <c r="J46" s="107">
        <f t="shared" si="3"/>
        <v>0</v>
      </c>
      <c r="K46" s="78">
        <f>分析係数表!E47</f>
        <v>0</v>
      </c>
      <c r="L46" s="107">
        <f t="shared" si="4"/>
        <v>0</v>
      </c>
    </row>
    <row r="47" spans="1:12" ht="16.5" customHeight="1" x14ac:dyDescent="0.15">
      <c r="A47" s="101">
        <v>43</v>
      </c>
      <c r="B47" s="97" t="s">
        <v>184</v>
      </c>
      <c r="C47" s="105"/>
      <c r="D47" s="91">
        <f>逆行列!P47</f>
        <v>6.8510000000000003E-3</v>
      </c>
      <c r="E47" s="87">
        <f t="shared" si="0"/>
        <v>4.9959999999999996E-3</v>
      </c>
      <c r="F47" s="108">
        <f t="shared" si="1"/>
        <v>0.49959999999999993</v>
      </c>
      <c r="G47" s="79">
        <f>分析係数表!F48</f>
        <v>0.40759173620369599</v>
      </c>
      <c r="H47" s="108">
        <f t="shared" si="2"/>
        <v>0.20363283140736649</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逆行列!P48</f>
        <v>1.543037</v>
      </c>
      <c r="E48" s="88"/>
      <c r="F48" s="82">
        <f>SUM(F5:F47)</f>
        <v>112.53150000000001</v>
      </c>
      <c r="G48" s="81">
        <f>分析係数表!F49</f>
        <v>0.4580197971513183</v>
      </c>
      <c r="H48" s="82">
        <f>SUM(H5:H47)</f>
        <v>32.829176970234471</v>
      </c>
      <c r="I48" s="81">
        <f>分析係数表!D49</f>
        <v>5.2929230967761406E-2</v>
      </c>
      <c r="J48" s="82">
        <f>SUM(J5:J47)</f>
        <v>1</v>
      </c>
      <c r="K48" s="81">
        <f>分析係数表!E49</f>
        <v>4.5949321610166551E-2</v>
      </c>
      <c r="L48" s="82">
        <f>SUM(L5:L47)</f>
        <v>1</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0866141732283472" right="0.70866141732283472" top="0.74803149606299213" bottom="0.74803149606299213" header="0.31496062992125984" footer="0.31496062992125984"/>
  <pageSetup paperSize="9" scale="59" orientation="landscape" r:id="rId1"/>
  <headerFooter>
    <oddHeader>&amp;L&amp;F&amp;R&amp;A</oddHead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15</v>
      </c>
      <c r="B2" s="110" t="s">
        <v>6</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逆行列!Q5</f>
        <v>2.5999999999999998E-5</v>
      </c>
      <c r="E5" s="85">
        <f>ROUND(D5/$D$19,6)</f>
        <v>2.3E-5</v>
      </c>
      <c r="F5" s="106">
        <f>$C$19*E5</f>
        <v>2.3E-3</v>
      </c>
      <c r="G5" s="77">
        <f>分析係数表!F6</f>
        <v>0.48570802668722374</v>
      </c>
      <c r="H5" s="106">
        <f>F5*G5</f>
        <v>1.1171284613806145E-3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逆行列!Q6</f>
        <v>3.9999999999999998E-6</v>
      </c>
      <c r="E6" s="86">
        <f t="shared" ref="E6:E47" si="0">ROUND(D6/$D$19,6)</f>
        <v>3.9999999999999998E-6</v>
      </c>
      <c r="F6" s="107">
        <f t="shared" ref="F6:F47" si="1">$C$19*E6</f>
        <v>3.9999999999999996E-4</v>
      </c>
      <c r="G6" s="78">
        <f>分析係数表!F7</f>
        <v>0.67176809506661861</v>
      </c>
      <c r="H6" s="107">
        <f t="shared" ref="H6:H47" si="2">F6*G6</f>
        <v>2.6870723802664741E-4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逆行列!Q7</f>
        <v>3.9999999999999998E-6</v>
      </c>
      <c r="E7" s="86">
        <f t="shared" si="0"/>
        <v>3.9999999999999998E-6</v>
      </c>
      <c r="F7" s="107">
        <f t="shared" si="1"/>
        <v>3.9999999999999996E-4</v>
      </c>
      <c r="G7" s="78">
        <f>分析係数表!F8</f>
        <v>0.42319135410044501</v>
      </c>
      <c r="H7" s="107">
        <f t="shared" si="2"/>
        <v>1.6927654164017799E-4</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逆行列!Q8</f>
        <v>1.4799999999999999E-4</v>
      </c>
      <c r="E8" s="87">
        <f t="shared" si="0"/>
        <v>1.2999999999999999E-4</v>
      </c>
      <c r="F8" s="107">
        <f t="shared" si="1"/>
        <v>1.2999999999999999E-2</v>
      </c>
      <c r="G8" s="79">
        <f>分析係数表!F9</f>
        <v>0.44415167095115682</v>
      </c>
      <c r="H8" s="107">
        <f t="shared" si="2"/>
        <v>5.7739717223650386E-3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逆行列!Q9</f>
        <v>4.1E-5</v>
      </c>
      <c r="E9" s="86">
        <f t="shared" si="0"/>
        <v>3.6000000000000001E-5</v>
      </c>
      <c r="F9" s="107">
        <f t="shared" si="1"/>
        <v>3.5999999999999999E-3</v>
      </c>
      <c r="G9" s="78">
        <f>分析係数表!F10</f>
        <v>0.36414820056107028</v>
      </c>
      <c r="H9" s="107">
        <f t="shared" si="2"/>
        <v>1.3109335220198529E-3</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逆行列!Q10</f>
        <v>1.9799999999999999E-4</v>
      </c>
      <c r="E10" s="85">
        <f t="shared" si="0"/>
        <v>1.74E-4</v>
      </c>
      <c r="F10" s="107">
        <f t="shared" si="1"/>
        <v>1.7399999999999999E-2</v>
      </c>
      <c r="G10" s="77">
        <f>分析係数表!F11</f>
        <v>0.3909851465844234</v>
      </c>
      <c r="H10" s="107">
        <f t="shared" si="2"/>
        <v>6.8031415505689667E-3</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逆行列!Q11</f>
        <v>1.397E-3</v>
      </c>
      <c r="E11" s="86">
        <f t="shared" si="0"/>
        <v>1.225E-3</v>
      </c>
      <c r="F11" s="107">
        <f t="shared" si="1"/>
        <v>0.1225</v>
      </c>
      <c r="G11" s="78">
        <f>分析係数表!F12</f>
        <v>0.34923508235554956</v>
      </c>
      <c r="H11" s="107">
        <f t="shared" si="2"/>
        <v>4.2781297588554819E-2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逆行列!Q12</f>
        <v>1.034E-3</v>
      </c>
      <c r="E12" s="86">
        <f t="shared" si="0"/>
        <v>9.0700000000000004E-4</v>
      </c>
      <c r="F12" s="107">
        <f t="shared" si="1"/>
        <v>9.0700000000000003E-2</v>
      </c>
      <c r="G12" s="78">
        <f>分析係数表!F13</f>
        <v>0.31889278097965035</v>
      </c>
      <c r="H12" s="107">
        <f t="shared" si="2"/>
        <v>2.8923575234854289E-2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逆行列!Q13</f>
        <v>3.2139999999999998E-3</v>
      </c>
      <c r="E13" s="86">
        <f t="shared" si="0"/>
        <v>2.8180000000000002E-3</v>
      </c>
      <c r="F13" s="107">
        <f t="shared" si="1"/>
        <v>0.28179999999999999</v>
      </c>
      <c r="G13" s="78">
        <f>分析係数表!F14</f>
        <v>0.30341232585675537</v>
      </c>
      <c r="H13" s="107">
        <f t="shared" si="2"/>
        <v>8.5501593426433667E-2</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逆行列!Q14</f>
        <v>2.281E-3</v>
      </c>
      <c r="E14" s="86">
        <f t="shared" si="0"/>
        <v>2E-3</v>
      </c>
      <c r="F14" s="107">
        <f t="shared" si="1"/>
        <v>0.2</v>
      </c>
      <c r="G14" s="78">
        <f>分析係数表!F15</f>
        <v>0.33935947066777478</v>
      </c>
      <c r="H14" s="107">
        <f t="shared" si="2"/>
        <v>6.7871894133554961E-2</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逆行列!Q15</f>
        <v>3.1300000000000002E-4</v>
      </c>
      <c r="E15" s="86">
        <f t="shared" si="0"/>
        <v>2.7399999999999999E-4</v>
      </c>
      <c r="F15" s="107">
        <f t="shared" si="1"/>
        <v>2.7400000000000001E-2</v>
      </c>
      <c r="G15" s="78">
        <f>分析係数表!F16</f>
        <v>0.45399226383412611</v>
      </c>
      <c r="H15" s="107">
        <f t="shared" si="2"/>
        <v>1.2439388029055056E-2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逆行列!Q16</f>
        <v>1.9999999999999999E-6</v>
      </c>
      <c r="E16" s="86">
        <f t="shared" si="0"/>
        <v>1.9999999999999999E-6</v>
      </c>
      <c r="F16" s="107">
        <f t="shared" si="1"/>
        <v>1.9999999999999998E-4</v>
      </c>
      <c r="G16" s="78">
        <f>分析係数表!F17</f>
        <v>0.46132696318521343</v>
      </c>
      <c r="H16" s="107">
        <f t="shared" si="2"/>
        <v>9.2265392637042682E-5</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逆行列!Q17</f>
        <v>4.1669999999999997E-3</v>
      </c>
      <c r="E17" s="86">
        <f t="shared" si="0"/>
        <v>3.6540000000000001E-3</v>
      </c>
      <c r="F17" s="107">
        <f t="shared" si="1"/>
        <v>0.3654</v>
      </c>
      <c r="G17" s="78">
        <f>分析係数表!F18</f>
        <v>0.481838760471413</v>
      </c>
      <c r="H17" s="107">
        <f t="shared" si="2"/>
        <v>0.17606388307625431</v>
      </c>
      <c r="I17" s="78">
        <f>分析係数表!D18</f>
        <v>4.4574750223706147E-2</v>
      </c>
      <c r="J17" s="107">
        <f t="shared" si="3"/>
        <v>0</v>
      </c>
      <c r="K17" s="78">
        <f>分析係数表!E18</f>
        <v>3.9092504514586568E-2</v>
      </c>
      <c r="L17" s="107">
        <f t="shared" si="4"/>
        <v>0</v>
      </c>
    </row>
    <row r="18" spans="1:12" ht="16.5" customHeight="1" x14ac:dyDescent="0.15">
      <c r="A18" s="115">
        <v>14</v>
      </c>
      <c r="B18" s="96" t="s">
        <v>5</v>
      </c>
      <c r="C18" s="104"/>
      <c r="D18" s="89">
        <f>逆行列!Q18</f>
        <v>1.505E-3</v>
      </c>
      <c r="E18" s="86">
        <f t="shared" si="0"/>
        <v>1.32E-3</v>
      </c>
      <c r="F18" s="107">
        <f t="shared" si="1"/>
        <v>0.13200000000000001</v>
      </c>
      <c r="G18" s="78">
        <f>分析係数表!F19</f>
        <v>0.26496716403559761</v>
      </c>
      <c r="H18" s="107">
        <f t="shared" si="2"/>
        <v>3.4975665652698884E-2</v>
      </c>
      <c r="I18" s="78">
        <f>分析係数表!D19</f>
        <v>1.0166939725639489E-2</v>
      </c>
      <c r="J18" s="107">
        <f t="shared" si="3"/>
        <v>0</v>
      </c>
      <c r="K18" s="78">
        <f>分析係数表!E19</f>
        <v>9.4340922408746569E-3</v>
      </c>
      <c r="L18" s="107">
        <f t="shared" si="4"/>
        <v>0</v>
      </c>
    </row>
    <row r="19" spans="1:12" ht="16.5" customHeight="1" x14ac:dyDescent="0.15">
      <c r="A19" s="114">
        <v>15</v>
      </c>
      <c r="B19" s="113" t="s">
        <v>6</v>
      </c>
      <c r="C19" s="112">
        <f>入力!$D$19</f>
        <v>100</v>
      </c>
      <c r="D19" s="89">
        <f>逆行列!Q19</f>
        <v>1.1405149999999999</v>
      </c>
      <c r="E19" s="86">
        <f t="shared" si="0"/>
        <v>1</v>
      </c>
      <c r="F19" s="107">
        <f t="shared" si="1"/>
        <v>100</v>
      </c>
      <c r="G19" s="78">
        <f>分析係数表!F20</f>
        <v>0.15088328436796519</v>
      </c>
      <c r="H19" s="107">
        <f t="shared" si="2"/>
        <v>15.08832843679652</v>
      </c>
      <c r="I19" s="78">
        <f>分析係数表!D20</f>
        <v>1.4370745054861198E-2</v>
      </c>
      <c r="J19" s="107">
        <f t="shared" si="3"/>
        <v>1</v>
      </c>
      <c r="K19" s="78">
        <f>分析係数表!E20</f>
        <v>1.2822749001160996E-2</v>
      </c>
      <c r="L19" s="107">
        <f t="shared" si="4"/>
        <v>1</v>
      </c>
    </row>
    <row r="20" spans="1:12" ht="16.5" customHeight="1" x14ac:dyDescent="0.15">
      <c r="A20" s="116">
        <v>16</v>
      </c>
      <c r="B20" s="96" t="s">
        <v>7</v>
      </c>
      <c r="C20" s="104"/>
      <c r="D20" s="89">
        <f>逆行列!Q20</f>
        <v>2.2729999999999998E-3</v>
      </c>
      <c r="E20" s="86">
        <f t="shared" si="0"/>
        <v>1.993E-3</v>
      </c>
      <c r="F20" s="107">
        <f t="shared" si="1"/>
        <v>0.1993</v>
      </c>
      <c r="G20" s="78">
        <f>分析係数表!F21</f>
        <v>0.41125826744511707</v>
      </c>
      <c r="H20" s="107">
        <f t="shared" si="2"/>
        <v>8.1963772701811835E-2</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逆行列!Q21</f>
        <v>1.1400000000000001E-4</v>
      </c>
      <c r="E21" s="86">
        <f t="shared" si="0"/>
        <v>1E-4</v>
      </c>
      <c r="F21" s="107">
        <f t="shared" si="1"/>
        <v>0.01</v>
      </c>
      <c r="G21" s="78">
        <f>分析係数表!F22</f>
        <v>0.41343088178667692</v>
      </c>
      <c r="H21" s="107">
        <f t="shared" si="2"/>
        <v>4.1343088178667688E-3</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逆行列!Q22</f>
        <v>3.2200000000000002E-4</v>
      </c>
      <c r="E22" s="86">
        <f t="shared" si="0"/>
        <v>2.8200000000000002E-4</v>
      </c>
      <c r="F22" s="107">
        <f t="shared" si="1"/>
        <v>2.8200000000000003E-2</v>
      </c>
      <c r="G22" s="78">
        <f>分析係数表!F23</f>
        <v>0.45246219063050586</v>
      </c>
      <c r="H22" s="107">
        <f t="shared" si="2"/>
        <v>1.2759433775780267E-2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逆行列!Q23</f>
        <v>9.0000000000000006E-5</v>
      </c>
      <c r="E23" s="86">
        <f t="shared" si="0"/>
        <v>7.8999999999999996E-5</v>
      </c>
      <c r="F23" s="107">
        <f t="shared" si="1"/>
        <v>7.899999999999999E-3</v>
      </c>
      <c r="G23" s="78">
        <f>分析係数表!F24</f>
        <v>0.35247981545559398</v>
      </c>
      <c r="H23" s="107">
        <f t="shared" si="2"/>
        <v>2.7845905420991919E-3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逆行列!Q24</f>
        <v>1.63E-4</v>
      </c>
      <c r="E24" s="86">
        <f t="shared" si="0"/>
        <v>1.4300000000000001E-4</v>
      </c>
      <c r="F24" s="107">
        <f t="shared" si="1"/>
        <v>1.43E-2</v>
      </c>
      <c r="G24" s="78">
        <f>分析係数表!F25</f>
        <v>0.37565437150249714</v>
      </c>
      <c r="H24" s="107">
        <f t="shared" si="2"/>
        <v>5.3718575124857091E-3</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逆行列!Q25</f>
        <v>1.2E-4</v>
      </c>
      <c r="E25" s="86">
        <f t="shared" si="0"/>
        <v>1.05E-4</v>
      </c>
      <c r="F25" s="107">
        <f t="shared" si="1"/>
        <v>1.0500000000000001E-2</v>
      </c>
      <c r="G25" s="78">
        <f>分析係数表!F26</f>
        <v>0.34542907317568877</v>
      </c>
      <c r="H25" s="107">
        <f t="shared" si="2"/>
        <v>3.6270052683447323E-3</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逆行列!Q26</f>
        <v>5.0000000000000004E-6</v>
      </c>
      <c r="E26" s="86">
        <f t="shared" si="0"/>
        <v>3.9999999999999998E-6</v>
      </c>
      <c r="F26" s="107">
        <f t="shared" si="1"/>
        <v>3.9999999999999996E-4</v>
      </c>
      <c r="G26" s="78">
        <f>分析係数表!F27</f>
        <v>0.34459086689505486</v>
      </c>
      <c r="H26" s="107">
        <f t="shared" si="2"/>
        <v>1.3783634675802194E-4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逆行列!Q27</f>
        <v>8.0500000000000005E-4</v>
      </c>
      <c r="E27" s="87">
        <f t="shared" si="0"/>
        <v>7.0600000000000003E-4</v>
      </c>
      <c r="F27" s="107">
        <f t="shared" si="1"/>
        <v>7.0599999999999996E-2</v>
      </c>
      <c r="G27" s="79">
        <f>分析係数表!F28</f>
        <v>0.22214941655934178</v>
      </c>
      <c r="H27" s="107">
        <f t="shared" si="2"/>
        <v>1.5683748809089529E-2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逆行列!Q28</f>
        <v>3.6000000000000001E-5</v>
      </c>
      <c r="E28" s="86">
        <f t="shared" si="0"/>
        <v>3.1999999999999999E-5</v>
      </c>
      <c r="F28" s="107">
        <f t="shared" si="1"/>
        <v>3.1999999999999997E-3</v>
      </c>
      <c r="G28" s="78">
        <f>分析係数表!F29</f>
        <v>0.42378622441075769</v>
      </c>
      <c r="H28" s="107">
        <f t="shared" si="2"/>
        <v>1.3561159181144245E-3</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逆行列!Q29</f>
        <v>2.0799999999999999E-4</v>
      </c>
      <c r="E29" s="85">
        <f t="shared" si="0"/>
        <v>1.8200000000000001E-4</v>
      </c>
      <c r="F29" s="107">
        <f t="shared" si="1"/>
        <v>1.8200000000000001E-2</v>
      </c>
      <c r="G29" s="77">
        <f>分析係数表!F30</f>
        <v>0.31902484606666121</v>
      </c>
      <c r="H29" s="107">
        <f t="shared" si="2"/>
        <v>5.8062521984132342E-3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逆行列!Q30</f>
        <v>1.4334E-2</v>
      </c>
      <c r="E30" s="86">
        <f t="shared" si="0"/>
        <v>1.2567999999999999E-2</v>
      </c>
      <c r="F30" s="107">
        <f t="shared" si="1"/>
        <v>1.2567999999999999</v>
      </c>
      <c r="G30" s="78">
        <f>分析係数表!F31</f>
        <v>0.43763839280746847</v>
      </c>
      <c r="H30" s="107">
        <f t="shared" si="2"/>
        <v>0.55002393208042633</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逆行列!Q31</f>
        <v>5.71E-4</v>
      </c>
      <c r="E31" s="86">
        <f t="shared" si="0"/>
        <v>5.0100000000000003E-4</v>
      </c>
      <c r="F31" s="107">
        <f t="shared" si="1"/>
        <v>5.0100000000000006E-2</v>
      </c>
      <c r="G31" s="78">
        <f>分析係数表!F32</f>
        <v>0.44844077217427647</v>
      </c>
      <c r="H31" s="107">
        <f t="shared" si="2"/>
        <v>2.2466882685931253E-2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逆行列!Q32</f>
        <v>1.618E-2</v>
      </c>
      <c r="E32" s="86">
        <f t="shared" si="0"/>
        <v>1.4187E-2</v>
      </c>
      <c r="F32" s="107">
        <f t="shared" si="1"/>
        <v>1.4187000000000001</v>
      </c>
      <c r="G32" s="78">
        <f>分析係数表!F33</f>
        <v>0.34552042009208045</v>
      </c>
      <c r="H32" s="107">
        <f t="shared" si="2"/>
        <v>0.49018981998463457</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逆行列!Q33</f>
        <v>1.3010000000000001E-3</v>
      </c>
      <c r="E33" s="86">
        <f t="shared" si="0"/>
        <v>1.1410000000000001E-3</v>
      </c>
      <c r="F33" s="107">
        <f t="shared" si="1"/>
        <v>0.11410000000000001</v>
      </c>
      <c r="G33" s="78">
        <f>分析係数表!F34</f>
        <v>0.45301166178768587</v>
      </c>
      <c r="H33" s="107">
        <f t="shared" si="2"/>
        <v>5.1688630609974959E-2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逆行列!Q34</f>
        <v>6.3199999999999997E-4</v>
      </c>
      <c r="E34" s="86">
        <f t="shared" si="0"/>
        <v>5.5400000000000002E-4</v>
      </c>
      <c r="F34" s="107">
        <f t="shared" si="1"/>
        <v>5.5400000000000005E-2</v>
      </c>
      <c r="G34" s="78">
        <f>分析係数表!F35</f>
        <v>0.62981529934511005</v>
      </c>
      <c r="H34" s="107">
        <f t="shared" si="2"/>
        <v>3.4891767583719098E-2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逆行列!Q35</f>
        <v>5.2312999999999998E-2</v>
      </c>
      <c r="E35" s="86">
        <f t="shared" si="0"/>
        <v>4.5867999999999999E-2</v>
      </c>
      <c r="F35" s="107">
        <f t="shared" si="1"/>
        <v>4.5868000000000002</v>
      </c>
      <c r="G35" s="78">
        <f>分析係数表!F36</f>
        <v>0.67957415365165585</v>
      </c>
      <c r="H35" s="107">
        <f t="shared" si="2"/>
        <v>3.1170707279694154</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逆行列!Q36</f>
        <v>1.0429000000000001E-2</v>
      </c>
      <c r="E36" s="86">
        <f t="shared" si="0"/>
        <v>9.1439999999999994E-3</v>
      </c>
      <c r="F36" s="107">
        <f t="shared" si="1"/>
        <v>0.91439999999999988</v>
      </c>
      <c r="G36" s="78">
        <f>分析係数表!F37</f>
        <v>0.64494134702082306</v>
      </c>
      <c r="H36" s="107">
        <f t="shared" si="2"/>
        <v>0.58973436771584054</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逆行列!Q37</f>
        <v>5.4260000000000003E-3</v>
      </c>
      <c r="E37" s="86">
        <f t="shared" si="0"/>
        <v>4.7569999999999999E-3</v>
      </c>
      <c r="F37" s="107">
        <f t="shared" si="1"/>
        <v>0.47570000000000001</v>
      </c>
      <c r="G37" s="78">
        <f>分析係数表!F38</f>
        <v>0.83881505728732564</v>
      </c>
      <c r="H37" s="107">
        <f t="shared" si="2"/>
        <v>0.39902432275158084</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逆行列!Q38</f>
        <v>3.2014000000000001E-2</v>
      </c>
      <c r="E38" s="86">
        <f t="shared" si="0"/>
        <v>2.8070000000000001E-2</v>
      </c>
      <c r="F38" s="107">
        <f t="shared" si="1"/>
        <v>2.8069999999999999</v>
      </c>
      <c r="G38" s="78">
        <f>分析係数表!F39</f>
        <v>0.49216477614463838</v>
      </c>
      <c r="H38" s="107">
        <f t="shared" si="2"/>
        <v>1.381506526638</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逆行列!Q39</f>
        <v>9.6299999999999997E-3</v>
      </c>
      <c r="E39" s="86">
        <f t="shared" si="0"/>
        <v>8.4440000000000001E-3</v>
      </c>
      <c r="F39" s="107">
        <f t="shared" si="1"/>
        <v>0.84440000000000004</v>
      </c>
      <c r="G39" s="78">
        <f>分析係数表!F40</f>
        <v>0.51640599442629331</v>
      </c>
      <c r="H39" s="107">
        <f t="shared" si="2"/>
        <v>0.43605322169356209</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逆行列!Q40</f>
        <v>1.2160000000000001E-3</v>
      </c>
      <c r="E40" s="86">
        <f t="shared" si="0"/>
        <v>1.0660000000000001E-3</v>
      </c>
      <c r="F40" s="107">
        <f t="shared" si="1"/>
        <v>0.10660000000000001</v>
      </c>
      <c r="G40" s="78">
        <f>分析係数表!F41</f>
        <v>0.70991192005501336</v>
      </c>
      <c r="H40" s="107">
        <f t="shared" si="2"/>
        <v>7.5676610677864437E-2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逆行列!Q41</f>
        <v>1.5300000000000001E-4</v>
      </c>
      <c r="E41" s="86">
        <f t="shared" si="0"/>
        <v>1.34E-4</v>
      </c>
      <c r="F41" s="107">
        <f t="shared" si="1"/>
        <v>1.34E-2</v>
      </c>
      <c r="G41" s="78">
        <f>分析係数表!F42</f>
        <v>0.67739938979453929</v>
      </c>
      <c r="H41" s="107">
        <f t="shared" si="2"/>
        <v>9.0771518232468269E-3</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逆行列!Q42</f>
        <v>6.0000000000000002E-5</v>
      </c>
      <c r="E42" s="86">
        <f t="shared" si="0"/>
        <v>5.3000000000000001E-5</v>
      </c>
      <c r="F42" s="107">
        <f t="shared" si="1"/>
        <v>5.3E-3</v>
      </c>
      <c r="G42" s="78">
        <f>分析係数表!F43</f>
        <v>0.61149593986807305</v>
      </c>
      <c r="H42" s="107">
        <f t="shared" si="2"/>
        <v>3.2409284813007871E-3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逆行列!Q43</f>
        <v>5.4900000000000001E-4</v>
      </c>
      <c r="E43" s="86">
        <f t="shared" si="0"/>
        <v>4.8099999999999998E-4</v>
      </c>
      <c r="F43" s="107">
        <f t="shared" si="1"/>
        <v>4.8099999999999997E-2</v>
      </c>
      <c r="G43" s="78">
        <f>分析係数表!F44</f>
        <v>0.56981883202321104</v>
      </c>
      <c r="H43" s="107">
        <f t="shared" si="2"/>
        <v>2.7408285820316448E-2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逆行列!Q44</f>
        <v>3.6294E-2</v>
      </c>
      <c r="E44" s="86">
        <f t="shared" si="0"/>
        <v>3.1822000000000003E-2</v>
      </c>
      <c r="F44" s="107">
        <f t="shared" si="1"/>
        <v>3.1822000000000004</v>
      </c>
      <c r="G44" s="78">
        <f>分析係数表!F45</f>
        <v>0.61317771700844281</v>
      </c>
      <c r="H44" s="107">
        <f t="shared" si="2"/>
        <v>1.951254131064267</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逆行列!Q45</f>
        <v>2.0699999999999999E-4</v>
      </c>
      <c r="E45" s="86">
        <f t="shared" si="0"/>
        <v>1.8100000000000001E-4</v>
      </c>
      <c r="F45" s="107">
        <f t="shared" si="1"/>
        <v>1.8100000000000002E-2</v>
      </c>
      <c r="G45" s="78">
        <f>分析係数表!F46</f>
        <v>0.51596704897888579</v>
      </c>
      <c r="H45" s="107">
        <f t="shared" si="2"/>
        <v>9.3390035865178328E-3</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逆行列!Q46</f>
        <v>6.8800000000000003E-4</v>
      </c>
      <c r="E46" s="86">
        <f t="shared" si="0"/>
        <v>6.0300000000000002E-4</v>
      </c>
      <c r="F46" s="107">
        <f t="shared" si="1"/>
        <v>6.0299999999999999E-2</v>
      </c>
      <c r="G46" s="78">
        <f>分析係数表!F47</f>
        <v>-5.3539496086262839E-5</v>
      </c>
      <c r="H46" s="107">
        <f t="shared" si="2"/>
        <v>-3.2284316140016492E-6</v>
      </c>
      <c r="I46" s="78">
        <f>分析係数表!D47</f>
        <v>0</v>
      </c>
      <c r="J46" s="107">
        <f t="shared" si="3"/>
        <v>0</v>
      </c>
      <c r="K46" s="78">
        <f>分析係数表!E47</f>
        <v>0</v>
      </c>
      <c r="L46" s="107">
        <f t="shared" si="4"/>
        <v>0</v>
      </c>
    </row>
    <row r="47" spans="1:12" ht="16.5" customHeight="1" x14ac:dyDescent="0.15">
      <c r="A47" s="101">
        <v>43</v>
      </c>
      <c r="B47" s="97" t="s">
        <v>184</v>
      </c>
      <c r="C47" s="105"/>
      <c r="D47" s="91">
        <f>逆行列!Q47</f>
        <v>4.9329999999999999E-3</v>
      </c>
      <c r="E47" s="87">
        <f t="shared" si="0"/>
        <v>4.3249999999999999E-3</v>
      </c>
      <c r="F47" s="108">
        <f t="shared" si="1"/>
        <v>0.4325</v>
      </c>
      <c r="G47" s="79">
        <f>分析係数表!F48</f>
        <v>0.40759173620369599</v>
      </c>
      <c r="H47" s="108">
        <f t="shared" si="2"/>
        <v>0.17628342590809851</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逆行列!Q48</f>
        <v>1.3459179999999999</v>
      </c>
      <c r="E48" s="88"/>
      <c r="F48" s="82">
        <f>SUM(F5:F47)</f>
        <v>118.00960000000001</v>
      </c>
      <c r="G48" s="81">
        <f>分析係数表!F49</f>
        <v>0.4580197971513183</v>
      </c>
      <c r="H48" s="82">
        <f>SUM(H5:H47)</f>
        <v>25.010972588900415</v>
      </c>
      <c r="I48" s="81">
        <f>分析係数表!D49</f>
        <v>5.2929230967761406E-2</v>
      </c>
      <c r="J48" s="82">
        <f>SUM(J5:J47)</f>
        <v>1</v>
      </c>
      <c r="K48" s="81">
        <f>分析係数表!E49</f>
        <v>4.5949321610166551E-2</v>
      </c>
      <c r="L48" s="82">
        <f>SUM(L5:L47)</f>
        <v>1</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16</v>
      </c>
      <c r="B2" s="110" t="s">
        <v>7</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逆行列!R5</f>
        <v>3.4E-5</v>
      </c>
      <c r="E5" s="85">
        <f>ROUND(D5/$D$20,6)</f>
        <v>3.1999999999999999E-5</v>
      </c>
      <c r="F5" s="106">
        <f>$C$20*E5</f>
        <v>3.1999999999999997E-3</v>
      </c>
      <c r="G5" s="77">
        <f>分析係数表!F6</f>
        <v>0.48570802668722374</v>
      </c>
      <c r="H5" s="106">
        <f>F5*G5</f>
        <v>1.5542656853991159E-3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逆行列!R6</f>
        <v>5.0000000000000004E-6</v>
      </c>
      <c r="E6" s="86">
        <f t="shared" ref="E6:E47" si="0">ROUND(D6/$D$20,6)</f>
        <v>5.0000000000000004E-6</v>
      </c>
      <c r="F6" s="107">
        <f t="shared" ref="F6:F47" si="1">$C$20*E6</f>
        <v>5.0000000000000001E-4</v>
      </c>
      <c r="G6" s="78">
        <f>分析係数表!F7</f>
        <v>0.67176809506661861</v>
      </c>
      <c r="H6" s="107">
        <f t="shared" ref="H6:H47" si="2">F6*G6</f>
        <v>3.3588404753330932E-4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逆行列!R7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逆行列!R8</f>
        <v>1.0399999999999999E-4</v>
      </c>
      <c r="E8" s="87">
        <f t="shared" si="0"/>
        <v>9.7999999999999997E-5</v>
      </c>
      <c r="F8" s="107">
        <f t="shared" si="1"/>
        <v>9.7999999999999997E-3</v>
      </c>
      <c r="G8" s="79">
        <f>分析係数表!F9</f>
        <v>0.44415167095115682</v>
      </c>
      <c r="H8" s="107">
        <f t="shared" si="2"/>
        <v>4.3526863753213371E-3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逆行列!R9</f>
        <v>3.0000000000000001E-5</v>
      </c>
      <c r="E9" s="86">
        <f t="shared" si="0"/>
        <v>2.8E-5</v>
      </c>
      <c r="F9" s="107">
        <f t="shared" si="1"/>
        <v>2.8E-3</v>
      </c>
      <c r="G9" s="78">
        <f>分析係数表!F10</f>
        <v>0.36414820056107028</v>
      </c>
      <c r="H9" s="107">
        <f t="shared" si="2"/>
        <v>1.0196149615709967E-3</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逆行列!R10</f>
        <v>2.1599999999999999E-4</v>
      </c>
      <c r="E10" s="85">
        <f t="shared" si="0"/>
        <v>2.04E-4</v>
      </c>
      <c r="F10" s="107">
        <f t="shared" si="1"/>
        <v>2.0400000000000001E-2</v>
      </c>
      <c r="G10" s="77">
        <f>分析係数表!F11</f>
        <v>0.3909851465844234</v>
      </c>
      <c r="H10" s="107">
        <f t="shared" si="2"/>
        <v>7.9760969903222376E-3</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逆行列!R11</f>
        <v>1.913E-3</v>
      </c>
      <c r="E11" s="86">
        <f t="shared" si="0"/>
        <v>1.8029999999999999E-3</v>
      </c>
      <c r="F11" s="107">
        <f t="shared" si="1"/>
        <v>0.18029999999999999</v>
      </c>
      <c r="G11" s="78">
        <f>分析係数表!F12</f>
        <v>0.34923508235554956</v>
      </c>
      <c r="H11" s="107">
        <f t="shared" si="2"/>
        <v>6.2967085348705584E-2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逆行列!R12</f>
        <v>1.428E-3</v>
      </c>
      <c r="E12" s="86">
        <f t="shared" si="0"/>
        <v>1.346E-3</v>
      </c>
      <c r="F12" s="107">
        <f t="shared" si="1"/>
        <v>0.1346</v>
      </c>
      <c r="G12" s="78">
        <f>分析係数表!F13</f>
        <v>0.31889278097965035</v>
      </c>
      <c r="H12" s="107">
        <f t="shared" si="2"/>
        <v>4.2922968319860935E-2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逆行列!R13</f>
        <v>3.741E-3</v>
      </c>
      <c r="E13" s="86">
        <f t="shared" si="0"/>
        <v>3.5249999999999999E-3</v>
      </c>
      <c r="F13" s="107">
        <f t="shared" si="1"/>
        <v>0.35249999999999998</v>
      </c>
      <c r="G13" s="78">
        <f>分析係数表!F14</f>
        <v>0.30341232585675537</v>
      </c>
      <c r="H13" s="107">
        <f t="shared" si="2"/>
        <v>0.10695284486450626</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逆行列!R14</f>
        <v>3.3170000000000001E-3</v>
      </c>
      <c r="E14" s="86">
        <f t="shared" si="0"/>
        <v>3.1259999999999999E-3</v>
      </c>
      <c r="F14" s="107">
        <f t="shared" si="1"/>
        <v>0.31259999999999999</v>
      </c>
      <c r="G14" s="78">
        <f>分析係数表!F15</f>
        <v>0.33935947066777478</v>
      </c>
      <c r="H14" s="107">
        <f t="shared" si="2"/>
        <v>0.10608377053074639</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逆行列!R15</f>
        <v>1.1349999999999999E-3</v>
      </c>
      <c r="E15" s="86">
        <f t="shared" si="0"/>
        <v>1.07E-3</v>
      </c>
      <c r="F15" s="107">
        <f t="shared" si="1"/>
        <v>0.107</v>
      </c>
      <c r="G15" s="78">
        <f>分析係数表!F16</f>
        <v>0.45399226383412611</v>
      </c>
      <c r="H15" s="107">
        <f t="shared" si="2"/>
        <v>4.8577172230251493E-2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逆行列!R16</f>
        <v>4.1999999999999998E-5</v>
      </c>
      <c r="E16" s="86">
        <f t="shared" si="0"/>
        <v>4.0000000000000003E-5</v>
      </c>
      <c r="F16" s="107">
        <f t="shared" si="1"/>
        <v>4.0000000000000001E-3</v>
      </c>
      <c r="G16" s="78">
        <f>分析係数表!F17</f>
        <v>0.46132696318521343</v>
      </c>
      <c r="H16" s="107">
        <f t="shared" si="2"/>
        <v>1.8453078527408539E-3</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逆行列!R17</f>
        <v>1.5139999999999999E-3</v>
      </c>
      <c r="E17" s="86">
        <f t="shared" si="0"/>
        <v>1.4270000000000001E-3</v>
      </c>
      <c r="F17" s="107">
        <f t="shared" si="1"/>
        <v>0.14270000000000002</v>
      </c>
      <c r="G17" s="78">
        <f>分析係数表!F18</f>
        <v>0.481838760471413</v>
      </c>
      <c r="H17" s="107">
        <f t="shared" si="2"/>
        <v>6.8758391119270651E-2</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逆行列!R18</f>
        <v>0.16503999999999999</v>
      </c>
      <c r="E18" s="86">
        <f t="shared" si="0"/>
        <v>0.15551899999999999</v>
      </c>
      <c r="F18" s="107">
        <f t="shared" si="1"/>
        <v>15.5519</v>
      </c>
      <c r="G18" s="78">
        <f>分析係数表!F19</f>
        <v>0.26496716403559761</v>
      </c>
      <c r="H18" s="107">
        <f t="shared" si="2"/>
        <v>4.12074283836521</v>
      </c>
      <c r="I18" s="78">
        <f>分析係数表!D19</f>
        <v>1.0166939725639489E-2</v>
      </c>
      <c r="J18" s="107">
        <f t="shared" si="3"/>
        <v>0</v>
      </c>
      <c r="K18" s="78">
        <f>分析係数表!E19</f>
        <v>9.4340922408746569E-3</v>
      </c>
      <c r="L18" s="107">
        <f t="shared" si="4"/>
        <v>0</v>
      </c>
    </row>
    <row r="19" spans="1:12" ht="16.5" customHeight="1" x14ac:dyDescent="0.15">
      <c r="A19" s="101">
        <v>15</v>
      </c>
      <c r="B19" s="96" t="s">
        <v>6</v>
      </c>
      <c r="C19" s="104"/>
      <c r="D19" s="89">
        <f>逆行列!R19</f>
        <v>1.6199999999999999E-2</v>
      </c>
      <c r="E19" s="86">
        <f t="shared" si="0"/>
        <v>1.5265000000000001E-2</v>
      </c>
      <c r="F19" s="107">
        <f t="shared" si="1"/>
        <v>1.5265</v>
      </c>
      <c r="G19" s="78">
        <f>分析係数表!F20</f>
        <v>0.15088328436796519</v>
      </c>
      <c r="H19" s="107">
        <f t="shared" si="2"/>
        <v>0.23032333358769885</v>
      </c>
      <c r="I19" s="78">
        <f>分析係数表!D20</f>
        <v>1.4370745054861198E-2</v>
      </c>
      <c r="J19" s="107">
        <f t="shared" si="3"/>
        <v>0</v>
      </c>
      <c r="K19" s="78">
        <f>分析係数表!E20</f>
        <v>1.2822749001160996E-2</v>
      </c>
      <c r="L19" s="107">
        <f t="shared" si="4"/>
        <v>0</v>
      </c>
    </row>
    <row r="20" spans="1:12" ht="16.5" customHeight="1" x14ac:dyDescent="0.15">
      <c r="A20" s="102">
        <v>16</v>
      </c>
      <c r="B20" s="113" t="s">
        <v>7</v>
      </c>
      <c r="C20" s="112">
        <f>入力!$D$20</f>
        <v>100</v>
      </c>
      <c r="D20" s="89">
        <f>逆行列!R20</f>
        <v>1.0612189999999999</v>
      </c>
      <c r="E20" s="86">
        <f t="shared" si="0"/>
        <v>1</v>
      </c>
      <c r="F20" s="107">
        <f t="shared" si="1"/>
        <v>100</v>
      </c>
      <c r="G20" s="78">
        <f>分析係数表!F21</f>
        <v>0.41125826744511707</v>
      </c>
      <c r="H20" s="107">
        <f t="shared" si="2"/>
        <v>41.125826744511706</v>
      </c>
      <c r="I20" s="78">
        <f>分析係数表!D21</f>
        <v>7.248960510157916E-2</v>
      </c>
      <c r="J20" s="107">
        <f t="shared" si="3"/>
        <v>7</v>
      </c>
      <c r="K20" s="78">
        <f>分析係数表!E21</f>
        <v>5.9696160171201641E-2</v>
      </c>
      <c r="L20" s="107">
        <f t="shared" si="4"/>
        <v>6</v>
      </c>
    </row>
    <row r="21" spans="1:12" ht="16.5" customHeight="1" x14ac:dyDescent="0.15">
      <c r="A21" s="98">
        <v>17</v>
      </c>
      <c r="B21" s="96" t="s">
        <v>98</v>
      </c>
      <c r="C21" s="104"/>
      <c r="D21" s="89">
        <f>逆行列!R21</f>
        <v>5.1099999999999995E-4</v>
      </c>
      <c r="E21" s="86">
        <f t="shared" si="0"/>
        <v>4.8200000000000001E-4</v>
      </c>
      <c r="F21" s="107">
        <f t="shared" si="1"/>
        <v>4.82E-2</v>
      </c>
      <c r="G21" s="78">
        <f>分析係数表!F22</f>
        <v>0.41343088178667692</v>
      </c>
      <c r="H21" s="107">
        <f t="shared" si="2"/>
        <v>1.9927368502117827E-2</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逆行列!R22</f>
        <v>4.7699999999999999E-4</v>
      </c>
      <c r="E22" s="86">
        <f t="shared" si="0"/>
        <v>4.4900000000000002E-4</v>
      </c>
      <c r="F22" s="107">
        <f t="shared" si="1"/>
        <v>4.4900000000000002E-2</v>
      </c>
      <c r="G22" s="78">
        <f>分析係数表!F23</f>
        <v>0.45246219063050586</v>
      </c>
      <c r="H22" s="107">
        <f t="shared" si="2"/>
        <v>2.0315552359309715E-2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逆行列!R23</f>
        <v>1E-4</v>
      </c>
      <c r="E23" s="86">
        <f t="shared" si="0"/>
        <v>9.3999999999999994E-5</v>
      </c>
      <c r="F23" s="107">
        <f t="shared" si="1"/>
        <v>9.3999999999999986E-3</v>
      </c>
      <c r="G23" s="78">
        <f>分析係数表!F24</f>
        <v>0.35247981545559398</v>
      </c>
      <c r="H23" s="107">
        <f t="shared" si="2"/>
        <v>3.3133102652825831E-3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逆行列!R24</f>
        <v>2.2109999999999999E-3</v>
      </c>
      <c r="E24" s="86">
        <f t="shared" si="0"/>
        <v>2.0830000000000002E-3</v>
      </c>
      <c r="F24" s="107">
        <f t="shared" si="1"/>
        <v>0.20830000000000001</v>
      </c>
      <c r="G24" s="78">
        <f>分析係数表!F25</f>
        <v>0.37565437150249714</v>
      </c>
      <c r="H24" s="107">
        <f t="shared" si="2"/>
        <v>7.8248805583970155E-2</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逆行列!R25</f>
        <v>4.4299999999999998E-4</v>
      </c>
      <c r="E25" s="86">
        <f t="shared" si="0"/>
        <v>4.17E-4</v>
      </c>
      <c r="F25" s="107">
        <f t="shared" si="1"/>
        <v>4.1700000000000001E-2</v>
      </c>
      <c r="G25" s="78">
        <f>分析係数表!F26</f>
        <v>0.34542907317568877</v>
      </c>
      <c r="H25" s="107">
        <f t="shared" si="2"/>
        <v>1.4404392351426222E-2</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逆行列!R26</f>
        <v>7.9999999999999996E-6</v>
      </c>
      <c r="E26" s="86">
        <f t="shared" si="0"/>
        <v>7.9999999999999996E-6</v>
      </c>
      <c r="F26" s="107">
        <f t="shared" si="1"/>
        <v>7.9999999999999993E-4</v>
      </c>
      <c r="G26" s="78">
        <f>分析係数表!F27</f>
        <v>0.34459086689505486</v>
      </c>
      <c r="H26" s="107">
        <f t="shared" si="2"/>
        <v>2.7567269351604388E-4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逆行列!R27</f>
        <v>8.8599999999999996E-4</v>
      </c>
      <c r="E27" s="87">
        <f t="shared" si="0"/>
        <v>8.3500000000000002E-4</v>
      </c>
      <c r="F27" s="107">
        <f t="shared" si="1"/>
        <v>8.3500000000000005E-2</v>
      </c>
      <c r="G27" s="79">
        <f>分析係数表!F28</f>
        <v>0.22214941655934178</v>
      </c>
      <c r="H27" s="107">
        <f t="shared" si="2"/>
        <v>1.8549476282705039E-2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逆行列!R28</f>
        <v>3.4E-5</v>
      </c>
      <c r="E28" s="86">
        <f t="shared" si="0"/>
        <v>3.1999999999999999E-5</v>
      </c>
      <c r="F28" s="107">
        <f t="shared" si="1"/>
        <v>3.1999999999999997E-3</v>
      </c>
      <c r="G28" s="78">
        <f>分析係数表!F29</f>
        <v>0.42378622441075769</v>
      </c>
      <c r="H28" s="107">
        <f t="shared" si="2"/>
        <v>1.3561159181144245E-3</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逆行列!R29</f>
        <v>2.0000000000000001E-4</v>
      </c>
      <c r="E29" s="85">
        <f t="shared" si="0"/>
        <v>1.8799999999999999E-4</v>
      </c>
      <c r="F29" s="107">
        <f t="shared" si="1"/>
        <v>1.8799999999999997E-2</v>
      </c>
      <c r="G29" s="77">
        <f>分析係数表!F30</f>
        <v>0.31902484606666121</v>
      </c>
      <c r="H29" s="107">
        <f t="shared" si="2"/>
        <v>5.9976671060532295E-3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逆行列!R30</f>
        <v>3.179E-3</v>
      </c>
      <c r="E30" s="86">
        <f t="shared" si="0"/>
        <v>2.996E-3</v>
      </c>
      <c r="F30" s="107">
        <f t="shared" si="1"/>
        <v>0.29959999999999998</v>
      </c>
      <c r="G30" s="78">
        <f>分析係数表!F31</f>
        <v>0.43763839280746847</v>
      </c>
      <c r="H30" s="107">
        <f t="shared" si="2"/>
        <v>0.13111646248511755</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逆行列!R31</f>
        <v>6.1300000000000005E-4</v>
      </c>
      <c r="E31" s="86">
        <f t="shared" si="0"/>
        <v>5.7799999999999995E-4</v>
      </c>
      <c r="F31" s="107">
        <f t="shared" si="1"/>
        <v>5.7799999999999997E-2</v>
      </c>
      <c r="G31" s="78">
        <f>分析係数表!F32</f>
        <v>0.44844077217427647</v>
      </c>
      <c r="H31" s="107">
        <f t="shared" si="2"/>
        <v>2.5919876631673177E-2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逆行列!R32</f>
        <v>1.5897999999999999E-2</v>
      </c>
      <c r="E32" s="86">
        <f t="shared" si="0"/>
        <v>1.4981E-2</v>
      </c>
      <c r="F32" s="107">
        <f t="shared" si="1"/>
        <v>1.4981</v>
      </c>
      <c r="G32" s="78">
        <f>分析係数表!F33</f>
        <v>0.34552042009208045</v>
      </c>
      <c r="H32" s="107">
        <f t="shared" si="2"/>
        <v>0.51762414133994572</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逆行列!R33</f>
        <v>1.219E-3</v>
      </c>
      <c r="E33" s="86">
        <f t="shared" si="0"/>
        <v>1.1490000000000001E-3</v>
      </c>
      <c r="F33" s="107">
        <f t="shared" si="1"/>
        <v>0.1149</v>
      </c>
      <c r="G33" s="78">
        <f>分析係数表!F34</f>
        <v>0.45301166178768587</v>
      </c>
      <c r="H33" s="107">
        <f t="shared" si="2"/>
        <v>5.205103993940511E-2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逆行列!R34</f>
        <v>6.5200000000000002E-4</v>
      </c>
      <c r="E34" s="86">
        <f t="shared" si="0"/>
        <v>6.1399999999999996E-4</v>
      </c>
      <c r="F34" s="107">
        <f t="shared" si="1"/>
        <v>6.1399999999999996E-2</v>
      </c>
      <c r="G34" s="78">
        <f>分析係数表!F35</f>
        <v>0.62981529934511005</v>
      </c>
      <c r="H34" s="107">
        <f t="shared" si="2"/>
        <v>3.8670659379789751E-2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逆行列!R35</f>
        <v>4.1642999999999999E-2</v>
      </c>
      <c r="E35" s="86">
        <f t="shared" si="0"/>
        <v>3.9240999999999998E-2</v>
      </c>
      <c r="F35" s="107">
        <f t="shared" si="1"/>
        <v>3.9240999999999997</v>
      </c>
      <c r="G35" s="78">
        <f>分析係数表!F36</f>
        <v>0.67957415365165585</v>
      </c>
      <c r="H35" s="107">
        <f t="shared" si="2"/>
        <v>2.6667169363444625</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逆行列!R36</f>
        <v>1.3299999999999999E-2</v>
      </c>
      <c r="E36" s="86">
        <f t="shared" si="0"/>
        <v>1.2533000000000001E-2</v>
      </c>
      <c r="F36" s="107">
        <f t="shared" si="1"/>
        <v>1.2533000000000001</v>
      </c>
      <c r="G36" s="78">
        <f>分析係数表!F37</f>
        <v>0.64494134702082306</v>
      </c>
      <c r="H36" s="107">
        <f t="shared" si="2"/>
        <v>0.80830499022119762</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逆行列!R37</f>
        <v>7.2750000000000002E-3</v>
      </c>
      <c r="E37" s="86">
        <f t="shared" si="0"/>
        <v>6.855E-3</v>
      </c>
      <c r="F37" s="107">
        <f t="shared" si="1"/>
        <v>0.6855</v>
      </c>
      <c r="G37" s="78">
        <f>分析係数表!F38</f>
        <v>0.83881505728732564</v>
      </c>
      <c r="H37" s="107">
        <f t="shared" si="2"/>
        <v>0.57500772177046178</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逆行列!R38</f>
        <v>2.9781999999999999E-2</v>
      </c>
      <c r="E38" s="86">
        <f t="shared" si="0"/>
        <v>2.8063999999999999E-2</v>
      </c>
      <c r="F38" s="107">
        <f t="shared" si="1"/>
        <v>2.8064</v>
      </c>
      <c r="G38" s="78">
        <f>分析係数表!F39</f>
        <v>0.49216477614463838</v>
      </c>
      <c r="H38" s="107">
        <f t="shared" si="2"/>
        <v>1.3812112277723132</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逆行列!R39</f>
        <v>1.052E-2</v>
      </c>
      <c r="E39" s="86">
        <f t="shared" si="0"/>
        <v>9.9129999999999999E-3</v>
      </c>
      <c r="F39" s="107">
        <f t="shared" si="1"/>
        <v>0.99129999999999996</v>
      </c>
      <c r="G39" s="78">
        <f>分析係数表!F40</f>
        <v>0.51640599442629331</v>
      </c>
      <c r="H39" s="107">
        <f t="shared" si="2"/>
        <v>0.51191326227478451</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逆行列!R40</f>
        <v>1.3029999999999999E-3</v>
      </c>
      <c r="E40" s="86">
        <f t="shared" si="0"/>
        <v>1.2279999999999999E-3</v>
      </c>
      <c r="F40" s="107">
        <f t="shared" si="1"/>
        <v>0.12279999999999999</v>
      </c>
      <c r="G40" s="78">
        <f>分析係数表!F41</f>
        <v>0.70991192005501336</v>
      </c>
      <c r="H40" s="107">
        <f t="shared" si="2"/>
        <v>8.717718378275563E-2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逆行列!R41</f>
        <v>3.97E-4</v>
      </c>
      <c r="E41" s="86">
        <f t="shared" si="0"/>
        <v>3.7399999999999998E-4</v>
      </c>
      <c r="F41" s="107">
        <f t="shared" si="1"/>
        <v>3.7399999999999996E-2</v>
      </c>
      <c r="G41" s="78">
        <f>分析係数表!F42</f>
        <v>0.67739938979453929</v>
      </c>
      <c r="H41" s="107">
        <f t="shared" si="2"/>
        <v>2.5334737178315768E-2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逆行列!R42</f>
        <v>5.8999999999999998E-5</v>
      </c>
      <c r="E42" s="86">
        <f t="shared" si="0"/>
        <v>5.5999999999999999E-5</v>
      </c>
      <c r="F42" s="107">
        <f t="shared" si="1"/>
        <v>5.5999999999999999E-3</v>
      </c>
      <c r="G42" s="78">
        <f>分析係数表!F43</f>
        <v>0.61149593986807305</v>
      </c>
      <c r="H42" s="107">
        <f t="shared" si="2"/>
        <v>3.424377263261209E-3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逆行列!R43</f>
        <v>9.2400000000000002E-4</v>
      </c>
      <c r="E43" s="86">
        <f t="shared" si="0"/>
        <v>8.7100000000000003E-4</v>
      </c>
      <c r="F43" s="107">
        <f t="shared" si="1"/>
        <v>8.7099999999999997E-2</v>
      </c>
      <c r="G43" s="78">
        <f>分析係数表!F44</f>
        <v>0.56981883202321104</v>
      </c>
      <c r="H43" s="107">
        <f t="shared" si="2"/>
        <v>4.9631220269221683E-2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逆行列!R44</f>
        <v>4.0087999999999999E-2</v>
      </c>
      <c r="E44" s="86">
        <f t="shared" si="0"/>
        <v>3.7775000000000003E-2</v>
      </c>
      <c r="F44" s="107">
        <f t="shared" si="1"/>
        <v>3.7775000000000003</v>
      </c>
      <c r="G44" s="78">
        <f>分析係数表!F45</f>
        <v>0.61317771700844281</v>
      </c>
      <c r="H44" s="107">
        <f t="shared" si="2"/>
        <v>2.3162788259993929</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逆行列!R45</f>
        <v>2.0100000000000001E-4</v>
      </c>
      <c r="E45" s="86">
        <f t="shared" si="0"/>
        <v>1.8900000000000001E-4</v>
      </c>
      <c r="F45" s="107">
        <f t="shared" si="1"/>
        <v>1.89E-2</v>
      </c>
      <c r="G45" s="78">
        <f>分析係数表!F46</f>
        <v>0.51596704897888579</v>
      </c>
      <c r="H45" s="107">
        <f t="shared" si="2"/>
        <v>9.751777225700942E-3</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逆行列!R46</f>
        <v>7.3800000000000005E-4</v>
      </c>
      <c r="E46" s="86">
        <f t="shared" si="0"/>
        <v>6.9499999999999998E-4</v>
      </c>
      <c r="F46" s="107">
        <f t="shared" si="1"/>
        <v>6.9499999999999992E-2</v>
      </c>
      <c r="G46" s="78">
        <f>分析係数表!F47</f>
        <v>-5.3539496086262839E-5</v>
      </c>
      <c r="H46" s="107">
        <f t="shared" si="2"/>
        <v>-3.720994977995267E-6</v>
      </c>
      <c r="I46" s="78">
        <f>分析係数表!D47</f>
        <v>0</v>
      </c>
      <c r="J46" s="107">
        <f t="shared" si="3"/>
        <v>0</v>
      </c>
      <c r="K46" s="78">
        <f>分析係数表!E47</f>
        <v>0</v>
      </c>
      <c r="L46" s="107">
        <f t="shared" si="4"/>
        <v>0</v>
      </c>
    </row>
    <row r="47" spans="1:12" ht="16.5" customHeight="1" x14ac:dyDescent="0.15">
      <c r="A47" s="101">
        <v>43</v>
      </c>
      <c r="B47" s="97" t="s">
        <v>184</v>
      </c>
      <c r="C47" s="105"/>
      <c r="D47" s="91">
        <f>逆行列!R47</f>
        <v>5.2820000000000002E-3</v>
      </c>
      <c r="E47" s="87">
        <f t="shared" si="0"/>
        <v>4.9769999999999997E-3</v>
      </c>
      <c r="F47" s="108">
        <f t="shared" si="1"/>
        <v>0.49769999999999998</v>
      </c>
      <c r="G47" s="79">
        <f>分析係数表!F48</f>
        <v>0.40759173620369599</v>
      </c>
      <c r="H47" s="108">
        <f t="shared" si="2"/>
        <v>0.20285840710857947</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逆行列!R48</f>
        <v>1.4338820000000001</v>
      </c>
      <c r="E48" s="88"/>
      <c r="F48" s="82">
        <f>SUM(F5:F47)</f>
        <v>135.11660000000001</v>
      </c>
      <c r="G48" s="81">
        <f>分析係数表!F49</f>
        <v>0.4580197971513183</v>
      </c>
      <c r="H48" s="82">
        <f>SUM(H5:H47)</f>
        <v>55.495658810980139</v>
      </c>
      <c r="I48" s="81">
        <f>分析係数表!D49</f>
        <v>5.2929230967761406E-2</v>
      </c>
      <c r="J48" s="82">
        <f>SUM(J5:J47)</f>
        <v>7</v>
      </c>
      <c r="K48" s="81">
        <f>分析係数表!E49</f>
        <v>4.5949321610166551E-2</v>
      </c>
      <c r="L48" s="82">
        <f>SUM(L5:L47)</f>
        <v>6</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17</v>
      </c>
      <c r="B2" s="110" t="s">
        <v>98</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逆行列!S5</f>
        <v>1.1E-4</v>
      </c>
      <c r="E5" s="85">
        <f>ROUND(D5/$D$21,6)</f>
        <v>1.05E-4</v>
      </c>
      <c r="F5" s="106">
        <f>$C$21*E5</f>
        <v>1.0500000000000001E-2</v>
      </c>
      <c r="G5" s="77">
        <f>分析係数表!F6</f>
        <v>0.48570802668722374</v>
      </c>
      <c r="H5" s="106">
        <f>F5*G5</f>
        <v>5.0999342802158492E-3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逆行列!S6</f>
        <v>3.0000000000000001E-6</v>
      </c>
      <c r="E6" s="86">
        <f t="shared" ref="E6:E47" si="0">ROUND(D6/$D$21,6)</f>
        <v>3.0000000000000001E-6</v>
      </c>
      <c r="F6" s="107">
        <f t="shared" ref="F6:F47" si="1">$C$21*E6</f>
        <v>3.0000000000000003E-4</v>
      </c>
      <c r="G6" s="78">
        <f>分析係数表!F7</f>
        <v>0.67176809506661861</v>
      </c>
      <c r="H6" s="107">
        <f t="shared" ref="H6:H47" si="2">F6*G6</f>
        <v>2.0153042851998561E-4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逆行列!S7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逆行列!S8</f>
        <v>5.1999999999999997E-5</v>
      </c>
      <c r="E8" s="87">
        <f t="shared" si="0"/>
        <v>5.0000000000000002E-5</v>
      </c>
      <c r="F8" s="107">
        <f t="shared" si="1"/>
        <v>5.0000000000000001E-3</v>
      </c>
      <c r="G8" s="79">
        <f>分析係数表!F9</f>
        <v>0.44415167095115682</v>
      </c>
      <c r="H8" s="107">
        <f t="shared" si="2"/>
        <v>2.220758354755784E-3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逆行列!S9</f>
        <v>3.3000000000000003E-5</v>
      </c>
      <c r="E9" s="86">
        <f t="shared" si="0"/>
        <v>3.1999999999999999E-5</v>
      </c>
      <c r="F9" s="107">
        <f t="shared" si="1"/>
        <v>3.1999999999999997E-3</v>
      </c>
      <c r="G9" s="78">
        <f>分析係数表!F10</f>
        <v>0.36414820056107028</v>
      </c>
      <c r="H9" s="107">
        <f t="shared" si="2"/>
        <v>1.1652742417954248E-3</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逆行列!S10</f>
        <v>2.2499999999999999E-4</v>
      </c>
      <c r="E10" s="85">
        <f t="shared" si="0"/>
        <v>2.1599999999999999E-4</v>
      </c>
      <c r="F10" s="107">
        <f t="shared" si="1"/>
        <v>2.1599999999999998E-2</v>
      </c>
      <c r="G10" s="77">
        <f>分析係数表!F11</f>
        <v>0.3909851465844234</v>
      </c>
      <c r="H10" s="107">
        <f t="shared" si="2"/>
        <v>8.4452791662235453E-3</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逆行列!S11</f>
        <v>1.0120000000000001E-3</v>
      </c>
      <c r="E11" s="86">
        <f t="shared" si="0"/>
        <v>9.7000000000000005E-4</v>
      </c>
      <c r="F11" s="107">
        <f t="shared" si="1"/>
        <v>9.7000000000000003E-2</v>
      </c>
      <c r="G11" s="78">
        <f>分析係数表!F12</f>
        <v>0.34923508235554956</v>
      </c>
      <c r="H11" s="107">
        <f t="shared" si="2"/>
        <v>3.3875802988488309E-2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逆行列!S12</f>
        <v>1.294E-3</v>
      </c>
      <c r="E12" s="86">
        <f t="shared" si="0"/>
        <v>1.2409999999999999E-3</v>
      </c>
      <c r="F12" s="107">
        <f t="shared" si="1"/>
        <v>0.12409999999999999</v>
      </c>
      <c r="G12" s="78">
        <f>分析係数表!F13</f>
        <v>0.31889278097965035</v>
      </c>
      <c r="H12" s="107">
        <f t="shared" si="2"/>
        <v>3.9574594119574605E-2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逆行列!S13</f>
        <v>2.0140000000000002E-3</v>
      </c>
      <c r="E13" s="86">
        <f t="shared" si="0"/>
        <v>1.931E-3</v>
      </c>
      <c r="F13" s="107">
        <f t="shared" si="1"/>
        <v>0.19309999999999999</v>
      </c>
      <c r="G13" s="78">
        <f>分析係数表!F14</f>
        <v>0.30341232585675537</v>
      </c>
      <c r="H13" s="107">
        <f t="shared" si="2"/>
        <v>5.858892012293946E-2</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逆行列!S14</f>
        <v>5.2839999999999996E-3</v>
      </c>
      <c r="E14" s="86">
        <f t="shared" si="0"/>
        <v>5.0660000000000002E-3</v>
      </c>
      <c r="F14" s="107">
        <f t="shared" si="1"/>
        <v>0.50660000000000005</v>
      </c>
      <c r="G14" s="78">
        <f>分析係数表!F15</f>
        <v>0.33935947066777478</v>
      </c>
      <c r="H14" s="107">
        <f t="shared" si="2"/>
        <v>0.17191950784029472</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逆行列!S15</f>
        <v>4.7840000000000001E-3</v>
      </c>
      <c r="E15" s="86">
        <f t="shared" si="0"/>
        <v>4.5869999999999999E-3</v>
      </c>
      <c r="F15" s="107">
        <f t="shared" si="1"/>
        <v>0.4587</v>
      </c>
      <c r="G15" s="78">
        <f>分析係数表!F16</f>
        <v>0.45399226383412611</v>
      </c>
      <c r="H15" s="107">
        <f t="shared" si="2"/>
        <v>0.20824625142071365</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逆行列!S16</f>
        <v>1.2999999999999999E-5</v>
      </c>
      <c r="E16" s="86">
        <f t="shared" si="0"/>
        <v>1.2E-5</v>
      </c>
      <c r="F16" s="107">
        <f t="shared" si="1"/>
        <v>1.2000000000000001E-3</v>
      </c>
      <c r="G16" s="78">
        <f>分析係数表!F17</f>
        <v>0.46132696318521343</v>
      </c>
      <c r="H16" s="107">
        <f t="shared" si="2"/>
        <v>5.535923558222562E-4</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逆行列!S17</f>
        <v>2.6329999999999999E-3</v>
      </c>
      <c r="E17" s="86">
        <f t="shared" si="0"/>
        <v>2.5240000000000002E-3</v>
      </c>
      <c r="F17" s="107">
        <f t="shared" si="1"/>
        <v>0.25240000000000001</v>
      </c>
      <c r="G17" s="78">
        <f>分析係数表!F18</f>
        <v>0.481838760471413</v>
      </c>
      <c r="H17" s="107">
        <f t="shared" si="2"/>
        <v>0.12161610314298464</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逆行列!S18</f>
        <v>7.3027999999999996E-2</v>
      </c>
      <c r="E18" s="86">
        <f t="shared" si="0"/>
        <v>7.0014999999999994E-2</v>
      </c>
      <c r="F18" s="107">
        <f t="shared" si="1"/>
        <v>7.0014999999999992</v>
      </c>
      <c r="G18" s="78">
        <f>分析係数表!F19</f>
        <v>0.26496716403559761</v>
      </c>
      <c r="H18" s="107">
        <f t="shared" si="2"/>
        <v>1.8551675989952365</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逆行列!S19</f>
        <v>1.1003000000000001E-2</v>
      </c>
      <c r="E19" s="86">
        <f t="shared" si="0"/>
        <v>1.0548999999999999E-2</v>
      </c>
      <c r="F19" s="107">
        <f t="shared" si="1"/>
        <v>1.0548999999999999</v>
      </c>
      <c r="G19" s="78">
        <f>分析係数表!F20</f>
        <v>0.15088328436796519</v>
      </c>
      <c r="H19" s="107">
        <f t="shared" si="2"/>
        <v>0.15916677667976648</v>
      </c>
      <c r="I19" s="78">
        <f>分析係数表!D20</f>
        <v>1.4370745054861198E-2</v>
      </c>
      <c r="J19" s="107">
        <f t="shared" si="3"/>
        <v>0</v>
      </c>
      <c r="K19" s="78">
        <f>分析係数表!E20</f>
        <v>1.2822749001160996E-2</v>
      </c>
      <c r="L19" s="107">
        <f t="shared" si="4"/>
        <v>0</v>
      </c>
    </row>
    <row r="20" spans="1:12" ht="16.5" customHeight="1" x14ac:dyDescent="0.15">
      <c r="A20" s="115">
        <v>16</v>
      </c>
      <c r="B20" s="96" t="s">
        <v>7</v>
      </c>
      <c r="C20" s="104"/>
      <c r="D20" s="89">
        <f>逆行列!S20</f>
        <v>1.8669000000000002E-2</v>
      </c>
      <c r="E20" s="86">
        <f t="shared" si="0"/>
        <v>1.7899000000000002E-2</v>
      </c>
      <c r="F20" s="107">
        <f t="shared" si="1"/>
        <v>1.7899000000000003</v>
      </c>
      <c r="G20" s="78">
        <f>分析係数表!F21</f>
        <v>0.41125826744511707</v>
      </c>
      <c r="H20" s="107">
        <f t="shared" si="2"/>
        <v>0.73611117290001515</v>
      </c>
      <c r="I20" s="78">
        <f>分析係数表!D21</f>
        <v>7.248960510157916E-2</v>
      </c>
      <c r="J20" s="107">
        <f t="shared" si="3"/>
        <v>0</v>
      </c>
      <c r="K20" s="78">
        <f>分析係数表!E21</f>
        <v>5.9696160171201641E-2</v>
      </c>
      <c r="L20" s="107">
        <f t="shared" si="4"/>
        <v>0</v>
      </c>
    </row>
    <row r="21" spans="1:12" ht="16.5" customHeight="1" x14ac:dyDescent="0.15">
      <c r="A21" s="114">
        <v>17</v>
      </c>
      <c r="B21" s="113" t="s">
        <v>98</v>
      </c>
      <c r="C21" s="112">
        <f>入力!$D$21</f>
        <v>100</v>
      </c>
      <c r="D21" s="89">
        <f>逆行列!S21</f>
        <v>1.043032</v>
      </c>
      <c r="E21" s="86">
        <f t="shared" si="0"/>
        <v>1</v>
      </c>
      <c r="F21" s="107">
        <f t="shared" si="1"/>
        <v>100</v>
      </c>
      <c r="G21" s="78">
        <f>分析係数表!F22</f>
        <v>0.41343088178667692</v>
      </c>
      <c r="H21" s="107">
        <f t="shared" si="2"/>
        <v>41.343088178667692</v>
      </c>
      <c r="I21" s="78">
        <f>分析係数表!D22</f>
        <v>3.5687331536388138E-2</v>
      </c>
      <c r="J21" s="107">
        <f t="shared" si="3"/>
        <v>4</v>
      </c>
      <c r="K21" s="78">
        <f>分析係数表!E22</f>
        <v>3.2368630471056349E-2</v>
      </c>
      <c r="L21" s="107">
        <f t="shared" si="4"/>
        <v>3</v>
      </c>
    </row>
    <row r="22" spans="1:12" ht="16.5" customHeight="1" x14ac:dyDescent="0.15">
      <c r="A22" s="116">
        <v>18</v>
      </c>
      <c r="B22" s="96" t="s">
        <v>99</v>
      </c>
      <c r="C22" s="104"/>
      <c r="D22" s="89">
        <f>逆行列!S22</f>
        <v>2.555E-3</v>
      </c>
      <c r="E22" s="86">
        <f t="shared" si="0"/>
        <v>2.4499999999999999E-3</v>
      </c>
      <c r="F22" s="107">
        <f t="shared" si="1"/>
        <v>0.245</v>
      </c>
      <c r="G22" s="78">
        <f>分析係数表!F23</f>
        <v>0.45246219063050586</v>
      </c>
      <c r="H22" s="107">
        <f t="shared" si="2"/>
        <v>0.11085323670447393</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逆行列!S23</f>
        <v>1.413E-3</v>
      </c>
      <c r="E23" s="86">
        <f t="shared" si="0"/>
        <v>1.3550000000000001E-3</v>
      </c>
      <c r="F23" s="107">
        <f t="shared" si="1"/>
        <v>0.13550000000000001</v>
      </c>
      <c r="G23" s="78">
        <f>分析係数表!F24</f>
        <v>0.35247981545559398</v>
      </c>
      <c r="H23" s="107">
        <f t="shared" si="2"/>
        <v>4.7761014994232985E-2</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逆行列!S24</f>
        <v>4.1960000000000001E-3</v>
      </c>
      <c r="E24" s="86">
        <f t="shared" si="0"/>
        <v>4.0229999999999997E-3</v>
      </c>
      <c r="F24" s="107">
        <f t="shared" si="1"/>
        <v>0.40229999999999999</v>
      </c>
      <c r="G24" s="78">
        <f>分析係数表!F25</f>
        <v>0.37565437150249714</v>
      </c>
      <c r="H24" s="107">
        <f t="shared" si="2"/>
        <v>0.15112575365545461</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逆行列!S25</f>
        <v>9.5099999999999994E-3</v>
      </c>
      <c r="E25" s="86">
        <f t="shared" si="0"/>
        <v>9.1179999999999994E-3</v>
      </c>
      <c r="F25" s="107">
        <f t="shared" si="1"/>
        <v>0.91179999999999994</v>
      </c>
      <c r="G25" s="78">
        <f>分析係数表!F26</f>
        <v>0.34542907317568877</v>
      </c>
      <c r="H25" s="107">
        <f t="shared" si="2"/>
        <v>0.31496222892159298</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逆行列!S26</f>
        <v>1.1E-4</v>
      </c>
      <c r="E26" s="86">
        <f t="shared" si="0"/>
        <v>1.05E-4</v>
      </c>
      <c r="F26" s="107">
        <f t="shared" si="1"/>
        <v>1.0500000000000001E-2</v>
      </c>
      <c r="G26" s="78">
        <f>分析係数表!F27</f>
        <v>0.34459086689505486</v>
      </c>
      <c r="H26" s="107">
        <f t="shared" si="2"/>
        <v>3.6182041023980764E-3</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逆行列!S27</f>
        <v>1.2489999999999999E-3</v>
      </c>
      <c r="E27" s="87">
        <f t="shared" si="0"/>
        <v>1.1969999999999999E-3</v>
      </c>
      <c r="F27" s="107">
        <f t="shared" si="1"/>
        <v>0.11969999999999999</v>
      </c>
      <c r="G27" s="79">
        <f>分析係数表!F28</f>
        <v>0.22214941655934178</v>
      </c>
      <c r="H27" s="107">
        <f t="shared" si="2"/>
        <v>2.659128516215321E-2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逆行列!S28</f>
        <v>2.5000000000000001E-5</v>
      </c>
      <c r="E28" s="86">
        <f t="shared" si="0"/>
        <v>2.4000000000000001E-5</v>
      </c>
      <c r="F28" s="107">
        <f t="shared" si="1"/>
        <v>2.4000000000000002E-3</v>
      </c>
      <c r="G28" s="78">
        <f>分析係数表!F29</f>
        <v>0.42378622441075769</v>
      </c>
      <c r="H28" s="107">
        <f t="shared" si="2"/>
        <v>1.0170869385858186E-3</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逆行列!S29</f>
        <v>1.74E-4</v>
      </c>
      <c r="E29" s="85">
        <f t="shared" si="0"/>
        <v>1.6699999999999999E-4</v>
      </c>
      <c r="F29" s="107">
        <f t="shared" si="1"/>
        <v>1.67E-2</v>
      </c>
      <c r="G29" s="77">
        <f>分析係数表!F30</f>
        <v>0.31902484606666121</v>
      </c>
      <c r="H29" s="107">
        <f t="shared" si="2"/>
        <v>5.3277149293132417E-3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逆行列!S30</f>
        <v>1.402E-3</v>
      </c>
      <c r="E30" s="86">
        <f t="shared" si="0"/>
        <v>1.3439999999999999E-3</v>
      </c>
      <c r="F30" s="107">
        <f t="shared" si="1"/>
        <v>0.13439999999999999</v>
      </c>
      <c r="G30" s="78">
        <f>分析係数表!F31</f>
        <v>0.43763839280746847</v>
      </c>
      <c r="H30" s="107">
        <f t="shared" si="2"/>
        <v>5.8818599993323756E-2</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逆行列!S31</f>
        <v>3.5199999999999999E-4</v>
      </c>
      <c r="E31" s="86">
        <f t="shared" si="0"/>
        <v>3.3700000000000001E-4</v>
      </c>
      <c r="F31" s="107">
        <f t="shared" si="1"/>
        <v>3.3700000000000001E-2</v>
      </c>
      <c r="G31" s="78">
        <f>分析係数表!F32</f>
        <v>0.44844077217427647</v>
      </c>
      <c r="H31" s="107">
        <f t="shared" si="2"/>
        <v>1.5112454022273118E-2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逆行列!S32</f>
        <v>8.5310000000000004E-3</v>
      </c>
      <c r="E32" s="86">
        <f t="shared" si="0"/>
        <v>8.1790000000000005E-3</v>
      </c>
      <c r="F32" s="107">
        <f t="shared" si="1"/>
        <v>0.81790000000000007</v>
      </c>
      <c r="G32" s="78">
        <f>分析係数表!F33</f>
        <v>0.34552042009208045</v>
      </c>
      <c r="H32" s="107">
        <f t="shared" si="2"/>
        <v>0.28260115159331262</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逆行列!S33</f>
        <v>1.137E-3</v>
      </c>
      <c r="E33" s="86">
        <f t="shared" si="0"/>
        <v>1.09E-3</v>
      </c>
      <c r="F33" s="107">
        <f t="shared" si="1"/>
        <v>0.109</v>
      </c>
      <c r="G33" s="78">
        <f>分析係数表!F34</f>
        <v>0.45301166178768587</v>
      </c>
      <c r="H33" s="107">
        <f t="shared" si="2"/>
        <v>4.9378271134857758E-2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逆行列!S34</f>
        <v>8.2100000000000001E-4</v>
      </c>
      <c r="E34" s="86">
        <f t="shared" si="0"/>
        <v>7.8700000000000005E-4</v>
      </c>
      <c r="F34" s="107">
        <f t="shared" si="1"/>
        <v>7.8700000000000006E-2</v>
      </c>
      <c r="G34" s="78">
        <f>分析係数表!F35</f>
        <v>0.62981529934511005</v>
      </c>
      <c r="H34" s="107">
        <f t="shared" si="2"/>
        <v>4.9566464058460165E-2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逆行列!S35</f>
        <v>3.7930999999999999E-2</v>
      </c>
      <c r="E35" s="86">
        <f t="shared" si="0"/>
        <v>3.6366000000000002E-2</v>
      </c>
      <c r="F35" s="107">
        <f t="shared" si="1"/>
        <v>3.6366000000000001</v>
      </c>
      <c r="G35" s="78">
        <f>分析係数表!F36</f>
        <v>0.67957415365165585</v>
      </c>
      <c r="H35" s="107">
        <f t="shared" si="2"/>
        <v>2.4713393671696116</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逆行列!S36</f>
        <v>7.718E-3</v>
      </c>
      <c r="E36" s="86">
        <f t="shared" si="0"/>
        <v>7.4000000000000003E-3</v>
      </c>
      <c r="F36" s="107">
        <f t="shared" si="1"/>
        <v>0.74</v>
      </c>
      <c r="G36" s="78">
        <f>分析係数表!F37</f>
        <v>0.64494134702082306</v>
      </c>
      <c r="H36" s="107">
        <f t="shared" si="2"/>
        <v>0.47725659679540905</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逆行列!S37</f>
        <v>6.1240000000000001E-3</v>
      </c>
      <c r="E37" s="86">
        <f t="shared" si="0"/>
        <v>5.8710000000000004E-3</v>
      </c>
      <c r="F37" s="107">
        <f t="shared" si="1"/>
        <v>0.58710000000000007</v>
      </c>
      <c r="G37" s="78">
        <f>分析係数表!F38</f>
        <v>0.83881505728732564</v>
      </c>
      <c r="H37" s="107">
        <f t="shared" si="2"/>
        <v>0.49246832013338893</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逆行列!S38</f>
        <v>2.1558999999999998E-2</v>
      </c>
      <c r="E38" s="86">
        <f t="shared" si="0"/>
        <v>2.0670000000000001E-2</v>
      </c>
      <c r="F38" s="107">
        <f t="shared" si="1"/>
        <v>2.0670000000000002</v>
      </c>
      <c r="G38" s="78">
        <f>分析係数表!F39</f>
        <v>0.49216477614463838</v>
      </c>
      <c r="H38" s="107">
        <f t="shared" si="2"/>
        <v>1.0173045922909676</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逆行列!S39</f>
        <v>1.2683E-2</v>
      </c>
      <c r="E39" s="86">
        <f t="shared" si="0"/>
        <v>1.2160000000000001E-2</v>
      </c>
      <c r="F39" s="107">
        <f t="shared" si="1"/>
        <v>1.216</v>
      </c>
      <c r="G39" s="78">
        <f>分析係数表!F40</f>
        <v>0.51640599442629331</v>
      </c>
      <c r="H39" s="107">
        <f t="shared" si="2"/>
        <v>0.6279496892223726</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逆行列!S40</f>
        <v>1.4610000000000001E-3</v>
      </c>
      <c r="E40" s="86">
        <f t="shared" si="0"/>
        <v>1.4009999999999999E-3</v>
      </c>
      <c r="F40" s="107">
        <f t="shared" si="1"/>
        <v>0.1401</v>
      </c>
      <c r="G40" s="78">
        <f>分析係数表!F41</f>
        <v>0.70991192005501336</v>
      </c>
      <c r="H40" s="107">
        <f t="shared" si="2"/>
        <v>9.9458659999707377E-2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逆行列!S41</f>
        <v>7.94E-4</v>
      </c>
      <c r="E41" s="86">
        <f t="shared" si="0"/>
        <v>7.6099999999999996E-4</v>
      </c>
      <c r="F41" s="107">
        <f t="shared" si="1"/>
        <v>7.6100000000000001E-2</v>
      </c>
      <c r="G41" s="78">
        <f>分析係数表!F42</f>
        <v>0.67739938979453929</v>
      </c>
      <c r="H41" s="107">
        <f t="shared" si="2"/>
        <v>5.1550093563364444E-2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逆行列!S42</f>
        <v>5.1999999999999997E-5</v>
      </c>
      <c r="E42" s="86">
        <f t="shared" si="0"/>
        <v>5.0000000000000002E-5</v>
      </c>
      <c r="F42" s="107">
        <f t="shared" si="1"/>
        <v>5.0000000000000001E-3</v>
      </c>
      <c r="G42" s="78">
        <f>分析係数表!F43</f>
        <v>0.61149593986807305</v>
      </c>
      <c r="H42" s="107">
        <f t="shared" si="2"/>
        <v>3.0574796993403652E-3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逆行列!S43</f>
        <v>2.101E-3</v>
      </c>
      <c r="E43" s="86">
        <f t="shared" si="0"/>
        <v>2.0140000000000002E-3</v>
      </c>
      <c r="F43" s="107">
        <f t="shared" si="1"/>
        <v>0.20140000000000002</v>
      </c>
      <c r="G43" s="78">
        <f>分析係数表!F44</f>
        <v>0.56981883202321104</v>
      </c>
      <c r="H43" s="107">
        <f t="shared" si="2"/>
        <v>0.11476151276947472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逆行列!S44</f>
        <v>5.6968999999999999E-2</v>
      </c>
      <c r="E44" s="86">
        <f t="shared" si="0"/>
        <v>5.4619000000000001E-2</v>
      </c>
      <c r="F44" s="107">
        <f t="shared" si="1"/>
        <v>5.4619</v>
      </c>
      <c r="G44" s="78">
        <f>分析係数表!F45</f>
        <v>0.61317771700844281</v>
      </c>
      <c r="H44" s="107">
        <f t="shared" si="2"/>
        <v>3.3491153725284137</v>
      </c>
      <c r="I44" s="78">
        <f>分析係数表!D45</f>
        <v>0.10506564935424789</v>
      </c>
      <c r="J44" s="107">
        <f t="shared" si="3"/>
        <v>1</v>
      </c>
      <c r="K44" s="78">
        <f>分析係数表!E45</f>
        <v>9.0418521617546821E-2</v>
      </c>
      <c r="L44" s="107">
        <f t="shared" si="4"/>
        <v>0</v>
      </c>
    </row>
    <row r="45" spans="1:12" ht="16.5" customHeight="1" x14ac:dyDescent="0.15">
      <c r="A45" s="100">
        <v>41</v>
      </c>
      <c r="B45" s="96" t="s">
        <v>16</v>
      </c>
      <c r="C45" s="104"/>
      <c r="D45" s="89">
        <f>逆行列!S45</f>
        <v>2.3499999999999999E-4</v>
      </c>
      <c r="E45" s="86">
        <f t="shared" si="0"/>
        <v>2.2499999999999999E-4</v>
      </c>
      <c r="F45" s="107">
        <f t="shared" si="1"/>
        <v>2.2499999999999999E-2</v>
      </c>
      <c r="G45" s="78">
        <f>分析係数表!F46</f>
        <v>0.51596704897888579</v>
      </c>
      <c r="H45" s="107">
        <f t="shared" si="2"/>
        <v>1.1609258602024931E-2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逆行列!S46</f>
        <v>1.4940000000000001E-3</v>
      </c>
      <c r="E46" s="86">
        <f t="shared" si="0"/>
        <v>1.4319999999999999E-3</v>
      </c>
      <c r="F46" s="107">
        <f t="shared" si="1"/>
        <v>0.14319999999999999</v>
      </c>
      <c r="G46" s="78">
        <f>分析係数表!F47</f>
        <v>-5.3539496086262839E-5</v>
      </c>
      <c r="H46" s="107">
        <f t="shared" si="2"/>
        <v>-7.6668558395528379E-6</v>
      </c>
      <c r="I46" s="78">
        <f>分析係数表!D47</f>
        <v>0</v>
      </c>
      <c r="J46" s="107">
        <f t="shared" si="3"/>
        <v>0</v>
      </c>
      <c r="K46" s="78">
        <f>分析係数表!E47</f>
        <v>0</v>
      </c>
      <c r="L46" s="107">
        <f t="shared" si="4"/>
        <v>0</v>
      </c>
    </row>
    <row r="47" spans="1:12" ht="16.5" customHeight="1" x14ac:dyDescent="0.15">
      <c r="A47" s="101">
        <v>43</v>
      </c>
      <c r="B47" s="97" t="s">
        <v>184</v>
      </c>
      <c r="C47" s="105"/>
      <c r="D47" s="91">
        <f>逆行列!S47</f>
        <v>5.9239999999999996E-3</v>
      </c>
      <c r="E47" s="87">
        <f t="shared" si="0"/>
        <v>5.6800000000000002E-3</v>
      </c>
      <c r="F47" s="108">
        <f t="shared" si="1"/>
        <v>0.56800000000000006</v>
      </c>
      <c r="G47" s="79">
        <f>分析係数表!F48</f>
        <v>0.40759173620369599</v>
      </c>
      <c r="H47" s="108">
        <f t="shared" si="2"/>
        <v>0.23151210616369935</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逆行列!S48</f>
        <v>1.349709</v>
      </c>
      <c r="E48" s="88"/>
      <c r="F48" s="82">
        <f>SUM(F5:F47)</f>
        <v>129.40259999999998</v>
      </c>
      <c r="G48" s="81">
        <f>分析係数表!F49</f>
        <v>0.4580197971513183</v>
      </c>
      <c r="H48" s="82">
        <f>SUM(H5:H47)</f>
        <v>54.809192443132822</v>
      </c>
      <c r="I48" s="81">
        <f>分析係数表!D49</f>
        <v>5.2929230967761406E-2</v>
      </c>
      <c r="J48" s="82">
        <f>SUM(J5:J47)</f>
        <v>5</v>
      </c>
      <c r="K48" s="81">
        <f>分析係数表!E49</f>
        <v>4.5949321610166551E-2</v>
      </c>
      <c r="L48" s="82">
        <f>SUM(L5:L47)</f>
        <v>3</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18</v>
      </c>
      <c r="B2" s="110" t="s">
        <v>99</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逆行列!T5</f>
        <v>7.1000000000000005E-5</v>
      </c>
      <c r="E5" s="85">
        <f>ROUND(D5/$D$22,6)</f>
        <v>6.7999999999999999E-5</v>
      </c>
      <c r="F5" s="106">
        <f>$C$22*E5</f>
        <v>6.7999999999999996E-3</v>
      </c>
      <c r="G5" s="77">
        <f>分析係数表!F6</f>
        <v>0.48570802668722374</v>
      </c>
      <c r="H5" s="106">
        <f>F5*G5</f>
        <v>3.3028145814731212E-3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逆行列!T6</f>
        <v>3.0000000000000001E-6</v>
      </c>
      <c r="E6" s="86">
        <f t="shared" ref="E6:E47" si="0">ROUND(D6/$D$22,6)</f>
        <v>3.0000000000000001E-6</v>
      </c>
      <c r="F6" s="107">
        <f t="shared" ref="F6:F47" si="1">$C$22*E6</f>
        <v>3.0000000000000003E-4</v>
      </c>
      <c r="G6" s="78">
        <f>分析係数表!F7</f>
        <v>0.67176809506661861</v>
      </c>
      <c r="H6" s="107">
        <f t="shared" ref="H6:H47" si="2">F6*G6</f>
        <v>2.0153042851998561E-4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逆行列!T7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逆行列!T8</f>
        <v>5.5000000000000002E-5</v>
      </c>
      <c r="E8" s="87">
        <f t="shared" si="0"/>
        <v>5.3000000000000001E-5</v>
      </c>
      <c r="F8" s="107">
        <f t="shared" si="1"/>
        <v>5.3E-3</v>
      </c>
      <c r="G8" s="79">
        <f>分析係数表!F9</f>
        <v>0.44415167095115682</v>
      </c>
      <c r="H8" s="107">
        <f t="shared" si="2"/>
        <v>2.3540038560411311E-3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逆行列!T9</f>
        <v>2.8E-5</v>
      </c>
      <c r="E9" s="86">
        <f t="shared" si="0"/>
        <v>2.6999999999999999E-5</v>
      </c>
      <c r="F9" s="107">
        <f t="shared" si="1"/>
        <v>2.6999999999999997E-3</v>
      </c>
      <c r="G9" s="78">
        <f>分析係数表!F10</f>
        <v>0.36414820056107028</v>
      </c>
      <c r="H9" s="107">
        <f t="shared" si="2"/>
        <v>9.832001415148897E-4</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逆行列!T10</f>
        <v>2.0100000000000001E-4</v>
      </c>
      <c r="E10" s="85">
        <f t="shared" si="0"/>
        <v>1.92E-4</v>
      </c>
      <c r="F10" s="107">
        <f t="shared" si="1"/>
        <v>1.9200000000000002E-2</v>
      </c>
      <c r="G10" s="77">
        <f>分析係数表!F11</f>
        <v>0.3909851465844234</v>
      </c>
      <c r="H10" s="107">
        <f t="shared" si="2"/>
        <v>7.5069148144209299E-3</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逆行列!T11</f>
        <v>1.1119999999999999E-3</v>
      </c>
      <c r="E11" s="86">
        <f t="shared" si="0"/>
        <v>1.0629999999999999E-3</v>
      </c>
      <c r="F11" s="107">
        <f t="shared" si="1"/>
        <v>0.10629999999999999</v>
      </c>
      <c r="G11" s="78">
        <f>分析係数表!F12</f>
        <v>0.34923508235554956</v>
      </c>
      <c r="H11" s="107">
        <f t="shared" si="2"/>
        <v>3.7123689254394916E-2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逆行列!T12</f>
        <v>9.4499999999999998E-4</v>
      </c>
      <c r="E12" s="86">
        <f t="shared" si="0"/>
        <v>9.0300000000000005E-4</v>
      </c>
      <c r="F12" s="107">
        <f t="shared" si="1"/>
        <v>9.0300000000000005E-2</v>
      </c>
      <c r="G12" s="78">
        <f>分析係数表!F13</f>
        <v>0.31889278097965035</v>
      </c>
      <c r="H12" s="107">
        <f t="shared" si="2"/>
        <v>2.8796018122462429E-2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逆行列!T13</f>
        <v>2.2139999999999998E-3</v>
      </c>
      <c r="E13" s="86">
        <f t="shared" si="0"/>
        <v>2.1159999999999998E-3</v>
      </c>
      <c r="F13" s="107">
        <f t="shared" si="1"/>
        <v>0.21159999999999998</v>
      </c>
      <c r="G13" s="78">
        <f>分析係数表!F14</f>
        <v>0.30341232585675537</v>
      </c>
      <c r="H13" s="107">
        <f t="shared" si="2"/>
        <v>6.4202048151289437E-2</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逆行列!T14</f>
        <v>2.8509999999999998E-3</v>
      </c>
      <c r="E14" s="86">
        <f t="shared" si="0"/>
        <v>2.725E-3</v>
      </c>
      <c r="F14" s="107">
        <f t="shared" si="1"/>
        <v>0.27250000000000002</v>
      </c>
      <c r="G14" s="78">
        <f>分析係数表!F15</f>
        <v>0.33935947066777478</v>
      </c>
      <c r="H14" s="107">
        <f t="shared" si="2"/>
        <v>9.2475455756968639E-2</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逆行列!T15</f>
        <v>2.9320000000000001E-3</v>
      </c>
      <c r="E15" s="86">
        <f t="shared" si="0"/>
        <v>2.8019999999999998E-3</v>
      </c>
      <c r="F15" s="107">
        <f t="shared" si="1"/>
        <v>0.2802</v>
      </c>
      <c r="G15" s="78">
        <f>分析係数表!F16</f>
        <v>0.45399226383412611</v>
      </c>
      <c r="H15" s="107">
        <f t="shared" si="2"/>
        <v>0.12720863232632212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逆行列!T16</f>
        <v>1.8E-5</v>
      </c>
      <c r="E16" s="86">
        <f t="shared" si="0"/>
        <v>1.7E-5</v>
      </c>
      <c r="F16" s="107">
        <f t="shared" si="1"/>
        <v>1.6999999999999999E-3</v>
      </c>
      <c r="G16" s="78">
        <f>分析係数表!F17</f>
        <v>0.46132696318521343</v>
      </c>
      <c r="H16" s="107">
        <f t="shared" si="2"/>
        <v>7.842558374148628E-4</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逆行列!T17</f>
        <v>2.3219999999999998E-3</v>
      </c>
      <c r="E17" s="86">
        <f t="shared" si="0"/>
        <v>2.2190000000000001E-3</v>
      </c>
      <c r="F17" s="107">
        <f t="shared" si="1"/>
        <v>0.22190000000000001</v>
      </c>
      <c r="G17" s="78">
        <f>分析係数表!F18</f>
        <v>0.481838760471413</v>
      </c>
      <c r="H17" s="107">
        <f t="shared" si="2"/>
        <v>0.10692002094860655</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逆行列!T18</f>
        <v>7.7866000000000005E-2</v>
      </c>
      <c r="E18" s="86">
        <f t="shared" si="0"/>
        <v>7.4424000000000004E-2</v>
      </c>
      <c r="F18" s="107">
        <f t="shared" si="1"/>
        <v>7.4424000000000001</v>
      </c>
      <c r="G18" s="78">
        <f>分析係数表!F19</f>
        <v>0.26496716403559761</v>
      </c>
      <c r="H18" s="107">
        <f t="shared" si="2"/>
        <v>1.9719916216185318</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逆行列!T19</f>
        <v>5.9870000000000001E-3</v>
      </c>
      <c r="E19" s="86">
        <f t="shared" si="0"/>
        <v>5.7219999999999997E-3</v>
      </c>
      <c r="F19" s="107">
        <f t="shared" si="1"/>
        <v>0.57219999999999993</v>
      </c>
      <c r="G19" s="78">
        <f>分析係数表!F20</f>
        <v>0.15088328436796519</v>
      </c>
      <c r="H19" s="107">
        <f t="shared" si="2"/>
        <v>8.6335415315349676E-2</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逆行列!T20</f>
        <v>2.2277999999999999E-2</v>
      </c>
      <c r="E20" s="86">
        <f t="shared" si="0"/>
        <v>2.1292999999999999E-2</v>
      </c>
      <c r="F20" s="107">
        <f t="shared" si="1"/>
        <v>2.1292999999999997</v>
      </c>
      <c r="G20" s="78">
        <f>分析係数表!F21</f>
        <v>0.41125826744511707</v>
      </c>
      <c r="H20" s="107">
        <f t="shared" si="2"/>
        <v>0.87569222887088771</v>
      </c>
      <c r="I20" s="78">
        <f>分析係数表!D21</f>
        <v>7.248960510157916E-2</v>
      </c>
      <c r="J20" s="107">
        <f t="shared" si="3"/>
        <v>0</v>
      </c>
      <c r="K20" s="78">
        <f>分析係数表!E21</f>
        <v>5.9696160171201641E-2</v>
      </c>
      <c r="L20" s="107">
        <f t="shared" si="4"/>
        <v>0</v>
      </c>
    </row>
    <row r="21" spans="1:12" ht="16.5" customHeight="1" x14ac:dyDescent="0.15">
      <c r="A21" s="101">
        <v>17</v>
      </c>
      <c r="B21" s="96" t="s">
        <v>98</v>
      </c>
      <c r="C21" s="104"/>
      <c r="D21" s="89">
        <f>逆行列!T21</f>
        <v>9.5670000000000009E-3</v>
      </c>
      <c r="E21" s="86">
        <f t="shared" si="0"/>
        <v>9.1439999999999994E-3</v>
      </c>
      <c r="F21" s="107">
        <f t="shared" si="1"/>
        <v>0.91439999999999988</v>
      </c>
      <c r="G21" s="78">
        <f>分析係数表!F22</f>
        <v>0.41343088178667692</v>
      </c>
      <c r="H21" s="107">
        <f t="shared" si="2"/>
        <v>0.37804119830573735</v>
      </c>
      <c r="I21" s="78">
        <f>分析係数表!D22</f>
        <v>3.5687331536388138E-2</v>
      </c>
      <c r="J21" s="107">
        <f t="shared" si="3"/>
        <v>0</v>
      </c>
      <c r="K21" s="78">
        <f>分析係数表!E22</f>
        <v>3.2368630471056349E-2</v>
      </c>
      <c r="L21" s="107">
        <f t="shared" si="4"/>
        <v>0</v>
      </c>
    </row>
    <row r="22" spans="1:12" ht="16.5" customHeight="1" x14ac:dyDescent="0.15">
      <c r="A22" s="102">
        <v>18</v>
      </c>
      <c r="B22" s="113" t="s">
        <v>99</v>
      </c>
      <c r="C22" s="104">
        <f>入力!$D$22</f>
        <v>100</v>
      </c>
      <c r="D22" s="89">
        <f>逆行列!T22</f>
        <v>1.0462419999999999</v>
      </c>
      <c r="E22" s="86">
        <f t="shared" si="0"/>
        <v>1</v>
      </c>
      <c r="F22" s="107">
        <f t="shared" si="1"/>
        <v>100</v>
      </c>
      <c r="G22" s="78">
        <f>分析係数表!F23</f>
        <v>0.45246219063050586</v>
      </c>
      <c r="H22" s="107">
        <f t="shared" si="2"/>
        <v>45.246219063050589</v>
      </c>
      <c r="I22" s="78">
        <f>分析係数表!D23</f>
        <v>4.2722122936378136E-2</v>
      </c>
      <c r="J22" s="107">
        <f t="shared" si="3"/>
        <v>4</v>
      </c>
      <c r="K22" s="78">
        <f>分析係数表!E23</f>
        <v>3.6275255748818895E-2</v>
      </c>
      <c r="L22" s="107">
        <f t="shared" si="4"/>
        <v>4</v>
      </c>
    </row>
    <row r="23" spans="1:12" ht="16.5" customHeight="1" x14ac:dyDescent="0.15">
      <c r="A23" s="98">
        <v>19</v>
      </c>
      <c r="B23" s="96" t="s">
        <v>100</v>
      </c>
      <c r="C23" s="104" t="s">
        <v>40</v>
      </c>
      <c r="D23" s="89">
        <f>逆行列!T23</f>
        <v>1.8079999999999999E-3</v>
      </c>
      <c r="E23" s="86">
        <f t="shared" si="0"/>
        <v>1.7279999999999999E-3</v>
      </c>
      <c r="F23" s="107">
        <f t="shared" si="1"/>
        <v>0.17279999999999998</v>
      </c>
      <c r="G23" s="78">
        <f>分析係数表!F24</f>
        <v>0.35247981545559398</v>
      </c>
      <c r="H23" s="107">
        <f t="shared" si="2"/>
        <v>6.0908512110726634E-2</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逆行列!T24</f>
        <v>3.5999999999999999E-3</v>
      </c>
      <c r="E24" s="86">
        <f t="shared" si="0"/>
        <v>3.441E-3</v>
      </c>
      <c r="F24" s="107">
        <f t="shared" si="1"/>
        <v>0.34410000000000002</v>
      </c>
      <c r="G24" s="78">
        <f>分析係数表!F25</f>
        <v>0.37565437150249714</v>
      </c>
      <c r="H24" s="107">
        <f t="shared" si="2"/>
        <v>0.12926266923400928</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逆行列!T25</f>
        <v>9.7610000000000006E-3</v>
      </c>
      <c r="E25" s="86">
        <f t="shared" si="0"/>
        <v>9.3299999999999998E-3</v>
      </c>
      <c r="F25" s="107">
        <f t="shared" si="1"/>
        <v>0.93299999999999994</v>
      </c>
      <c r="G25" s="78">
        <f>分析係数表!F26</f>
        <v>0.34542907317568877</v>
      </c>
      <c r="H25" s="107">
        <f t="shared" si="2"/>
        <v>0.32228532527291759</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逆行列!T26</f>
        <v>2.5000000000000001E-5</v>
      </c>
      <c r="E26" s="86">
        <f t="shared" si="0"/>
        <v>2.4000000000000001E-5</v>
      </c>
      <c r="F26" s="107">
        <f t="shared" si="1"/>
        <v>2.4000000000000002E-3</v>
      </c>
      <c r="G26" s="78">
        <f>分析係数表!F27</f>
        <v>0.34459086689505486</v>
      </c>
      <c r="H26" s="107">
        <f t="shared" si="2"/>
        <v>8.2701808054813175E-4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逆行列!T27</f>
        <v>1.067E-3</v>
      </c>
      <c r="E27" s="87">
        <f t="shared" si="0"/>
        <v>1.0200000000000001E-3</v>
      </c>
      <c r="F27" s="107">
        <f t="shared" si="1"/>
        <v>0.10200000000000001</v>
      </c>
      <c r="G27" s="79">
        <f>分析係数表!F28</f>
        <v>0.22214941655934178</v>
      </c>
      <c r="H27" s="107">
        <f t="shared" si="2"/>
        <v>2.2659240489052865E-2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逆行列!T28</f>
        <v>2.4000000000000001E-5</v>
      </c>
      <c r="E28" s="86">
        <f t="shared" si="0"/>
        <v>2.3E-5</v>
      </c>
      <c r="F28" s="107">
        <f t="shared" si="1"/>
        <v>2.3E-3</v>
      </c>
      <c r="G28" s="78">
        <f>分析係数表!F29</f>
        <v>0.42378622441075769</v>
      </c>
      <c r="H28" s="107">
        <f t="shared" si="2"/>
        <v>9.7470831614474267E-4</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逆行列!T29</f>
        <v>1.5799999999999999E-4</v>
      </c>
      <c r="E29" s="85">
        <f t="shared" si="0"/>
        <v>1.5100000000000001E-4</v>
      </c>
      <c r="F29" s="107">
        <f t="shared" si="1"/>
        <v>1.5100000000000001E-2</v>
      </c>
      <c r="G29" s="77">
        <f>分析係数表!F30</f>
        <v>0.31902484606666121</v>
      </c>
      <c r="H29" s="107">
        <f t="shared" si="2"/>
        <v>4.8172751756065842E-3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逆行列!T30</f>
        <v>2.4740000000000001E-3</v>
      </c>
      <c r="E30" s="86">
        <f t="shared" si="0"/>
        <v>2.3649999999999999E-3</v>
      </c>
      <c r="F30" s="107">
        <f t="shared" si="1"/>
        <v>0.23649999999999999</v>
      </c>
      <c r="G30" s="78">
        <f>分析係数表!F31</f>
        <v>0.43763839280746847</v>
      </c>
      <c r="H30" s="107">
        <f t="shared" si="2"/>
        <v>0.10350147989896628</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逆行列!T31</f>
        <v>3.4000000000000002E-4</v>
      </c>
      <c r="E31" s="86">
        <f t="shared" si="0"/>
        <v>3.2499999999999999E-4</v>
      </c>
      <c r="F31" s="107">
        <f t="shared" si="1"/>
        <v>3.2500000000000001E-2</v>
      </c>
      <c r="G31" s="78">
        <f>分析係数表!F32</f>
        <v>0.44844077217427647</v>
      </c>
      <c r="H31" s="107">
        <f t="shared" si="2"/>
        <v>1.4574325095663986E-2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逆行列!T32</f>
        <v>8.9029999999999995E-3</v>
      </c>
      <c r="E32" s="86">
        <f t="shared" si="0"/>
        <v>8.5100000000000002E-3</v>
      </c>
      <c r="F32" s="107">
        <f t="shared" si="1"/>
        <v>0.85099999999999998</v>
      </c>
      <c r="G32" s="78">
        <f>分析係数表!F33</f>
        <v>0.34552042009208045</v>
      </c>
      <c r="H32" s="107">
        <f t="shared" si="2"/>
        <v>0.29403787749836047</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逆行列!T33</f>
        <v>1.1479999999999999E-3</v>
      </c>
      <c r="E33" s="86">
        <f t="shared" si="0"/>
        <v>1.0970000000000001E-3</v>
      </c>
      <c r="F33" s="107">
        <f t="shared" si="1"/>
        <v>0.10970000000000001</v>
      </c>
      <c r="G33" s="78">
        <f>分析係数表!F34</f>
        <v>0.45301166178768587</v>
      </c>
      <c r="H33" s="107">
        <f t="shared" si="2"/>
        <v>4.9695379298109139E-2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逆行列!T34</f>
        <v>4.8200000000000001E-4</v>
      </c>
      <c r="E34" s="86">
        <f t="shared" si="0"/>
        <v>4.6099999999999998E-4</v>
      </c>
      <c r="F34" s="107">
        <f t="shared" si="1"/>
        <v>4.6099999999999995E-2</v>
      </c>
      <c r="G34" s="78">
        <f>分析係数表!F35</f>
        <v>0.62981529934511005</v>
      </c>
      <c r="H34" s="107">
        <f t="shared" si="2"/>
        <v>2.9034485299809572E-2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逆行列!T35</f>
        <v>3.7747000000000003E-2</v>
      </c>
      <c r="E35" s="86">
        <f t="shared" si="0"/>
        <v>3.6079E-2</v>
      </c>
      <c r="F35" s="107">
        <f t="shared" si="1"/>
        <v>3.6078999999999999</v>
      </c>
      <c r="G35" s="78">
        <f>分析係数表!F36</f>
        <v>0.67957415365165585</v>
      </c>
      <c r="H35" s="107">
        <f t="shared" si="2"/>
        <v>2.4518355889598089</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逆行列!T36</f>
        <v>8.8310000000000003E-3</v>
      </c>
      <c r="E36" s="86">
        <f t="shared" si="0"/>
        <v>8.4410000000000006E-3</v>
      </c>
      <c r="F36" s="107">
        <f t="shared" si="1"/>
        <v>0.84410000000000007</v>
      </c>
      <c r="G36" s="78">
        <f>分析係数表!F37</f>
        <v>0.64494134702082306</v>
      </c>
      <c r="H36" s="107">
        <f t="shared" si="2"/>
        <v>0.54439499102027678</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逆行列!T37</f>
        <v>5.8589999999999996E-3</v>
      </c>
      <c r="E37" s="86">
        <f t="shared" si="0"/>
        <v>5.5999999999999999E-3</v>
      </c>
      <c r="F37" s="107">
        <f t="shared" si="1"/>
        <v>0.55999999999999994</v>
      </c>
      <c r="G37" s="78">
        <f>分析係数表!F38</f>
        <v>0.83881505728732564</v>
      </c>
      <c r="H37" s="107">
        <f t="shared" si="2"/>
        <v>0.46973643208090232</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逆行列!T38</f>
        <v>2.0926E-2</v>
      </c>
      <c r="E38" s="86">
        <f t="shared" si="0"/>
        <v>2.0001000000000001E-2</v>
      </c>
      <c r="F38" s="107">
        <f t="shared" si="1"/>
        <v>2.0001000000000002</v>
      </c>
      <c r="G38" s="78">
        <f>分析係数表!F39</f>
        <v>0.49216477614463838</v>
      </c>
      <c r="H38" s="107">
        <f t="shared" si="2"/>
        <v>0.98437876876689134</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逆行列!T39</f>
        <v>1.2907999999999999E-2</v>
      </c>
      <c r="E39" s="86">
        <f t="shared" si="0"/>
        <v>1.2337000000000001E-2</v>
      </c>
      <c r="F39" s="107">
        <f t="shared" si="1"/>
        <v>1.2337</v>
      </c>
      <c r="G39" s="78">
        <f>分析係数表!F40</f>
        <v>0.51640599442629331</v>
      </c>
      <c r="H39" s="107">
        <f t="shared" si="2"/>
        <v>0.63709007532371809</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逆行列!T40</f>
        <v>1.116E-3</v>
      </c>
      <c r="E40" s="86">
        <f t="shared" si="0"/>
        <v>1.067E-3</v>
      </c>
      <c r="F40" s="107">
        <f t="shared" si="1"/>
        <v>0.1067</v>
      </c>
      <c r="G40" s="78">
        <f>分析係数表!F41</f>
        <v>0.70991192005501336</v>
      </c>
      <c r="H40" s="107">
        <f t="shared" si="2"/>
        <v>7.5747601869869924E-2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逆行列!T41</f>
        <v>3.77E-4</v>
      </c>
      <c r="E41" s="86">
        <f t="shared" si="0"/>
        <v>3.6000000000000002E-4</v>
      </c>
      <c r="F41" s="107">
        <f t="shared" si="1"/>
        <v>3.6000000000000004E-2</v>
      </c>
      <c r="G41" s="78">
        <f>分析係数表!F42</f>
        <v>0.67739938979453929</v>
      </c>
      <c r="H41" s="107">
        <f t="shared" si="2"/>
        <v>2.4386378032603417E-2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逆行列!T42</f>
        <v>4.8000000000000001E-5</v>
      </c>
      <c r="E42" s="86">
        <f t="shared" si="0"/>
        <v>4.6E-5</v>
      </c>
      <c r="F42" s="107">
        <f t="shared" si="1"/>
        <v>4.5999999999999999E-3</v>
      </c>
      <c r="G42" s="78">
        <f>分析係数表!F43</f>
        <v>0.61149593986807305</v>
      </c>
      <c r="H42" s="107">
        <f t="shared" si="2"/>
        <v>2.8128813233931358E-3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逆行列!T43</f>
        <v>1.792E-3</v>
      </c>
      <c r="E43" s="86">
        <f t="shared" si="0"/>
        <v>1.7129999999999999E-3</v>
      </c>
      <c r="F43" s="107">
        <f t="shared" si="1"/>
        <v>0.17129999999999998</v>
      </c>
      <c r="G43" s="78">
        <f>分析係数表!F44</f>
        <v>0.56981883202321104</v>
      </c>
      <c r="H43" s="107">
        <f t="shared" si="2"/>
        <v>9.7609965925576039E-2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逆行列!T44</f>
        <v>4.4379000000000002E-2</v>
      </c>
      <c r="E44" s="86">
        <f t="shared" si="0"/>
        <v>4.2417999999999997E-2</v>
      </c>
      <c r="F44" s="107">
        <f t="shared" si="1"/>
        <v>4.2417999999999996</v>
      </c>
      <c r="G44" s="78">
        <f>分析係数表!F45</f>
        <v>0.61317771700844281</v>
      </c>
      <c r="H44" s="107">
        <f t="shared" si="2"/>
        <v>2.6009772400064124</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逆行列!T45</f>
        <v>2.05E-4</v>
      </c>
      <c r="E45" s="86">
        <f t="shared" si="0"/>
        <v>1.9599999999999999E-4</v>
      </c>
      <c r="F45" s="107">
        <f t="shared" si="1"/>
        <v>1.9599999999999999E-2</v>
      </c>
      <c r="G45" s="78">
        <f>分析係数表!F46</f>
        <v>0.51596704897888579</v>
      </c>
      <c r="H45" s="107">
        <f t="shared" si="2"/>
        <v>1.0112954159986162E-2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逆行列!T46</f>
        <v>1.3990000000000001E-3</v>
      </c>
      <c r="E46" s="86">
        <f t="shared" si="0"/>
        <v>1.3370000000000001E-3</v>
      </c>
      <c r="F46" s="107">
        <f t="shared" si="1"/>
        <v>0.13370000000000001</v>
      </c>
      <c r="G46" s="78">
        <f>分析係数表!F47</f>
        <v>-5.3539496086262839E-5</v>
      </c>
      <c r="H46" s="107">
        <f t="shared" si="2"/>
        <v>-7.1582306267333419E-6</v>
      </c>
      <c r="I46" s="78">
        <f>分析係数表!D47</f>
        <v>0</v>
      </c>
      <c r="J46" s="107">
        <f t="shared" si="3"/>
        <v>0</v>
      </c>
      <c r="K46" s="78">
        <f>分析係数表!E47</f>
        <v>0</v>
      </c>
      <c r="L46" s="107">
        <f t="shared" si="4"/>
        <v>0</v>
      </c>
    </row>
    <row r="47" spans="1:12" ht="16.5" customHeight="1" x14ac:dyDescent="0.15">
      <c r="A47" s="101">
        <v>43</v>
      </c>
      <c r="B47" s="97" t="s">
        <v>184</v>
      </c>
      <c r="C47" s="105"/>
      <c r="D47" s="91">
        <f>逆行列!T47</f>
        <v>4.5250000000000004E-3</v>
      </c>
      <c r="E47" s="87">
        <f t="shared" si="0"/>
        <v>4.3249999999999999E-3</v>
      </c>
      <c r="F47" s="108">
        <f t="shared" si="1"/>
        <v>0.4325</v>
      </c>
      <c r="G47" s="79">
        <f>分析係数表!F48</f>
        <v>0.40759173620369599</v>
      </c>
      <c r="H47" s="108">
        <f t="shared" si="2"/>
        <v>0.17628342590809851</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逆行列!T48</f>
        <v>1.344592</v>
      </c>
      <c r="E48" s="88"/>
      <c r="F48" s="82">
        <f>SUM(F5:F47)</f>
        <v>128.51670000000001</v>
      </c>
      <c r="G48" s="81">
        <f>分析係数表!F49</f>
        <v>0.4580197971513183</v>
      </c>
      <c r="H48" s="82">
        <f>SUM(H5:H47)</f>
        <v>58.138117871432762</v>
      </c>
      <c r="I48" s="81">
        <f>分析係数表!D49</f>
        <v>5.2929230967761406E-2</v>
      </c>
      <c r="J48" s="82">
        <f>SUM(J5:J47)</f>
        <v>4</v>
      </c>
      <c r="K48" s="81">
        <f>分析係数表!E49</f>
        <v>4.5949321610166551E-2</v>
      </c>
      <c r="L48" s="82">
        <f>SUM(L5:L47)</f>
        <v>4</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showGridLines="0"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19</v>
      </c>
      <c r="B2" s="110" t="s">
        <v>100</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逆行列!U5</f>
        <v>1.6200000000000001E-4</v>
      </c>
      <c r="E5" s="85">
        <f>ROUND(D5/$D$23,6)</f>
        <v>1.5699999999999999E-4</v>
      </c>
      <c r="F5" s="106">
        <f>$C$23*E5</f>
        <v>1.5699999999999999E-2</v>
      </c>
      <c r="G5" s="77">
        <f>分析係数表!F6</f>
        <v>0.48570802668722374</v>
      </c>
      <c r="H5" s="106">
        <f>F5*G5</f>
        <v>7.6256160189894125E-3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逆行列!U6</f>
        <v>5.0000000000000004E-6</v>
      </c>
      <c r="E6" s="86">
        <f t="shared" ref="E6:E47" si="0">ROUND(D6/$D$23,6)</f>
        <v>5.0000000000000004E-6</v>
      </c>
      <c r="F6" s="107">
        <f t="shared" ref="F6:F47" si="1">$C$23*E6</f>
        <v>5.0000000000000001E-4</v>
      </c>
      <c r="G6" s="78">
        <f>分析係数表!F7</f>
        <v>0.67176809506661861</v>
      </c>
      <c r="H6" s="107">
        <f t="shared" ref="H6:H47" si="2">F6*G6</f>
        <v>3.3588404753330932E-4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逆行列!U7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逆行列!U8</f>
        <v>3.1999999999999999E-5</v>
      </c>
      <c r="E8" s="87">
        <f t="shared" si="0"/>
        <v>3.1000000000000001E-5</v>
      </c>
      <c r="F8" s="107">
        <f t="shared" si="1"/>
        <v>3.1000000000000003E-3</v>
      </c>
      <c r="G8" s="79">
        <f>分析係数表!F9</f>
        <v>0.44415167095115682</v>
      </c>
      <c r="H8" s="107">
        <f t="shared" si="2"/>
        <v>1.3768701799485863E-3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逆行列!U9</f>
        <v>3.8000000000000002E-5</v>
      </c>
      <c r="E9" s="86">
        <f t="shared" si="0"/>
        <v>3.6999999999999998E-5</v>
      </c>
      <c r="F9" s="107">
        <f t="shared" si="1"/>
        <v>3.6999999999999997E-3</v>
      </c>
      <c r="G9" s="78">
        <f>分析係数表!F10</f>
        <v>0.36414820056107028</v>
      </c>
      <c r="H9" s="107">
        <f t="shared" si="2"/>
        <v>1.34734834207596E-3</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逆行列!U10</f>
        <v>2.4000000000000001E-4</v>
      </c>
      <c r="E10" s="85">
        <f t="shared" si="0"/>
        <v>2.32E-4</v>
      </c>
      <c r="F10" s="107">
        <f t="shared" si="1"/>
        <v>2.3199999999999998E-2</v>
      </c>
      <c r="G10" s="77">
        <f>分析係数表!F11</f>
        <v>0.3909851465844234</v>
      </c>
      <c r="H10" s="107">
        <f t="shared" si="2"/>
        <v>9.0708554007586217E-3</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逆行列!U11</f>
        <v>1.9289999999999999E-3</v>
      </c>
      <c r="E11" s="86">
        <f t="shared" si="0"/>
        <v>1.866E-3</v>
      </c>
      <c r="F11" s="107">
        <f t="shared" si="1"/>
        <v>0.18660000000000002</v>
      </c>
      <c r="G11" s="78">
        <f>分析係数表!F12</f>
        <v>0.34923508235554956</v>
      </c>
      <c r="H11" s="107">
        <f t="shared" si="2"/>
        <v>6.5167266367545551E-2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逆行列!U12</f>
        <v>3.5349999999999999E-3</v>
      </c>
      <c r="E12" s="86">
        <f t="shared" si="0"/>
        <v>3.4190000000000002E-3</v>
      </c>
      <c r="F12" s="107">
        <f t="shared" si="1"/>
        <v>0.34190000000000004</v>
      </c>
      <c r="G12" s="78">
        <f>分析係数表!F13</f>
        <v>0.31889278097965035</v>
      </c>
      <c r="H12" s="107">
        <f t="shared" si="2"/>
        <v>0.10902944181694246</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逆行列!U13</f>
        <v>1.73E-3</v>
      </c>
      <c r="E13" s="86">
        <f t="shared" si="0"/>
        <v>1.673E-3</v>
      </c>
      <c r="F13" s="107">
        <f t="shared" si="1"/>
        <v>0.1673</v>
      </c>
      <c r="G13" s="78">
        <f>分析係数表!F14</f>
        <v>0.30341232585675537</v>
      </c>
      <c r="H13" s="107">
        <f t="shared" si="2"/>
        <v>5.0760882115835175E-2</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逆行列!U14</f>
        <v>1.0300999999999999E-2</v>
      </c>
      <c r="E14" s="86">
        <f t="shared" si="0"/>
        <v>9.9640000000000006E-3</v>
      </c>
      <c r="F14" s="107">
        <f t="shared" si="1"/>
        <v>0.99640000000000006</v>
      </c>
      <c r="G14" s="78">
        <f>分析係数表!F15</f>
        <v>0.33935947066777478</v>
      </c>
      <c r="H14" s="107">
        <f t="shared" si="2"/>
        <v>0.3381377765733708</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逆行列!U15</f>
        <v>7.221E-3</v>
      </c>
      <c r="E15" s="86">
        <f t="shared" si="0"/>
        <v>6.9839999999999998E-3</v>
      </c>
      <c r="F15" s="107">
        <f t="shared" si="1"/>
        <v>0.69840000000000002</v>
      </c>
      <c r="G15" s="78">
        <f>分析係数表!F16</f>
        <v>0.45399226383412611</v>
      </c>
      <c r="H15" s="107">
        <f t="shared" si="2"/>
        <v>0.31706819706175371</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逆行列!U16</f>
        <v>9.3999999999999994E-5</v>
      </c>
      <c r="E16" s="86">
        <f t="shared" si="0"/>
        <v>9.1000000000000003E-5</v>
      </c>
      <c r="F16" s="107">
        <f t="shared" si="1"/>
        <v>9.1000000000000004E-3</v>
      </c>
      <c r="G16" s="78">
        <f>分析係数表!F17</f>
        <v>0.46132696318521343</v>
      </c>
      <c r="H16" s="107">
        <f t="shared" si="2"/>
        <v>4.1980753649854428E-3</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逆行列!U17</f>
        <v>2.1710000000000002E-3</v>
      </c>
      <c r="E17" s="86">
        <f t="shared" si="0"/>
        <v>2.0999999999999999E-3</v>
      </c>
      <c r="F17" s="107">
        <f t="shared" si="1"/>
        <v>0.21</v>
      </c>
      <c r="G17" s="78">
        <f>分析係数表!F18</f>
        <v>0.481838760471413</v>
      </c>
      <c r="H17" s="107">
        <f t="shared" si="2"/>
        <v>0.10118613969899673</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逆行列!U18</f>
        <v>2.9869E-2</v>
      </c>
      <c r="E18" s="86">
        <f t="shared" si="0"/>
        <v>2.8891E-2</v>
      </c>
      <c r="F18" s="107">
        <f t="shared" si="1"/>
        <v>2.8891</v>
      </c>
      <c r="G18" s="78">
        <f>分析係数表!F19</f>
        <v>0.26496716403559761</v>
      </c>
      <c r="H18" s="107">
        <f t="shared" si="2"/>
        <v>0.76551663361524502</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逆行列!U19</f>
        <v>9.7230000000000007E-3</v>
      </c>
      <c r="E19" s="86">
        <f t="shared" si="0"/>
        <v>9.4050000000000002E-3</v>
      </c>
      <c r="F19" s="107">
        <f t="shared" si="1"/>
        <v>0.9405</v>
      </c>
      <c r="G19" s="78">
        <f>分析係数表!F20</f>
        <v>0.15088328436796519</v>
      </c>
      <c r="H19" s="107">
        <f t="shared" si="2"/>
        <v>0.14190572894807127</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逆行列!U20</f>
        <v>3.7849000000000001E-2</v>
      </c>
      <c r="E20" s="86">
        <f t="shared" si="0"/>
        <v>3.6609000000000003E-2</v>
      </c>
      <c r="F20" s="107">
        <f t="shared" si="1"/>
        <v>3.6609000000000003</v>
      </c>
      <c r="G20" s="78">
        <f>分析係数表!F21</f>
        <v>0.41125826744511707</v>
      </c>
      <c r="H20" s="107">
        <f t="shared" si="2"/>
        <v>1.5055753912898291</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逆行列!U21</f>
        <v>6.8120000000000003E-3</v>
      </c>
      <c r="E21" s="86">
        <f t="shared" si="0"/>
        <v>6.5890000000000002E-3</v>
      </c>
      <c r="F21" s="107">
        <f t="shared" si="1"/>
        <v>0.65890000000000004</v>
      </c>
      <c r="G21" s="78">
        <f>分析係数表!F22</f>
        <v>0.41343088178667692</v>
      </c>
      <c r="H21" s="107">
        <f t="shared" si="2"/>
        <v>0.27240960800924141</v>
      </c>
      <c r="I21" s="78">
        <f>分析係数表!D22</f>
        <v>3.5687331536388138E-2</v>
      </c>
      <c r="J21" s="107">
        <f t="shared" si="3"/>
        <v>0</v>
      </c>
      <c r="K21" s="78">
        <f>分析係数表!E22</f>
        <v>3.2368630471056349E-2</v>
      </c>
      <c r="L21" s="107">
        <f t="shared" si="4"/>
        <v>0</v>
      </c>
    </row>
    <row r="22" spans="1:12" ht="16.5" customHeight="1" x14ac:dyDescent="0.15">
      <c r="A22" s="115">
        <v>18</v>
      </c>
      <c r="B22" s="96" t="s">
        <v>99</v>
      </c>
      <c r="C22" s="104"/>
      <c r="D22" s="89">
        <f>逆行列!U22</f>
        <v>1.3600000000000001E-3</v>
      </c>
      <c r="E22" s="86">
        <f t="shared" si="0"/>
        <v>1.315E-3</v>
      </c>
      <c r="F22" s="107">
        <f t="shared" si="1"/>
        <v>0.13150000000000001</v>
      </c>
      <c r="G22" s="78">
        <f>分析係数表!F23</f>
        <v>0.45246219063050586</v>
      </c>
      <c r="H22" s="107">
        <f t="shared" si="2"/>
        <v>5.9498778067911526E-2</v>
      </c>
      <c r="I22" s="78">
        <f>分析係数表!D23</f>
        <v>4.2722122936378136E-2</v>
      </c>
      <c r="J22" s="107">
        <f t="shared" si="3"/>
        <v>0</v>
      </c>
      <c r="K22" s="78">
        <f>分析係数表!E23</f>
        <v>3.6275255748818895E-2</v>
      </c>
      <c r="L22" s="107">
        <f t="shared" si="4"/>
        <v>0</v>
      </c>
    </row>
    <row r="23" spans="1:12" ht="16.5" customHeight="1" x14ac:dyDescent="0.15">
      <c r="A23" s="114">
        <v>19</v>
      </c>
      <c r="B23" s="113" t="s">
        <v>100</v>
      </c>
      <c r="C23" s="112">
        <f>入力!$D$23</f>
        <v>100</v>
      </c>
      <c r="D23" s="89">
        <f>逆行列!U23</f>
        <v>1.033863</v>
      </c>
      <c r="E23" s="86">
        <f t="shared" si="0"/>
        <v>1</v>
      </c>
      <c r="F23" s="107">
        <f t="shared" si="1"/>
        <v>100</v>
      </c>
      <c r="G23" s="78">
        <f>分析係数表!F24</f>
        <v>0.35247981545559398</v>
      </c>
      <c r="H23" s="107">
        <f t="shared" si="2"/>
        <v>35.247981545559398</v>
      </c>
      <c r="I23" s="78">
        <f>分析係数表!D24</f>
        <v>1.5219880465555205E-2</v>
      </c>
      <c r="J23" s="107">
        <f t="shared" si="3"/>
        <v>2</v>
      </c>
      <c r="K23" s="78">
        <f>分析係数表!E24</f>
        <v>1.4074027471951347E-2</v>
      </c>
      <c r="L23" s="107">
        <f t="shared" si="4"/>
        <v>1</v>
      </c>
    </row>
    <row r="24" spans="1:12" s="40" customFormat="1" ht="16.5" customHeight="1" x14ac:dyDescent="0.15">
      <c r="A24" s="116">
        <v>20</v>
      </c>
      <c r="B24" s="96" t="s">
        <v>171</v>
      </c>
      <c r="C24" s="104"/>
      <c r="D24" s="89">
        <f>逆行列!U24</f>
        <v>3.5256999999999997E-2</v>
      </c>
      <c r="E24" s="86">
        <f t="shared" si="0"/>
        <v>3.4102E-2</v>
      </c>
      <c r="F24" s="107">
        <f t="shared" si="1"/>
        <v>3.4102000000000001</v>
      </c>
      <c r="G24" s="78">
        <f>分析係数表!F25</f>
        <v>0.37565437150249714</v>
      </c>
      <c r="H24" s="107">
        <f t="shared" si="2"/>
        <v>1.2810565376978158</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逆行列!U25</f>
        <v>8.2000000000000007E-3</v>
      </c>
      <c r="E25" s="86">
        <f t="shared" si="0"/>
        <v>7.9310000000000005E-3</v>
      </c>
      <c r="F25" s="107">
        <f t="shared" si="1"/>
        <v>0.79310000000000003</v>
      </c>
      <c r="G25" s="78">
        <f>分析係数表!F26</f>
        <v>0.34542907317568877</v>
      </c>
      <c r="H25" s="107">
        <f t="shared" si="2"/>
        <v>0.27395979793563879</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逆行列!U26</f>
        <v>9.0000000000000002E-6</v>
      </c>
      <c r="E26" s="86">
        <f t="shared" si="0"/>
        <v>9.0000000000000002E-6</v>
      </c>
      <c r="F26" s="107">
        <f t="shared" si="1"/>
        <v>8.9999999999999998E-4</v>
      </c>
      <c r="G26" s="78">
        <f>分析係数表!F27</f>
        <v>0.34459086689505486</v>
      </c>
      <c r="H26" s="107">
        <f t="shared" si="2"/>
        <v>3.1013178020554937E-4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逆行列!U27</f>
        <v>1.0200000000000001E-3</v>
      </c>
      <c r="E27" s="87">
        <f t="shared" si="0"/>
        <v>9.8700000000000003E-4</v>
      </c>
      <c r="F27" s="107">
        <f t="shared" si="1"/>
        <v>9.870000000000001E-2</v>
      </c>
      <c r="G27" s="79">
        <f>分析係数表!F28</f>
        <v>0.22214941655934178</v>
      </c>
      <c r="H27" s="107">
        <f t="shared" si="2"/>
        <v>2.1926147414407036E-2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逆行列!U28</f>
        <v>2.6999999999999999E-5</v>
      </c>
      <c r="E28" s="86">
        <f t="shared" si="0"/>
        <v>2.5999999999999998E-5</v>
      </c>
      <c r="F28" s="107">
        <f t="shared" si="1"/>
        <v>2.5999999999999999E-3</v>
      </c>
      <c r="G28" s="78">
        <f>分析係数表!F29</f>
        <v>0.42378622441075769</v>
      </c>
      <c r="H28" s="107">
        <f t="shared" si="2"/>
        <v>1.10184418346797E-3</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逆行列!U29</f>
        <v>1.74E-4</v>
      </c>
      <c r="E29" s="85">
        <f t="shared" si="0"/>
        <v>1.6799999999999999E-4</v>
      </c>
      <c r="F29" s="107">
        <f t="shared" si="1"/>
        <v>1.6799999999999999E-2</v>
      </c>
      <c r="G29" s="77">
        <f>分析係数表!F30</f>
        <v>0.31902484606666121</v>
      </c>
      <c r="H29" s="107">
        <f t="shared" si="2"/>
        <v>5.3596174139199076E-3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逆行列!U30</f>
        <v>2.3080000000000002E-3</v>
      </c>
      <c r="E30" s="86">
        <f t="shared" si="0"/>
        <v>2.232E-3</v>
      </c>
      <c r="F30" s="107">
        <f t="shared" si="1"/>
        <v>0.22320000000000001</v>
      </c>
      <c r="G30" s="78">
        <f>分析係数表!F31</f>
        <v>0.43763839280746847</v>
      </c>
      <c r="H30" s="107">
        <f t="shared" si="2"/>
        <v>9.7680889274626967E-2</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逆行列!U31</f>
        <v>2.8200000000000002E-4</v>
      </c>
      <c r="E31" s="86">
        <f t="shared" si="0"/>
        <v>2.7300000000000002E-4</v>
      </c>
      <c r="F31" s="107">
        <f t="shared" si="1"/>
        <v>2.7300000000000001E-2</v>
      </c>
      <c r="G31" s="78">
        <f>分析係数表!F32</f>
        <v>0.44844077217427647</v>
      </c>
      <c r="H31" s="107">
        <f t="shared" si="2"/>
        <v>1.2242433080357749E-2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逆行列!U32</f>
        <v>5.574E-3</v>
      </c>
      <c r="E32" s="86">
        <f t="shared" si="0"/>
        <v>5.391E-3</v>
      </c>
      <c r="F32" s="107">
        <f t="shared" si="1"/>
        <v>0.53910000000000002</v>
      </c>
      <c r="G32" s="78">
        <f>分析係数表!F33</f>
        <v>0.34552042009208045</v>
      </c>
      <c r="H32" s="107">
        <f t="shared" si="2"/>
        <v>0.18627005847164058</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逆行列!U33</f>
        <v>1.3079999999999999E-3</v>
      </c>
      <c r="E33" s="86">
        <f t="shared" si="0"/>
        <v>1.2650000000000001E-3</v>
      </c>
      <c r="F33" s="107">
        <f t="shared" si="1"/>
        <v>0.1265</v>
      </c>
      <c r="G33" s="78">
        <f>分析係数表!F34</f>
        <v>0.45301166178768587</v>
      </c>
      <c r="H33" s="107">
        <f t="shared" si="2"/>
        <v>5.7305975216142266E-2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逆行列!U34</f>
        <v>1.372E-3</v>
      </c>
      <c r="E34" s="86">
        <f t="shared" si="0"/>
        <v>1.3270000000000001E-3</v>
      </c>
      <c r="F34" s="107">
        <f t="shared" si="1"/>
        <v>0.13270000000000001</v>
      </c>
      <c r="G34" s="78">
        <f>分析係数表!F35</f>
        <v>0.62981529934511005</v>
      </c>
      <c r="H34" s="107">
        <f t="shared" si="2"/>
        <v>8.3576490223096114E-2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逆行列!U35</f>
        <v>4.4717E-2</v>
      </c>
      <c r="E35" s="86">
        <f t="shared" si="0"/>
        <v>4.3251999999999999E-2</v>
      </c>
      <c r="F35" s="107">
        <f t="shared" si="1"/>
        <v>4.3251999999999997</v>
      </c>
      <c r="G35" s="78">
        <f>分析係数表!F36</f>
        <v>0.67957415365165585</v>
      </c>
      <c r="H35" s="107">
        <f t="shared" si="2"/>
        <v>2.9392941293741419</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逆行列!U36</f>
        <v>1.0149E-2</v>
      </c>
      <c r="E36" s="86">
        <f t="shared" si="0"/>
        <v>9.8169999999999993E-3</v>
      </c>
      <c r="F36" s="107">
        <f t="shared" si="1"/>
        <v>0.98169999999999991</v>
      </c>
      <c r="G36" s="78">
        <f>分析係数表!F37</f>
        <v>0.64494134702082306</v>
      </c>
      <c r="H36" s="107">
        <f t="shared" si="2"/>
        <v>0.63313892037034192</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逆行列!U37</f>
        <v>5.0600000000000003E-3</v>
      </c>
      <c r="E37" s="86">
        <f t="shared" si="0"/>
        <v>4.8939999999999999E-3</v>
      </c>
      <c r="F37" s="107">
        <f t="shared" si="1"/>
        <v>0.4894</v>
      </c>
      <c r="G37" s="78">
        <f>分析係数表!F38</f>
        <v>0.83881505728732564</v>
      </c>
      <c r="H37" s="107">
        <f t="shared" si="2"/>
        <v>0.41051608903641718</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逆行列!U38</f>
        <v>2.3762999999999999E-2</v>
      </c>
      <c r="E38" s="86">
        <f t="shared" si="0"/>
        <v>2.2984999999999998E-2</v>
      </c>
      <c r="F38" s="107">
        <f t="shared" si="1"/>
        <v>2.2984999999999998</v>
      </c>
      <c r="G38" s="78">
        <f>分析係数表!F39</f>
        <v>0.49216477614463838</v>
      </c>
      <c r="H38" s="107">
        <f t="shared" si="2"/>
        <v>1.1312407379684513</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逆行列!U39</f>
        <v>1.3908E-2</v>
      </c>
      <c r="E39" s="86">
        <f t="shared" si="0"/>
        <v>1.3452E-2</v>
      </c>
      <c r="F39" s="107">
        <f t="shared" si="1"/>
        <v>1.3452</v>
      </c>
      <c r="G39" s="78">
        <f>分析係数表!F40</f>
        <v>0.51640599442629331</v>
      </c>
      <c r="H39" s="107">
        <f t="shared" si="2"/>
        <v>0.69466934370224975</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逆行列!U40</f>
        <v>7.3300000000000004E-4</v>
      </c>
      <c r="E40" s="86">
        <f t="shared" si="0"/>
        <v>7.0899999999999999E-4</v>
      </c>
      <c r="F40" s="107">
        <f t="shared" si="1"/>
        <v>7.0900000000000005E-2</v>
      </c>
      <c r="G40" s="78">
        <f>分析係数表!F41</f>
        <v>0.70991192005501336</v>
      </c>
      <c r="H40" s="107">
        <f t="shared" si="2"/>
        <v>5.0332755131900449E-2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逆行列!U41</f>
        <v>4.5399999999999998E-4</v>
      </c>
      <c r="E41" s="86">
        <f t="shared" si="0"/>
        <v>4.3899999999999999E-4</v>
      </c>
      <c r="F41" s="107">
        <f t="shared" si="1"/>
        <v>4.3900000000000002E-2</v>
      </c>
      <c r="G41" s="78">
        <f>分析係数表!F42</f>
        <v>0.67739938979453929</v>
      </c>
      <c r="H41" s="107">
        <f t="shared" si="2"/>
        <v>2.9737833211980275E-2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逆行列!U42</f>
        <v>4.8000000000000001E-5</v>
      </c>
      <c r="E42" s="86">
        <f t="shared" si="0"/>
        <v>4.6E-5</v>
      </c>
      <c r="F42" s="107">
        <f t="shared" si="1"/>
        <v>4.5999999999999999E-3</v>
      </c>
      <c r="G42" s="78">
        <f>分析係数表!F43</f>
        <v>0.61149593986807305</v>
      </c>
      <c r="H42" s="107">
        <f t="shared" si="2"/>
        <v>2.8128813233931358E-3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逆行列!U43</f>
        <v>2.019E-3</v>
      </c>
      <c r="E43" s="86">
        <f t="shared" si="0"/>
        <v>1.9530000000000001E-3</v>
      </c>
      <c r="F43" s="107">
        <f t="shared" si="1"/>
        <v>0.1953</v>
      </c>
      <c r="G43" s="78">
        <f>分析係数表!F44</f>
        <v>0.56981883202321104</v>
      </c>
      <c r="H43" s="107">
        <f t="shared" si="2"/>
        <v>0.11128561789413312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逆行列!U44</f>
        <v>4.6371999999999997E-2</v>
      </c>
      <c r="E44" s="86">
        <f t="shared" si="0"/>
        <v>4.4852999999999997E-2</v>
      </c>
      <c r="F44" s="107">
        <f t="shared" si="1"/>
        <v>4.4852999999999996</v>
      </c>
      <c r="G44" s="78">
        <f>分析係数表!F45</f>
        <v>0.61317771700844281</v>
      </c>
      <c r="H44" s="107">
        <f t="shared" si="2"/>
        <v>2.7502860140979681</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逆行列!U45</f>
        <v>2.1699999999999999E-4</v>
      </c>
      <c r="E45" s="86">
        <f t="shared" si="0"/>
        <v>2.1000000000000001E-4</v>
      </c>
      <c r="F45" s="107">
        <f t="shared" si="1"/>
        <v>2.1000000000000001E-2</v>
      </c>
      <c r="G45" s="78">
        <f>分析係数表!F46</f>
        <v>0.51596704897888579</v>
      </c>
      <c r="H45" s="107">
        <f t="shared" si="2"/>
        <v>1.0835308028556602E-2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逆行列!U46</f>
        <v>9.0899999999999998E-4</v>
      </c>
      <c r="E46" s="86">
        <f t="shared" si="0"/>
        <v>8.7900000000000001E-4</v>
      </c>
      <c r="F46" s="107">
        <f t="shared" si="1"/>
        <v>8.7900000000000006E-2</v>
      </c>
      <c r="G46" s="78">
        <f>分析係数表!F47</f>
        <v>-5.3539496086262839E-5</v>
      </c>
      <c r="H46" s="107">
        <f t="shared" si="2"/>
        <v>-4.706121705982504E-6</v>
      </c>
      <c r="I46" s="78">
        <f>分析係数表!D47</f>
        <v>0</v>
      </c>
      <c r="J46" s="107">
        <f t="shared" si="3"/>
        <v>0</v>
      </c>
      <c r="K46" s="78">
        <f>分析係数表!E47</f>
        <v>0</v>
      </c>
      <c r="L46" s="107">
        <f t="shared" si="4"/>
        <v>0</v>
      </c>
    </row>
    <row r="47" spans="1:12" ht="16.5" customHeight="1" x14ac:dyDescent="0.15">
      <c r="A47" s="101">
        <v>43</v>
      </c>
      <c r="B47" s="97" t="s">
        <v>184</v>
      </c>
      <c r="C47" s="105"/>
      <c r="D47" s="91">
        <f>逆行列!U47</f>
        <v>2.9740000000000001E-3</v>
      </c>
      <c r="E47" s="87">
        <f t="shared" si="0"/>
        <v>2.8770000000000002E-3</v>
      </c>
      <c r="F47" s="108">
        <f t="shared" si="1"/>
        <v>0.28770000000000001</v>
      </c>
      <c r="G47" s="79">
        <f>分析係数表!F48</f>
        <v>0.40759173620369599</v>
      </c>
      <c r="H47" s="108">
        <f t="shared" si="2"/>
        <v>0.11726414250580335</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逆行列!U48</f>
        <v>1.3537889999999999</v>
      </c>
      <c r="E48" s="88"/>
      <c r="F48" s="82">
        <f>SUM(F5:F47)</f>
        <v>130.94459999999998</v>
      </c>
      <c r="G48" s="81">
        <f>分析係数表!F49</f>
        <v>0.4580197971513183</v>
      </c>
      <c r="H48" s="82">
        <f>SUM(H5:H47)</f>
        <v>49.900433346828791</v>
      </c>
      <c r="I48" s="81">
        <f>分析係数表!D49</f>
        <v>5.2929230967761406E-2</v>
      </c>
      <c r="J48" s="82">
        <f>SUM(J5:J47)</f>
        <v>2</v>
      </c>
      <c r="K48" s="81">
        <f>分析係数表!E49</f>
        <v>4.5949321610166551E-2</v>
      </c>
      <c r="L48" s="82">
        <f>SUM(L5:L47)</f>
        <v>1</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alignWithMargins="0">
    <oddHeader>&amp;L&amp;F&amp;R&amp;A</oddHead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20</v>
      </c>
      <c r="B2" s="110" t="s">
        <v>171</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逆行列!V5</f>
        <v>5.8999999999999998E-5</v>
      </c>
      <c r="E5" s="85">
        <f>ROUND(D5/$D$24,6)</f>
        <v>5.5000000000000002E-5</v>
      </c>
      <c r="F5" s="106">
        <f>$C$24*E5</f>
        <v>5.5000000000000005E-3</v>
      </c>
      <c r="G5" s="77">
        <f>分析係数表!F6</f>
        <v>0.48570802668722374</v>
      </c>
      <c r="H5" s="106">
        <f>F5*G5</f>
        <v>2.6713941467797308E-3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逆行列!V6</f>
        <v>5.0000000000000004E-6</v>
      </c>
      <c r="E6" s="86">
        <f t="shared" ref="E6:E47" si="0">ROUND(D6/$D$24,6)</f>
        <v>5.0000000000000004E-6</v>
      </c>
      <c r="F6" s="107">
        <f t="shared" ref="F6:F47" si="1">$C$24*E6</f>
        <v>5.0000000000000001E-4</v>
      </c>
      <c r="G6" s="78">
        <f>分析係数表!F7</f>
        <v>0.67176809506661861</v>
      </c>
      <c r="H6" s="107">
        <f t="shared" ref="H6:H47" si="2">F6*G6</f>
        <v>3.3588404753330932E-4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逆行列!V7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逆行列!V8</f>
        <v>6.0000000000000002E-5</v>
      </c>
      <c r="E8" s="87">
        <f t="shared" si="0"/>
        <v>5.5999999999999999E-5</v>
      </c>
      <c r="F8" s="107">
        <f t="shared" si="1"/>
        <v>5.5999999999999999E-3</v>
      </c>
      <c r="G8" s="79">
        <f>分析係数表!F9</f>
        <v>0.44415167095115682</v>
      </c>
      <c r="H8" s="107">
        <f t="shared" si="2"/>
        <v>2.4872493573264783E-3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逆行列!V9</f>
        <v>3.6000000000000001E-5</v>
      </c>
      <c r="E9" s="86">
        <f t="shared" si="0"/>
        <v>3.4E-5</v>
      </c>
      <c r="F9" s="107">
        <f t="shared" si="1"/>
        <v>3.3999999999999998E-3</v>
      </c>
      <c r="G9" s="78">
        <f>分析係数表!F10</f>
        <v>0.36414820056107028</v>
      </c>
      <c r="H9" s="107">
        <f t="shared" si="2"/>
        <v>1.2381038819076389E-3</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逆行列!V10</f>
        <v>5.7600000000000001E-4</v>
      </c>
      <c r="E10" s="85">
        <f t="shared" si="0"/>
        <v>5.4199999999999995E-4</v>
      </c>
      <c r="F10" s="107">
        <f t="shared" si="1"/>
        <v>5.4199999999999998E-2</v>
      </c>
      <c r="G10" s="77">
        <f>分析係数表!F11</f>
        <v>0.3909851465844234</v>
      </c>
      <c r="H10" s="107">
        <f t="shared" si="2"/>
        <v>2.1191394944875749E-2</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逆行列!V11</f>
        <v>1.949E-3</v>
      </c>
      <c r="E11" s="86">
        <f t="shared" si="0"/>
        <v>1.833E-3</v>
      </c>
      <c r="F11" s="107">
        <f t="shared" si="1"/>
        <v>0.18329999999999999</v>
      </c>
      <c r="G11" s="78">
        <f>分析係数表!F12</f>
        <v>0.34923508235554956</v>
      </c>
      <c r="H11" s="107">
        <f t="shared" si="2"/>
        <v>6.4014790595772225E-2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逆行列!V12</f>
        <v>3.0669999999999998E-3</v>
      </c>
      <c r="E12" s="86">
        <f t="shared" si="0"/>
        <v>2.8839999999999998E-3</v>
      </c>
      <c r="F12" s="107">
        <f t="shared" si="1"/>
        <v>0.28839999999999999</v>
      </c>
      <c r="G12" s="78">
        <f>分析係数表!F13</f>
        <v>0.31889278097965035</v>
      </c>
      <c r="H12" s="107">
        <f t="shared" si="2"/>
        <v>9.1968678034531154E-2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逆行列!V13</f>
        <v>1.9989999999999999E-3</v>
      </c>
      <c r="E13" s="86">
        <f t="shared" si="0"/>
        <v>1.8799999999999999E-3</v>
      </c>
      <c r="F13" s="107">
        <f t="shared" si="1"/>
        <v>0.188</v>
      </c>
      <c r="G13" s="78">
        <f>分析係数表!F14</f>
        <v>0.30341232585675537</v>
      </c>
      <c r="H13" s="107">
        <f t="shared" si="2"/>
        <v>5.7041517261070013E-2</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逆行列!V14</f>
        <v>1.0716E-2</v>
      </c>
      <c r="E14" s="86">
        <f t="shared" si="0"/>
        <v>1.0078E-2</v>
      </c>
      <c r="F14" s="107">
        <f t="shared" si="1"/>
        <v>1.0078</v>
      </c>
      <c r="G14" s="78">
        <f>分析係数表!F15</f>
        <v>0.33935947066777478</v>
      </c>
      <c r="H14" s="107">
        <f t="shared" si="2"/>
        <v>0.34200647453898342</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逆行列!V15</f>
        <v>2.1610000000000002E-3</v>
      </c>
      <c r="E15" s="86">
        <f t="shared" si="0"/>
        <v>2.032E-3</v>
      </c>
      <c r="F15" s="107">
        <f t="shared" si="1"/>
        <v>0.20319999999999999</v>
      </c>
      <c r="G15" s="78">
        <f>分析係数表!F16</f>
        <v>0.45399226383412611</v>
      </c>
      <c r="H15" s="107">
        <f t="shared" si="2"/>
        <v>9.2251228011094422E-2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逆行列!V16</f>
        <v>1.815E-3</v>
      </c>
      <c r="E16" s="86">
        <f t="shared" si="0"/>
        <v>1.707E-3</v>
      </c>
      <c r="F16" s="107">
        <f t="shared" si="1"/>
        <v>0.17069999999999999</v>
      </c>
      <c r="G16" s="78">
        <f>分析係数表!F17</f>
        <v>0.46132696318521343</v>
      </c>
      <c r="H16" s="107">
        <f t="shared" si="2"/>
        <v>7.8748512615715929E-2</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逆行列!V17</f>
        <v>3.9410000000000001E-3</v>
      </c>
      <c r="E17" s="86">
        <f t="shared" si="0"/>
        <v>3.7060000000000001E-3</v>
      </c>
      <c r="F17" s="107">
        <f t="shared" si="1"/>
        <v>0.37059999999999998</v>
      </c>
      <c r="G17" s="78">
        <f>分析係数表!F18</f>
        <v>0.481838760471413</v>
      </c>
      <c r="H17" s="107">
        <f t="shared" si="2"/>
        <v>0.17856944463070565</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逆行列!V18</f>
        <v>4.908E-3</v>
      </c>
      <c r="E18" s="86">
        <f t="shared" si="0"/>
        <v>4.6160000000000003E-3</v>
      </c>
      <c r="F18" s="107">
        <f t="shared" si="1"/>
        <v>0.46160000000000001</v>
      </c>
      <c r="G18" s="78">
        <f>分析係数表!F19</f>
        <v>0.26496716403559761</v>
      </c>
      <c r="H18" s="107">
        <f t="shared" si="2"/>
        <v>0.12230884291883186</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逆行列!V19</f>
        <v>1.1058E-2</v>
      </c>
      <c r="E19" s="86">
        <f t="shared" si="0"/>
        <v>1.0399E-2</v>
      </c>
      <c r="F19" s="107">
        <f t="shared" si="1"/>
        <v>1.0399</v>
      </c>
      <c r="G19" s="78">
        <f>分析係数表!F20</f>
        <v>0.15088328436796519</v>
      </c>
      <c r="H19" s="107">
        <f t="shared" si="2"/>
        <v>0.15690352741424701</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逆行列!V20</f>
        <v>1.2715000000000001E-2</v>
      </c>
      <c r="E20" s="86">
        <f t="shared" si="0"/>
        <v>1.1957000000000001E-2</v>
      </c>
      <c r="F20" s="107">
        <f t="shared" si="1"/>
        <v>1.1957</v>
      </c>
      <c r="G20" s="78">
        <f>分析係数表!F21</f>
        <v>0.41125826744511707</v>
      </c>
      <c r="H20" s="107">
        <f t="shared" si="2"/>
        <v>0.49174151038412645</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逆行列!V21</f>
        <v>7.2599999999999997E-4</v>
      </c>
      <c r="E21" s="86">
        <f t="shared" si="0"/>
        <v>6.8300000000000001E-4</v>
      </c>
      <c r="F21" s="107">
        <f t="shared" si="1"/>
        <v>6.83E-2</v>
      </c>
      <c r="G21" s="78">
        <f>分析係数表!F22</f>
        <v>0.41343088178667692</v>
      </c>
      <c r="H21" s="107">
        <f t="shared" si="2"/>
        <v>2.8237329226030033E-2</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逆行列!V22</f>
        <v>1.6000000000000001E-3</v>
      </c>
      <c r="E22" s="86">
        <f t="shared" si="0"/>
        <v>1.505E-3</v>
      </c>
      <c r="F22" s="107">
        <f t="shared" si="1"/>
        <v>0.15049999999999999</v>
      </c>
      <c r="G22" s="78">
        <f>分析係数表!F23</f>
        <v>0.45246219063050586</v>
      </c>
      <c r="H22" s="107">
        <f t="shared" si="2"/>
        <v>6.809555968989113E-2</v>
      </c>
      <c r="I22" s="78">
        <f>分析係数表!D23</f>
        <v>4.2722122936378136E-2</v>
      </c>
      <c r="J22" s="107">
        <f t="shared" si="3"/>
        <v>0</v>
      </c>
      <c r="K22" s="78">
        <f>分析係数表!E23</f>
        <v>3.6275255748818895E-2</v>
      </c>
      <c r="L22" s="107">
        <f t="shared" si="4"/>
        <v>0</v>
      </c>
    </row>
    <row r="23" spans="1:12" ht="16.5" customHeight="1" x14ac:dyDescent="0.15">
      <c r="A23" s="101">
        <v>19</v>
      </c>
      <c r="B23" s="96" t="s">
        <v>100</v>
      </c>
      <c r="C23" s="104" t="s">
        <v>40</v>
      </c>
      <c r="D23" s="89">
        <f>逆行列!V23</f>
        <v>1.6699999999999999E-4</v>
      </c>
      <c r="E23" s="86">
        <f t="shared" si="0"/>
        <v>1.5699999999999999E-4</v>
      </c>
      <c r="F23" s="107">
        <f t="shared" si="1"/>
        <v>1.5699999999999999E-2</v>
      </c>
      <c r="G23" s="78">
        <f>分析係数表!F24</f>
        <v>0.35247981545559398</v>
      </c>
      <c r="H23" s="107">
        <f t="shared" si="2"/>
        <v>5.533933102652825E-3</v>
      </c>
      <c r="I23" s="78">
        <f>分析係数表!D24</f>
        <v>1.5219880465555205E-2</v>
      </c>
      <c r="J23" s="107">
        <f t="shared" si="3"/>
        <v>0</v>
      </c>
      <c r="K23" s="78">
        <f>分析係数表!E24</f>
        <v>1.4074027471951347E-2</v>
      </c>
      <c r="L23" s="107">
        <f t="shared" si="4"/>
        <v>0</v>
      </c>
    </row>
    <row r="24" spans="1:12" s="40" customFormat="1" ht="16.5" customHeight="1" x14ac:dyDescent="0.15">
      <c r="A24" s="102">
        <v>20</v>
      </c>
      <c r="B24" s="113" t="s">
        <v>171</v>
      </c>
      <c r="C24" s="112">
        <f>入力!$D$24</f>
        <v>100</v>
      </c>
      <c r="D24" s="89">
        <f>逆行列!V24</f>
        <v>1.063356</v>
      </c>
      <c r="E24" s="86">
        <f t="shared" si="0"/>
        <v>1</v>
      </c>
      <c r="F24" s="107">
        <f t="shared" si="1"/>
        <v>100</v>
      </c>
      <c r="G24" s="78">
        <f>分析係数表!F25</f>
        <v>0.37565437150249714</v>
      </c>
      <c r="H24" s="107">
        <f t="shared" si="2"/>
        <v>37.565437150249714</v>
      </c>
      <c r="I24" s="78">
        <f>分析係数表!D25</f>
        <v>2.8739116951404093E-2</v>
      </c>
      <c r="J24" s="107">
        <f t="shared" si="3"/>
        <v>3</v>
      </c>
      <c r="K24" s="78">
        <f>分析係数表!E25</f>
        <v>2.7230186024337296E-2</v>
      </c>
      <c r="L24" s="107">
        <f t="shared" si="4"/>
        <v>3</v>
      </c>
    </row>
    <row r="25" spans="1:12" s="40" customFormat="1" ht="16.5" customHeight="1" x14ac:dyDescent="0.15">
      <c r="A25" s="98">
        <v>21</v>
      </c>
      <c r="B25" s="96" t="s">
        <v>8</v>
      </c>
      <c r="C25" s="104"/>
      <c r="D25" s="89">
        <f>逆行列!V25</f>
        <v>6.0309999999999999E-3</v>
      </c>
      <c r="E25" s="86">
        <f t="shared" si="0"/>
        <v>5.672E-3</v>
      </c>
      <c r="F25" s="107">
        <f t="shared" si="1"/>
        <v>0.56720000000000004</v>
      </c>
      <c r="G25" s="78">
        <f>分析係数表!F26</f>
        <v>0.34542907317568877</v>
      </c>
      <c r="H25" s="107">
        <f t="shared" si="2"/>
        <v>0.19592737030525068</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逆行列!V26</f>
        <v>1.2E-5</v>
      </c>
      <c r="E26" s="86">
        <f t="shared" si="0"/>
        <v>1.1E-5</v>
      </c>
      <c r="F26" s="107">
        <f t="shared" si="1"/>
        <v>1.1000000000000001E-3</v>
      </c>
      <c r="G26" s="78">
        <f>分析係数表!F27</f>
        <v>0.34459086689505486</v>
      </c>
      <c r="H26" s="107">
        <f t="shared" si="2"/>
        <v>3.7904995358456039E-4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逆行列!V27</f>
        <v>1.2960000000000001E-3</v>
      </c>
      <c r="E27" s="87">
        <f t="shared" si="0"/>
        <v>1.219E-3</v>
      </c>
      <c r="F27" s="107">
        <f t="shared" si="1"/>
        <v>0.12190000000000001</v>
      </c>
      <c r="G27" s="79">
        <f>分析係数表!F28</f>
        <v>0.22214941655934178</v>
      </c>
      <c r="H27" s="107">
        <f t="shared" si="2"/>
        <v>2.7080013878583765E-2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逆行列!V28</f>
        <v>2.3E-5</v>
      </c>
      <c r="E28" s="86">
        <f t="shared" si="0"/>
        <v>2.1999999999999999E-5</v>
      </c>
      <c r="F28" s="107">
        <f t="shared" si="1"/>
        <v>2.2000000000000001E-3</v>
      </c>
      <c r="G28" s="78">
        <f>分析係数表!F29</f>
        <v>0.42378622441075769</v>
      </c>
      <c r="H28" s="107">
        <f t="shared" si="2"/>
        <v>9.3232969370366696E-4</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逆行列!V29</f>
        <v>1.6899999999999999E-4</v>
      </c>
      <c r="E29" s="85">
        <f t="shared" si="0"/>
        <v>1.5899999999999999E-4</v>
      </c>
      <c r="F29" s="107">
        <f t="shared" si="1"/>
        <v>1.5899999999999997E-2</v>
      </c>
      <c r="G29" s="77">
        <f>分析係数表!F30</f>
        <v>0.31902484606666121</v>
      </c>
      <c r="H29" s="107">
        <f t="shared" si="2"/>
        <v>5.0724950524599121E-3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逆行列!V30</f>
        <v>2.4529999999999999E-3</v>
      </c>
      <c r="E30" s="86">
        <f t="shared" si="0"/>
        <v>2.307E-3</v>
      </c>
      <c r="F30" s="107">
        <f t="shared" si="1"/>
        <v>0.23070000000000002</v>
      </c>
      <c r="G30" s="78">
        <f>分析係数表!F31</f>
        <v>0.43763839280746847</v>
      </c>
      <c r="H30" s="107">
        <f t="shared" si="2"/>
        <v>0.10096317722068299</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逆行列!V31</f>
        <v>4.5199999999999998E-4</v>
      </c>
      <c r="E31" s="86">
        <f t="shared" si="0"/>
        <v>4.2499999999999998E-4</v>
      </c>
      <c r="F31" s="107">
        <f t="shared" si="1"/>
        <v>4.2499999999999996E-2</v>
      </c>
      <c r="G31" s="78">
        <f>分析係数表!F32</f>
        <v>0.44844077217427647</v>
      </c>
      <c r="H31" s="107">
        <f t="shared" si="2"/>
        <v>1.9058732817406748E-2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逆行列!V32</f>
        <v>1.6864000000000001E-2</v>
      </c>
      <c r="E32" s="86">
        <f t="shared" si="0"/>
        <v>1.5859000000000002E-2</v>
      </c>
      <c r="F32" s="107">
        <f t="shared" si="1"/>
        <v>1.5859000000000001</v>
      </c>
      <c r="G32" s="78">
        <f>分析係数表!F33</f>
        <v>0.34552042009208045</v>
      </c>
      <c r="H32" s="107">
        <f t="shared" si="2"/>
        <v>0.54796083422403041</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逆行列!V33</f>
        <v>2.3340000000000001E-3</v>
      </c>
      <c r="E33" s="86">
        <f t="shared" si="0"/>
        <v>2.1949999999999999E-3</v>
      </c>
      <c r="F33" s="107">
        <f t="shared" si="1"/>
        <v>0.2195</v>
      </c>
      <c r="G33" s="78">
        <f>分析係数表!F34</f>
        <v>0.45301166178768587</v>
      </c>
      <c r="H33" s="107">
        <f t="shared" si="2"/>
        <v>9.9436059762397055E-2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逆行列!V34</f>
        <v>1.2489999999999999E-3</v>
      </c>
      <c r="E34" s="86">
        <f t="shared" si="0"/>
        <v>1.175E-3</v>
      </c>
      <c r="F34" s="107">
        <f t="shared" si="1"/>
        <v>0.11750000000000001</v>
      </c>
      <c r="G34" s="78">
        <f>分析係数表!F35</f>
        <v>0.62981529934511005</v>
      </c>
      <c r="H34" s="107">
        <f t="shared" si="2"/>
        <v>7.400329767305043E-2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逆行列!V35</f>
        <v>3.7609999999999998E-2</v>
      </c>
      <c r="E35" s="86">
        <f t="shared" si="0"/>
        <v>3.5368999999999998E-2</v>
      </c>
      <c r="F35" s="107">
        <f t="shared" si="1"/>
        <v>3.5368999999999997</v>
      </c>
      <c r="G35" s="78">
        <f>分析係数表!F36</f>
        <v>0.67957415365165585</v>
      </c>
      <c r="H35" s="107">
        <f t="shared" si="2"/>
        <v>2.4035858240505412</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逆行列!V36</f>
        <v>7.607E-3</v>
      </c>
      <c r="E36" s="86">
        <f t="shared" si="0"/>
        <v>7.1539999999999998E-3</v>
      </c>
      <c r="F36" s="107">
        <f t="shared" si="1"/>
        <v>0.71539999999999992</v>
      </c>
      <c r="G36" s="78">
        <f>分析係数表!F37</f>
        <v>0.64494134702082306</v>
      </c>
      <c r="H36" s="107">
        <f t="shared" si="2"/>
        <v>0.46139103965869677</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逆行列!V37</f>
        <v>4.5409999999999999E-3</v>
      </c>
      <c r="E37" s="86">
        <f t="shared" si="0"/>
        <v>4.2700000000000004E-3</v>
      </c>
      <c r="F37" s="107">
        <f t="shared" si="1"/>
        <v>0.42700000000000005</v>
      </c>
      <c r="G37" s="78">
        <f>分析係数表!F38</f>
        <v>0.83881505728732564</v>
      </c>
      <c r="H37" s="107">
        <f t="shared" si="2"/>
        <v>0.35817402946168808</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逆行列!V38</f>
        <v>2.0268999999999999E-2</v>
      </c>
      <c r="E38" s="86">
        <f t="shared" si="0"/>
        <v>1.9061000000000002E-2</v>
      </c>
      <c r="F38" s="107">
        <f t="shared" si="1"/>
        <v>1.9061000000000001</v>
      </c>
      <c r="G38" s="78">
        <f>分析係数表!F39</f>
        <v>0.49216477614463838</v>
      </c>
      <c r="H38" s="107">
        <f t="shared" si="2"/>
        <v>0.93811527980929532</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逆行列!V39</f>
        <v>1.4109999999999999E-2</v>
      </c>
      <c r="E39" s="86">
        <f t="shared" si="0"/>
        <v>1.3269E-2</v>
      </c>
      <c r="F39" s="107">
        <f t="shared" si="1"/>
        <v>1.3269</v>
      </c>
      <c r="G39" s="78">
        <f>分析係数表!F40</f>
        <v>0.51640599442629331</v>
      </c>
      <c r="H39" s="107">
        <f t="shared" si="2"/>
        <v>0.68521911400424862</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逆行列!V40</f>
        <v>6.0700000000000001E-4</v>
      </c>
      <c r="E40" s="86">
        <f t="shared" si="0"/>
        <v>5.71E-4</v>
      </c>
      <c r="F40" s="107">
        <f t="shared" si="1"/>
        <v>5.7099999999999998E-2</v>
      </c>
      <c r="G40" s="78">
        <f>分析係数表!F41</f>
        <v>0.70991192005501336</v>
      </c>
      <c r="H40" s="107">
        <f t="shared" si="2"/>
        <v>4.0535970635141264E-2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逆行列!V41</f>
        <v>1.031E-3</v>
      </c>
      <c r="E41" s="86">
        <f t="shared" si="0"/>
        <v>9.7000000000000005E-4</v>
      </c>
      <c r="F41" s="107">
        <f t="shared" si="1"/>
        <v>9.7000000000000003E-2</v>
      </c>
      <c r="G41" s="78">
        <f>分析係数表!F42</f>
        <v>0.67739938979453929</v>
      </c>
      <c r="H41" s="107">
        <f t="shared" si="2"/>
        <v>6.5707740810070317E-2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逆行列!V42</f>
        <v>4.3000000000000002E-5</v>
      </c>
      <c r="E42" s="86">
        <f t="shared" si="0"/>
        <v>4.0000000000000003E-5</v>
      </c>
      <c r="F42" s="107">
        <f t="shared" si="1"/>
        <v>4.0000000000000001E-3</v>
      </c>
      <c r="G42" s="78">
        <f>分析係数表!F43</f>
        <v>0.61149593986807305</v>
      </c>
      <c r="H42" s="107">
        <f t="shared" si="2"/>
        <v>2.4459837594722924E-3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逆行列!V43</f>
        <v>8.25E-4</v>
      </c>
      <c r="E43" s="86">
        <f t="shared" si="0"/>
        <v>7.76E-4</v>
      </c>
      <c r="F43" s="107">
        <f t="shared" si="1"/>
        <v>7.7600000000000002E-2</v>
      </c>
      <c r="G43" s="78">
        <f>分析係数表!F44</f>
        <v>0.56981883202321104</v>
      </c>
      <c r="H43" s="107">
        <f t="shared" si="2"/>
        <v>4.4217941365001179E-2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逆行列!V44</f>
        <v>5.9167999999999998E-2</v>
      </c>
      <c r="E44" s="86">
        <f t="shared" si="0"/>
        <v>5.5642999999999998E-2</v>
      </c>
      <c r="F44" s="107">
        <f t="shared" si="1"/>
        <v>5.5642999999999994</v>
      </c>
      <c r="G44" s="78">
        <f>分析係数表!F45</f>
        <v>0.61317771700844281</v>
      </c>
      <c r="H44" s="107">
        <f t="shared" si="2"/>
        <v>3.4119047707500778</v>
      </c>
      <c r="I44" s="78">
        <f>分析係数表!D45</f>
        <v>0.10506564935424789</v>
      </c>
      <c r="J44" s="107">
        <f t="shared" si="3"/>
        <v>1</v>
      </c>
      <c r="K44" s="78">
        <f>分析係数表!E45</f>
        <v>9.0418521617546821E-2</v>
      </c>
      <c r="L44" s="107">
        <f t="shared" si="4"/>
        <v>1</v>
      </c>
    </row>
    <row r="45" spans="1:12" ht="16.5" customHeight="1" x14ac:dyDescent="0.15">
      <c r="A45" s="100">
        <v>41</v>
      </c>
      <c r="B45" s="96" t="s">
        <v>16</v>
      </c>
      <c r="C45" s="104"/>
      <c r="D45" s="89">
        <f>逆行列!V45</f>
        <v>2.7399999999999999E-4</v>
      </c>
      <c r="E45" s="86">
        <f t="shared" si="0"/>
        <v>2.5799999999999998E-4</v>
      </c>
      <c r="F45" s="107">
        <f t="shared" si="1"/>
        <v>2.5799999999999997E-2</v>
      </c>
      <c r="G45" s="78">
        <f>分析係数表!F46</f>
        <v>0.51596704897888579</v>
      </c>
      <c r="H45" s="107">
        <f t="shared" si="2"/>
        <v>1.3311949863655251E-2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逆行列!V46</f>
        <v>1.175E-3</v>
      </c>
      <c r="E46" s="86">
        <f t="shared" si="0"/>
        <v>1.1050000000000001E-3</v>
      </c>
      <c r="F46" s="107">
        <f t="shared" si="1"/>
        <v>0.11050000000000001</v>
      </c>
      <c r="G46" s="78">
        <f>分析係数表!F47</f>
        <v>-5.3539496086262839E-5</v>
      </c>
      <c r="H46" s="107">
        <f t="shared" si="2"/>
        <v>-5.9161143175320444E-6</v>
      </c>
      <c r="I46" s="78">
        <f>分析係数表!D47</f>
        <v>0</v>
      </c>
      <c r="J46" s="107">
        <f t="shared" si="3"/>
        <v>0</v>
      </c>
      <c r="K46" s="78">
        <f>分析係数表!E47</f>
        <v>0</v>
      </c>
      <c r="L46" s="107">
        <f t="shared" si="4"/>
        <v>0</v>
      </c>
    </row>
    <row r="47" spans="1:12" ht="16.5" customHeight="1" x14ac:dyDescent="0.15">
      <c r="A47" s="101">
        <v>43</v>
      </c>
      <c r="B47" s="97" t="s">
        <v>184</v>
      </c>
      <c r="C47" s="105"/>
      <c r="D47" s="91">
        <f>逆行列!V47</f>
        <v>2.4610000000000001E-3</v>
      </c>
      <c r="E47" s="87">
        <f t="shared" si="0"/>
        <v>2.3140000000000001E-3</v>
      </c>
      <c r="F47" s="108">
        <f t="shared" si="1"/>
        <v>0.23139999999999999</v>
      </c>
      <c r="G47" s="79">
        <f>分析係数表!F48</f>
        <v>0.40759173620369599</v>
      </c>
      <c r="H47" s="108">
        <f t="shared" si="2"/>
        <v>9.4316727757535246E-2</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逆行列!V48</f>
        <v>1.3015190000000001</v>
      </c>
      <c r="E48" s="88"/>
      <c r="F48" s="82">
        <f>SUM(F5:F47)</f>
        <v>122.3974</v>
      </c>
      <c r="G48" s="81">
        <f>分析係数表!F49</f>
        <v>0.4580197971513183</v>
      </c>
      <c r="H48" s="82">
        <f>SUM(H5:H47)</f>
        <v>48.960558660579451</v>
      </c>
      <c r="I48" s="81">
        <f>分析係数表!D49</f>
        <v>5.2929230967761406E-2</v>
      </c>
      <c r="J48" s="82">
        <f>SUM(J5:J47)</f>
        <v>4</v>
      </c>
      <c r="K48" s="81">
        <f>分析係数表!E49</f>
        <v>4.5949321610166551E-2</v>
      </c>
      <c r="L48" s="82">
        <f>SUM(L5:L47)</f>
        <v>4</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21</v>
      </c>
      <c r="B2" s="110" t="s">
        <v>8</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逆行列!W5</f>
        <v>1.07E-4</v>
      </c>
      <c r="E5" s="85">
        <f>ROUND(D5/$D$25,6)</f>
        <v>1.02E-4</v>
      </c>
      <c r="F5" s="106">
        <f>$C$25*E5</f>
        <v>1.0200000000000001E-2</v>
      </c>
      <c r="G5" s="77">
        <f>分析係数表!F6</f>
        <v>0.48570802668722374</v>
      </c>
      <c r="H5" s="106">
        <f>F5*G5</f>
        <v>4.9542218722096821E-3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逆行列!W6</f>
        <v>6.9999999999999999E-6</v>
      </c>
      <c r="E6" s="86">
        <f t="shared" ref="E6:E47" si="0">ROUND(D6/$D$25,6)</f>
        <v>6.9999999999999999E-6</v>
      </c>
      <c r="F6" s="107">
        <f t="shared" ref="F6:F47" si="1">$C$25*E6</f>
        <v>6.9999999999999999E-4</v>
      </c>
      <c r="G6" s="78">
        <f>分析係数表!F7</f>
        <v>0.67176809506661861</v>
      </c>
      <c r="H6" s="107">
        <f t="shared" ref="H6:H47" si="2">F6*G6</f>
        <v>4.7023766654663302E-4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逆行列!W7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逆行列!W8</f>
        <v>4.0000000000000003E-5</v>
      </c>
      <c r="E8" s="87">
        <f t="shared" si="0"/>
        <v>3.8000000000000002E-5</v>
      </c>
      <c r="F8" s="107">
        <f t="shared" si="1"/>
        <v>3.8000000000000004E-3</v>
      </c>
      <c r="G8" s="79">
        <f>分析係数表!F9</f>
        <v>0.44415167095115682</v>
      </c>
      <c r="H8" s="107">
        <f t="shared" si="2"/>
        <v>1.687776349614396E-3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逆行列!W9</f>
        <v>3.6999999999999998E-5</v>
      </c>
      <c r="E9" s="86">
        <f t="shared" si="0"/>
        <v>3.4999999999999997E-5</v>
      </c>
      <c r="F9" s="107">
        <f t="shared" si="1"/>
        <v>3.4999999999999996E-3</v>
      </c>
      <c r="G9" s="78">
        <f>分析係数表!F10</f>
        <v>0.36414820056107028</v>
      </c>
      <c r="H9" s="107">
        <f t="shared" si="2"/>
        <v>1.2745187019637459E-3</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逆行列!W10</f>
        <v>3.5300000000000002E-4</v>
      </c>
      <c r="E10" s="85">
        <f t="shared" si="0"/>
        <v>3.3500000000000001E-4</v>
      </c>
      <c r="F10" s="107">
        <f t="shared" si="1"/>
        <v>3.3500000000000002E-2</v>
      </c>
      <c r="G10" s="77">
        <f>分析係数表!F11</f>
        <v>0.3909851465844234</v>
      </c>
      <c r="H10" s="107">
        <f t="shared" si="2"/>
        <v>1.3098002410578185E-2</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逆行列!W11</f>
        <v>2.7399999999999998E-3</v>
      </c>
      <c r="E11" s="86">
        <f t="shared" si="0"/>
        <v>2.5999999999999999E-3</v>
      </c>
      <c r="F11" s="107">
        <f t="shared" si="1"/>
        <v>0.26</v>
      </c>
      <c r="G11" s="78">
        <f>分析係数表!F12</f>
        <v>0.34923508235554956</v>
      </c>
      <c r="H11" s="107">
        <f t="shared" si="2"/>
        <v>9.0801121412442884E-2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逆行列!W12</f>
        <v>2.2190000000000001E-3</v>
      </c>
      <c r="E12" s="86">
        <f t="shared" si="0"/>
        <v>2.1059999999999998E-3</v>
      </c>
      <c r="F12" s="107">
        <f t="shared" si="1"/>
        <v>0.21059999999999998</v>
      </c>
      <c r="G12" s="78">
        <f>分析係数表!F13</f>
        <v>0.31889278097965035</v>
      </c>
      <c r="H12" s="107">
        <f t="shared" si="2"/>
        <v>6.7158819674314363E-2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逆行列!W13</f>
        <v>1.864E-3</v>
      </c>
      <c r="E13" s="86">
        <f t="shared" si="0"/>
        <v>1.769E-3</v>
      </c>
      <c r="F13" s="107">
        <f t="shared" si="1"/>
        <v>0.1769</v>
      </c>
      <c r="G13" s="78">
        <f>分析係数表!F14</f>
        <v>0.30341232585675537</v>
      </c>
      <c r="H13" s="107">
        <f t="shared" si="2"/>
        <v>5.3673640444060026E-2</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逆行列!W14</f>
        <v>1.5514999999999999E-2</v>
      </c>
      <c r="E14" s="86">
        <f t="shared" si="0"/>
        <v>1.4723999999999999E-2</v>
      </c>
      <c r="F14" s="107">
        <f t="shared" si="1"/>
        <v>1.4723999999999999</v>
      </c>
      <c r="G14" s="78">
        <f>分析係数表!F15</f>
        <v>0.33935947066777478</v>
      </c>
      <c r="H14" s="107">
        <f t="shared" si="2"/>
        <v>0.49967288461123155</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逆行列!W15</f>
        <v>4.5849999999999997E-3</v>
      </c>
      <c r="E15" s="86">
        <f t="shared" si="0"/>
        <v>4.3509999999999998E-3</v>
      </c>
      <c r="F15" s="107">
        <f t="shared" si="1"/>
        <v>0.43509999999999999</v>
      </c>
      <c r="G15" s="78">
        <f>分析係数表!F16</f>
        <v>0.45399226383412611</v>
      </c>
      <c r="H15" s="107">
        <f t="shared" si="2"/>
        <v>0.19753203399422825</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逆行列!W16</f>
        <v>2.4399999999999999E-4</v>
      </c>
      <c r="E16" s="86">
        <f t="shared" si="0"/>
        <v>2.32E-4</v>
      </c>
      <c r="F16" s="107">
        <f t="shared" si="1"/>
        <v>2.3199999999999998E-2</v>
      </c>
      <c r="G16" s="78">
        <f>分析係数表!F17</f>
        <v>0.46132696318521343</v>
      </c>
      <c r="H16" s="107">
        <f t="shared" si="2"/>
        <v>1.070278554589695E-2</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逆行列!W17</f>
        <v>1.7210000000000001E-3</v>
      </c>
      <c r="E17" s="86">
        <f t="shared" si="0"/>
        <v>1.6329999999999999E-3</v>
      </c>
      <c r="F17" s="107">
        <f t="shared" si="1"/>
        <v>0.1633</v>
      </c>
      <c r="G17" s="78">
        <f>分析係数表!F18</f>
        <v>0.481838760471413</v>
      </c>
      <c r="H17" s="107">
        <f t="shared" si="2"/>
        <v>7.8684269584981745E-2</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逆行列!W18</f>
        <v>4.2557999999999999E-2</v>
      </c>
      <c r="E18" s="86">
        <f t="shared" si="0"/>
        <v>4.0386999999999999E-2</v>
      </c>
      <c r="F18" s="107">
        <f t="shared" si="1"/>
        <v>4.0386999999999995</v>
      </c>
      <c r="G18" s="78">
        <f>分析係数表!F19</f>
        <v>0.26496716403559761</v>
      </c>
      <c r="H18" s="107">
        <f t="shared" si="2"/>
        <v>1.070122885390568</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逆行列!W19</f>
        <v>1.7104000000000001E-2</v>
      </c>
      <c r="E19" s="86">
        <f t="shared" si="0"/>
        <v>1.6232E-2</v>
      </c>
      <c r="F19" s="107">
        <f t="shared" si="1"/>
        <v>1.6232</v>
      </c>
      <c r="G19" s="78">
        <f>分析係数表!F20</f>
        <v>0.15088328436796519</v>
      </c>
      <c r="H19" s="107">
        <f t="shared" si="2"/>
        <v>0.24491374718608111</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逆行列!W20</f>
        <v>2.2918999999999998E-2</v>
      </c>
      <c r="E20" s="86">
        <f t="shared" si="0"/>
        <v>2.1749999999999999E-2</v>
      </c>
      <c r="F20" s="107">
        <f t="shared" si="1"/>
        <v>2.1749999999999998</v>
      </c>
      <c r="G20" s="78">
        <f>分析係数表!F21</f>
        <v>0.41125826744511707</v>
      </c>
      <c r="H20" s="107">
        <f t="shared" si="2"/>
        <v>0.89448673169312953</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逆行列!W21</f>
        <v>3.8860000000000001E-3</v>
      </c>
      <c r="E21" s="86">
        <f t="shared" si="0"/>
        <v>3.6879999999999999E-3</v>
      </c>
      <c r="F21" s="107">
        <f t="shared" si="1"/>
        <v>0.36879999999999996</v>
      </c>
      <c r="G21" s="78">
        <f>分析係数表!F22</f>
        <v>0.41343088178667692</v>
      </c>
      <c r="H21" s="107">
        <f t="shared" si="2"/>
        <v>0.15247330920292643</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逆行列!W22</f>
        <v>1.2160000000000001E-3</v>
      </c>
      <c r="E22" s="86">
        <f t="shared" si="0"/>
        <v>1.1540000000000001E-3</v>
      </c>
      <c r="F22" s="107">
        <f t="shared" si="1"/>
        <v>0.1154</v>
      </c>
      <c r="G22" s="78">
        <f>分析係数表!F23</f>
        <v>0.45246219063050586</v>
      </c>
      <c r="H22" s="107">
        <f t="shared" si="2"/>
        <v>5.2214136798760379E-2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逆行列!W23</f>
        <v>5.0500000000000002E-4</v>
      </c>
      <c r="E23" s="86">
        <f t="shared" si="0"/>
        <v>4.7899999999999999E-4</v>
      </c>
      <c r="F23" s="107">
        <f t="shared" si="1"/>
        <v>4.7899999999999998E-2</v>
      </c>
      <c r="G23" s="78">
        <f>分析係数表!F24</f>
        <v>0.35247981545559398</v>
      </c>
      <c r="H23" s="107">
        <f t="shared" si="2"/>
        <v>1.6883783160322952E-2</v>
      </c>
      <c r="I23" s="78">
        <f>分析係数表!D24</f>
        <v>1.5219880465555205E-2</v>
      </c>
      <c r="J23" s="107">
        <f t="shared" si="3"/>
        <v>0</v>
      </c>
      <c r="K23" s="78">
        <f>分析係数表!E24</f>
        <v>1.4074027471951347E-2</v>
      </c>
      <c r="L23" s="107">
        <f t="shared" si="4"/>
        <v>0</v>
      </c>
    </row>
    <row r="24" spans="1:12" s="40" customFormat="1" ht="16.5" customHeight="1" x14ac:dyDescent="0.15">
      <c r="A24" s="115">
        <v>20</v>
      </c>
      <c r="B24" s="96" t="s">
        <v>171</v>
      </c>
      <c r="C24" s="104"/>
      <c r="D24" s="89">
        <f>逆行列!W24</f>
        <v>2.1940000000000001E-2</v>
      </c>
      <c r="E24" s="86">
        <f t="shared" si="0"/>
        <v>2.0820999999999999E-2</v>
      </c>
      <c r="F24" s="107">
        <f t="shared" si="1"/>
        <v>2.0821000000000001</v>
      </c>
      <c r="G24" s="78">
        <f>分析係数表!F25</f>
        <v>0.37565437150249714</v>
      </c>
      <c r="H24" s="107">
        <f t="shared" si="2"/>
        <v>0.78214996690534933</v>
      </c>
      <c r="I24" s="78">
        <f>分析係数表!D25</f>
        <v>2.8739116951404093E-2</v>
      </c>
      <c r="J24" s="107">
        <f t="shared" si="3"/>
        <v>0</v>
      </c>
      <c r="K24" s="78">
        <f>分析係数表!E25</f>
        <v>2.7230186024337296E-2</v>
      </c>
      <c r="L24" s="107">
        <f t="shared" si="4"/>
        <v>0</v>
      </c>
    </row>
    <row r="25" spans="1:12" s="40" customFormat="1" ht="16.5" customHeight="1" x14ac:dyDescent="0.15">
      <c r="A25" s="114">
        <v>21</v>
      </c>
      <c r="B25" s="113" t="s">
        <v>8</v>
      </c>
      <c r="C25" s="112">
        <f>入力!$D$25</f>
        <v>100</v>
      </c>
      <c r="D25" s="89">
        <f>逆行列!W25</f>
        <v>1.053747</v>
      </c>
      <c r="E25" s="86">
        <f t="shared" si="0"/>
        <v>1</v>
      </c>
      <c r="F25" s="107">
        <f t="shared" si="1"/>
        <v>100</v>
      </c>
      <c r="G25" s="78">
        <f>分析係数表!F26</f>
        <v>0.34542907317568877</v>
      </c>
      <c r="H25" s="107">
        <f t="shared" si="2"/>
        <v>34.542907317568876</v>
      </c>
      <c r="I25" s="78">
        <f>分析係数表!D26</f>
        <v>2.8272497377471555E-2</v>
      </c>
      <c r="J25" s="107">
        <f t="shared" si="3"/>
        <v>3</v>
      </c>
      <c r="K25" s="78">
        <f>分析係数表!E26</f>
        <v>2.6379301767017853E-2</v>
      </c>
      <c r="L25" s="107">
        <f t="shared" si="4"/>
        <v>3</v>
      </c>
    </row>
    <row r="26" spans="1:12" ht="16.5" customHeight="1" x14ac:dyDescent="0.15">
      <c r="A26" s="116">
        <v>22</v>
      </c>
      <c r="B26" s="96" t="s">
        <v>102</v>
      </c>
      <c r="C26" s="104"/>
      <c r="D26" s="89">
        <f>逆行列!W26</f>
        <v>1.0000000000000001E-5</v>
      </c>
      <c r="E26" s="86">
        <f t="shared" si="0"/>
        <v>9.0000000000000002E-6</v>
      </c>
      <c r="F26" s="107">
        <f t="shared" si="1"/>
        <v>8.9999999999999998E-4</v>
      </c>
      <c r="G26" s="78">
        <f>分析係数表!F27</f>
        <v>0.34459086689505486</v>
      </c>
      <c r="H26" s="107">
        <f t="shared" si="2"/>
        <v>3.1013178020554937E-4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逆行列!W27</f>
        <v>1.1720000000000001E-3</v>
      </c>
      <c r="E27" s="87">
        <f t="shared" si="0"/>
        <v>1.1119999999999999E-3</v>
      </c>
      <c r="F27" s="107">
        <f t="shared" si="1"/>
        <v>0.11119999999999999</v>
      </c>
      <c r="G27" s="79">
        <f>分析係数表!F28</f>
        <v>0.22214941655934178</v>
      </c>
      <c r="H27" s="107">
        <f t="shared" si="2"/>
        <v>2.4703015121398806E-2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逆行列!W28</f>
        <v>2.3E-5</v>
      </c>
      <c r="E28" s="86">
        <f t="shared" si="0"/>
        <v>2.1999999999999999E-5</v>
      </c>
      <c r="F28" s="107">
        <f t="shared" si="1"/>
        <v>2.2000000000000001E-3</v>
      </c>
      <c r="G28" s="78">
        <f>分析係数表!F29</f>
        <v>0.42378622441075769</v>
      </c>
      <c r="H28" s="107">
        <f t="shared" si="2"/>
        <v>9.3232969370366696E-4</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逆行列!W29</f>
        <v>1.64E-4</v>
      </c>
      <c r="E29" s="85">
        <f t="shared" si="0"/>
        <v>1.56E-4</v>
      </c>
      <c r="F29" s="107">
        <f t="shared" si="1"/>
        <v>1.5599999999999999E-2</v>
      </c>
      <c r="G29" s="77">
        <f>分析係数表!F30</f>
        <v>0.31902484606666121</v>
      </c>
      <c r="H29" s="107">
        <f t="shared" si="2"/>
        <v>4.9767875986399144E-3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逆行列!W30</f>
        <v>1.9109999999999999E-3</v>
      </c>
      <c r="E30" s="86">
        <f t="shared" si="0"/>
        <v>1.8140000000000001E-3</v>
      </c>
      <c r="F30" s="107">
        <f t="shared" si="1"/>
        <v>0.18140000000000001</v>
      </c>
      <c r="G30" s="78">
        <f>分析係数表!F31</f>
        <v>0.43763839280746847</v>
      </c>
      <c r="H30" s="107">
        <f t="shared" si="2"/>
        <v>7.9387604455274777E-2</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逆行列!W31</f>
        <v>3.8200000000000002E-4</v>
      </c>
      <c r="E31" s="86">
        <f t="shared" si="0"/>
        <v>3.6299999999999999E-4</v>
      </c>
      <c r="F31" s="107">
        <f t="shared" si="1"/>
        <v>3.6299999999999999E-2</v>
      </c>
      <c r="G31" s="78">
        <f>分析係数表!F32</f>
        <v>0.44844077217427647</v>
      </c>
      <c r="H31" s="107">
        <f t="shared" si="2"/>
        <v>1.6278400029926237E-2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逆行列!W32</f>
        <v>6.7260000000000002E-3</v>
      </c>
      <c r="E32" s="86">
        <f t="shared" si="0"/>
        <v>6.3829999999999998E-3</v>
      </c>
      <c r="F32" s="107">
        <f t="shared" si="1"/>
        <v>0.63829999999999998</v>
      </c>
      <c r="G32" s="78">
        <f>分析係数表!F33</f>
        <v>0.34552042009208045</v>
      </c>
      <c r="H32" s="107">
        <f t="shared" si="2"/>
        <v>0.22054568414477493</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逆行列!W33</f>
        <v>1.0059999999999999E-3</v>
      </c>
      <c r="E33" s="86">
        <f t="shared" si="0"/>
        <v>9.5500000000000001E-4</v>
      </c>
      <c r="F33" s="107">
        <f t="shared" si="1"/>
        <v>9.5500000000000002E-2</v>
      </c>
      <c r="G33" s="78">
        <f>分析係数表!F34</f>
        <v>0.45301166178768587</v>
      </c>
      <c r="H33" s="107">
        <f t="shared" si="2"/>
        <v>4.3262613700723998E-2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逆行列!W34</f>
        <v>6.7500000000000004E-4</v>
      </c>
      <c r="E34" s="86">
        <f t="shared" si="0"/>
        <v>6.4099999999999997E-4</v>
      </c>
      <c r="F34" s="107">
        <f t="shared" si="1"/>
        <v>6.409999999999999E-2</v>
      </c>
      <c r="G34" s="78">
        <f>分析係数表!F35</f>
        <v>0.62981529934511005</v>
      </c>
      <c r="H34" s="107">
        <f t="shared" si="2"/>
        <v>4.0371160688021546E-2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逆行列!W35</f>
        <v>4.7868000000000001E-2</v>
      </c>
      <c r="E35" s="86">
        <f t="shared" si="0"/>
        <v>4.5426000000000001E-2</v>
      </c>
      <c r="F35" s="107">
        <f t="shared" si="1"/>
        <v>4.5426000000000002</v>
      </c>
      <c r="G35" s="78">
        <f>分析係数表!F36</f>
        <v>0.67957415365165585</v>
      </c>
      <c r="H35" s="107">
        <f t="shared" si="2"/>
        <v>3.087033550378012</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逆行列!W36</f>
        <v>7.0780000000000001E-3</v>
      </c>
      <c r="E36" s="86">
        <f t="shared" si="0"/>
        <v>6.7169999999999999E-3</v>
      </c>
      <c r="F36" s="107">
        <f t="shared" si="1"/>
        <v>0.67169999999999996</v>
      </c>
      <c r="G36" s="78">
        <f>分析係数表!F37</f>
        <v>0.64494134702082306</v>
      </c>
      <c r="H36" s="107">
        <f t="shared" si="2"/>
        <v>0.43320710279388686</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逆行列!W37</f>
        <v>5.5999999999999999E-3</v>
      </c>
      <c r="E37" s="86">
        <f t="shared" si="0"/>
        <v>5.3140000000000001E-3</v>
      </c>
      <c r="F37" s="107">
        <f t="shared" si="1"/>
        <v>0.53139999999999998</v>
      </c>
      <c r="G37" s="78">
        <f>分析係数表!F38</f>
        <v>0.83881505728732564</v>
      </c>
      <c r="H37" s="107">
        <f t="shared" si="2"/>
        <v>0.44574632144248483</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逆行列!W38</f>
        <v>2.0374E-2</v>
      </c>
      <c r="E38" s="86">
        <f t="shared" si="0"/>
        <v>1.9335000000000001E-2</v>
      </c>
      <c r="F38" s="107">
        <f t="shared" si="1"/>
        <v>1.9335000000000002</v>
      </c>
      <c r="G38" s="78">
        <f>分析係数表!F39</f>
        <v>0.49216477614463838</v>
      </c>
      <c r="H38" s="107">
        <f t="shared" si="2"/>
        <v>0.95160059467565838</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逆行列!W39</f>
        <v>1.9254E-2</v>
      </c>
      <c r="E39" s="86">
        <f t="shared" si="0"/>
        <v>1.8272E-2</v>
      </c>
      <c r="F39" s="107">
        <f t="shared" si="1"/>
        <v>1.8271999999999999</v>
      </c>
      <c r="G39" s="78">
        <f>分析係数表!F40</f>
        <v>0.51640599442629331</v>
      </c>
      <c r="H39" s="107">
        <f t="shared" si="2"/>
        <v>0.94357703301572315</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逆行列!W40</f>
        <v>1.33E-3</v>
      </c>
      <c r="E40" s="86">
        <f t="shared" si="0"/>
        <v>1.2620000000000001E-3</v>
      </c>
      <c r="F40" s="107">
        <f t="shared" si="1"/>
        <v>0.12620000000000001</v>
      </c>
      <c r="G40" s="78">
        <f>分析係数表!F41</f>
        <v>0.70991192005501336</v>
      </c>
      <c r="H40" s="107">
        <f t="shared" si="2"/>
        <v>8.9590884310942684E-2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逆行列!W41</f>
        <v>9.9099999999999991E-4</v>
      </c>
      <c r="E41" s="86">
        <f t="shared" si="0"/>
        <v>9.3999999999999997E-4</v>
      </c>
      <c r="F41" s="107">
        <f t="shared" si="1"/>
        <v>9.4E-2</v>
      </c>
      <c r="G41" s="78">
        <f>分析係数表!F42</f>
        <v>0.67739938979453929</v>
      </c>
      <c r="H41" s="107">
        <f t="shared" si="2"/>
        <v>6.36755426406867E-2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逆行列!W42</f>
        <v>5.3000000000000001E-5</v>
      </c>
      <c r="E42" s="86">
        <f t="shared" si="0"/>
        <v>5.0000000000000002E-5</v>
      </c>
      <c r="F42" s="107">
        <f t="shared" si="1"/>
        <v>5.0000000000000001E-3</v>
      </c>
      <c r="G42" s="78">
        <f>分析係数表!F43</f>
        <v>0.61149593986807305</v>
      </c>
      <c r="H42" s="107">
        <f t="shared" si="2"/>
        <v>3.0574796993403652E-3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逆行列!W43</f>
        <v>7.0500000000000001E-4</v>
      </c>
      <c r="E43" s="86">
        <f t="shared" si="0"/>
        <v>6.69E-4</v>
      </c>
      <c r="F43" s="107">
        <f t="shared" si="1"/>
        <v>6.6900000000000001E-2</v>
      </c>
      <c r="G43" s="78">
        <f>分析係数表!F44</f>
        <v>0.56981883202321104</v>
      </c>
      <c r="H43" s="107">
        <f t="shared" si="2"/>
        <v>3.8120879862352818E-2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逆行列!W44</f>
        <v>5.3441000000000002E-2</v>
      </c>
      <c r="E44" s="86">
        <f t="shared" si="0"/>
        <v>5.0715000000000003E-2</v>
      </c>
      <c r="F44" s="107">
        <f t="shared" si="1"/>
        <v>5.0715000000000003</v>
      </c>
      <c r="G44" s="78">
        <f>分析係数表!F45</f>
        <v>0.61317771700844281</v>
      </c>
      <c r="H44" s="107">
        <f t="shared" si="2"/>
        <v>3.1097307918083179</v>
      </c>
      <c r="I44" s="78">
        <f>分析係数表!D45</f>
        <v>0.10506564935424789</v>
      </c>
      <c r="J44" s="107">
        <f t="shared" si="3"/>
        <v>1</v>
      </c>
      <c r="K44" s="78">
        <f>分析係数表!E45</f>
        <v>9.0418521617546821E-2</v>
      </c>
      <c r="L44" s="107">
        <f t="shared" si="4"/>
        <v>0</v>
      </c>
    </row>
    <row r="45" spans="1:12" ht="16.5" customHeight="1" x14ac:dyDescent="0.15">
      <c r="A45" s="100">
        <v>41</v>
      </c>
      <c r="B45" s="96" t="s">
        <v>16</v>
      </c>
      <c r="C45" s="104"/>
      <c r="D45" s="89">
        <f>逆行列!W45</f>
        <v>2.5799999999999998E-4</v>
      </c>
      <c r="E45" s="86">
        <f t="shared" si="0"/>
        <v>2.4499999999999999E-4</v>
      </c>
      <c r="F45" s="107">
        <f t="shared" si="1"/>
        <v>2.4500000000000001E-2</v>
      </c>
      <c r="G45" s="78">
        <f>分析係数表!F46</f>
        <v>0.51596704897888579</v>
      </c>
      <c r="H45" s="107">
        <f t="shared" si="2"/>
        <v>1.2641192699982703E-2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逆行列!W46</f>
        <v>1.3290000000000001E-3</v>
      </c>
      <c r="E46" s="86">
        <f t="shared" si="0"/>
        <v>1.261E-3</v>
      </c>
      <c r="F46" s="107">
        <f t="shared" si="1"/>
        <v>0.12609999999999999</v>
      </c>
      <c r="G46" s="78">
        <f>分析係数表!F47</f>
        <v>-5.3539496086262839E-5</v>
      </c>
      <c r="H46" s="107">
        <f t="shared" si="2"/>
        <v>-6.7513304564777431E-6</v>
      </c>
      <c r="I46" s="78">
        <f>分析係数表!D47</f>
        <v>0</v>
      </c>
      <c r="J46" s="107">
        <f t="shared" si="3"/>
        <v>0</v>
      </c>
      <c r="K46" s="78">
        <f>分析係数表!E47</f>
        <v>0</v>
      </c>
      <c r="L46" s="107">
        <f t="shared" si="4"/>
        <v>0</v>
      </c>
    </row>
    <row r="47" spans="1:12" ht="16.5" customHeight="1" x14ac:dyDescent="0.15">
      <c r="A47" s="101">
        <v>43</v>
      </c>
      <c r="B47" s="97" t="s">
        <v>184</v>
      </c>
      <c r="C47" s="105"/>
      <c r="D47" s="91">
        <f>逆行列!W47</f>
        <v>5.3930000000000002E-3</v>
      </c>
      <c r="E47" s="87">
        <f t="shared" si="0"/>
        <v>5.1180000000000002E-3</v>
      </c>
      <c r="F47" s="108">
        <f t="shared" si="1"/>
        <v>0.51180000000000003</v>
      </c>
      <c r="G47" s="79">
        <f>分析係数表!F48</f>
        <v>0.40759173620369599</v>
      </c>
      <c r="H47" s="108">
        <f t="shared" si="2"/>
        <v>0.20860545058905161</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逆行列!W48</f>
        <v>1.3690519999999999</v>
      </c>
      <c r="E48" s="88"/>
      <c r="F48" s="82">
        <f>SUM(F5:F47)</f>
        <v>129.92230000000001</v>
      </c>
      <c r="G48" s="81">
        <f>分析係数表!F49</f>
        <v>0.4580197971513183</v>
      </c>
      <c r="H48" s="82">
        <f>SUM(H5:H47)</f>
        <v>48.593252309108152</v>
      </c>
      <c r="I48" s="81">
        <f>分析係数表!D49</f>
        <v>5.2929230967761406E-2</v>
      </c>
      <c r="J48" s="82">
        <f>SUM(J5:J47)</f>
        <v>4</v>
      </c>
      <c r="K48" s="81">
        <f>分析係数表!E49</f>
        <v>4.5949321610166551E-2</v>
      </c>
      <c r="L48" s="82">
        <f>SUM(L5:L47)</f>
        <v>3</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8"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22</v>
      </c>
      <c r="B2" s="110" t="s">
        <v>102</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逆行列!X5</f>
        <v>8.1000000000000004E-5</v>
      </c>
      <c r="E5" s="85">
        <f>ROUND(D5/$D$26,6)</f>
        <v>8.1000000000000004E-5</v>
      </c>
      <c r="F5" s="106">
        <f>$C$26*E5</f>
        <v>8.0999999999999996E-3</v>
      </c>
      <c r="G5" s="77">
        <f>分析係数表!F6</f>
        <v>0.48570802668722374</v>
      </c>
      <c r="H5" s="106">
        <f>F5*G5</f>
        <v>3.934235016166512E-3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逆行列!X6</f>
        <v>5.0000000000000004E-6</v>
      </c>
      <c r="E6" s="86">
        <f t="shared" ref="E6:E47" si="0">ROUND(D6/$D$26,6)</f>
        <v>5.0000000000000004E-6</v>
      </c>
      <c r="F6" s="107">
        <f t="shared" ref="F6:F47" si="1">$C$26*E6</f>
        <v>5.0000000000000001E-4</v>
      </c>
      <c r="G6" s="78">
        <f>分析係数表!F7</f>
        <v>0.67176809506661861</v>
      </c>
      <c r="H6" s="107">
        <f t="shared" ref="H6:H47" si="2">F6*G6</f>
        <v>3.3588404753330932E-4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逆行列!X7</f>
        <v>1.9999999999999999E-6</v>
      </c>
      <c r="E7" s="86">
        <f t="shared" si="0"/>
        <v>1.9999999999999999E-6</v>
      </c>
      <c r="F7" s="107">
        <f t="shared" si="1"/>
        <v>1.9999999999999998E-4</v>
      </c>
      <c r="G7" s="78">
        <f>分析係数表!F8</f>
        <v>0.42319135410044501</v>
      </c>
      <c r="H7" s="107">
        <f t="shared" si="2"/>
        <v>8.4638270820088996E-5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逆行列!X8</f>
        <v>2.5999999999999998E-5</v>
      </c>
      <c r="E8" s="87">
        <f t="shared" si="0"/>
        <v>2.5999999999999998E-5</v>
      </c>
      <c r="F8" s="107">
        <f t="shared" si="1"/>
        <v>2.5999999999999999E-3</v>
      </c>
      <c r="G8" s="79">
        <f>分析係数表!F9</f>
        <v>0.44415167095115682</v>
      </c>
      <c r="H8" s="107">
        <f t="shared" si="2"/>
        <v>1.1547943444730076E-3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逆行列!X9</f>
        <v>3.6000000000000001E-5</v>
      </c>
      <c r="E9" s="86">
        <f t="shared" si="0"/>
        <v>3.6000000000000001E-5</v>
      </c>
      <c r="F9" s="107">
        <f t="shared" si="1"/>
        <v>3.5999999999999999E-3</v>
      </c>
      <c r="G9" s="78">
        <f>分析係数表!F10</f>
        <v>0.36414820056107028</v>
      </c>
      <c r="H9" s="107">
        <f t="shared" si="2"/>
        <v>1.3109335220198529E-3</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逆行列!X10</f>
        <v>2.9500000000000001E-4</v>
      </c>
      <c r="E10" s="85">
        <f t="shared" si="0"/>
        <v>2.9500000000000001E-4</v>
      </c>
      <c r="F10" s="107">
        <f t="shared" si="1"/>
        <v>2.9500000000000002E-2</v>
      </c>
      <c r="G10" s="77">
        <f>分析係数表!F11</f>
        <v>0.3909851465844234</v>
      </c>
      <c r="H10" s="107">
        <f t="shared" si="2"/>
        <v>1.1534061824240492E-2</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逆行列!X11</f>
        <v>2.1059999999999998E-3</v>
      </c>
      <c r="E11" s="86">
        <f t="shared" si="0"/>
        <v>2.1029999999999998E-3</v>
      </c>
      <c r="F11" s="107">
        <f t="shared" si="1"/>
        <v>0.21029999999999999</v>
      </c>
      <c r="G11" s="78">
        <f>分析係数表!F12</f>
        <v>0.34923508235554956</v>
      </c>
      <c r="H11" s="107">
        <f t="shared" si="2"/>
        <v>7.3444137819372063E-2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逆行列!X12</f>
        <v>2.5969999999999999E-3</v>
      </c>
      <c r="E12" s="86">
        <f t="shared" si="0"/>
        <v>2.5929999999999998E-3</v>
      </c>
      <c r="F12" s="107">
        <f t="shared" si="1"/>
        <v>0.25929999999999997</v>
      </c>
      <c r="G12" s="78">
        <f>分析係数表!F13</f>
        <v>0.31889278097965035</v>
      </c>
      <c r="H12" s="107">
        <f t="shared" si="2"/>
        <v>8.2688898108023323E-2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逆行列!X13</f>
        <v>1.374E-3</v>
      </c>
      <c r="E13" s="86">
        <f t="shared" si="0"/>
        <v>1.372E-3</v>
      </c>
      <c r="F13" s="107">
        <f t="shared" si="1"/>
        <v>0.13719999999999999</v>
      </c>
      <c r="G13" s="78">
        <f>分析係数表!F14</f>
        <v>0.30341232585675537</v>
      </c>
      <c r="H13" s="107">
        <f t="shared" si="2"/>
        <v>4.1628171107546831E-2</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逆行列!X14</f>
        <v>2.0625999999999999E-2</v>
      </c>
      <c r="E14" s="86">
        <f t="shared" si="0"/>
        <v>2.0594999999999999E-2</v>
      </c>
      <c r="F14" s="107">
        <f t="shared" si="1"/>
        <v>2.0594999999999999</v>
      </c>
      <c r="G14" s="78">
        <f>分析係数表!F15</f>
        <v>0.33935947066777478</v>
      </c>
      <c r="H14" s="107">
        <f t="shared" si="2"/>
        <v>0.69891082984028208</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逆行列!X15</f>
        <v>3.2690000000000002E-3</v>
      </c>
      <c r="E15" s="86">
        <f t="shared" si="0"/>
        <v>3.264E-3</v>
      </c>
      <c r="F15" s="107">
        <f t="shared" si="1"/>
        <v>0.32640000000000002</v>
      </c>
      <c r="G15" s="78">
        <f>分析係数表!F16</f>
        <v>0.45399226383412611</v>
      </c>
      <c r="H15" s="107">
        <f t="shared" si="2"/>
        <v>0.14818307491545876</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逆行列!X16</f>
        <v>1.95E-4</v>
      </c>
      <c r="E16" s="86">
        <f t="shared" si="0"/>
        <v>1.95E-4</v>
      </c>
      <c r="F16" s="107">
        <f t="shared" si="1"/>
        <v>1.95E-2</v>
      </c>
      <c r="G16" s="78">
        <f>分析係数表!F17</f>
        <v>0.46132696318521343</v>
      </c>
      <c r="H16" s="107">
        <f t="shared" si="2"/>
        <v>8.9958757821116623E-3</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逆行列!X17</f>
        <v>1.235E-3</v>
      </c>
      <c r="E17" s="86">
        <f t="shared" si="0"/>
        <v>1.2329999999999999E-3</v>
      </c>
      <c r="F17" s="107">
        <f t="shared" si="1"/>
        <v>0.12329999999999999</v>
      </c>
      <c r="G17" s="78">
        <f>分析係数表!F18</f>
        <v>0.481838760471413</v>
      </c>
      <c r="H17" s="107">
        <f t="shared" si="2"/>
        <v>5.9410719166125218E-2</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逆行列!X18</f>
        <v>1.1814E-2</v>
      </c>
      <c r="E18" s="86">
        <f t="shared" si="0"/>
        <v>1.1795999999999999E-2</v>
      </c>
      <c r="F18" s="107">
        <f t="shared" si="1"/>
        <v>1.1796</v>
      </c>
      <c r="G18" s="78">
        <f>分析係数表!F19</f>
        <v>0.26496716403559761</v>
      </c>
      <c r="H18" s="107">
        <f t="shared" si="2"/>
        <v>0.31255526669639094</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逆行列!X19</f>
        <v>1.2442999999999999E-2</v>
      </c>
      <c r="E19" s="86">
        <f t="shared" si="0"/>
        <v>1.2423999999999999E-2</v>
      </c>
      <c r="F19" s="107">
        <f t="shared" si="1"/>
        <v>1.2423999999999999</v>
      </c>
      <c r="G19" s="78">
        <f>分析係数表!F20</f>
        <v>0.15088328436796519</v>
      </c>
      <c r="H19" s="107">
        <f t="shared" si="2"/>
        <v>0.18745739249875995</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逆行列!X20</f>
        <v>1.9632E-2</v>
      </c>
      <c r="E20" s="86">
        <f t="shared" si="0"/>
        <v>1.9602000000000001E-2</v>
      </c>
      <c r="F20" s="107">
        <f t="shared" si="1"/>
        <v>1.9602000000000002</v>
      </c>
      <c r="G20" s="78">
        <f>分析係数表!F21</f>
        <v>0.41125826744511707</v>
      </c>
      <c r="H20" s="107">
        <f t="shared" si="2"/>
        <v>0.80614845584591854</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逆行列!X21</f>
        <v>1E-3</v>
      </c>
      <c r="E21" s="86">
        <f t="shared" si="0"/>
        <v>9.9799999999999997E-4</v>
      </c>
      <c r="F21" s="107">
        <f t="shared" si="1"/>
        <v>9.98E-2</v>
      </c>
      <c r="G21" s="78">
        <f>分析係数表!F22</f>
        <v>0.41343088178667692</v>
      </c>
      <c r="H21" s="107">
        <f t="shared" si="2"/>
        <v>4.1260402002310355E-2</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逆行列!X22</f>
        <v>7.76E-4</v>
      </c>
      <c r="E22" s="86">
        <f t="shared" si="0"/>
        <v>7.7499999999999997E-4</v>
      </c>
      <c r="F22" s="107">
        <f t="shared" si="1"/>
        <v>7.7499999999999999E-2</v>
      </c>
      <c r="G22" s="78">
        <f>分析係数表!F23</f>
        <v>0.45246219063050586</v>
      </c>
      <c r="H22" s="107">
        <f t="shared" si="2"/>
        <v>3.5065819773864207E-2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逆行列!X23</f>
        <v>6.9999999999999999E-4</v>
      </c>
      <c r="E23" s="86">
        <f t="shared" si="0"/>
        <v>6.9899999999999997E-4</v>
      </c>
      <c r="F23" s="107">
        <f t="shared" si="1"/>
        <v>6.989999999999999E-2</v>
      </c>
      <c r="G23" s="78">
        <f>分析係数表!F24</f>
        <v>0.35247981545559398</v>
      </c>
      <c r="H23" s="107">
        <f t="shared" si="2"/>
        <v>2.4638339100346015E-2</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逆行列!X24</f>
        <v>7.1007000000000001E-2</v>
      </c>
      <c r="E24" s="86">
        <f t="shared" si="0"/>
        <v>7.0899000000000004E-2</v>
      </c>
      <c r="F24" s="107">
        <f t="shared" si="1"/>
        <v>7.0899000000000001</v>
      </c>
      <c r="G24" s="78">
        <f>分析係数表!F25</f>
        <v>0.37565437150249714</v>
      </c>
      <c r="H24" s="107">
        <f t="shared" si="2"/>
        <v>2.6633519285155547</v>
      </c>
      <c r="I24" s="78">
        <f>分析係数表!D25</f>
        <v>2.8739116951404093E-2</v>
      </c>
      <c r="J24" s="107">
        <f t="shared" si="3"/>
        <v>0</v>
      </c>
      <c r="K24" s="78">
        <f>分析係数表!E25</f>
        <v>2.7230186024337296E-2</v>
      </c>
      <c r="L24" s="107">
        <f t="shared" si="4"/>
        <v>0</v>
      </c>
    </row>
    <row r="25" spans="1:12" s="40" customFormat="1" ht="16.5" customHeight="1" x14ac:dyDescent="0.15">
      <c r="A25" s="101">
        <v>21</v>
      </c>
      <c r="B25" s="96" t="s">
        <v>8</v>
      </c>
      <c r="C25" s="104"/>
      <c r="D25" s="89">
        <f>逆行列!X25</f>
        <v>6.4729999999999996E-3</v>
      </c>
      <c r="E25" s="86">
        <f t="shared" si="0"/>
        <v>6.463E-3</v>
      </c>
      <c r="F25" s="107">
        <f t="shared" si="1"/>
        <v>0.64629999999999999</v>
      </c>
      <c r="G25" s="78">
        <f>分析係数表!F26</f>
        <v>0.34542907317568877</v>
      </c>
      <c r="H25" s="107">
        <f t="shared" si="2"/>
        <v>0.22325080999344765</v>
      </c>
      <c r="I25" s="78">
        <f>分析係数表!D26</f>
        <v>2.8272497377471555E-2</v>
      </c>
      <c r="J25" s="107">
        <f t="shared" si="3"/>
        <v>0</v>
      </c>
      <c r="K25" s="78">
        <f>分析係数表!E26</f>
        <v>2.6379301767017853E-2</v>
      </c>
      <c r="L25" s="107">
        <f t="shared" si="4"/>
        <v>0</v>
      </c>
    </row>
    <row r="26" spans="1:12" ht="16.5" customHeight="1" x14ac:dyDescent="0.15">
      <c r="A26" s="102">
        <v>22</v>
      </c>
      <c r="B26" s="113" t="s">
        <v>102</v>
      </c>
      <c r="C26" s="112">
        <f>入力!$D$26</f>
        <v>100</v>
      </c>
      <c r="D26" s="89">
        <f>逆行列!X26</f>
        <v>1.0015240000000001</v>
      </c>
      <c r="E26" s="86">
        <f t="shared" si="0"/>
        <v>1</v>
      </c>
      <c r="F26" s="107">
        <f t="shared" si="1"/>
        <v>100</v>
      </c>
      <c r="G26" s="78">
        <f>分析係数表!F27</f>
        <v>0.34459086689505486</v>
      </c>
      <c r="H26" s="107">
        <f t="shared" si="2"/>
        <v>34.459086689505483</v>
      </c>
      <c r="I26" s="78">
        <f>分析係数表!D27</f>
        <v>2.6461755990234589E-2</v>
      </c>
      <c r="J26" s="107">
        <f t="shared" si="3"/>
        <v>3</v>
      </c>
      <c r="K26" s="78">
        <f>分析係数表!E27</f>
        <v>2.6009164158691249E-2</v>
      </c>
      <c r="L26" s="107">
        <f t="shared" si="4"/>
        <v>3</v>
      </c>
    </row>
    <row r="27" spans="1:12" ht="16.5" customHeight="1" x14ac:dyDescent="0.15">
      <c r="A27" s="125">
        <v>23</v>
      </c>
      <c r="B27" s="96" t="s">
        <v>172</v>
      </c>
      <c r="C27" s="104"/>
      <c r="D27" s="91">
        <f>逆行列!X27</f>
        <v>1.0150000000000001E-3</v>
      </c>
      <c r="E27" s="87">
        <f t="shared" si="0"/>
        <v>1.013E-3</v>
      </c>
      <c r="F27" s="107">
        <f t="shared" si="1"/>
        <v>0.1013</v>
      </c>
      <c r="G27" s="79">
        <f>分析係数表!F28</f>
        <v>0.22214941655934178</v>
      </c>
      <c r="H27" s="107">
        <f t="shared" si="2"/>
        <v>2.2503735897461324E-2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逆行列!X28</f>
        <v>2.4000000000000001E-5</v>
      </c>
      <c r="E28" s="86">
        <f t="shared" si="0"/>
        <v>2.4000000000000001E-5</v>
      </c>
      <c r="F28" s="107">
        <f t="shared" si="1"/>
        <v>2.4000000000000002E-3</v>
      </c>
      <c r="G28" s="78">
        <f>分析係数表!F29</f>
        <v>0.42378622441075769</v>
      </c>
      <c r="H28" s="107">
        <f t="shared" si="2"/>
        <v>1.0170869385858186E-3</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逆行列!X29</f>
        <v>1.5899999999999999E-4</v>
      </c>
      <c r="E29" s="85">
        <f t="shared" si="0"/>
        <v>1.5899999999999999E-4</v>
      </c>
      <c r="F29" s="107">
        <f t="shared" si="1"/>
        <v>1.5899999999999997E-2</v>
      </c>
      <c r="G29" s="77">
        <f>分析係数表!F30</f>
        <v>0.31902484606666121</v>
      </c>
      <c r="H29" s="107">
        <f t="shared" si="2"/>
        <v>5.0724950524599121E-3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逆行列!X30</f>
        <v>3.98E-3</v>
      </c>
      <c r="E30" s="86">
        <f t="shared" si="0"/>
        <v>3.9740000000000001E-3</v>
      </c>
      <c r="F30" s="107">
        <f t="shared" si="1"/>
        <v>0.39740000000000003</v>
      </c>
      <c r="G30" s="78">
        <f>分析係数表!F31</f>
        <v>0.43763839280746847</v>
      </c>
      <c r="H30" s="107">
        <f t="shared" si="2"/>
        <v>0.17391749730168798</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逆行列!X31</f>
        <v>2.9300000000000002E-4</v>
      </c>
      <c r="E31" s="86">
        <f t="shared" si="0"/>
        <v>2.9300000000000002E-4</v>
      </c>
      <c r="F31" s="107">
        <f t="shared" si="1"/>
        <v>2.9300000000000003E-2</v>
      </c>
      <c r="G31" s="78">
        <f>分析係数表!F32</f>
        <v>0.44844077217427647</v>
      </c>
      <c r="H31" s="107">
        <f t="shared" si="2"/>
        <v>1.3139314624706301E-2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逆行列!X32</f>
        <v>5.5529999999999998E-3</v>
      </c>
      <c r="E32" s="86">
        <f t="shared" si="0"/>
        <v>5.5449999999999996E-3</v>
      </c>
      <c r="F32" s="107">
        <f t="shared" si="1"/>
        <v>0.55449999999999999</v>
      </c>
      <c r="G32" s="78">
        <f>分析係数表!F33</f>
        <v>0.34552042009208045</v>
      </c>
      <c r="H32" s="107">
        <f t="shared" si="2"/>
        <v>0.19159107294105859</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逆行列!X33</f>
        <v>7.2599999999999997E-4</v>
      </c>
      <c r="E33" s="86">
        <f t="shared" si="0"/>
        <v>7.2499999999999995E-4</v>
      </c>
      <c r="F33" s="107">
        <f t="shared" si="1"/>
        <v>7.2499999999999995E-2</v>
      </c>
      <c r="G33" s="78">
        <f>分析係数表!F34</f>
        <v>0.45301166178768587</v>
      </c>
      <c r="H33" s="107">
        <f t="shared" si="2"/>
        <v>3.2843345479607225E-2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逆行列!X34</f>
        <v>6.0599999999999998E-4</v>
      </c>
      <c r="E34" s="86">
        <f t="shared" si="0"/>
        <v>6.0499999999999996E-4</v>
      </c>
      <c r="F34" s="107">
        <f t="shared" si="1"/>
        <v>6.0499999999999998E-2</v>
      </c>
      <c r="G34" s="78">
        <f>分析係数表!F35</f>
        <v>0.62981529934511005</v>
      </c>
      <c r="H34" s="107">
        <f t="shared" si="2"/>
        <v>3.8103825610379158E-2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逆行列!X35</f>
        <v>3.9272000000000001E-2</v>
      </c>
      <c r="E35" s="86">
        <f t="shared" si="0"/>
        <v>3.9211999999999997E-2</v>
      </c>
      <c r="F35" s="107">
        <f t="shared" si="1"/>
        <v>3.9211999999999998</v>
      </c>
      <c r="G35" s="78">
        <f>分析係数表!F36</f>
        <v>0.67957415365165585</v>
      </c>
      <c r="H35" s="107">
        <f t="shared" si="2"/>
        <v>2.6647461712988729</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逆行列!X36</f>
        <v>7.378E-3</v>
      </c>
      <c r="E36" s="86">
        <f t="shared" si="0"/>
        <v>7.3670000000000003E-3</v>
      </c>
      <c r="F36" s="107">
        <f t="shared" si="1"/>
        <v>0.73670000000000002</v>
      </c>
      <c r="G36" s="78">
        <f>分析係数表!F37</f>
        <v>0.64494134702082306</v>
      </c>
      <c r="H36" s="107">
        <f t="shared" si="2"/>
        <v>0.47512829035024035</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逆行列!X37</f>
        <v>5.7229999999999998E-3</v>
      </c>
      <c r="E37" s="86">
        <f t="shared" si="0"/>
        <v>5.7140000000000003E-3</v>
      </c>
      <c r="F37" s="107">
        <f t="shared" si="1"/>
        <v>0.57140000000000002</v>
      </c>
      <c r="G37" s="78">
        <f>分析係数表!F38</f>
        <v>0.83881505728732564</v>
      </c>
      <c r="H37" s="107">
        <f t="shared" si="2"/>
        <v>0.47929892373397787</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逆行列!X38</f>
        <v>2.0856E-2</v>
      </c>
      <c r="E38" s="86">
        <f t="shared" si="0"/>
        <v>2.0823999999999999E-2</v>
      </c>
      <c r="F38" s="107">
        <f t="shared" si="1"/>
        <v>2.0823999999999998</v>
      </c>
      <c r="G38" s="78">
        <f>分析係数表!F39</f>
        <v>0.49216477614463838</v>
      </c>
      <c r="H38" s="107">
        <f t="shared" si="2"/>
        <v>1.0248839298435948</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逆行列!X39</f>
        <v>1.8942000000000001E-2</v>
      </c>
      <c r="E39" s="86">
        <f t="shared" si="0"/>
        <v>1.8912999999999999E-2</v>
      </c>
      <c r="F39" s="107">
        <f t="shared" si="1"/>
        <v>1.8913</v>
      </c>
      <c r="G39" s="78">
        <f>分析係数表!F40</f>
        <v>0.51640599442629331</v>
      </c>
      <c r="H39" s="107">
        <f t="shared" si="2"/>
        <v>0.97667865725844849</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逆行列!X40</f>
        <v>5.8100000000000003E-4</v>
      </c>
      <c r="E40" s="86">
        <f t="shared" si="0"/>
        <v>5.8E-4</v>
      </c>
      <c r="F40" s="107">
        <f t="shared" si="1"/>
        <v>5.8000000000000003E-2</v>
      </c>
      <c r="G40" s="78">
        <f>分析係数表!F41</f>
        <v>0.70991192005501336</v>
      </c>
      <c r="H40" s="107">
        <f t="shared" si="2"/>
        <v>4.1174891363190774E-2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逆行列!X41</f>
        <v>1.4220000000000001E-3</v>
      </c>
      <c r="E41" s="86">
        <f t="shared" si="0"/>
        <v>1.42E-3</v>
      </c>
      <c r="F41" s="107">
        <f t="shared" si="1"/>
        <v>0.14200000000000002</v>
      </c>
      <c r="G41" s="78">
        <f>分析係数表!F42</f>
        <v>0.67739938979453929</v>
      </c>
      <c r="H41" s="107">
        <f t="shared" si="2"/>
        <v>9.6190713350824589E-2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逆行列!X42</f>
        <v>4.6E-5</v>
      </c>
      <c r="E42" s="86">
        <f t="shared" si="0"/>
        <v>4.6E-5</v>
      </c>
      <c r="F42" s="107">
        <f t="shared" si="1"/>
        <v>4.5999999999999999E-3</v>
      </c>
      <c r="G42" s="78">
        <f>分析係数表!F43</f>
        <v>0.61149593986807305</v>
      </c>
      <c r="H42" s="107">
        <f t="shared" si="2"/>
        <v>2.8128813233931358E-3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逆行列!X43</f>
        <v>7.1500000000000003E-4</v>
      </c>
      <c r="E43" s="86">
        <f t="shared" si="0"/>
        <v>7.1400000000000001E-4</v>
      </c>
      <c r="F43" s="107">
        <f t="shared" si="1"/>
        <v>7.1400000000000005E-2</v>
      </c>
      <c r="G43" s="78">
        <f>分析係数表!F44</f>
        <v>0.56981883202321104</v>
      </c>
      <c r="H43" s="107">
        <f t="shared" si="2"/>
        <v>4.0685064606457273E-2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逆行列!X44</f>
        <v>4.6224000000000001E-2</v>
      </c>
      <c r="E44" s="86">
        <f t="shared" si="0"/>
        <v>4.6154000000000001E-2</v>
      </c>
      <c r="F44" s="107">
        <f t="shared" si="1"/>
        <v>4.6154000000000002</v>
      </c>
      <c r="G44" s="78">
        <f>分析係数表!F45</f>
        <v>0.61317771700844281</v>
      </c>
      <c r="H44" s="107">
        <f t="shared" si="2"/>
        <v>2.830060435080767</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逆行列!X45</f>
        <v>2.5399999999999999E-4</v>
      </c>
      <c r="E45" s="86">
        <f t="shared" si="0"/>
        <v>2.5399999999999999E-4</v>
      </c>
      <c r="F45" s="107">
        <f t="shared" si="1"/>
        <v>2.5399999999999999E-2</v>
      </c>
      <c r="G45" s="78">
        <f>分析係数表!F46</f>
        <v>0.51596704897888579</v>
      </c>
      <c r="H45" s="107">
        <f t="shared" si="2"/>
        <v>1.3105563044063698E-2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逆行列!X46</f>
        <v>1.1329999999999999E-3</v>
      </c>
      <c r="E46" s="86">
        <f t="shared" si="0"/>
        <v>1.1310000000000001E-3</v>
      </c>
      <c r="F46" s="107">
        <f t="shared" si="1"/>
        <v>0.11310000000000001</v>
      </c>
      <c r="G46" s="78">
        <f>分析係数表!F47</f>
        <v>-5.3539496086262839E-5</v>
      </c>
      <c r="H46" s="107">
        <f t="shared" si="2"/>
        <v>-6.0553170073563271E-6</v>
      </c>
      <c r="I46" s="78">
        <f>分析係数表!D47</f>
        <v>0</v>
      </c>
      <c r="J46" s="107">
        <f t="shared" si="3"/>
        <v>0</v>
      </c>
      <c r="K46" s="78">
        <f>分析係数表!E47</f>
        <v>0</v>
      </c>
      <c r="L46" s="107">
        <f t="shared" si="4"/>
        <v>0</v>
      </c>
    </row>
    <row r="47" spans="1:12" ht="16.5" customHeight="1" x14ac:dyDescent="0.15">
      <c r="A47" s="101">
        <v>43</v>
      </c>
      <c r="B47" s="97" t="s">
        <v>184</v>
      </c>
      <c r="C47" s="105"/>
      <c r="D47" s="91">
        <f>逆行列!X47</f>
        <v>2.356E-3</v>
      </c>
      <c r="E47" s="87">
        <f t="shared" si="0"/>
        <v>2.3519999999999999E-3</v>
      </c>
      <c r="F47" s="108">
        <f t="shared" si="1"/>
        <v>0.23519999999999999</v>
      </c>
      <c r="G47" s="79">
        <f>分析係数表!F48</f>
        <v>0.40759173620369599</v>
      </c>
      <c r="H47" s="108">
        <f t="shared" si="2"/>
        <v>9.5865576355109297E-2</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逆行列!X48</f>
        <v>1.31447</v>
      </c>
      <c r="E48" s="88"/>
      <c r="F48" s="82">
        <f>SUM(F5:F47)</f>
        <v>131.2475</v>
      </c>
      <c r="G48" s="81">
        <f>分析係数表!F49</f>
        <v>0.4580197971513183</v>
      </c>
      <c r="H48" s="82">
        <f>SUM(H5:H47)</f>
        <v>49.103244773834128</v>
      </c>
      <c r="I48" s="81">
        <f>分析係数表!D49</f>
        <v>5.2929230967761406E-2</v>
      </c>
      <c r="J48" s="82">
        <f>SUM(J5:J47)</f>
        <v>3</v>
      </c>
      <c r="K48" s="81">
        <f>分析係数表!E49</f>
        <v>4.5949321610166551E-2</v>
      </c>
      <c r="L48" s="82">
        <f>SUM(L5:L47)</f>
        <v>3</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6.5" customHeight="1"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23</v>
      </c>
      <c r="B2" s="110" t="s">
        <v>172</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逆行列!Y5</f>
        <v>2.1100000000000001E-4</v>
      </c>
      <c r="E5" s="85">
        <f>ROUND(D5/$D$27,6)</f>
        <v>1.4999999999999999E-4</v>
      </c>
      <c r="F5" s="106">
        <f>$C$27*E5</f>
        <v>1.4999999999999999E-2</v>
      </c>
      <c r="G5" s="77">
        <f>分析係数表!F6</f>
        <v>0.48570802668722374</v>
      </c>
      <c r="H5" s="106">
        <f>F5*G5</f>
        <v>7.2856204003083555E-3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逆行列!Y6</f>
        <v>1.9999999999999999E-6</v>
      </c>
      <c r="E6" s="86">
        <f t="shared" ref="E6:E47" si="0">ROUND(D6/$D$27,6)</f>
        <v>9.9999999999999995E-7</v>
      </c>
      <c r="F6" s="107">
        <f t="shared" ref="F6:F47" si="1">$C$27*E6</f>
        <v>9.9999999999999991E-5</v>
      </c>
      <c r="G6" s="78">
        <f>分析係数表!F7</f>
        <v>0.67176809506661861</v>
      </c>
      <c r="H6" s="107">
        <f t="shared" ref="H6:H47" si="2">F6*G6</f>
        <v>6.7176809506661853E-5</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逆行列!Y7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逆行列!Y8</f>
        <v>5.3000000000000001E-5</v>
      </c>
      <c r="E8" s="87">
        <f t="shared" si="0"/>
        <v>3.8000000000000002E-5</v>
      </c>
      <c r="F8" s="107">
        <f t="shared" si="1"/>
        <v>3.8000000000000004E-3</v>
      </c>
      <c r="G8" s="79">
        <f>分析係数表!F9</f>
        <v>0.44415167095115682</v>
      </c>
      <c r="H8" s="107">
        <f t="shared" si="2"/>
        <v>1.687776349614396E-3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逆行列!Y9</f>
        <v>3.4E-5</v>
      </c>
      <c r="E9" s="86">
        <f t="shared" si="0"/>
        <v>2.4000000000000001E-5</v>
      </c>
      <c r="F9" s="107">
        <f t="shared" si="1"/>
        <v>2.4000000000000002E-3</v>
      </c>
      <c r="G9" s="78">
        <f>分析係数表!F10</f>
        <v>0.36414820056107028</v>
      </c>
      <c r="H9" s="107">
        <f t="shared" si="2"/>
        <v>8.7395568134656873E-4</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逆行列!Y10</f>
        <v>3.6400000000000001E-4</v>
      </c>
      <c r="E10" s="85">
        <f t="shared" si="0"/>
        <v>2.5799999999999998E-4</v>
      </c>
      <c r="F10" s="107">
        <f t="shared" si="1"/>
        <v>2.5799999999999997E-2</v>
      </c>
      <c r="G10" s="77">
        <f>分析係数表!F11</f>
        <v>0.3909851465844234</v>
      </c>
      <c r="H10" s="107">
        <f t="shared" si="2"/>
        <v>1.0087416781878123E-2</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逆行列!Y11</f>
        <v>9.1299999999999997E-4</v>
      </c>
      <c r="E11" s="86">
        <f t="shared" si="0"/>
        <v>6.4800000000000003E-4</v>
      </c>
      <c r="F11" s="107">
        <f t="shared" si="1"/>
        <v>6.4799999999999996E-2</v>
      </c>
      <c r="G11" s="78">
        <f>分析係数表!F12</f>
        <v>0.34923508235554956</v>
      </c>
      <c r="H11" s="107">
        <f t="shared" si="2"/>
        <v>2.263043333663961E-2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逆行列!Y12</f>
        <v>3.003E-3</v>
      </c>
      <c r="E12" s="86">
        <f t="shared" si="0"/>
        <v>2.1310000000000001E-3</v>
      </c>
      <c r="F12" s="107">
        <f t="shared" si="1"/>
        <v>0.21310000000000001</v>
      </c>
      <c r="G12" s="78">
        <f>分析係数表!F13</f>
        <v>0.31889278097965035</v>
      </c>
      <c r="H12" s="107">
        <f t="shared" si="2"/>
        <v>6.7956051626763492E-2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逆行列!Y13</f>
        <v>2.3770000000000002E-3</v>
      </c>
      <c r="E13" s="86">
        <f t="shared" si="0"/>
        <v>1.6869999999999999E-3</v>
      </c>
      <c r="F13" s="107">
        <f t="shared" si="1"/>
        <v>0.16869999999999999</v>
      </c>
      <c r="G13" s="78">
        <f>分析係数表!F14</f>
        <v>0.30341232585675537</v>
      </c>
      <c r="H13" s="107">
        <f t="shared" si="2"/>
        <v>5.1185659372034627E-2</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逆行列!Y14</f>
        <v>1.9816E-2</v>
      </c>
      <c r="E14" s="86">
        <f t="shared" si="0"/>
        <v>1.4062E-2</v>
      </c>
      <c r="F14" s="107">
        <f t="shared" si="1"/>
        <v>1.4061999999999999</v>
      </c>
      <c r="G14" s="78">
        <f>分析係数表!F15</f>
        <v>0.33935947066777478</v>
      </c>
      <c r="H14" s="107">
        <f t="shared" si="2"/>
        <v>0.47720728765302484</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逆行列!Y15</f>
        <v>9.6780000000000008E-3</v>
      </c>
      <c r="E15" s="86">
        <f t="shared" si="0"/>
        <v>6.868E-3</v>
      </c>
      <c r="F15" s="107">
        <f t="shared" si="1"/>
        <v>0.68679999999999997</v>
      </c>
      <c r="G15" s="78">
        <f>分析係数表!F16</f>
        <v>0.45399226383412611</v>
      </c>
      <c r="H15" s="107">
        <f t="shared" si="2"/>
        <v>0.31180188680127779</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逆行列!Y16</f>
        <v>2.1999999999999999E-5</v>
      </c>
      <c r="E16" s="86">
        <f t="shared" si="0"/>
        <v>1.5999999999999999E-5</v>
      </c>
      <c r="F16" s="107">
        <f t="shared" si="1"/>
        <v>1.5999999999999999E-3</v>
      </c>
      <c r="G16" s="78">
        <f>分析係数表!F17</f>
        <v>0.46132696318521343</v>
      </c>
      <c r="H16" s="107">
        <f t="shared" si="2"/>
        <v>7.3812314109634146E-4</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逆行列!Y17</f>
        <v>2.444E-3</v>
      </c>
      <c r="E17" s="86">
        <f t="shared" si="0"/>
        <v>1.7340000000000001E-3</v>
      </c>
      <c r="F17" s="107">
        <f t="shared" si="1"/>
        <v>0.1734</v>
      </c>
      <c r="G17" s="78">
        <f>分析係数表!F18</f>
        <v>0.481838760471413</v>
      </c>
      <c r="H17" s="107">
        <f t="shared" si="2"/>
        <v>8.3550841065743009E-2</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逆行列!Y18</f>
        <v>4.8062000000000001E-2</v>
      </c>
      <c r="E18" s="86">
        <f t="shared" si="0"/>
        <v>3.4105999999999997E-2</v>
      </c>
      <c r="F18" s="107">
        <f t="shared" si="1"/>
        <v>3.4105999999999996</v>
      </c>
      <c r="G18" s="78">
        <f>分析係数表!F19</f>
        <v>0.26496716403559761</v>
      </c>
      <c r="H18" s="107">
        <f t="shared" si="2"/>
        <v>0.90369700965980915</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逆行列!Y19</f>
        <v>9.2399999999999999E-3</v>
      </c>
      <c r="E19" s="86">
        <f t="shared" si="0"/>
        <v>6.5570000000000003E-3</v>
      </c>
      <c r="F19" s="107">
        <f t="shared" si="1"/>
        <v>0.65570000000000006</v>
      </c>
      <c r="G19" s="78">
        <f>分析係数表!F20</f>
        <v>0.15088328436796519</v>
      </c>
      <c r="H19" s="107">
        <f t="shared" si="2"/>
        <v>9.8934169560074781E-2</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逆行列!Y20</f>
        <v>8.2240000000000004E-3</v>
      </c>
      <c r="E20" s="86">
        <f t="shared" si="0"/>
        <v>5.836E-3</v>
      </c>
      <c r="F20" s="107">
        <f t="shared" si="1"/>
        <v>0.58360000000000001</v>
      </c>
      <c r="G20" s="78">
        <f>分析係数表!F21</f>
        <v>0.41125826744511707</v>
      </c>
      <c r="H20" s="107">
        <f t="shared" si="2"/>
        <v>0.24001032488097032</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逆行列!Y21</f>
        <v>2.7490000000000001E-3</v>
      </c>
      <c r="E21" s="86">
        <f t="shared" si="0"/>
        <v>1.951E-3</v>
      </c>
      <c r="F21" s="107">
        <f t="shared" si="1"/>
        <v>0.1951</v>
      </c>
      <c r="G21" s="78">
        <f>分析係数表!F22</f>
        <v>0.41343088178667692</v>
      </c>
      <c r="H21" s="107">
        <f t="shared" si="2"/>
        <v>8.0660365036580667E-2</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逆行列!Y22</f>
        <v>6.5300000000000004E-4</v>
      </c>
      <c r="E22" s="86">
        <f t="shared" si="0"/>
        <v>4.6299999999999998E-4</v>
      </c>
      <c r="F22" s="107">
        <f t="shared" si="1"/>
        <v>4.6300000000000001E-2</v>
      </c>
      <c r="G22" s="78">
        <f>分析係数表!F23</f>
        <v>0.45246219063050586</v>
      </c>
      <c r="H22" s="107">
        <f t="shared" si="2"/>
        <v>2.0948999426192421E-2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逆行列!Y23</f>
        <v>2.5700000000000001E-4</v>
      </c>
      <c r="E23" s="86">
        <f t="shared" si="0"/>
        <v>1.8200000000000001E-4</v>
      </c>
      <c r="F23" s="107">
        <f t="shared" si="1"/>
        <v>1.8200000000000001E-2</v>
      </c>
      <c r="G23" s="78">
        <f>分析係数表!F24</f>
        <v>0.35247981545559398</v>
      </c>
      <c r="H23" s="107">
        <f t="shared" si="2"/>
        <v>6.4151326412918109E-3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逆行列!Y24</f>
        <v>5.2570000000000004E-3</v>
      </c>
      <c r="E24" s="86">
        <f t="shared" si="0"/>
        <v>3.7299999999999998E-3</v>
      </c>
      <c r="F24" s="107">
        <f t="shared" si="1"/>
        <v>0.373</v>
      </c>
      <c r="G24" s="78">
        <f>分析係数表!F25</f>
        <v>0.37565437150249714</v>
      </c>
      <c r="H24" s="107">
        <f t="shared" si="2"/>
        <v>0.14011908057043143</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逆行列!Y25</f>
        <v>1.5427E-2</v>
      </c>
      <c r="E25" s="86">
        <f t="shared" si="0"/>
        <v>1.0947E-2</v>
      </c>
      <c r="F25" s="107">
        <f t="shared" si="1"/>
        <v>1.0947</v>
      </c>
      <c r="G25" s="78">
        <f>分析係数表!F26</f>
        <v>0.34542907317568877</v>
      </c>
      <c r="H25" s="107">
        <f t="shared" si="2"/>
        <v>0.37814120640542648</v>
      </c>
      <c r="I25" s="78">
        <f>分析係数表!D26</f>
        <v>2.8272497377471555E-2</v>
      </c>
      <c r="J25" s="107">
        <f t="shared" si="3"/>
        <v>0</v>
      </c>
      <c r="K25" s="78">
        <f>分析係数表!E26</f>
        <v>2.6379301767017853E-2</v>
      </c>
      <c r="L25" s="107">
        <f t="shared" si="4"/>
        <v>0</v>
      </c>
    </row>
    <row r="26" spans="1:12" ht="16.5" customHeight="1" x14ac:dyDescent="0.15">
      <c r="A26" s="115">
        <v>22</v>
      </c>
      <c r="B26" s="96" t="s">
        <v>102</v>
      </c>
      <c r="C26" s="104"/>
      <c r="D26" s="89">
        <f>逆行列!Y26</f>
        <v>5.2499999999999997E-4</v>
      </c>
      <c r="E26" s="86">
        <f t="shared" si="0"/>
        <v>3.7300000000000001E-4</v>
      </c>
      <c r="F26" s="107">
        <f t="shared" si="1"/>
        <v>3.73E-2</v>
      </c>
      <c r="G26" s="78">
        <f>分析係数表!F27</f>
        <v>0.34459086689505486</v>
      </c>
      <c r="H26" s="107">
        <f t="shared" si="2"/>
        <v>1.2853239335185547E-2</v>
      </c>
      <c r="I26" s="78">
        <f>分析係数表!D27</f>
        <v>2.6461755990234589E-2</v>
      </c>
      <c r="J26" s="107">
        <f t="shared" si="3"/>
        <v>0</v>
      </c>
      <c r="K26" s="78">
        <f>分析係数表!E27</f>
        <v>2.6009164158691249E-2</v>
      </c>
      <c r="L26" s="107">
        <f t="shared" si="4"/>
        <v>0</v>
      </c>
    </row>
    <row r="27" spans="1:12" ht="16.5" customHeight="1" x14ac:dyDescent="0.15">
      <c r="A27" s="114">
        <v>23</v>
      </c>
      <c r="B27" s="113" t="s">
        <v>172</v>
      </c>
      <c r="C27" s="112">
        <f>入力!$D$27</f>
        <v>100</v>
      </c>
      <c r="D27" s="91">
        <f>逆行列!Y27</f>
        <v>1.4091959999999999</v>
      </c>
      <c r="E27" s="87">
        <f t="shared" si="0"/>
        <v>1</v>
      </c>
      <c r="F27" s="107">
        <f t="shared" si="1"/>
        <v>100</v>
      </c>
      <c r="G27" s="79">
        <f>分析係数表!F28</f>
        <v>0.22214941655934178</v>
      </c>
      <c r="H27" s="107">
        <f t="shared" si="2"/>
        <v>22.214941655934179</v>
      </c>
      <c r="I27" s="79">
        <f>分析係数表!D28</f>
        <v>1.6972718365202116E-2</v>
      </c>
      <c r="J27" s="107">
        <f t="shared" si="3"/>
        <v>2</v>
      </c>
      <c r="K27" s="79">
        <f>分析係数表!E28</f>
        <v>1.6642968043597009E-2</v>
      </c>
      <c r="L27" s="107">
        <f t="shared" si="4"/>
        <v>2</v>
      </c>
    </row>
    <row r="28" spans="1:12" ht="16.5" customHeight="1" x14ac:dyDescent="0.15">
      <c r="A28" s="116">
        <v>24</v>
      </c>
      <c r="B28" s="96" t="s">
        <v>173</v>
      </c>
      <c r="C28" s="112"/>
      <c r="D28" s="89">
        <f>逆行列!Y28</f>
        <v>2.4000000000000001E-5</v>
      </c>
      <c r="E28" s="86">
        <f t="shared" si="0"/>
        <v>1.7E-5</v>
      </c>
      <c r="F28" s="107">
        <f t="shared" si="1"/>
        <v>1.6999999999999999E-3</v>
      </c>
      <c r="G28" s="78">
        <f>分析係数表!F29</f>
        <v>0.42378622441075769</v>
      </c>
      <c r="H28" s="107">
        <f t="shared" si="2"/>
        <v>7.2043658149828808E-4</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逆行列!Y29</f>
        <v>1.5799999999999999E-4</v>
      </c>
      <c r="E29" s="85">
        <f t="shared" si="0"/>
        <v>1.12E-4</v>
      </c>
      <c r="F29" s="107">
        <f t="shared" si="1"/>
        <v>1.12E-2</v>
      </c>
      <c r="G29" s="77">
        <f>分析係数表!F30</f>
        <v>0.31902484606666121</v>
      </c>
      <c r="H29" s="107">
        <f t="shared" si="2"/>
        <v>3.5730782759466053E-3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逆行列!Y30</f>
        <v>1.361E-3</v>
      </c>
      <c r="E30" s="86">
        <f t="shared" si="0"/>
        <v>9.6599999999999995E-4</v>
      </c>
      <c r="F30" s="107">
        <f t="shared" si="1"/>
        <v>9.6599999999999991E-2</v>
      </c>
      <c r="G30" s="78">
        <f>分析係数表!F31</f>
        <v>0.43763839280746847</v>
      </c>
      <c r="H30" s="107">
        <f t="shared" si="2"/>
        <v>4.227586874520145E-2</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逆行列!Y31</f>
        <v>2.0599999999999999E-4</v>
      </c>
      <c r="E31" s="86">
        <f t="shared" si="0"/>
        <v>1.46E-4</v>
      </c>
      <c r="F31" s="107">
        <f t="shared" si="1"/>
        <v>1.46E-2</v>
      </c>
      <c r="G31" s="78">
        <f>分析係数表!F32</f>
        <v>0.44844077217427647</v>
      </c>
      <c r="H31" s="107">
        <f t="shared" si="2"/>
        <v>6.5472352737444362E-3</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逆行列!Y32</f>
        <v>1.0061E-2</v>
      </c>
      <c r="E32" s="86">
        <f t="shared" si="0"/>
        <v>7.1399999999999996E-3</v>
      </c>
      <c r="F32" s="107">
        <f t="shared" si="1"/>
        <v>0.71399999999999997</v>
      </c>
      <c r="G32" s="78">
        <f>分析係数表!F33</f>
        <v>0.34552042009208045</v>
      </c>
      <c r="H32" s="107">
        <f t="shared" si="2"/>
        <v>0.24670157994574543</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逆行列!Y33</f>
        <v>8.43E-4</v>
      </c>
      <c r="E33" s="86">
        <f t="shared" si="0"/>
        <v>5.9800000000000001E-4</v>
      </c>
      <c r="F33" s="107">
        <f t="shared" si="1"/>
        <v>5.9799999999999999E-2</v>
      </c>
      <c r="G33" s="78">
        <f>分析係数表!F34</f>
        <v>0.45301166178768587</v>
      </c>
      <c r="H33" s="107">
        <f t="shared" si="2"/>
        <v>2.7090097374903616E-2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逆行列!Y34</f>
        <v>4.4700000000000002E-4</v>
      </c>
      <c r="E34" s="86">
        <f t="shared" si="0"/>
        <v>3.1700000000000001E-4</v>
      </c>
      <c r="F34" s="107">
        <f t="shared" si="1"/>
        <v>3.1699999999999999E-2</v>
      </c>
      <c r="G34" s="78">
        <f>分析係数表!F35</f>
        <v>0.62981529934511005</v>
      </c>
      <c r="H34" s="107">
        <f t="shared" si="2"/>
        <v>1.9965144989239989E-2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逆行列!Y35</f>
        <v>4.7544999999999997E-2</v>
      </c>
      <c r="E35" s="86">
        <f t="shared" si="0"/>
        <v>3.3738999999999998E-2</v>
      </c>
      <c r="F35" s="107">
        <f t="shared" si="1"/>
        <v>3.3738999999999999</v>
      </c>
      <c r="G35" s="78">
        <f>分析係数表!F36</f>
        <v>0.67957415365165585</v>
      </c>
      <c r="H35" s="107">
        <f t="shared" si="2"/>
        <v>2.2928152370053216</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逆行列!Y36</f>
        <v>6.169E-3</v>
      </c>
      <c r="E36" s="86">
        <f t="shared" si="0"/>
        <v>4.3779999999999999E-3</v>
      </c>
      <c r="F36" s="107">
        <f t="shared" si="1"/>
        <v>0.43779999999999997</v>
      </c>
      <c r="G36" s="78">
        <f>分析係数表!F37</f>
        <v>0.64494134702082306</v>
      </c>
      <c r="H36" s="107">
        <f t="shared" si="2"/>
        <v>0.28235532172571631</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逆行列!Y37</f>
        <v>3.8609999999999998E-3</v>
      </c>
      <c r="E37" s="86">
        <f t="shared" si="0"/>
        <v>2.7399999999999998E-3</v>
      </c>
      <c r="F37" s="107">
        <f t="shared" si="1"/>
        <v>0.27399999999999997</v>
      </c>
      <c r="G37" s="78">
        <f>分析係数表!F38</f>
        <v>0.83881505728732564</v>
      </c>
      <c r="H37" s="107">
        <f t="shared" si="2"/>
        <v>0.22983532569672718</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逆行列!Y38</f>
        <v>2.0847999999999998E-2</v>
      </c>
      <c r="E38" s="86">
        <f t="shared" si="0"/>
        <v>1.4794E-2</v>
      </c>
      <c r="F38" s="107">
        <f t="shared" si="1"/>
        <v>1.4794</v>
      </c>
      <c r="G38" s="78">
        <f>分析係数表!F39</f>
        <v>0.49216477614463838</v>
      </c>
      <c r="H38" s="107">
        <f t="shared" si="2"/>
        <v>0.72810856982837802</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逆行列!Y39</f>
        <v>8.7790000000000003E-3</v>
      </c>
      <c r="E39" s="86">
        <f t="shared" si="0"/>
        <v>6.2300000000000003E-3</v>
      </c>
      <c r="F39" s="107">
        <f t="shared" si="1"/>
        <v>0.623</v>
      </c>
      <c r="G39" s="78">
        <f>分析係数表!F40</f>
        <v>0.51640599442629331</v>
      </c>
      <c r="H39" s="107">
        <f t="shared" si="2"/>
        <v>0.32172093452758072</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逆行列!Y40</f>
        <v>5.3499999999999999E-4</v>
      </c>
      <c r="E40" s="86">
        <f t="shared" si="0"/>
        <v>3.8000000000000002E-4</v>
      </c>
      <c r="F40" s="107">
        <f t="shared" si="1"/>
        <v>3.7999999999999999E-2</v>
      </c>
      <c r="G40" s="78">
        <f>分析係数表!F41</f>
        <v>0.70991192005501336</v>
      </c>
      <c r="H40" s="107">
        <f t="shared" si="2"/>
        <v>2.6976652962090508E-2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逆行列!Y41</f>
        <v>2.9700000000000001E-4</v>
      </c>
      <c r="E41" s="86">
        <f t="shared" si="0"/>
        <v>2.1100000000000001E-4</v>
      </c>
      <c r="F41" s="107">
        <f t="shared" si="1"/>
        <v>2.1100000000000001E-2</v>
      </c>
      <c r="G41" s="78">
        <f>分析係数表!F42</f>
        <v>0.67739938979453929</v>
      </c>
      <c r="H41" s="107">
        <f t="shared" si="2"/>
        <v>1.4293127124664779E-2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逆行列!Y42</f>
        <v>3.8999999999999999E-5</v>
      </c>
      <c r="E42" s="86">
        <f t="shared" si="0"/>
        <v>2.8E-5</v>
      </c>
      <c r="F42" s="107">
        <f t="shared" si="1"/>
        <v>2.8E-3</v>
      </c>
      <c r="G42" s="78">
        <f>分析係数表!F43</f>
        <v>0.61149593986807305</v>
      </c>
      <c r="H42" s="107">
        <f t="shared" si="2"/>
        <v>1.7121886316306045E-3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逆行列!Y43</f>
        <v>3.7199999999999999E-4</v>
      </c>
      <c r="E43" s="86">
        <f t="shared" si="0"/>
        <v>2.6400000000000002E-4</v>
      </c>
      <c r="F43" s="107">
        <f t="shared" si="1"/>
        <v>2.6400000000000003E-2</v>
      </c>
      <c r="G43" s="78">
        <f>分析係数表!F44</f>
        <v>0.56981883202321104</v>
      </c>
      <c r="H43" s="107">
        <f t="shared" si="2"/>
        <v>1.5043217165412773E-2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逆行列!Y44</f>
        <v>4.5864000000000002E-2</v>
      </c>
      <c r="E44" s="86">
        <f t="shared" si="0"/>
        <v>3.2545999999999999E-2</v>
      </c>
      <c r="F44" s="107">
        <f t="shared" si="1"/>
        <v>3.2545999999999999</v>
      </c>
      <c r="G44" s="78">
        <f>分析係数表!F45</f>
        <v>0.61317771700844281</v>
      </c>
      <c r="H44" s="107">
        <f t="shared" si="2"/>
        <v>1.9956481977756779</v>
      </c>
      <c r="I44" s="78">
        <f>分析係数表!D45</f>
        <v>0.10506564935424789</v>
      </c>
      <c r="J44" s="107">
        <f t="shared" si="3"/>
        <v>0</v>
      </c>
      <c r="K44" s="78">
        <f>分析係数表!E45</f>
        <v>9.0418521617546821E-2</v>
      </c>
      <c r="L44" s="107">
        <f t="shared" si="4"/>
        <v>0</v>
      </c>
    </row>
    <row r="45" spans="1:12" ht="16.5" customHeight="1" x14ac:dyDescent="0.15">
      <c r="A45" s="100">
        <v>41</v>
      </c>
      <c r="B45" s="96" t="s">
        <v>16</v>
      </c>
      <c r="C45" s="104"/>
      <c r="D45" s="89">
        <f>逆行列!Y45</f>
        <v>2.04E-4</v>
      </c>
      <c r="E45" s="86">
        <f t="shared" si="0"/>
        <v>1.45E-4</v>
      </c>
      <c r="F45" s="107">
        <f t="shared" si="1"/>
        <v>1.4500000000000001E-2</v>
      </c>
      <c r="G45" s="78">
        <f>分析係数表!F46</f>
        <v>0.51596704897888579</v>
      </c>
      <c r="H45" s="107">
        <f t="shared" si="2"/>
        <v>7.4815222101938441E-3</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逆行列!Y46</f>
        <v>6.5099999999999999E-4</v>
      </c>
      <c r="E46" s="86">
        <f t="shared" si="0"/>
        <v>4.6200000000000001E-4</v>
      </c>
      <c r="F46" s="107">
        <f t="shared" si="1"/>
        <v>4.6199999999999998E-2</v>
      </c>
      <c r="G46" s="78">
        <f>分析係数表!F47</f>
        <v>-5.3539496086262839E-5</v>
      </c>
      <c r="H46" s="107">
        <f t="shared" si="2"/>
        <v>-2.4735247191853432E-6</v>
      </c>
      <c r="I46" s="78">
        <f>分析係数表!D47</f>
        <v>0</v>
      </c>
      <c r="J46" s="107">
        <f t="shared" si="3"/>
        <v>0</v>
      </c>
      <c r="K46" s="78">
        <f>分析係数表!E47</f>
        <v>0</v>
      </c>
      <c r="L46" s="107">
        <f t="shared" si="4"/>
        <v>0</v>
      </c>
    </row>
    <row r="47" spans="1:12" ht="16.5" customHeight="1" x14ac:dyDescent="0.15">
      <c r="A47" s="101">
        <v>43</v>
      </c>
      <c r="B47" s="97" t="s">
        <v>184</v>
      </c>
      <c r="C47" s="105"/>
      <c r="D47" s="91">
        <f>逆行列!Y47</f>
        <v>2.1700000000000001E-3</v>
      </c>
      <c r="E47" s="87">
        <f t="shared" si="0"/>
        <v>1.5399999999999999E-3</v>
      </c>
      <c r="F47" s="108">
        <f t="shared" si="1"/>
        <v>0.154</v>
      </c>
      <c r="G47" s="79">
        <f>分析係数表!F48</f>
        <v>0.40759173620369599</v>
      </c>
      <c r="H47" s="108">
        <f t="shared" si="2"/>
        <v>6.2769127375369188E-2</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逆行列!Y48</f>
        <v>1.688941</v>
      </c>
      <c r="E48" s="88"/>
      <c r="F48" s="82">
        <f>SUM(F5:F47)</f>
        <v>119.85159999999998</v>
      </c>
      <c r="G48" s="81">
        <f>分析係数表!F49</f>
        <v>0.4580197971513183</v>
      </c>
      <c r="H48" s="82">
        <f>SUM(H5:H47)</f>
        <v>31.457466121295102</v>
      </c>
      <c r="I48" s="81">
        <f>分析係数表!D49</f>
        <v>5.2929230967761406E-2</v>
      </c>
      <c r="J48" s="82">
        <f>SUM(J5:J47)</f>
        <v>2</v>
      </c>
      <c r="K48" s="81">
        <f>分析係数表!E49</f>
        <v>4.5949321610166551E-2</v>
      </c>
      <c r="L48" s="82">
        <f>SUM(L5:L47)</f>
        <v>2</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6.5" customHeight="1"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24</v>
      </c>
      <c r="B2" s="110" t="s">
        <v>173</v>
      </c>
    </row>
    <row r="3" spans="1:14" s="43" customFormat="1" ht="18.75" customHeight="1" x14ac:dyDescent="0.15">
      <c r="A3" s="353" t="s">
        <v>218</v>
      </c>
      <c r="B3" s="354"/>
      <c r="C3" s="73" t="s">
        <v>38</v>
      </c>
      <c r="D3" s="74" t="s">
        <v>39</v>
      </c>
      <c r="E3" s="74" t="s">
        <v>232</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逆行列!Z5</f>
        <v>1.5E-5</v>
      </c>
      <c r="E5" s="85">
        <f>ROUND(D5/$D$28,6)</f>
        <v>1.4E-5</v>
      </c>
      <c r="F5" s="106">
        <f>$C$28*E5</f>
        <v>1.4E-3</v>
      </c>
      <c r="G5" s="77">
        <f>分析係数表!F6</f>
        <v>0.48570802668722374</v>
      </c>
      <c r="H5" s="106">
        <f>F5*G5</f>
        <v>6.7999123736211327E-4</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逆行列!Z6</f>
        <v>9.9999999999999995E-7</v>
      </c>
      <c r="E6" s="86">
        <f t="shared" ref="E6:E47" si="0">ROUND(D6/$D$28,6)</f>
        <v>9.9999999999999995E-7</v>
      </c>
      <c r="F6" s="107">
        <f t="shared" ref="F6:F47" si="1">$C$28*E6</f>
        <v>9.9999999999999991E-5</v>
      </c>
      <c r="G6" s="78">
        <f>分析係数表!F7</f>
        <v>0.67176809506661861</v>
      </c>
      <c r="H6" s="107">
        <f t="shared" ref="H6:H47" si="2">F6*G6</f>
        <v>6.7176809506661853E-5</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逆行列!Z7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99">
        <v>4</v>
      </c>
      <c r="B8" s="96" t="s">
        <v>1</v>
      </c>
      <c r="C8" s="104"/>
      <c r="D8" s="89">
        <f>逆行列!Z8</f>
        <v>4.8000000000000001E-5</v>
      </c>
      <c r="E8" s="86">
        <f t="shared" si="0"/>
        <v>4.3999999999999999E-5</v>
      </c>
      <c r="F8" s="107">
        <f t="shared" si="1"/>
        <v>4.4000000000000003E-3</v>
      </c>
      <c r="G8" s="78">
        <f>分析係数表!F9</f>
        <v>0.44415167095115682</v>
      </c>
      <c r="H8" s="107">
        <f t="shared" si="2"/>
        <v>1.9542673521850901E-3</v>
      </c>
      <c r="I8" s="78">
        <f>分析係数表!D9</f>
        <v>5.507712082262211E-2</v>
      </c>
      <c r="J8" s="107">
        <f t="shared" si="3"/>
        <v>0</v>
      </c>
      <c r="K8" s="78">
        <f>分析係数表!E9</f>
        <v>4.1838046272493573E-2</v>
      </c>
      <c r="L8" s="107">
        <f t="shared" si="4"/>
        <v>0</v>
      </c>
    </row>
    <row r="9" spans="1:14" ht="16.5" customHeight="1" x14ac:dyDescent="0.15">
      <c r="A9" s="100">
        <v>5</v>
      </c>
      <c r="B9" s="96" t="s">
        <v>166</v>
      </c>
      <c r="C9" s="104"/>
      <c r="D9" s="89">
        <f>逆行列!Z9</f>
        <v>1.8E-5</v>
      </c>
      <c r="E9" s="86">
        <f t="shared" si="0"/>
        <v>1.7E-5</v>
      </c>
      <c r="F9" s="107">
        <f t="shared" si="1"/>
        <v>1.6999999999999999E-3</v>
      </c>
      <c r="G9" s="78">
        <f>分析係数表!F10</f>
        <v>0.36414820056107028</v>
      </c>
      <c r="H9" s="107">
        <f t="shared" si="2"/>
        <v>6.1905194095381944E-4</v>
      </c>
      <c r="I9" s="78">
        <f>分析係数表!D10</f>
        <v>3.5884456721163506E-2</v>
      </c>
      <c r="J9" s="107">
        <f t="shared" si="3"/>
        <v>0</v>
      </c>
      <c r="K9" s="78">
        <f>分析係数表!E10</f>
        <v>3.3328117239643219E-2</v>
      </c>
      <c r="L9" s="107">
        <f t="shared" si="4"/>
        <v>0</v>
      </c>
    </row>
    <row r="10" spans="1:14" ht="16.5" customHeight="1" x14ac:dyDescent="0.15">
      <c r="A10" s="99">
        <v>6</v>
      </c>
      <c r="B10" s="96" t="s">
        <v>2</v>
      </c>
      <c r="C10" s="104"/>
      <c r="D10" s="89">
        <f>逆行列!Z10</f>
        <v>1.2899999999999999E-4</v>
      </c>
      <c r="E10" s="86">
        <f t="shared" si="0"/>
        <v>1.1900000000000001E-4</v>
      </c>
      <c r="F10" s="107">
        <f t="shared" si="1"/>
        <v>1.1900000000000001E-2</v>
      </c>
      <c r="G10" s="78">
        <f>分析係数表!F11</f>
        <v>0.3909851465844234</v>
      </c>
      <c r="H10" s="107">
        <f t="shared" si="2"/>
        <v>4.6527232443546391E-3</v>
      </c>
      <c r="I10" s="78">
        <f>分析係数表!D11</f>
        <v>0.11425786096635826</v>
      </c>
      <c r="J10" s="107">
        <f t="shared" si="3"/>
        <v>0</v>
      </c>
      <c r="K10" s="78">
        <f>分析係数表!E11</f>
        <v>6.9679889397000955E-2</v>
      </c>
      <c r="L10" s="107">
        <f t="shared" si="4"/>
        <v>0</v>
      </c>
    </row>
    <row r="11" spans="1:14" ht="16.5" customHeight="1" x14ac:dyDescent="0.15">
      <c r="A11" s="100">
        <v>7</v>
      </c>
      <c r="B11" s="96" t="s">
        <v>97</v>
      </c>
      <c r="C11" s="104"/>
      <c r="D11" s="89">
        <f>逆行列!Z11</f>
        <v>5.0699999999999996E-4</v>
      </c>
      <c r="E11" s="86">
        <f t="shared" si="0"/>
        <v>4.6999999999999999E-4</v>
      </c>
      <c r="F11" s="107">
        <f t="shared" si="1"/>
        <v>4.7E-2</v>
      </c>
      <c r="G11" s="78">
        <f>分析係数表!F12</f>
        <v>0.34923508235554956</v>
      </c>
      <c r="H11" s="107">
        <f t="shared" si="2"/>
        <v>1.641404887071083E-2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逆行列!Z12</f>
        <v>8.9700000000000001E-4</v>
      </c>
      <c r="E12" s="86">
        <f t="shared" si="0"/>
        <v>8.3100000000000003E-4</v>
      </c>
      <c r="F12" s="107">
        <f t="shared" si="1"/>
        <v>8.3100000000000007E-2</v>
      </c>
      <c r="G12" s="78">
        <f>分析係数表!F13</f>
        <v>0.31889278097965035</v>
      </c>
      <c r="H12" s="107">
        <f t="shared" si="2"/>
        <v>2.6499990099408947E-2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逆行列!Z13</f>
        <v>3.8790000000000001E-3</v>
      </c>
      <c r="E13" s="86">
        <f t="shared" si="0"/>
        <v>3.5929999999999998E-3</v>
      </c>
      <c r="F13" s="107">
        <f t="shared" si="1"/>
        <v>0.35930000000000001</v>
      </c>
      <c r="G13" s="78">
        <f>分析係数表!F14</f>
        <v>0.30341232585675537</v>
      </c>
      <c r="H13" s="107">
        <f t="shared" si="2"/>
        <v>0.10901604868033221</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逆行列!Z14</f>
        <v>1.6310999999999999E-2</v>
      </c>
      <c r="E14" s="86">
        <f t="shared" si="0"/>
        <v>1.5108E-2</v>
      </c>
      <c r="F14" s="107">
        <f t="shared" si="1"/>
        <v>1.5107999999999999</v>
      </c>
      <c r="G14" s="78">
        <f>分析係数表!F15</f>
        <v>0.33935947066777478</v>
      </c>
      <c r="H14" s="107">
        <f t="shared" si="2"/>
        <v>0.51270428828487413</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逆行列!Z15</f>
        <v>4.0000000000000002E-4</v>
      </c>
      <c r="E15" s="86">
        <f t="shared" si="0"/>
        <v>3.6999999999999999E-4</v>
      </c>
      <c r="F15" s="107">
        <f t="shared" si="1"/>
        <v>3.6999999999999998E-2</v>
      </c>
      <c r="G15" s="78">
        <f>分析係数表!F16</f>
        <v>0.45399226383412611</v>
      </c>
      <c r="H15" s="107">
        <f t="shared" si="2"/>
        <v>1.6797713761862666E-2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逆行列!Z16</f>
        <v>6.0000000000000002E-6</v>
      </c>
      <c r="E16" s="86">
        <f t="shared" si="0"/>
        <v>6.0000000000000002E-6</v>
      </c>
      <c r="F16" s="107">
        <f t="shared" si="1"/>
        <v>6.0000000000000006E-4</v>
      </c>
      <c r="G16" s="78">
        <f>分析係数表!F17</f>
        <v>0.46132696318521343</v>
      </c>
      <c r="H16" s="107">
        <f t="shared" si="2"/>
        <v>2.767961779111281E-4</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逆行列!Z17</f>
        <v>3.718E-3</v>
      </c>
      <c r="E17" s="86">
        <f t="shared" si="0"/>
        <v>3.444E-3</v>
      </c>
      <c r="F17" s="107">
        <f t="shared" si="1"/>
        <v>0.34439999999999998</v>
      </c>
      <c r="G17" s="78">
        <f>分析係数表!F18</f>
        <v>0.481838760471413</v>
      </c>
      <c r="H17" s="107">
        <f t="shared" si="2"/>
        <v>0.16594526910635463</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逆行列!Z18</f>
        <v>4.5450000000000004E-3</v>
      </c>
      <c r="E18" s="86">
        <f t="shared" si="0"/>
        <v>4.2100000000000002E-3</v>
      </c>
      <c r="F18" s="107">
        <f t="shared" si="1"/>
        <v>0.42100000000000004</v>
      </c>
      <c r="G18" s="78">
        <f>分析係数表!F19</f>
        <v>0.26496716403559761</v>
      </c>
      <c r="H18" s="107">
        <f t="shared" si="2"/>
        <v>0.11155117605898661</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逆行列!Z19</f>
        <v>4.8989999999999997E-3</v>
      </c>
      <c r="E19" s="86">
        <f t="shared" si="0"/>
        <v>4.5380000000000004E-3</v>
      </c>
      <c r="F19" s="107">
        <f t="shared" si="1"/>
        <v>0.45380000000000004</v>
      </c>
      <c r="G19" s="78">
        <f>分析係数表!F20</f>
        <v>0.15088328436796519</v>
      </c>
      <c r="H19" s="107">
        <f t="shared" si="2"/>
        <v>6.8470834446182613E-2</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逆行列!Z20</f>
        <v>1.245E-3</v>
      </c>
      <c r="E20" s="86">
        <f t="shared" si="0"/>
        <v>1.1529999999999999E-3</v>
      </c>
      <c r="F20" s="107">
        <f t="shared" si="1"/>
        <v>0.1153</v>
      </c>
      <c r="G20" s="78">
        <f>分析係数表!F21</f>
        <v>0.41125826744511707</v>
      </c>
      <c r="H20" s="107">
        <f t="shared" si="2"/>
        <v>4.7418078236421995E-2</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逆行列!Z21</f>
        <v>6.1600000000000001E-4</v>
      </c>
      <c r="E21" s="86">
        <f t="shared" si="0"/>
        <v>5.71E-4</v>
      </c>
      <c r="F21" s="107">
        <f t="shared" si="1"/>
        <v>5.7099999999999998E-2</v>
      </c>
      <c r="G21" s="78">
        <f>分析係数表!F22</f>
        <v>0.41343088178667692</v>
      </c>
      <c r="H21" s="107">
        <f t="shared" si="2"/>
        <v>2.3606903350019252E-2</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逆行列!Z22</f>
        <v>4.6299999999999998E-4</v>
      </c>
      <c r="E22" s="86">
        <f t="shared" si="0"/>
        <v>4.2900000000000002E-4</v>
      </c>
      <c r="F22" s="107">
        <f t="shared" si="1"/>
        <v>4.2900000000000001E-2</v>
      </c>
      <c r="G22" s="78">
        <f>分析係数表!F23</f>
        <v>0.45246219063050586</v>
      </c>
      <c r="H22" s="107">
        <f t="shared" si="2"/>
        <v>1.9410627978048701E-2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逆行列!Z23</f>
        <v>4.8999999999999998E-4</v>
      </c>
      <c r="E23" s="86">
        <f t="shared" si="0"/>
        <v>4.5399999999999998E-4</v>
      </c>
      <c r="F23" s="107">
        <f t="shared" si="1"/>
        <v>4.5399999999999996E-2</v>
      </c>
      <c r="G23" s="78">
        <f>分析係数表!F24</f>
        <v>0.35247981545559398</v>
      </c>
      <c r="H23" s="107">
        <f t="shared" si="2"/>
        <v>1.6002583621683966E-2</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逆行列!Z24</f>
        <v>2.1979999999999999E-3</v>
      </c>
      <c r="E24" s="86">
        <f t="shared" si="0"/>
        <v>2.036E-3</v>
      </c>
      <c r="F24" s="107">
        <f t="shared" si="1"/>
        <v>0.2036</v>
      </c>
      <c r="G24" s="78">
        <f>分析係数表!F25</f>
        <v>0.37565437150249714</v>
      </c>
      <c r="H24" s="107">
        <f t="shared" si="2"/>
        <v>7.6483230037908426E-2</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逆行列!Z25</f>
        <v>8.3299999999999997E-4</v>
      </c>
      <c r="E25" s="86">
        <f t="shared" si="0"/>
        <v>7.7200000000000001E-4</v>
      </c>
      <c r="F25" s="107">
        <f t="shared" si="1"/>
        <v>7.7200000000000005E-2</v>
      </c>
      <c r="G25" s="78">
        <f>分析係数表!F26</f>
        <v>0.34542907317568877</v>
      </c>
      <c r="H25" s="107">
        <f t="shared" si="2"/>
        <v>2.6667124449163176E-2</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逆行列!Z26</f>
        <v>1.0000000000000001E-5</v>
      </c>
      <c r="E26" s="86">
        <f t="shared" si="0"/>
        <v>9.0000000000000002E-6</v>
      </c>
      <c r="F26" s="107">
        <f t="shared" si="1"/>
        <v>8.9999999999999998E-4</v>
      </c>
      <c r="G26" s="78">
        <f>分析係数表!F27</f>
        <v>0.34459086689505486</v>
      </c>
      <c r="H26" s="107">
        <f t="shared" si="2"/>
        <v>3.1013178020554937E-4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逆行列!Z27</f>
        <v>1.5200000000000001E-3</v>
      </c>
      <c r="E27" s="87">
        <f t="shared" si="0"/>
        <v>1.408E-3</v>
      </c>
      <c r="F27" s="107">
        <f t="shared" si="1"/>
        <v>0.14080000000000001</v>
      </c>
      <c r="G27" s="79">
        <f>分析係数表!F28</f>
        <v>0.22214941655934178</v>
      </c>
      <c r="H27" s="107">
        <f t="shared" si="2"/>
        <v>3.1278637851555324E-2</v>
      </c>
      <c r="I27" s="79">
        <f>分析係数表!D28</f>
        <v>1.6972718365202116E-2</v>
      </c>
      <c r="J27" s="107">
        <f t="shared" si="3"/>
        <v>0</v>
      </c>
      <c r="K27" s="79">
        <f>分析係数表!E28</f>
        <v>1.6642968043597009E-2</v>
      </c>
      <c r="L27" s="107">
        <f t="shared" si="4"/>
        <v>0</v>
      </c>
    </row>
    <row r="28" spans="1:12" ht="16.5" customHeight="1" x14ac:dyDescent="0.15">
      <c r="A28" s="102">
        <v>24</v>
      </c>
      <c r="B28" s="113" t="s">
        <v>173</v>
      </c>
      <c r="C28" s="112">
        <f>入力!$D$28</f>
        <v>100</v>
      </c>
      <c r="D28" s="89">
        <f>逆行列!Z28</f>
        <v>1.079639</v>
      </c>
      <c r="E28" s="86">
        <f t="shared" si="0"/>
        <v>1</v>
      </c>
      <c r="F28" s="107">
        <f t="shared" si="1"/>
        <v>100</v>
      </c>
      <c r="G28" s="78">
        <f>分析係数表!F29</f>
        <v>0.42378622441075769</v>
      </c>
      <c r="H28" s="107">
        <f t="shared" si="2"/>
        <v>42.37862244107577</v>
      </c>
      <c r="I28" s="78">
        <f>分析係数表!D29</f>
        <v>2.6281572612439491E-2</v>
      </c>
      <c r="J28" s="107">
        <f t="shared" si="3"/>
        <v>3</v>
      </c>
      <c r="K28" s="78">
        <f>分析係数表!E29</f>
        <v>2.6006555162756372E-2</v>
      </c>
      <c r="L28" s="107">
        <f t="shared" si="4"/>
        <v>3</v>
      </c>
    </row>
    <row r="29" spans="1:12" ht="16.5" customHeight="1" x14ac:dyDescent="0.15">
      <c r="A29" s="98">
        <v>25</v>
      </c>
      <c r="B29" s="96" t="s">
        <v>174</v>
      </c>
      <c r="C29" s="104"/>
      <c r="D29" s="90">
        <f>逆行列!Z29</f>
        <v>1.1900000000000001E-4</v>
      </c>
      <c r="E29" s="85">
        <f t="shared" si="0"/>
        <v>1.1E-4</v>
      </c>
      <c r="F29" s="107">
        <f t="shared" si="1"/>
        <v>1.1000000000000001E-2</v>
      </c>
      <c r="G29" s="77">
        <f>分析係数表!F30</f>
        <v>0.31902484606666121</v>
      </c>
      <c r="H29" s="107">
        <f t="shared" si="2"/>
        <v>3.5092733067332736E-3</v>
      </c>
      <c r="I29" s="77">
        <f>分析係数表!D30</f>
        <v>2.8200090245973572E-2</v>
      </c>
      <c r="J29" s="107">
        <f t="shared" si="3"/>
        <v>0</v>
      </c>
      <c r="K29" s="77">
        <f>分析係数表!E30</f>
        <v>2.6922789950720012E-2</v>
      </c>
      <c r="L29" s="107">
        <f t="shared" si="4"/>
        <v>0</v>
      </c>
    </row>
    <row r="30" spans="1:12" ht="16.5" customHeight="1" x14ac:dyDescent="0.15">
      <c r="A30" s="99">
        <v>26</v>
      </c>
      <c r="B30" s="96" t="s">
        <v>175</v>
      </c>
      <c r="C30" s="104"/>
      <c r="D30" s="89">
        <f>逆行列!Z30</f>
        <v>1.7600000000000001E-3</v>
      </c>
      <c r="E30" s="86">
        <f t="shared" si="0"/>
        <v>1.6299999999999999E-3</v>
      </c>
      <c r="F30" s="107">
        <f t="shared" si="1"/>
        <v>0.16300000000000001</v>
      </c>
      <c r="G30" s="78">
        <f>分析係数表!F31</f>
        <v>0.43763839280746847</v>
      </c>
      <c r="H30" s="107">
        <f t="shared" si="2"/>
        <v>7.133505802761736E-2</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逆行列!Z31</f>
        <v>2.8400000000000002E-4</v>
      </c>
      <c r="E31" s="86">
        <f t="shared" si="0"/>
        <v>2.63E-4</v>
      </c>
      <c r="F31" s="107">
        <f t="shared" si="1"/>
        <v>2.63E-2</v>
      </c>
      <c r="G31" s="78">
        <f>分析係数表!F32</f>
        <v>0.44844077217427647</v>
      </c>
      <c r="H31" s="107">
        <f t="shared" si="2"/>
        <v>1.1793992308183471E-2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逆行列!Z32</f>
        <v>9.8530000000000006E-3</v>
      </c>
      <c r="E32" s="86">
        <f t="shared" si="0"/>
        <v>9.1260000000000004E-3</v>
      </c>
      <c r="F32" s="107">
        <f t="shared" si="1"/>
        <v>0.91260000000000008</v>
      </c>
      <c r="G32" s="78">
        <f>分析係数表!F33</f>
        <v>0.34552042009208045</v>
      </c>
      <c r="H32" s="107">
        <f t="shared" si="2"/>
        <v>0.31532193537603265</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逆行列!Z33</f>
        <v>4.8700000000000002E-4</v>
      </c>
      <c r="E33" s="86">
        <f t="shared" si="0"/>
        <v>4.5100000000000001E-4</v>
      </c>
      <c r="F33" s="107">
        <f t="shared" si="1"/>
        <v>4.5100000000000001E-2</v>
      </c>
      <c r="G33" s="78">
        <f>分析係数表!F34</f>
        <v>0.45301166178768587</v>
      </c>
      <c r="H33" s="107">
        <f t="shared" si="2"/>
        <v>2.0430825946624633E-2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逆行列!Z34</f>
        <v>3.2499999999999999E-4</v>
      </c>
      <c r="E34" s="86">
        <f t="shared" si="0"/>
        <v>3.01E-4</v>
      </c>
      <c r="F34" s="107">
        <f t="shared" si="1"/>
        <v>3.0099999999999998E-2</v>
      </c>
      <c r="G34" s="78">
        <f>分析係数表!F35</f>
        <v>0.62981529934511005</v>
      </c>
      <c r="H34" s="107">
        <f t="shared" si="2"/>
        <v>1.8957440510287811E-2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逆行列!Z35</f>
        <v>1.9643999999999998E-2</v>
      </c>
      <c r="E35" s="86">
        <f t="shared" si="0"/>
        <v>1.8194999999999999E-2</v>
      </c>
      <c r="F35" s="107">
        <f t="shared" si="1"/>
        <v>1.8194999999999999</v>
      </c>
      <c r="G35" s="78">
        <f>分析係数表!F36</f>
        <v>0.67957415365165585</v>
      </c>
      <c r="H35" s="107">
        <f t="shared" si="2"/>
        <v>1.2364851725691877</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逆行列!Z36</f>
        <v>1.0182E-2</v>
      </c>
      <c r="E36" s="86">
        <f t="shared" si="0"/>
        <v>9.4310000000000001E-3</v>
      </c>
      <c r="F36" s="107">
        <f t="shared" si="1"/>
        <v>0.94310000000000005</v>
      </c>
      <c r="G36" s="78">
        <f>分析係数表!F37</f>
        <v>0.64494134702082306</v>
      </c>
      <c r="H36" s="107">
        <f t="shared" si="2"/>
        <v>0.60824418437533823</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逆行列!Z37</f>
        <v>2.673E-3</v>
      </c>
      <c r="E37" s="86">
        <f t="shared" si="0"/>
        <v>2.4759999999999999E-3</v>
      </c>
      <c r="F37" s="107">
        <f t="shared" si="1"/>
        <v>0.24759999999999999</v>
      </c>
      <c r="G37" s="78">
        <f>分析係数表!F38</f>
        <v>0.83881505728732564</v>
      </c>
      <c r="H37" s="107">
        <f t="shared" si="2"/>
        <v>0.20769060818434182</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逆行列!Z38</f>
        <v>8.6429999999999996E-3</v>
      </c>
      <c r="E38" s="86">
        <f t="shared" si="0"/>
        <v>8.005E-3</v>
      </c>
      <c r="F38" s="107">
        <f t="shared" si="1"/>
        <v>0.80049999999999999</v>
      </c>
      <c r="G38" s="78">
        <f>分析係数表!F39</f>
        <v>0.49216477614463838</v>
      </c>
      <c r="H38" s="107">
        <f t="shared" si="2"/>
        <v>0.39397790330378302</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逆行列!Z39</f>
        <v>8.4679999999999998E-3</v>
      </c>
      <c r="E39" s="86">
        <f t="shared" si="0"/>
        <v>7.8429999999999993E-3</v>
      </c>
      <c r="F39" s="107">
        <f t="shared" si="1"/>
        <v>0.78429999999999989</v>
      </c>
      <c r="G39" s="78">
        <f>分析係数表!F40</f>
        <v>0.51640599442629331</v>
      </c>
      <c r="H39" s="107">
        <f t="shared" si="2"/>
        <v>0.4050172214285418</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逆行列!Z40</f>
        <v>7.7800000000000005E-4</v>
      </c>
      <c r="E40" s="86">
        <f t="shared" si="0"/>
        <v>7.2099999999999996E-4</v>
      </c>
      <c r="F40" s="107">
        <f t="shared" si="1"/>
        <v>7.2099999999999997E-2</v>
      </c>
      <c r="G40" s="78">
        <f>分析係数表!F41</f>
        <v>0.70991192005501336</v>
      </c>
      <c r="H40" s="107">
        <f t="shared" si="2"/>
        <v>5.1184649435966463E-2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逆行列!Z41</f>
        <v>1.34E-4</v>
      </c>
      <c r="E41" s="86">
        <f t="shared" si="0"/>
        <v>1.2400000000000001E-4</v>
      </c>
      <c r="F41" s="107">
        <f t="shared" si="1"/>
        <v>1.2400000000000001E-2</v>
      </c>
      <c r="G41" s="78">
        <f>分析係数表!F42</f>
        <v>0.67739938979453929</v>
      </c>
      <c r="H41" s="107">
        <f t="shared" si="2"/>
        <v>8.3997524334522879E-3</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逆行列!Z42</f>
        <v>2.8E-5</v>
      </c>
      <c r="E42" s="86">
        <f t="shared" si="0"/>
        <v>2.5999999999999998E-5</v>
      </c>
      <c r="F42" s="107">
        <f t="shared" si="1"/>
        <v>2.5999999999999999E-3</v>
      </c>
      <c r="G42" s="78">
        <f>分析係数表!F43</f>
        <v>0.61149593986807305</v>
      </c>
      <c r="H42" s="107">
        <f t="shared" si="2"/>
        <v>1.5898894436569898E-3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逆行列!Z43</f>
        <v>4.5100000000000001E-4</v>
      </c>
      <c r="E43" s="86">
        <f t="shared" si="0"/>
        <v>4.1800000000000002E-4</v>
      </c>
      <c r="F43" s="107">
        <f t="shared" si="1"/>
        <v>4.1800000000000004E-2</v>
      </c>
      <c r="G43" s="78">
        <f>分析係数表!F44</f>
        <v>0.56981883202321104</v>
      </c>
      <c r="H43" s="107">
        <f t="shared" si="2"/>
        <v>2.3818427178570224E-2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逆行列!Z44</f>
        <v>6.973E-2</v>
      </c>
      <c r="E44" s="86">
        <f t="shared" si="0"/>
        <v>6.4586000000000005E-2</v>
      </c>
      <c r="F44" s="107">
        <f t="shared" si="1"/>
        <v>6.4586000000000006</v>
      </c>
      <c r="G44" s="78">
        <f>分析係数表!F45</f>
        <v>0.61317771700844281</v>
      </c>
      <c r="H44" s="107">
        <f t="shared" si="2"/>
        <v>3.9602696030707292</v>
      </c>
      <c r="I44" s="78">
        <f>分析係数表!D45</f>
        <v>0.10506564935424789</v>
      </c>
      <c r="J44" s="107">
        <f t="shared" si="3"/>
        <v>1</v>
      </c>
      <c r="K44" s="78">
        <f>分析係数表!E45</f>
        <v>9.0418521617546821E-2</v>
      </c>
      <c r="L44" s="107">
        <f t="shared" si="4"/>
        <v>1</v>
      </c>
    </row>
    <row r="45" spans="1:12" ht="16.5" customHeight="1" x14ac:dyDescent="0.15">
      <c r="A45" s="100">
        <v>41</v>
      </c>
      <c r="B45" s="96" t="s">
        <v>16</v>
      </c>
      <c r="C45" s="104"/>
      <c r="D45" s="89">
        <f>逆行列!Z45</f>
        <v>1.54E-4</v>
      </c>
      <c r="E45" s="86">
        <f t="shared" si="0"/>
        <v>1.4300000000000001E-4</v>
      </c>
      <c r="F45" s="107">
        <f t="shared" si="1"/>
        <v>1.43E-2</v>
      </c>
      <c r="G45" s="78">
        <f>分析係数表!F46</f>
        <v>0.51596704897888579</v>
      </c>
      <c r="H45" s="107">
        <f t="shared" si="2"/>
        <v>7.3783288003980672E-3</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逆行列!Z46</f>
        <v>8.3100000000000003E-4</v>
      </c>
      <c r="E46" s="86">
        <f t="shared" si="0"/>
        <v>7.6999999999999996E-4</v>
      </c>
      <c r="F46" s="107">
        <f t="shared" si="1"/>
        <v>7.6999999999999999E-2</v>
      </c>
      <c r="G46" s="78">
        <f>分析係数表!F47</f>
        <v>-5.3539496086262839E-5</v>
      </c>
      <c r="H46" s="107">
        <f t="shared" si="2"/>
        <v>-4.1225411986422387E-6</v>
      </c>
      <c r="I46" s="78">
        <f>分析係数表!D47</f>
        <v>0</v>
      </c>
      <c r="J46" s="107">
        <f t="shared" si="3"/>
        <v>0</v>
      </c>
      <c r="K46" s="78">
        <f>分析係数表!E47</f>
        <v>0</v>
      </c>
      <c r="L46" s="107">
        <f t="shared" si="4"/>
        <v>0</v>
      </c>
    </row>
    <row r="47" spans="1:12" ht="16.5" customHeight="1" x14ac:dyDescent="0.15">
      <c r="A47" s="101">
        <v>43</v>
      </c>
      <c r="B47" s="97" t="s">
        <v>184</v>
      </c>
      <c r="C47" s="105"/>
      <c r="D47" s="91">
        <f>逆行列!Z47</f>
        <v>3.1540000000000001E-3</v>
      </c>
      <c r="E47" s="87">
        <f t="shared" si="0"/>
        <v>2.921E-3</v>
      </c>
      <c r="F47" s="108">
        <f t="shared" si="1"/>
        <v>0.29210000000000003</v>
      </c>
      <c r="G47" s="79">
        <f>分析係数表!F48</f>
        <v>0.40759173620369599</v>
      </c>
      <c r="H47" s="108">
        <f t="shared" si="2"/>
        <v>0.11905754614509961</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逆行列!Z48</f>
        <v>1.2600849999999999</v>
      </c>
      <c r="E48" s="88"/>
      <c r="F48" s="82">
        <f>SUM(F5:F47)</f>
        <v>116.71380000000003</v>
      </c>
      <c r="G48" s="81">
        <f>分析係数表!F49</f>
        <v>0.4580197971513183</v>
      </c>
      <c r="H48" s="82">
        <f>SUM(H5:H47)</f>
        <v>51.119949142890526</v>
      </c>
      <c r="I48" s="81">
        <f>分析係数表!D49</f>
        <v>5.2929230967761406E-2</v>
      </c>
      <c r="J48" s="82">
        <f>SUM(J5:J47)</f>
        <v>4</v>
      </c>
      <c r="K48" s="81">
        <f>分析係数表!E49</f>
        <v>4.5949321610166551E-2</v>
      </c>
      <c r="L48" s="82">
        <f>SUM(L5:L47)</f>
        <v>4</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6.5" customHeight="1"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25</v>
      </c>
      <c r="B2" s="110" t="s">
        <v>217</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逆行列!AA5</f>
        <v>1.9900000000000001E-4</v>
      </c>
      <c r="E5" s="85">
        <f>ROUND(D5/$D$29,6)</f>
        <v>1.8000000000000001E-4</v>
      </c>
      <c r="F5" s="106">
        <f>$C$29*E5</f>
        <v>1.8000000000000002E-2</v>
      </c>
      <c r="G5" s="77">
        <f>分析係数表!F6</f>
        <v>0.48570802668722374</v>
      </c>
      <c r="H5" s="106">
        <f>F5*G5</f>
        <v>8.7427444803700287E-3</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逆行列!AA6</f>
        <v>3.9999999999999998E-6</v>
      </c>
      <c r="E6" s="86">
        <f t="shared" ref="E6:E47" si="0">ROUND(D6/$D$29,6)</f>
        <v>3.9999999999999998E-6</v>
      </c>
      <c r="F6" s="107">
        <f t="shared" ref="F6:F47" si="1">$C$29*E6</f>
        <v>3.9999999999999996E-4</v>
      </c>
      <c r="G6" s="78">
        <f>分析係数表!F7</f>
        <v>0.67176809506661861</v>
      </c>
      <c r="H6" s="107">
        <f t="shared" ref="H6:H47" si="2">F6*G6</f>
        <v>2.6870723802664741E-4</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逆行列!AA7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逆行列!AA8</f>
        <v>7.2000000000000002E-5</v>
      </c>
      <c r="E8" s="87">
        <f t="shared" si="0"/>
        <v>6.4999999999999994E-5</v>
      </c>
      <c r="F8" s="107">
        <f t="shared" si="1"/>
        <v>6.4999999999999997E-3</v>
      </c>
      <c r="G8" s="79">
        <f>分析係数表!F9</f>
        <v>0.44415167095115682</v>
      </c>
      <c r="H8" s="107">
        <f t="shared" si="2"/>
        <v>2.8869858611825193E-3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逆行列!AA9</f>
        <v>3.6999999999999998E-5</v>
      </c>
      <c r="E9" s="86">
        <f t="shared" si="0"/>
        <v>3.3000000000000003E-5</v>
      </c>
      <c r="F9" s="107">
        <f t="shared" si="1"/>
        <v>3.3000000000000004E-3</v>
      </c>
      <c r="G9" s="78">
        <f>分析係数表!F10</f>
        <v>0.36414820056107028</v>
      </c>
      <c r="H9" s="107">
        <f t="shared" si="2"/>
        <v>1.2016890618515321E-3</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逆行列!AA10</f>
        <v>2.13E-4</v>
      </c>
      <c r="E10" s="85">
        <f t="shared" si="0"/>
        <v>1.93E-4</v>
      </c>
      <c r="F10" s="107">
        <f t="shared" si="1"/>
        <v>1.9300000000000001E-2</v>
      </c>
      <c r="G10" s="77">
        <f>分析係数表!F11</f>
        <v>0.3909851465844234</v>
      </c>
      <c r="H10" s="107">
        <f t="shared" si="2"/>
        <v>7.5460133290793721E-3</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逆行列!AA11</f>
        <v>1.4339999999999999E-3</v>
      </c>
      <c r="E11" s="86">
        <f t="shared" si="0"/>
        <v>1.2960000000000001E-3</v>
      </c>
      <c r="F11" s="107">
        <f t="shared" si="1"/>
        <v>0.12959999999999999</v>
      </c>
      <c r="G11" s="78">
        <f>分析係数表!F12</f>
        <v>0.34923508235554956</v>
      </c>
      <c r="H11" s="107">
        <f t="shared" si="2"/>
        <v>4.5260866673279221E-2</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逆行列!AA12</f>
        <v>1.6100000000000001E-3</v>
      </c>
      <c r="E12" s="86">
        <f t="shared" si="0"/>
        <v>1.4549999999999999E-3</v>
      </c>
      <c r="F12" s="107">
        <f t="shared" si="1"/>
        <v>0.14549999999999999</v>
      </c>
      <c r="G12" s="78">
        <f>分析係数表!F13</f>
        <v>0.31889278097965035</v>
      </c>
      <c r="H12" s="107">
        <f t="shared" si="2"/>
        <v>4.6398899632539126E-2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逆行列!AA13</f>
        <v>3.2560000000000002E-3</v>
      </c>
      <c r="E13" s="86">
        <f t="shared" si="0"/>
        <v>2.9429999999999999E-3</v>
      </c>
      <c r="F13" s="107">
        <f t="shared" si="1"/>
        <v>0.29430000000000001</v>
      </c>
      <c r="G13" s="78">
        <f>分析係数表!F14</f>
        <v>0.30341232585675537</v>
      </c>
      <c r="H13" s="107">
        <f t="shared" si="2"/>
        <v>8.9294247499643112E-2</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逆行列!AA14</f>
        <v>4.313E-3</v>
      </c>
      <c r="E14" s="86">
        <f t="shared" si="0"/>
        <v>3.8990000000000001E-3</v>
      </c>
      <c r="F14" s="107">
        <f t="shared" si="1"/>
        <v>0.38990000000000002</v>
      </c>
      <c r="G14" s="78">
        <f>分析係数表!F15</f>
        <v>0.33935947066777478</v>
      </c>
      <c r="H14" s="107">
        <f t="shared" si="2"/>
        <v>0.13231625761336541</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逆行列!AA15</f>
        <v>9.1319999999999995E-3</v>
      </c>
      <c r="E15" s="86">
        <f t="shared" si="0"/>
        <v>8.2550000000000002E-3</v>
      </c>
      <c r="F15" s="107">
        <f t="shared" si="1"/>
        <v>0.82550000000000001</v>
      </c>
      <c r="G15" s="78">
        <f>分析係数表!F16</f>
        <v>0.45399226383412611</v>
      </c>
      <c r="H15" s="107">
        <f t="shared" si="2"/>
        <v>0.37477061379507109</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逆行列!AA16</f>
        <v>9.0000000000000002E-6</v>
      </c>
      <c r="E16" s="86">
        <f t="shared" si="0"/>
        <v>7.9999999999999996E-6</v>
      </c>
      <c r="F16" s="107">
        <f t="shared" si="1"/>
        <v>7.9999999999999993E-4</v>
      </c>
      <c r="G16" s="78">
        <f>分析係数表!F17</f>
        <v>0.46132696318521343</v>
      </c>
      <c r="H16" s="107">
        <f t="shared" si="2"/>
        <v>3.6906157054817073E-4</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逆行列!AA17</f>
        <v>1.426E-3</v>
      </c>
      <c r="E17" s="86">
        <f t="shared" si="0"/>
        <v>1.289E-3</v>
      </c>
      <c r="F17" s="107">
        <f t="shared" si="1"/>
        <v>0.12889999999999999</v>
      </c>
      <c r="G17" s="78">
        <f>分析係数表!F18</f>
        <v>0.481838760471413</v>
      </c>
      <c r="H17" s="107">
        <f t="shared" si="2"/>
        <v>6.2109016224765126E-2</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逆行列!AA18</f>
        <v>9.6240999999999993E-2</v>
      </c>
      <c r="E18" s="86">
        <f t="shared" si="0"/>
        <v>8.6999000000000007E-2</v>
      </c>
      <c r="F18" s="107">
        <f t="shared" si="1"/>
        <v>8.6999000000000013</v>
      </c>
      <c r="G18" s="78">
        <f>分析係数表!F19</f>
        <v>0.26496716403559761</v>
      </c>
      <c r="H18" s="107">
        <f t="shared" si="2"/>
        <v>2.305187830393296</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逆行列!AA19</f>
        <v>3.9969999999999997E-3</v>
      </c>
      <c r="E19" s="86">
        <f t="shared" si="0"/>
        <v>3.6129999999999999E-3</v>
      </c>
      <c r="F19" s="107">
        <f t="shared" si="1"/>
        <v>0.36130000000000001</v>
      </c>
      <c r="G19" s="78">
        <f>分析係数表!F20</f>
        <v>0.15088328436796519</v>
      </c>
      <c r="H19" s="107">
        <f t="shared" si="2"/>
        <v>5.4514130642145824E-2</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逆行列!AA20</f>
        <v>1.3554E-2</v>
      </c>
      <c r="E20" s="86">
        <f t="shared" si="0"/>
        <v>1.2252000000000001E-2</v>
      </c>
      <c r="F20" s="107">
        <f t="shared" si="1"/>
        <v>1.2252000000000001</v>
      </c>
      <c r="G20" s="78">
        <f>分析係数表!F21</f>
        <v>0.41125826744511707</v>
      </c>
      <c r="H20" s="107">
        <f t="shared" si="2"/>
        <v>0.50387362927375745</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逆行列!AA21</f>
        <v>6.5539999999999999E-3</v>
      </c>
      <c r="E21" s="86">
        <f t="shared" si="0"/>
        <v>5.9249999999999997E-3</v>
      </c>
      <c r="F21" s="107">
        <f t="shared" si="1"/>
        <v>0.59250000000000003</v>
      </c>
      <c r="G21" s="78">
        <f>分析係数表!F22</f>
        <v>0.41343088178667692</v>
      </c>
      <c r="H21" s="107">
        <f t="shared" si="2"/>
        <v>0.24495779745860607</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逆行列!AA22</f>
        <v>1.5820000000000001E-3</v>
      </c>
      <c r="E22" s="86">
        <f t="shared" si="0"/>
        <v>1.4300000000000001E-3</v>
      </c>
      <c r="F22" s="107">
        <f t="shared" si="1"/>
        <v>0.14300000000000002</v>
      </c>
      <c r="G22" s="78">
        <f>分析係数表!F23</f>
        <v>0.45246219063050586</v>
      </c>
      <c r="H22" s="107">
        <f t="shared" si="2"/>
        <v>6.4702093260162338E-2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逆行列!AA23</f>
        <v>2.5099999999999998E-4</v>
      </c>
      <c r="E23" s="86">
        <f t="shared" si="0"/>
        <v>2.2699999999999999E-4</v>
      </c>
      <c r="F23" s="107">
        <f t="shared" si="1"/>
        <v>2.2699999999999998E-2</v>
      </c>
      <c r="G23" s="78">
        <f>分析係数表!F24</f>
        <v>0.35247981545559398</v>
      </c>
      <c r="H23" s="107">
        <f t="shared" si="2"/>
        <v>8.0012918108419828E-3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逆行列!AA24</f>
        <v>1.224E-3</v>
      </c>
      <c r="E24" s="86">
        <f t="shared" si="0"/>
        <v>1.106E-3</v>
      </c>
      <c r="F24" s="107">
        <f t="shared" si="1"/>
        <v>0.1106</v>
      </c>
      <c r="G24" s="78">
        <f>分析係数表!F25</f>
        <v>0.37565437150249714</v>
      </c>
      <c r="H24" s="107">
        <f t="shared" si="2"/>
        <v>4.1547373488176186E-2</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逆行列!AA25</f>
        <v>7.8539999999999999E-3</v>
      </c>
      <c r="E25" s="86">
        <f t="shared" si="0"/>
        <v>7.1000000000000004E-3</v>
      </c>
      <c r="F25" s="107">
        <f t="shared" si="1"/>
        <v>0.71000000000000008</v>
      </c>
      <c r="G25" s="78">
        <f>分析係数表!F26</f>
        <v>0.34542907317568877</v>
      </c>
      <c r="H25" s="107">
        <f t="shared" si="2"/>
        <v>0.24525464195473906</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逆行列!AA26</f>
        <v>1.3999999999999999E-4</v>
      </c>
      <c r="E26" s="86">
        <f t="shared" si="0"/>
        <v>1.27E-4</v>
      </c>
      <c r="F26" s="107">
        <f t="shared" si="1"/>
        <v>1.2699999999999999E-2</v>
      </c>
      <c r="G26" s="78">
        <f>分析係数表!F27</f>
        <v>0.34459086689505486</v>
      </c>
      <c r="H26" s="107">
        <f t="shared" si="2"/>
        <v>4.3763040095671961E-3</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逆行列!AA27</f>
        <v>9.9786E-2</v>
      </c>
      <c r="E27" s="87">
        <f t="shared" si="0"/>
        <v>9.0204000000000006E-2</v>
      </c>
      <c r="F27" s="107">
        <f t="shared" si="1"/>
        <v>9.0204000000000004</v>
      </c>
      <c r="G27" s="79">
        <f>分析係数表!F28</f>
        <v>0.22214941655934178</v>
      </c>
      <c r="H27" s="107">
        <f t="shared" si="2"/>
        <v>2.0038765971318866</v>
      </c>
      <c r="I27" s="79">
        <f>分析係数表!D28</f>
        <v>1.6972718365202116E-2</v>
      </c>
      <c r="J27" s="107">
        <f t="shared" si="3"/>
        <v>0</v>
      </c>
      <c r="K27" s="79">
        <f>分析係数表!E28</f>
        <v>1.6642968043597009E-2</v>
      </c>
      <c r="L27" s="107">
        <f t="shared" si="4"/>
        <v>0</v>
      </c>
    </row>
    <row r="28" spans="1:12" ht="16.5" customHeight="1" x14ac:dyDescent="0.15">
      <c r="A28" s="115">
        <v>24</v>
      </c>
      <c r="B28" s="96" t="s">
        <v>173</v>
      </c>
      <c r="C28" s="112"/>
      <c r="D28" s="89">
        <f>逆行列!AA28</f>
        <v>2.4000000000000001E-5</v>
      </c>
      <c r="E28" s="86">
        <f t="shared" si="0"/>
        <v>2.1999999999999999E-5</v>
      </c>
      <c r="F28" s="107">
        <f t="shared" si="1"/>
        <v>2.2000000000000001E-3</v>
      </c>
      <c r="G28" s="78">
        <f>分析係数表!F29</f>
        <v>0.42378622441075769</v>
      </c>
      <c r="H28" s="107">
        <f t="shared" si="2"/>
        <v>9.3232969370366696E-4</v>
      </c>
      <c r="I28" s="78">
        <f>分析係数表!D29</f>
        <v>2.6281572612439491E-2</v>
      </c>
      <c r="J28" s="107">
        <f t="shared" si="3"/>
        <v>0</v>
      </c>
      <c r="K28" s="78">
        <f>分析係数表!E29</f>
        <v>2.6006555162756372E-2</v>
      </c>
      <c r="L28" s="107">
        <f t="shared" si="4"/>
        <v>0</v>
      </c>
    </row>
    <row r="29" spans="1:12" ht="16.5" customHeight="1" x14ac:dyDescent="0.15">
      <c r="A29" s="114">
        <v>25</v>
      </c>
      <c r="B29" s="113" t="s">
        <v>174</v>
      </c>
      <c r="C29" s="112">
        <f>入力!$D$29</f>
        <v>100</v>
      </c>
      <c r="D29" s="90">
        <f>逆行列!AA29</f>
        <v>1.106231</v>
      </c>
      <c r="E29" s="85">
        <f t="shared" si="0"/>
        <v>1</v>
      </c>
      <c r="F29" s="107">
        <f t="shared" si="1"/>
        <v>100</v>
      </c>
      <c r="G29" s="77">
        <f>分析係数表!F30</f>
        <v>0.31902484606666121</v>
      </c>
      <c r="H29" s="107">
        <f t="shared" si="2"/>
        <v>31.902484606666121</v>
      </c>
      <c r="I29" s="77">
        <f>分析係数表!D30</f>
        <v>2.8200090245973572E-2</v>
      </c>
      <c r="J29" s="107">
        <f t="shared" si="3"/>
        <v>3</v>
      </c>
      <c r="K29" s="77">
        <f>分析係数表!E30</f>
        <v>2.6922789950720012E-2</v>
      </c>
      <c r="L29" s="107">
        <f t="shared" si="4"/>
        <v>3</v>
      </c>
    </row>
    <row r="30" spans="1:12" ht="16.5" customHeight="1" x14ac:dyDescent="0.15">
      <c r="A30" s="116">
        <v>26</v>
      </c>
      <c r="B30" s="96" t="s">
        <v>175</v>
      </c>
      <c r="C30" s="104"/>
      <c r="D30" s="89">
        <f>逆行列!AA30</f>
        <v>1.6080000000000001E-3</v>
      </c>
      <c r="E30" s="86">
        <f t="shared" si="0"/>
        <v>1.454E-3</v>
      </c>
      <c r="F30" s="107">
        <f t="shared" si="1"/>
        <v>0.1454</v>
      </c>
      <c r="G30" s="78">
        <f>分析係数表!F31</f>
        <v>0.43763839280746847</v>
      </c>
      <c r="H30" s="107">
        <f t="shared" si="2"/>
        <v>6.3632622314205911E-2</v>
      </c>
      <c r="I30" s="78">
        <f>分析係数表!D31</f>
        <v>6.2123766287233921E-2</v>
      </c>
      <c r="J30" s="107">
        <f t="shared" si="3"/>
        <v>0</v>
      </c>
      <c r="K30" s="78">
        <f>分析係数表!E31</f>
        <v>4.6633508028173717E-2</v>
      </c>
      <c r="L30" s="107">
        <f t="shared" si="4"/>
        <v>0</v>
      </c>
    </row>
    <row r="31" spans="1:12" ht="16.5" customHeight="1" x14ac:dyDescent="0.15">
      <c r="A31" s="100">
        <v>27</v>
      </c>
      <c r="B31" s="96" t="s">
        <v>10</v>
      </c>
      <c r="C31" s="104"/>
      <c r="D31" s="89">
        <f>逆行列!AA31</f>
        <v>3.7399999999999998E-4</v>
      </c>
      <c r="E31" s="86">
        <f t="shared" si="0"/>
        <v>3.3799999999999998E-4</v>
      </c>
      <c r="F31" s="107">
        <f t="shared" si="1"/>
        <v>3.3799999999999997E-2</v>
      </c>
      <c r="G31" s="78">
        <f>分析係数表!F32</f>
        <v>0.44844077217427647</v>
      </c>
      <c r="H31" s="107">
        <f t="shared" si="2"/>
        <v>1.5157298099490544E-2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逆行列!AA32</f>
        <v>1.2149999999999999E-2</v>
      </c>
      <c r="E32" s="86">
        <f t="shared" si="0"/>
        <v>1.0983E-2</v>
      </c>
      <c r="F32" s="107">
        <f t="shared" si="1"/>
        <v>1.0983000000000001</v>
      </c>
      <c r="G32" s="78">
        <f>分析係数表!F33</f>
        <v>0.34552042009208045</v>
      </c>
      <c r="H32" s="107">
        <f t="shared" si="2"/>
        <v>0.379485077387132</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逆行列!AA33</f>
        <v>1.248E-3</v>
      </c>
      <c r="E33" s="86">
        <f t="shared" si="0"/>
        <v>1.1280000000000001E-3</v>
      </c>
      <c r="F33" s="107">
        <f t="shared" si="1"/>
        <v>0.11280000000000001</v>
      </c>
      <c r="G33" s="78">
        <f>分析係数表!F34</f>
        <v>0.45301166178768587</v>
      </c>
      <c r="H33" s="107">
        <f t="shared" si="2"/>
        <v>5.1099715449650973E-2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逆行列!AA34</f>
        <v>3.702E-3</v>
      </c>
      <c r="E34" s="86">
        <f t="shared" si="0"/>
        <v>3.346E-3</v>
      </c>
      <c r="F34" s="107">
        <f t="shared" si="1"/>
        <v>0.33460000000000001</v>
      </c>
      <c r="G34" s="78">
        <f>分析係数表!F35</f>
        <v>0.62981529934511005</v>
      </c>
      <c r="H34" s="107">
        <f t="shared" si="2"/>
        <v>0.21073619916087383</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逆行列!AA35</f>
        <v>4.7751000000000002E-2</v>
      </c>
      <c r="E35" s="86">
        <f t="shared" si="0"/>
        <v>4.3165000000000002E-2</v>
      </c>
      <c r="F35" s="107">
        <f t="shared" si="1"/>
        <v>4.3165000000000004</v>
      </c>
      <c r="G35" s="78">
        <f>分析係数表!F36</f>
        <v>0.67957415365165585</v>
      </c>
      <c r="H35" s="107">
        <f t="shared" si="2"/>
        <v>2.9333818342373728</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逆行列!AA36</f>
        <v>1.0649E-2</v>
      </c>
      <c r="E36" s="86">
        <f t="shared" si="0"/>
        <v>9.6259999999999991E-3</v>
      </c>
      <c r="F36" s="107">
        <f t="shared" si="1"/>
        <v>0.9625999999999999</v>
      </c>
      <c r="G36" s="78">
        <f>分析係数表!F37</f>
        <v>0.64494134702082306</v>
      </c>
      <c r="H36" s="107">
        <f t="shared" si="2"/>
        <v>0.62082054064224423</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逆行列!AA37</f>
        <v>6.2620000000000002E-3</v>
      </c>
      <c r="E37" s="86">
        <f t="shared" si="0"/>
        <v>5.6610000000000002E-3</v>
      </c>
      <c r="F37" s="107">
        <f t="shared" si="1"/>
        <v>0.56610000000000005</v>
      </c>
      <c r="G37" s="78">
        <f>分析係数表!F38</f>
        <v>0.83881505728732564</v>
      </c>
      <c r="H37" s="107">
        <f t="shared" si="2"/>
        <v>0.47485320393035507</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逆行列!AA38</f>
        <v>2.0579E-2</v>
      </c>
      <c r="E38" s="86">
        <f t="shared" si="0"/>
        <v>1.8603000000000001E-2</v>
      </c>
      <c r="F38" s="107">
        <f t="shared" si="1"/>
        <v>1.8603000000000001</v>
      </c>
      <c r="G38" s="78">
        <f>分析係数表!F39</f>
        <v>0.49216477614463838</v>
      </c>
      <c r="H38" s="107">
        <f t="shared" si="2"/>
        <v>0.91557413306187085</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逆行列!AA39</f>
        <v>1.1276E-2</v>
      </c>
      <c r="E39" s="86">
        <f t="shared" si="0"/>
        <v>1.0193000000000001E-2</v>
      </c>
      <c r="F39" s="107">
        <f t="shared" si="1"/>
        <v>1.0193000000000001</v>
      </c>
      <c r="G39" s="78">
        <f>分析係数表!F40</f>
        <v>0.51640599442629331</v>
      </c>
      <c r="H39" s="107">
        <f t="shared" si="2"/>
        <v>0.52637263011872082</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逆行列!AA40</f>
        <v>1.6019999999999999E-3</v>
      </c>
      <c r="E40" s="86">
        <f t="shared" si="0"/>
        <v>1.4480000000000001E-3</v>
      </c>
      <c r="F40" s="107">
        <f t="shared" si="1"/>
        <v>0.14480000000000001</v>
      </c>
      <c r="G40" s="78">
        <f>分析係数表!F41</f>
        <v>0.70991192005501336</v>
      </c>
      <c r="H40" s="107">
        <f t="shared" si="2"/>
        <v>0.10279524602396595</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逆行列!AA41</f>
        <v>3.2899999999999997E-4</v>
      </c>
      <c r="E41" s="86">
        <f t="shared" si="0"/>
        <v>2.9700000000000001E-4</v>
      </c>
      <c r="F41" s="107">
        <f t="shared" si="1"/>
        <v>2.9700000000000001E-2</v>
      </c>
      <c r="G41" s="78">
        <f>分析係数表!F42</f>
        <v>0.67739938979453929</v>
      </c>
      <c r="H41" s="107">
        <f t="shared" si="2"/>
        <v>2.0118761876897817E-2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逆行列!AA42</f>
        <v>5.1999999999999997E-5</v>
      </c>
      <c r="E42" s="86">
        <f t="shared" si="0"/>
        <v>4.6999999999999997E-5</v>
      </c>
      <c r="F42" s="107">
        <f t="shared" si="1"/>
        <v>4.6999999999999993E-3</v>
      </c>
      <c r="G42" s="78">
        <f>分析係数表!F43</f>
        <v>0.61149593986807305</v>
      </c>
      <c r="H42" s="107">
        <f t="shared" si="2"/>
        <v>2.8740309173799429E-3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逆行列!AA43</f>
        <v>1.3179999999999999E-3</v>
      </c>
      <c r="E43" s="86">
        <f t="shared" si="0"/>
        <v>1.191E-3</v>
      </c>
      <c r="F43" s="107">
        <f t="shared" si="1"/>
        <v>0.1191</v>
      </c>
      <c r="G43" s="78">
        <f>分析係数表!F44</f>
        <v>0.56981883202321104</v>
      </c>
      <c r="H43" s="107">
        <f t="shared" si="2"/>
        <v>6.7865422893964439E-2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逆行列!AA44</f>
        <v>6.2649999999999997E-2</v>
      </c>
      <c r="E44" s="86">
        <f t="shared" si="0"/>
        <v>5.6633999999999997E-2</v>
      </c>
      <c r="F44" s="107">
        <f t="shared" si="1"/>
        <v>5.6633999999999993</v>
      </c>
      <c r="G44" s="78">
        <f>分析係数表!F45</f>
        <v>0.61317771700844281</v>
      </c>
      <c r="H44" s="107">
        <f t="shared" si="2"/>
        <v>3.4726706825056146</v>
      </c>
      <c r="I44" s="78">
        <f>分析係数表!D45</f>
        <v>0.10506564935424789</v>
      </c>
      <c r="J44" s="107">
        <f t="shared" si="3"/>
        <v>1</v>
      </c>
      <c r="K44" s="78">
        <f>分析係数表!E45</f>
        <v>9.0418521617546821E-2</v>
      </c>
      <c r="L44" s="107">
        <f t="shared" si="4"/>
        <v>1</v>
      </c>
    </row>
    <row r="45" spans="1:12" ht="16.5" customHeight="1" x14ac:dyDescent="0.15">
      <c r="A45" s="100">
        <v>41</v>
      </c>
      <c r="B45" s="96" t="s">
        <v>16</v>
      </c>
      <c r="C45" s="104"/>
      <c r="D45" s="89">
        <f>逆行列!AA45</f>
        <v>2.5099999999999998E-4</v>
      </c>
      <c r="E45" s="86">
        <f t="shared" si="0"/>
        <v>2.2699999999999999E-4</v>
      </c>
      <c r="F45" s="107">
        <f t="shared" si="1"/>
        <v>2.2699999999999998E-2</v>
      </c>
      <c r="G45" s="78">
        <f>分析係数表!F46</f>
        <v>0.51596704897888579</v>
      </c>
      <c r="H45" s="107">
        <f t="shared" si="2"/>
        <v>1.1712452011820706E-2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逆行列!AA46</f>
        <v>2.1210000000000001E-3</v>
      </c>
      <c r="E46" s="86">
        <f t="shared" si="0"/>
        <v>1.9170000000000001E-3</v>
      </c>
      <c r="F46" s="107">
        <f t="shared" si="1"/>
        <v>0.19170000000000001</v>
      </c>
      <c r="G46" s="78">
        <f>分析係数表!F47</f>
        <v>-5.3539496086262839E-5</v>
      </c>
      <c r="H46" s="107">
        <f t="shared" si="2"/>
        <v>-1.0263521399736586E-5</v>
      </c>
      <c r="I46" s="78">
        <f>分析係数表!D47</f>
        <v>0</v>
      </c>
      <c r="J46" s="107">
        <f t="shared" si="3"/>
        <v>0</v>
      </c>
      <c r="K46" s="78">
        <f>分析係数表!E47</f>
        <v>0</v>
      </c>
      <c r="L46" s="107">
        <f t="shared" si="4"/>
        <v>0</v>
      </c>
    </row>
    <row r="47" spans="1:12" ht="16.5" customHeight="1" x14ac:dyDescent="0.15">
      <c r="A47" s="101">
        <v>43</v>
      </c>
      <c r="B47" s="97" t="s">
        <v>184</v>
      </c>
      <c r="C47" s="105"/>
      <c r="D47" s="91">
        <f>逆行列!AA47</f>
        <v>6.4949999999999999E-3</v>
      </c>
      <c r="E47" s="87">
        <f t="shared" si="0"/>
        <v>5.8710000000000004E-3</v>
      </c>
      <c r="F47" s="108">
        <f t="shared" si="1"/>
        <v>0.58710000000000007</v>
      </c>
      <c r="G47" s="79">
        <f>分析係数表!F48</f>
        <v>0.40759173620369599</v>
      </c>
      <c r="H47" s="108">
        <f t="shared" si="2"/>
        <v>0.23929710832518994</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逆行列!AA48</f>
        <v>1.5495589999999999</v>
      </c>
      <c r="E48" s="88"/>
      <c r="F48" s="82">
        <f>SUM(F5:F47)</f>
        <v>140.07549999999995</v>
      </c>
      <c r="G48" s="81">
        <f>分析係数表!F49</f>
        <v>0.4580197971513183</v>
      </c>
      <c r="H48" s="82">
        <f>SUM(H5:H47)</f>
        <v>48.259352743333508</v>
      </c>
      <c r="I48" s="81">
        <f>分析係数表!D49</f>
        <v>5.2929230967761406E-2</v>
      </c>
      <c r="J48" s="82">
        <f>SUM(J5:J47)</f>
        <v>4</v>
      </c>
      <c r="K48" s="81">
        <f>分析係数表!E49</f>
        <v>4.5949321610166551E-2</v>
      </c>
      <c r="L48" s="82">
        <f>SUM(L5:L47)</f>
        <v>4</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6.5" customHeight="1"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26</v>
      </c>
      <c r="B2" s="110" t="s">
        <v>9</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逆行列!AB5</f>
        <v>7.2000000000000005E-4</v>
      </c>
      <c r="E5" s="85">
        <f>ROUND(D5/$D$30,6)</f>
        <v>7.1100000000000004E-4</v>
      </c>
      <c r="F5" s="106">
        <f>$C$30*E5</f>
        <v>7.110000000000001E-2</v>
      </c>
      <c r="G5" s="77">
        <f>分析係数表!F6</f>
        <v>0.48570802668722374</v>
      </c>
      <c r="H5" s="106">
        <f>F5*G5</f>
        <v>3.4533840697461612E-2</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逆行列!AB6</f>
        <v>9.3999999999999994E-5</v>
      </c>
      <c r="E6" s="86">
        <f t="shared" ref="E6:E47" si="0">ROUND(D6/$D$30,6)</f>
        <v>9.2999999999999997E-5</v>
      </c>
      <c r="F6" s="107">
        <f t="shared" ref="F6:F47" si="1">$C$30*E6</f>
        <v>9.2999999999999992E-3</v>
      </c>
      <c r="G6" s="78">
        <f>分析係数表!F7</f>
        <v>0.67176809506661861</v>
      </c>
      <c r="H6" s="107">
        <f t="shared" ref="H6:H47" si="2">F6*G6</f>
        <v>6.2474432841195526E-3</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逆行列!AB7</f>
        <v>2.7799999999999998E-4</v>
      </c>
      <c r="E7" s="86">
        <f t="shared" si="0"/>
        <v>2.7500000000000002E-4</v>
      </c>
      <c r="F7" s="107">
        <f t="shared" si="1"/>
        <v>2.75E-2</v>
      </c>
      <c r="G7" s="78">
        <f>分析係数表!F8</f>
        <v>0.42319135410044501</v>
      </c>
      <c r="H7" s="107">
        <f t="shared" si="2"/>
        <v>1.1637762237762238E-2</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逆行列!AB8</f>
        <v>5.5999999999999999E-5</v>
      </c>
      <c r="E8" s="87">
        <f t="shared" si="0"/>
        <v>5.5000000000000002E-5</v>
      </c>
      <c r="F8" s="107">
        <f t="shared" si="1"/>
        <v>5.5000000000000005E-3</v>
      </c>
      <c r="G8" s="79">
        <f>分析係数表!F9</f>
        <v>0.44415167095115682</v>
      </c>
      <c r="H8" s="107">
        <f t="shared" si="2"/>
        <v>2.4428341902313628E-3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逆行列!AB9</f>
        <v>1.263E-3</v>
      </c>
      <c r="E9" s="86">
        <f t="shared" si="0"/>
        <v>1.2470000000000001E-3</v>
      </c>
      <c r="F9" s="107">
        <f t="shared" si="1"/>
        <v>0.12470000000000001</v>
      </c>
      <c r="G9" s="78">
        <f>分析係数表!F10</f>
        <v>0.36414820056107028</v>
      </c>
      <c r="H9" s="107">
        <f t="shared" si="2"/>
        <v>4.5409280609965463E-2</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逆行列!AB10</f>
        <v>5.2300000000000003E-4</v>
      </c>
      <c r="E10" s="85">
        <f t="shared" si="0"/>
        <v>5.1599999999999997E-4</v>
      </c>
      <c r="F10" s="107">
        <f t="shared" si="1"/>
        <v>5.1599999999999993E-2</v>
      </c>
      <c r="G10" s="77">
        <f>分析係数表!F11</f>
        <v>0.3909851465844234</v>
      </c>
      <c r="H10" s="107">
        <f t="shared" si="2"/>
        <v>2.0174833563756246E-2</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逆行列!AB11</f>
        <v>2.5965999999999999E-2</v>
      </c>
      <c r="E11" s="86">
        <f t="shared" si="0"/>
        <v>2.5642000000000002E-2</v>
      </c>
      <c r="F11" s="107">
        <f t="shared" si="1"/>
        <v>2.5642</v>
      </c>
      <c r="G11" s="78">
        <f>分析係数表!F12</f>
        <v>0.34923508235554956</v>
      </c>
      <c r="H11" s="107">
        <f t="shared" si="2"/>
        <v>0.89550859817610018</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逆行列!AB12</f>
        <v>6.5399999999999998E-3</v>
      </c>
      <c r="E12" s="86">
        <f t="shared" si="0"/>
        <v>6.4580000000000002E-3</v>
      </c>
      <c r="F12" s="107">
        <f t="shared" si="1"/>
        <v>0.64580000000000004</v>
      </c>
      <c r="G12" s="78">
        <f>分析係数表!F13</f>
        <v>0.31889278097965035</v>
      </c>
      <c r="H12" s="107">
        <f t="shared" si="2"/>
        <v>0.2059409579566582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逆行列!AB13</f>
        <v>4.5430000000000002E-3</v>
      </c>
      <c r="E13" s="86">
        <f t="shared" si="0"/>
        <v>4.4860000000000004E-3</v>
      </c>
      <c r="F13" s="107">
        <f t="shared" si="1"/>
        <v>0.44860000000000005</v>
      </c>
      <c r="G13" s="78">
        <f>分析係数表!F14</f>
        <v>0.30341232585675537</v>
      </c>
      <c r="H13" s="107">
        <f t="shared" si="2"/>
        <v>0.13611076937934047</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逆行列!AB14</f>
        <v>3.0893E-2</v>
      </c>
      <c r="E14" s="86">
        <f t="shared" si="0"/>
        <v>3.0508E-2</v>
      </c>
      <c r="F14" s="107">
        <f t="shared" si="1"/>
        <v>3.0508000000000002</v>
      </c>
      <c r="G14" s="78">
        <f>分析係数表!F15</f>
        <v>0.33935947066777478</v>
      </c>
      <c r="H14" s="107">
        <f t="shared" si="2"/>
        <v>1.0353178731132473</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逆行列!AB15</f>
        <v>2.1069999999999999E-3</v>
      </c>
      <c r="E15" s="86">
        <f t="shared" si="0"/>
        <v>2.081E-3</v>
      </c>
      <c r="F15" s="107">
        <f t="shared" si="1"/>
        <v>0.20810000000000001</v>
      </c>
      <c r="G15" s="78">
        <f>分析係数表!F16</f>
        <v>0.45399226383412611</v>
      </c>
      <c r="H15" s="107">
        <f t="shared" si="2"/>
        <v>9.4475790103881643E-2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逆行列!AB16</f>
        <v>2.0999999999999999E-5</v>
      </c>
      <c r="E16" s="86">
        <f t="shared" si="0"/>
        <v>2.0999999999999999E-5</v>
      </c>
      <c r="F16" s="107">
        <f t="shared" si="1"/>
        <v>2.0999999999999999E-3</v>
      </c>
      <c r="G16" s="78">
        <f>分析係数表!F17</f>
        <v>0.46132696318521343</v>
      </c>
      <c r="H16" s="107">
        <f t="shared" si="2"/>
        <v>9.6878662268894817E-4</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逆行列!AB17</f>
        <v>2.0439999999999998E-3</v>
      </c>
      <c r="E17" s="86">
        <f t="shared" si="0"/>
        <v>2.019E-3</v>
      </c>
      <c r="F17" s="107">
        <f t="shared" si="1"/>
        <v>0.2019</v>
      </c>
      <c r="G17" s="78">
        <f>分析係数表!F18</f>
        <v>0.481838760471413</v>
      </c>
      <c r="H17" s="107">
        <f t="shared" si="2"/>
        <v>9.7283245739178278E-2</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逆行列!AB18</f>
        <v>4.7600000000000003E-3</v>
      </c>
      <c r="E18" s="86">
        <f t="shared" si="0"/>
        <v>4.7010000000000003E-3</v>
      </c>
      <c r="F18" s="107">
        <f t="shared" si="1"/>
        <v>0.47010000000000002</v>
      </c>
      <c r="G18" s="78">
        <f>分析係数表!F19</f>
        <v>0.26496716403559761</v>
      </c>
      <c r="H18" s="107">
        <f t="shared" si="2"/>
        <v>0.12456106381313445</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逆行列!AB19</f>
        <v>3.967E-3</v>
      </c>
      <c r="E19" s="86">
        <f t="shared" si="0"/>
        <v>3.9179999999999996E-3</v>
      </c>
      <c r="F19" s="107">
        <f t="shared" si="1"/>
        <v>0.39179999999999998</v>
      </c>
      <c r="G19" s="78">
        <f>分析係数表!F20</f>
        <v>0.15088328436796519</v>
      </c>
      <c r="H19" s="107">
        <f t="shared" si="2"/>
        <v>5.9116070815368758E-2</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逆行列!AB20</f>
        <v>1.1381E-2</v>
      </c>
      <c r="E20" s="86">
        <f t="shared" si="0"/>
        <v>1.1239000000000001E-2</v>
      </c>
      <c r="F20" s="107">
        <f t="shared" si="1"/>
        <v>1.1239000000000001</v>
      </c>
      <c r="G20" s="78">
        <f>分析係数表!F21</f>
        <v>0.41125826744511707</v>
      </c>
      <c r="H20" s="107">
        <f t="shared" si="2"/>
        <v>0.4622131667815671</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逆行列!AB21</f>
        <v>2.2499999999999999E-4</v>
      </c>
      <c r="E21" s="86">
        <f t="shared" si="0"/>
        <v>2.22E-4</v>
      </c>
      <c r="F21" s="107">
        <f t="shared" si="1"/>
        <v>2.2200000000000001E-2</v>
      </c>
      <c r="G21" s="78">
        <f>分析係数表!F22</f>
        <v>0.41343088178667692</v>
      </c>
      <c r="H21" s="107">
        <f t="shared" si="2"/>
        <v>9.1781655756642284E-3</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逆行列!AB22</f>
        <v>3.5E-4</v>
      </c>
      <c r="E22" s="86">
        <f t="shared" si="0"/>
        <v>3.4600000000000001E-4</v>
      </c>
      <c r="F22" s="107">
        <f t="shared" si="1"/>
        <v>3.4599999999999999E-2</v>
      </c>
      <c r="G22" s="78">
        <f>分析係数表!F23</f>
        <v>0.45246219063050586</v>
      </c>
      <c r="H22" s="107">
        <f t="shared" si="2"/>
        <v>1.5655191795815503E-2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逆行列!AB23</f>
        <v>2.3499999999999999E-4</v>
      </c>
      <c r="E23" s="86">
        <f t="shared" si="0"/>
        <v>2.32E-4</v>
      </c>
      <c r="F23" s="107">
        <f t="shared" si="1"/>
        <v>2.3199999999999998E-2</v>
      </c>
      <c r="G23" s="78">
        <f>分析係数表!F24</f>
        <v>0.35247981545559398</v>
      </c>
      <c r="H23" s="107">
        <f t="shared" si="2"/>
        <v>8.1775317185697801E-3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逆行列!AB24</f>
        <v>6.9999999999999999E-4</v>
      </c>
      <c r="E24" s="86">
        <f t="shared" si="0"/>
        <v>6.9099999999999999E-4</v>
      </c>
      <c r="F24" s="107">
        <f t="shared" si="1"/>
        <v>6.9099999999999995E-2</v>
      </c>
      <c r="G24" s="78">
        <f>分析係数表!F25</f>
        <v>0.37565437150249714</v>
      </c>
      <c r="H24" s="107">
        <f t="shared" si="2"/>
        <v>2.5957717070822551E-2</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逆行列!AB25</f>
        <v>4.5800000000000002E-4</v>
      </c>
      <c r="E25" s="86">
        <f t="shared" si="0"/>
        <v>4.5199999999999998E-4</v>
      </c>
      <c r="F25" s="107">
        <f t="shared" si="1"/>
        <v>4.5199999999999997E-2</v>
      </c>
      <c r="G25" s="78">
        <f>分析係数表!F26</f>
        <v>0.34542907317568877</v>
      </c>
      <c r="H25" s="107">
        <f t="shared" si="2"/>
        <v>1.5613394107541131E-2</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逆行列!AB26</f>
        <v>1.0000000000000001E-5</v>
      </c>
      <c r="E26" s="86">
        <f t="shared" si="0"/>
        <v>1.0000000000000001E-5</v>
      </c>
      <c r="F26" s="107">
        <f t="shared" si="1"/>
        <v>1E-3</v>
      </c>
      <c r="G26" s="78">
        <f>分析係数表!F27</f>
        <v>0.34459086689505486</v>
      </c>
      <c r="H26" s="107">
        <f t="shared" si="2"/>
        <v>3.4459086689505485E-4</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逆行列!AB27</f>
        <v>1.3079999999999999E-3</v>
      </c>
      <c r="E27" s="87">
        <f t="shared" si="0"/>
        <v>1.292E-3</v>
      </c>
      <c r="F27" s="107">
        <f t="shared" si="1"/>
        <v>0.12920000000000001</v>
      </c>
      <c r="G27" s="79">
        <f>分析係数表!F28</f>
        <v>0.22214941655934178</v>
      </c>
      <c r="H27" s="107">
        <f t="shared" si="2"/>
        <v>2.8701704619466962E-2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逆行列!AB28</f>
        <v>9.7E-5</v>
      </c>
      <c r="E28" s="86">
        <f t="shared" si="0"/>
        <v>9.6000000000000002E-5</v>
      </c>
      <c r="F28" s="107">
        <f t="shared" si="1"/>
        <v>9.6000000000000009E-3</v>
      </c>
      <c r="G28" s="78">
        <f>分析係数表!F29</f>
        <v>0.42378622441075769</v>
      </c>
      <c r="H28" s="107">
        <f t="shared" si="2"/>
        <v>4.0683477543432744E-3</v>
      </c>
      <c r="I28" s="78">
        <f>分析係数表!D29</f>
        <v>2.6281572612439491E-2</v>
      </c>
      <c r="J28" s="107">
        <f t="shared" si="3"/>
        <v>0</v>
      </c>
      <c r="K28" s="78">
        <f>分析係数表!E29</f>
        <v>2.6006555162756372E-2</v>
      </c>
      <c r="L28" s="107">
        <f t="shared" si="4"/>
        <v>0</v>
      </c>
    </row>
    <row r="29" spans="1:12" ht="16.5" customHeight="1" x14ac:dyDescent="0.15">
      <c r="A29" s="125">
        <v>25</v>
      </c>
      <c r="B29" s="96" t="s">
        <v>174</v>
      </c>
      <c r="C29" s="104"/>
      <c r="D29" s="90">
        <f>逆行列!AB29</f>
        <v>5.2300000000000003E-4</v>
      </c>
      <c r="E29" s="85">
        <f t="shared" si="0"/>
        <v>5.1599999999999997E-4</v>
      </c>
      <c r="F29" s="107">
        <f t="shared" si="1"/>
        <v>5.1599999999999993E-2</v>
      </c>
      <c r="G29" s="77">
        <f>分析係数表!F30</f>
        <v>0.31902484606666121</v>
      </c>
      <c r="H29" s="107">
        <f t="shared" si="2"/>
        <v>1.6461682057039715E-2</v>
      </c>
      <c r="I29" s="77">
        <f>分析係数表!D30</f>
        <v>2.8200090245973572E-2</v>
      </c>
      <c r="J29" s="107">
        <f t="shared" si="3"/>
        <v>0</v>
      </c>
      <c r="K29" s="77">
        <f>分析係数表!E30</f>
        <v>2.6922789950720012E-2</v>
      </c>
      <c r="L29" s="107">
        <f t="shared" si="4"/>
        <v>0</v>
      </c>
    </row>
    <row r="30" spans="1:12" ht="16.5" customHeight="1" x14ac:dyDescent="0.15">
      <c r="A30" s="102">
        <v>26</v>
      </c>
      <c r="B30" s="113" t="s">
        <v>175</v>
      </c>
      <c r="C30" s="112">
        <f>入力!$D$30</f>
        <v>100</v>
      </c>
      <c r="D30" s="89">
        <f>逆行列!AB30</f>
        <v>1.012629</v>
      </c>
      <c r="E30" s="86">
        <f t="shared" si="0"/>
        <v>1</v>
      </c>
      <c r="F30" s="107">
        <f t="shared" si="1"/>
        <v>100</v>
      </c>
      <c r="G30" s="78">
        <f>分析係数表!F31</f>
        <v>0.43763839280746847</v>
      </c>
      <c r="H30" s="107">
        <f t="shared" si="2"/>
        <v>43.763839280746843</v>
      </c>
      <c r="I30" s="78">
        <f>分析係数表!D31</f>
        <v>6.2123766287233921E-2</v>
      </c>
      <c r="J30" s="107">
        <f t="shared" si="3"/>
        <v>6</v>
      </c>
      <c r="K30" s="78">
        <f>分析係数表!E31</f>
        <v>4.6633508028173717E-2</v>
      </c>
      <c r="L30" s="107">
        <f t="shared" si="4"/>
        <v>5</v>
      </c>
    </row>
    <row r="31" spans="1:12" ht="16.5" customHeight="1" x14ac:dyDescent="0.15">
      <c r="A31" s="98">
        <v>27</v>
      </c>
      <c r="B31" s="96" t="s">
        <v>10</v>
      </c>
      <c r="C31" s="104"/>
      <c r="D31" s="89">
        <f>逆行列!AB31</f>
        <v>3.5599999999999998E-4</v>
      </c>
      <c r="E31" s="86">
        <f t="shared" si="0"/>
        <v>3.5199999999999999E-4</v>
      </c>
      <c r="F31" s="107">
        <f t="shared" si="1"/>
        <v>3.5200000000000002E-2</v>
      </c>
      <c r="G31" s="78">
        <f>分析係数表!F32</f>
        <v>0.44844077217427647</v>
      </c>
      <c r="H31" s="107">
        <f t="shared" si="2"/>
        <v>1.5785115180534534E-2</v>
      </c>
      <c r="I31" s="78">
        <f>分析係数表!D32</f>
        <v>9.0846764129020777E-2</v>
      </c>
      <c r="J31" s="107">
        <f t="shared" si="3"/>
        <v>0</v>
      </c>
      <c r="K31" s="78">
        <f>分析係数表!E32</f>
        <v>6.8213113495893846E-2</v>
      </c>
      <c r="L31" s="107">
        <f t="shared" si="4"/>
        <v>0</v>
      </c>
    </row>
    <row r="32" spans="1:12" ht="16.5" customHeight="1" x14ac:dyDescent="0.15">
      <c r="A32" s="99">
        <v>28</v>
      </c>
      <c r="B32" s="96" t="s">
        <v>176</v>
      </c>
      <c r="C32" s="104"/>
      <c r="D32" s="89">
        <f>逆行列!AB32</f>
        <v>1.0248E-2</v>
      </c>
      <c r="E32" s="86">
        <f t="shared" si="0"/>
        <v>1.0120000000000001E-2</v>
      </c>
      <c r="F32" s="107">
        <f t="shared" si="1"/>
        <v>1.012</v>
      </c>
      <c r="G32" s="78">
        <f>分析係数表!F33</f>
        <v>0.34552042009208045</v>
      </c>
      <c r="H32" s="107">
        <f t="shared" si="2"/>
        <v>0.34966666513318539</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逆行列!AB33</f>
        <v>1.6459999999999999E-3</v>
      </c>
      <c r="E33" s="86">
        <f t="shared" si="0"/>
        <v>1.6249999999999999E-3</v>
      </c>
      <c r="F33" s="107">
        <f t="shared" si="1"/>
        <v>0.16250000000000001</v>
      </c>
      <c r="G33" s="78">
        <f>分析係数表!F34</f>
        <v>0.45301166178768587</v>
      </c>
      <c r="H33" s="107">
        <f t="shared" si="2"/>
        <v>7.3614395040498951E-2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逆行列!AB34</f>
        <v>1.157E-3</v>
      </c>
      <c r="E34" s="86">
        <f t="shared" si="0"/>
        <v>1.1429999999999999E-3</v>
      </c>
      <c r="F34" s="107">
        <f t="shared" si="1"/>
        <v>0.11429999999999998</v>
      </c>
      <c r="G34" s="78">
        <f>分析係数表!F35</f>
        <v>0.62981529934511005</v>
      </c>
      <c r="H34" s="107">
        <f t="shared" si="2"/>
        <v>7.1987888715146067E-2</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逆行列!AB35</f>
        <v>5.6271000000000002E-2</v>
      </c>
      <c r="E35" s="86">
        <f t="shared" si="0"/>
        <v>5.5569E-2</v>
      </c>
      <c r="F35" s="107">
        <f t="shared" si="1"/>
        <v>5.5568999999999997</v>
      </c>
      <c r="G35" s="78">
        <f>分析係数表!F36</f>
        <v>0.67957415365165585</v>
      </c>
      <c r="H35" s="107">
        <f t="shared" si="2"/>
        <v>3.7763256144268862</v>
      </c>
      <c r="I35" s="78">
        <f>分析係数表!D36</f>
        <v>9.5666950020101019E-2</v>
      </c>
      <c r="J35" s="107">
        <f t="shared" si="3"/>
        <v>1</v>
      </c>
      <c r="K35" s="78">
        <f>分析係数表!E36</f>
        <v>8.4440047015252165E-2</v>
      </c>
      <c r="L35" s="107">
        <f t="shared" si="4"/>
        <v>0</v>
      </c>
    </row>
    <row r="36" spans="1:12" ht="16.5" customHeight="1" x14ac:dyDescent="0.15">
      <c r="A36" s="99">
        <v>32</v>
      </c>
      <c r="B36" s="96" t="s">
        <v>11</v>
      </c>
      <c r="C36" s="104"/>
      <c r="D36" s="89">
        <f>逆行列!AB36</f>
        <v>1.8662999999999999E-2</v>
      </c>
      <c r="E36" s="86">
        <f t="shared" si="0"/>
        <v>1.8429999999999998E-2</v>
      </c>
      <c r="F36" s="107">
        <f t="shared" si="1"/>
        <v>1.8429999999999997</v>
      </c>
      <c r="G36" s="78">
        <f>分析係数表!F37</f>
        <v>0.64494134702082306</v>
      </c>
      <c r="H36" s="107">
        <f t="shared" si="2"/>
        <v>1.1886269025593768</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逆行列!AB37</f>
        <v>7.9100000000000004E-3</v>
      </c>
      <c r="E37" s="86">
        <f t="shared" si="0"/>
        <v>7.8110000000000002E-3</v>
      </c>
      <c r="F37" s="107">
        <f t="shared" si="1"/>
        <v>0.78110000000000002</v>
      </c>
      <c r="G37" s="78">
        <f>分析係数表!F38</f>
        <v>0.83881505728732564</v>
      </c>
      <c r="H37" s="107">
        <f t="shared" si="2"/>
        <v>0.65519844124713011</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逆行列!AB38</f>
        <v>8.6626999999999996E-2</v>
      </c>
      <c r="E38" s="86">
        <f t="shared" si="0"/>
        <v>8.5546999999999998E-2</v>
      </c>
      <c r="F38" s="107">
        <f t="shared" si="1"/>
        <v>8.5547000000000004</v>
      </c>
      <c r="G38" s="78">
        <f>分析係数表!F39</f>
        <v>0.49216477614463838</v>
      </c>
      <c r="H38" s="107">
        <f t="shared" si="2"/>
        <v>4.2103220104845382</v>
      </c>
      <c r="I38" s="78">
        <f>分析係数表!D39</f>
        <v>6.7017031870141783E-2</v>
      </c>
      <c r="J38" s="107">
        <f t="shared" si="3"/>
        <v>1</v>
      </c>
      <c r="K38" s="78">
        <f>分析係数表!E39</f>
        <v>6.2186301178461113E-2</v>
      </c>
      <c r="L38" s="107">
        <f t="shared" si="4"/>
        <v>1</v>
      </c>
    </row>
    <row r="39" spans="1:12" ht="16.5" customHeight="1" x14ac:dyDescent="0.15">
      <c r="A39" s="100">
        <v>35</v>
      </c>
      <c r="B39" s="96" t="s">
        <v>93</v>
      </c>
      <c r="C39" s="104"/>
      <c r="D39" s="89">
        <f>逆行列!AB39</f>
        <v>1.3724E-2</v>
      </c>
      <c r="E39" s="86">
        <f t="shared" si="0"/>
        <v>1.3553000000000001E-2</v>
      </c>
      <c r="F39" s="107">
        <f t="shared" si="1"/>
        <v>1.3553000000000002</v>
      </c>
      <c r="G39" s="78">
        <f>分析係数表!F40</f>
        <v>0.51640599442629331</v>
      </c>
      <c r="H39" s="107">
        <f t="shared" si="2"/>
        <v>0.69988504424595543</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逆行列!AB40</f>
        <v>8.5099999999999998E-4</v>
      </c>
      <c r="E40" s="86">
        <f t="shared" si="0"/>
        <v>8.4000000000000003E-4</v>
      </c>
      <c r="F40" s="107">
        <f t="shared" si="1"/>
        <v>8.4000000000000005E-2</v>
      </c>
      <c r="G40" s="78">
        <f>分析係数表!F41</f>
        <v>0.70991192005501336</v>
      </c>
      <c r="H40" s="107">
        <f t="shared" si="2"/>
        <v>5.9632601284621126E-2</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逆行列!AB41</f>
        <v>2.2900000000000001E-4</v>
      </c>
      <c r="E41" s="86">
        <f t="shared" si="0"/>
        <v>2.2599999999999999E-4</v>
      </c>
      <c r="F41" s="107">
        <f t="shared" si="1"/>
        <v>2.2599999999999999E-2</v>
      </c>
      <c r="G41" s="78">
        <f>分析係数表!F42</f>
        <v>0.67739938979453929</v>
      </c>
      <c r="H41" s="107">
        <f t="shared" si="2"/>
        <v>1.5309226209356586E-2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逆行列!AB42</f>
        <v>1.35E-4</v>
      </c>
      <c r="E42" s="86">
        <f t="shared" si="0"/>
        <v>1.3300000000000001E-4</v>
      </c>
      <c r="F42" s="107">
        <f t="shared" si="1"/>
        <v>1.3300000000000001E-2</v>
      </c>
      <c r="G42" s="78">
        <f>分析係数表!F43</f>
        <v>0.61149593986807305</v>
      </c>
      <c r="H42" s="107">
        <f t="shared" si="2"/>
        <v>8.132896000245372E-3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逆行列!AB43</f>
        <v>1.067E-3</v>
      </c>
      <c r="E43" s="86">
        <f t="shared" si="0"/>
        <v>1.054E-3</v>
      </c>
      <c r="F43" s="107">
        <f t="shared" si="1"/>
        <v>0.10540000000000001</v>
      </c>
      <c r="G43" s="78">
        <f>分析係数表!F44</f>
        <v>0.56981883202321104</v>
      </c>
      <c r="H43" s="107">
        <f t="shared" si="2"/>
        <v>6.005890489524645E-2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逆行列!AB44</f>
        <v>5.8205E-2</v>
      </c>
      <c r="E44" s="86">
        <f t="shared" si="0"/>
        <v>5.7479000000000002E-2</v>
      </c>
      <c r="F44" s="107">
        <f>$C$30*E44</f>
        <v>5.7479000000000005</v>
      </c>
      <c r="G44" s="78">
        <f>分析係数表!F45</f>
        <v>0.61317771700844281</v>
      </c>
      <c r="H44" s="107">
        <f t="shared" si="2"/>
        <v>3.5244841995928287</v>
      </c>
      <c r="I44" s="78">
        <f>分析係数表!D45</f>
        <v>0.10506564935424789</v>
      </c>
      <c r="J44" s="107">
        <f t="shared" si="3"/>
        <v>1</v>
      </c>
      <c r="K44" s="78">
        <f>分析係数表!E45</f>
        <v>9.0418521617546821E-2</v>
      </c>
      <c r="L44" s="107">
        <f t="shared" si="4"/>
        <v>1</v>
      </c>
    </row>
    <row r="45" spans="1:12" ht="16.5" customHeight="1" x14ac:dyDescent="0.15">
      <c r="A45" s="100">
        <v>41</v>
      </c>
      <c r="B45" s="96" t="s">
        <v>16</v>
      </c>
      <c r="C45" s="104"/>
      <c r="D45" s="89">
        <f>逆行列!AB45</f>
        <v>2.5799999999999998E-4</v>
      </c>
      <c r="E45" s="86">
        <f t="shared" si="0"/>
        <v>2.5500000000000002E-4</v>
      </c>
      <c r="F45" s="107">
        <f t="shared" si="1"/>
        <v>2.5500000000000002E-2</v>
      </c>
      <c r="G45" s="78">
        <f>分析係数表!F46</f>
        <v>0.51596704897888579</v>
      </c>
      <c r="H45" s="107">
        <f t="shared" si="2"/>
        <v>1.3157159748961589E-2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逆行列!AB46</f>
        <v>1.4519999999999999E-3</v>
      </c>
      <c r="E46" s="86">
        <f t="shared" si="0"/>
        <v>1.4339999999999999E-3</v>
      </c>
      <c r="F46" s="107">
        <f t="shared" si="1"/>
        <v>0.1434</v>
      </c>
      <c r="G46" s="78">
        <f>分析係数表!F47</f>
        <v>-5.3539496086262839E-5</v>
      </c>
      <c r="H46" s="107">
        <f t="shared" si="2"/>
        <v>-7.6775637387700914E-6</v>
      </c>
      <c r="I46" s="78">
        <f>分析係数表!D47</f>
        <v>0</v>
      </c>
      <c r="J46" s="107">
        <f t="shared" si="3"/>
        <v>0</v>
      </c>
      <c r="K46" s="78">
        <f>分析係数表!E47</f>
        <v>0</v>
      </c>
      <c r="L46" s="107">
        <f t="shared" si="4"/>
        <v>0</v>
      </c>
    </row>
    <row r="47" spans="1:12" ht="16.5" customHeight="1" x14ac:dyDescent="0.15">
      <c r="A47" s="101">
        <v>43</v>
      </c>
      <c r="B47" s="97" t="s">
        <v>184</v>
      </c>
      <c r="C47" s="105"/>
      <c r="D47" s="91">
        <f>逆行列!AB47</f>
        <v>3.4489999999999998E-3</v>
      </c>
      <c r="E47" s="87">
        <f t="shared" si="0"/>
        <v>3.4060000000000002E-3</v>
      </c>
      <c r="F47" s="108">
        <f t="shared" si="1"/>
        <v>0.34060000000000001</v>
      </c>
      <c r="G47" s="79">
        <f>分析係数表!F48</f>
        <v>0.40759173620369599</v>
      </c>
      <c r="H47" s="108">
        <f t="shared" si="2"/>
        <v>0.13882574535097886</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逆行列!AB48</f>
        <v>1.373939</v>
      </c>
      <c r="E48" s="88"/>
      <c r="F48" s="82">
        <f>SUM(F5:F47)</f>
        <v>135.68039999999999</v>
      </c>
      <c r="G48" s="81">
        <f>分析係数表!F49</f>
        <v>0.4580197971513183</v>
      </c>
      <c r="H48" s="82">
        <f>SUM(H5:H47)</f>
        <v>61.980945055949213</v>
      </c>
      <c r="I48" s="81">
        <f>分析係数表!D49</f>
        <v>5.2929230967761406E-2</v>
      </c>
      <c r="J48" s="82">
        <f>SUM(J5:J47)</f>
        <v>9</v>
      </c>
      <c r="K48" s="81">
        <f>分析係数表!E49</f>
        <v>4.5949321610166551E-2</v>
      </c>
      <c r="L48" s="82">
        <f>SUM(L5:L47)</f>
        <v>7</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90" zoomScaleNormal="90" workbookViewId="0">
      <pane xSplit="2" ySplit="4" topLeftCell="C5" activePane="bottomRight" state="frozen"/>
      <selection activeCell="B14" sqref="B14"/>
      <selection pane="topRight" activeCell="B14" sqref="B14"/>
      <selection pane="bottomLeft" activeCell="B14" sqref="B14"/>
      <selection pane="bottomRight" activeCell="C5" sqref="C5"/>
    </sheetView>
  </sheetViews>
  <sheetFormatPr defaultColWidth="8.875" defaultRowHeight="16.5" customHeight="1" x14ac:dyDescent="0.15"/>
  <cols>
    <col min="1" max="1" width="5.5" style="83" customWidth="1"/>
    <col min="2" max="2" width="30.625" style="40" customWidth="1"/>
    <col min="3" max="5" width="15.625" style="38" customWidth="1"/>
    <col min="6" max="6" width="18.625" style="40" customWidth="1"/>
    <col min="7" max="7" width="15.625" style="40" customWidth="1"/>
    <col min="8" max="8" width="18.625" style="40" customWidth="1"/>
    <col min="9" max="9" width="15.625" style="40" customWidth="1"/>
    <col min="10" max="10" width="18.625" style="40" customWidth="1"/>
    <col min="11" max="11" width="15.625" style="40" customWidth="1"/>
    <col min="12" max="12" width="18.625" style="40" customWidth="1"/>
    <col min="13" max="14" width="8.875" style="40"/>
    <col min="15" max="16384" width="8.875" style="38"/>
  </cols>
  <sheetData>
    <row r="1" spans="1:14" ht="22.5" customHeight="1" x14ac:dyDescent="0.15">
      <c r="A1" s="110" t="s">
        <v>233</v>
      </c>
      <c r="C1" s="39"/>
      <c r="D1" s="39"/>
    </row>
    <row r="2" spans="1:14" ht="22.5" customHeight="1" x14ac:dyDescent="0.15">
      <c r="A2" s="111">
        <v>27</v>
      </c>
      <c r="B2" s="110" t="s">
        <v>10</v>
      </c>
    </row>
    <row r="3" spans="1:14" s="43" customFormat="1" ht="18.75" customHeight="1" x14ac:dyDescent="0.15">
      <c r="A3" s="353" t="s">
        <v>218</v>
      </c>
      <c r="B3" s="354"/>
      <c r="C3" s="73" t="s">
        <v>38</v>
      </c>
      <c r="D3" s="74" t="s">
        <v>39</v>
      </c>
      <c r="E3" s="74" t="s">
        <v>231</v>
      </c>
      <c r="F3" s="75" t="s">
        <v>225</v>
      </c>
      <c r="G3" s="76" t="s">
        <v>117</v>
      </c>
      <c r="H3" s="75" t="s">
        <v>226</v>
      </c>
      <c r="I3" s="76" t="s">
        <v>227</v>
      </c>
      <c r="J3" s="75" t="s">
        <v>228</v>
      </c>
      <c r="K3" s="76" t="s">
        <v>229</v>
      </c>
      <c r="L3" s="75" t="s">
        <v>230</v>
      </c>
      <c r="M3" s="44"/>
      <c r="N3" s="44"/>
    </row>
    <row r="4" spans="1:14" ht="75" customHeight="1" x14ac:dyDescent="0.15">
      <c r="A4" s="355"/>
      <c r="B4" s="356"/>
      <c r="C4" s="270" t="s">
        <v>275</v>
      </c>
      <c r="D4" s="271" t="s">
        <v>220</v>
      </c>
      <c r="E4" s="271" t="s">
        <v>221</v>
      </c>
      <c r="F4" s="272" t="s">
        <v>276</v>
      </c>
      <c r="G4" s="273" t="s">
        <v>88</v>
      </c>
      <c r="H4" s="272" t="s">
        <v>277</v>
      </c>
      <c r="I4" s="273" t="s">
        <v>278</v>
      </c>
      <c r="J4" s="272" t="s">
        <v>224</v>
      </c>
      <c r="K4" s="273" t="s">
        <v>279</v>
      </c>
      <c r="L4" s="272" t="s">
        <v>219</v>
      </c>
    </row>
    <row r="5" spans="1:14" ht="16.5" customHeight="1" x14ac:dyDescent="0.15">
      <c r="A5" s="98">
        <v>1</v>
      </c>
      <c r="B5" s="95" t="s">
        <v>163</v>
      </c>
      <c r="C5" s="103"/>
      <c r="D5" s="90">
        <f>逆行列!AC5</f>
        <v>4.64E-4</v>
      </c>
      <c r="E5" s="85">
        <f>ROUND(D5/$D$31,6)</f>
        <v>4.64E-4</v>
      </c>
      <c r="F5" s="106">
        <f>$C$31*E5</f>
        <v>4.6399999999999997E-2</v>
      </c>
      <c r="G5" s="77">
        <f>分析係数表!F6</f>
        <v>0.48570802668722374</v>
      </c>
      <c r="H5" s="106">
        <f>F5*G5</f>
        <v>2.253685243828718E-2</v>
      </c>
      <c r="I5" s="77">
        <f>分析係数表!D6</f>
        <v>0.24151604727387679</v>
      </c>
      <c r="J5" s="106">
        <f>ROUND(F5*I5,0)</f>
        <v>0</v>
      </c>
      <c r="K5" s="77">
        <f>分析係数表!E6</f>
        <v>3.2516041727903455E-2</v>
      </c>
      <c r="L5" s="106">
        <f>ROUND(F5*K5,0)</f>
        <v>0</v>
      </c>
    </row>
    <row r="6" spans="1:14" ht="16.5" customHeight="1" x14ac:dyDescent="0.15">
      <c r="A6" s="99">
        <v>2</v>
      </c>
      <c r="B6" s="96" t="s">
        <v>164</v>
      </c>
      <c r="C6" s="104"/>
      <c r="D6" s="89">
        <f>逆行列!AC6</f>
        <v>4.5000000000000003E-5</v>
      </c>
      <c r="E6" s="86">
        <f t="shared" ref="E6:E47" si="0">ROUND(D6/$D$31,6)</f>
        <v>4.5000000000000003E-5</v>
      </c>
      <c r="F6" s="107">
        <f t="shared" ref="F6:F47" si="1">$C$31*E6</f>
        <v>4.5000000000000005E-3</v>
      </c>
      <c r="G6" s="78">
        <f>分析係数表!F7</f>
        <v>0.67176809506661861</v>
      </c>
      <c r="H6" s="107">
        <f t="shared" ref="H6:H47" si="2">F6*G6</f>
        <v>3.0229564277997841E-3</v>
      </c>
      <c r="I6" s="78">
        <f>分析係数表!D7</f>
        <v>0.30950666186532227</v>
      </c>
      <c r="J6" s="107">
        <f t="shared" ref="J6:J47" si="3">ROUND(F6*I6,0)</f>
        <v>0</v>
      </c>
      <c r="K6" s="78">
        <f>分析係数表!E7</f>
        <v>9.668707238026647E-2</v>
      </c>
      <c r="L6" s="107">
        <f t="shared" ref="L6:L47" si="4">ROUND(F6*K6,0)</f>
        <v>0</v>
      </c>
    </row>
    <row r="7" spans="1:14" ht="16.5" customHeight="1" x14ac:dyDescent="0.15">
      <c r="A7" s="100">
        <v>3</v>
      </c>
      <c r="B7" s="96" t="s">
        <v>165</v>
      </c>
      <c r="C7" s="104"/>
      <c r="D7" s="89">
        <f>逆行列!AC7</f>
        <v>9.9999999999999995E-7</v>
      </c>
      <c r="E7" s="86">
        <f t="shared" si="0"/>
        <v>9.9999999999999995E-7</v>
      </c>
      <c r="F7" s="107">
        <f t="shared" si="1"/>
        <v>9.9999999999999991E-5</v>
      </c>
      <c r="G7" s="78">
        <f>分析係数表!F8</f>
        <v>0.42319135410044501</v>
      </c>
      <c r="H7" s="107">
        <f t="shared" si="2"/>
        <v>4.2319135410044498E-5</v>
      </c>
      <c r="I7" s="78">
        <f>分析係数表!D8</f>
        <v>0.10375079465988557</v>
      </c>
      <c r="J7" s="107">
        <f t="shared" si="3"/>
        <v>0</v>
      </c>
      <c r="K7" s="78">
        <f>分析係数表!E8</f>
        <v>2.8429752066115702E-2</v>
      </c>
      <c r="L7" s="107">
        <f t="shared" si="4"/>
        <v>0</v>
      </c>
    </row>
    <row r="8" spans="1:14" ht="16.5" customHeight="1" x14ac:dyDescent="0.15">
      <c r="A8" s="115">
        <v>4</v>
      </c>
      <c r="B8" s="96" t="s">
        <v>1</v>
      </c>
      <c r="C8" s="104"/>
      <c r="D8" s="91">
        <f>逆行列!AC8</f>
        <v>1.0399999999999999E-4</v>
      </c>
      <c r="E8" s="87">
        <f t="shared" si="0"/>
        <v>1.0399999999999999E-4</v>
      </c>
      <c r="F8" s="107">
        <f t="shared" si="1"/>
        <v>1.04E-2</v>
      </c>
      <c r="G8" s="79">
        <f>分析係数表!F9</f>
        <v>0.44415167095115682</v>
      </c>
      <c r="H8" s="107">
        <f t="shared" si="2"/>
        <v>4.6191773778920305E-3</v>
      </c>
      <c r="I8" s="79">
        <f>分析係数表!D9</f>
        <v>5.507712082262211E-2</v>
      </c>
      <c r="J8" s="107">
        <f t="shared" si="3"/>
        <v>0</v>
      </c>
      <c r="K8" s="79">
        <f>分析係数表!E9</f>
        <v>4.1838046272493573E-2</v>
      </c>
      <c r="L8" s="107">
        <f t="shared" si="4"/>
        <v>0</v>
      </c>
    </row>
    <row r="9" spans="1:14" ht="16.5" customHeight="1" x14ac:dyDescent="0.15">
      <c r="A9" s="100">
        <v>5</v>
      </c>
      <c r="B9" s="96" t="s">
        <v>166</v>
      </c>
      <c r="C9" s="55"/>
      <c r="D9" s="89">
        <f>逆行列!AC9</f>
        <v>7.2000000000000002E-5</v>
      </c>
      <c r="E9" s="86">
        <f t="shared" si="0"/>
        <v>7.2000000000000002E-5</v>
      </c>
      <c r="F9" s="107">
        <f t="shared" si="1"/>
        <v>7.1999999999999998E-3</v>
      </c>
      <c r="G9" s="78">
        <f>分析係数表!F10</f>
        <v>0.36414820056107028</v>
      </c>
      <c r="H9" s="107">
        <f t="shared" si="2"/>
        <v>2.6218670440397059E-3</v>
      </c>
      <c r="I9" s="78">
        <f>分析係数表!D10</f>
        <v>3.5884456721163506E-2</v>
      </c>
      <c r="J9" s="107">
        <f t="shared" si="3"/>
        <v>0</v>
      </c>
      <c r="K9" s="78">
        <f>分析係数表!E10</f>
        <v>3.3328117239643219E-2</v>
      </c>
      <c r="L9" s="107">
        <f t="shared" si="4"/>
        <v>0</v>
      </c>
    </row>
    <row r="10" spans="1:14" ht="16.5" customHeight="1" x14ac:dyDescent="0.15">
      <c r="A10" s="116">
        <v>6</v>
      </c>
      <c r="B10" s="96" t="s">
        <v>2</v>
      </c>
      <c r="C10" s="104"/>
      <c r="D10" s="90">
        <f>逆行列!AC10</f>
        <v>4.6099999999999998E-4</v>
      </c>
      <c r="E10" s="85">
        <f t="shared" si="0"/>
        <v>4.6099999999999998E-4</v>
      </c>
      <c r="F10" s="107">
        <f t="shared" si="1"/>
        <v>4.6099999999999995E-2</v>
      </c>
      <c r="G10" s="77">
        <f>分析係数表!F11</f>
        <v>0.3909851465844234</v>
      </c>
      <c r="H10" s="107">
        <f t="shared" si="2"/>
        <v>1.8024415257541917E-2</v>
      </c>
      <c r="I10" s="77">
        <f>分析係数表!D11</f>
        <v>0.11425786096635826</v>
      </c>
      <c r="J10" s="107">
        <f t="shared" si="3"/>
        <v>0</v>
      </c>
      <c r="K10" s="77">
        <f>分析係数表!E11</f>
        <v>6.9679889397000955E-2</v>
      </c>
      <c r="L10" s="107">
        <f t="shared" si="4"/>
        <v>0</v>
      </c>
    </row>
    <row r="11" spans="1:14" ht="16.5" customHeight="1" x14ac:dyDescent="0.15">
      <c r="A11" s="100">
        <v>7</v>
      </c>
      <c r="B11" s="96" t="s">
        <v>97</v>
      </c>
      <c r="C11" s="104"/>
      <c r="D11" s="89">
        <f>逆行列!AC11</f>
        <v>1.7340000000000001E-2</v>
      </c>
      <c r="E11" s="86">
        <f t="shared" si="0"/>
        <v>1.7336000000000001E-2</v>
      </c>
      <c r="F11" s="107">
        <f t="shared" si="1"/>
        <v>1.7336</v>
      </c>
      <c r="G11" s="78">
        <f>分析係数表!F12</f>
        <v>0.34923508235554956</v>
      </c>
      <c r="H11" s="107">
        <f t="shared" si="2"/>
        <v>0.60543393877158069</v>
      </c>
      <c r="I11" s="78">
        <f>分析係数表!D12</f>
        <v>5.3391076544275953E-2</v>
      </c>
      <c r="J11" s="107">
        <f t="shared" si="3"/>
        <v>0</v>
      </c>
      <c r="K11" s="78">
        <f>分析係数表!E12</f>
        <v>4.041198195937943E-2</v>
      </c>
      <c r="L11" s="107">
        <f t="shared" si="4"/>
        <v>0</v>
      </c>
    </row>
    <row r="12" spans="1:14" ht="16.5" customHeight="1" x14ac:dyDescent="0.15">
      <c r="A12" s="99">
        <v>8</v>
      </c>
      <c r="B12" s="96" t="s">
        <v>3</v>
      </c>
      <c r="C12" s="104"/>
      <c r="D12" s="89">
        <f>逆行列!AC12</f>
        <v>1.379E-3</v>
      </c>
      <c r="E12" s="86">
        <f t="shared" si="0"/>
        <v>1.379E-3</v>
      </c>
      <c r="F12" s="107">
        <f t="shared" si="1"/>
        <v>0.13789999999999999</v>
      </c>
      <c r="G12" s="78">
        <f>分析係数表!F13</f>
        <v>0.31889278097965035</v>
      </c>
      <c r="H12" s="107">
        <f t="shared" si="2"/>
        <v>4.3975314497093784E-2</v>
      </c>
      <c r="I12" s="78">
        <f>分析係数表!D13</f>
        <v>1.3867836747138904E-2</v>
      </c>
      <c r="J12" s="107">
        <f t="shared" si="3"/>
        <v>0</v>
      </c>
      <c r="K12" s="78">
        <f>分析係数表!E13</f>
        <v>1.3435014447853675E-2</v>
      </c>
      <c r="L12" s="107">
        <f t="shared" si="4"/>
        <v>0</v>
      </c>
    </row>
    <row r="13" spans="1:14" ht="16.5" customHeight="1" x14ac:dyDescent="0.15">
      <c r="A13" s="100">
        <v>9</v>
      </c>
      <c r="B13" s="96" t="s">
        <v>4</v>
      </c>
      <c r="C13" s="104"/>
      <c r="D13" s="89">
        <f>逆行列!AC13</f>
        <v>6.8690000000000001E-3</v>
      </c>
      <c r="E13" s="86">
        <f t="shared" si="0"/>
        <v>6.8669999999999998E-3</v>
      </c>
      <c r="F13" s="107">
        <f t="shared" si="1"/>
        <v>0.68669999999999998</v>
      </c>
      <c r="G13" s="78">
        <f>分析係数表!F14</f>
        <v>0.30341232585675537</v>
      </c>
      <c r="H13" s="107">
        <f t="shared" si="2"/>
        <v>0.2083532441658339</v>
      </c>
      <c r="I13" s="78">
        <f>分析係数表!D14</f>
        <v>1.0097998874734429E-3</v>
      </c>
      <c r="J13" s="107">
        <f t="shared" si="3"/>
        <v>0</v>
      </c>
      <c r="K13" s="78">
        <f>分析係数表!E14</f>
        <v>9.4576891747772567E-4</v>
      </c>
      <c r="L13" s="107">
        <f t="shared" si="4"/>
        <v>0</v>
      </c>
    </row>
    <row r="14" spans="1:14" ht="16.5" customHeight="1" x14ac:dyDescent="0.15">
      <c r="A14" s="99">
        <v>10</v>
      </c>
      <c r="B14" s="96" t="s">
        <v>167</v>
      </c>
      <c r="C14" s="104"/>
      <c r="D14" s="89">
        <f>逆行列!AC14</f>
        <v>7.2110000000000004E-3</v>
      </c>
      <c r="E14" s="86">
        <f t="shared" si="0"/>
        <v>7.2090000000000001E-3</v>
      </c>
      <c r="F14" s="107">
        <f t="shared" si="1"/>
        <v>0.72089999999999999</v>
      </c>
      <c r="G14" s="78">
        <f>分析係数表!F15</f>
        <v>0.33935947066777478</v>
      </c>
      <c r="H14" s="107">
        <f t="shared" si="2"/>
        <v>0.24464424240439883</v>
      </c>
      <c r="I14" s="78">
        <f>分析係数表!D15</f>
        <v>4.7522447367376097E-2</v>
      </c>
      <c r="J14" s="107">
        <f t="shared" si="3"/>
        <v>0</v>
      </c>
      <c r="K14" s="78">
        <f>分析係数表!E15</f>
        <v>4.2545676709145233E-2</v>
      </c>
      <c r="L14" s="107">
        <f t="shared" si="4"/>
        <v>0</v>
      </c>
    </row>
    <row r="15" spans="1:14" ht="16.5" customHeight="1" x14ac:dyDescent="0.15">
      <c r="A15" s="100">
        <v>11</v>
      </c>
      <c r="B15" s="96" t="s">
        <v>168</v>
      </c>
      <c r="C15" s="104"/>
      <c r="D15" s="89">
        <f>逆行列!AC15</f>
        <v>1.168E-3</v>
      </c>
      <c r="E15" s="86">
        <f t="shared" si="0"/>
        <v>1.168E-3</v>
      </c>
      <c r="F15" s="107">
        <f t="shared" si="1"/>
        <v>0.1168</v>
      </c>
      <c r="G15" s="78">
        <f>分析係数表!F16</f>
        <v>0.45399226383412611</v>
      </c>
      <c r="H15" s="107">
        <f t="shared" si="2"/>
        <v>5.302629641582593E-2</v>
      </c>
      <c r="I15" s="78">
        <f>分析係数表!D16</f>
        <v>3.6381962666217654E-2</v>
      </c>
      <c r="J15" s="107">
        <f t="shared" si="3"/>
        <v>0</v>
      </c>
      <c r="K15" s="78">
        <f>分析係数表!E16</f>
        <v>3.2796853148488549E-2</v>
      </c>
      <c r="L15" s="107">
        <f t="shared" si="4"/>
        <v>0</v>
      </c>
    </row>
    <row r="16" spans="1:14" ht="16.5" customHeight="1" x14ac:dyDescent="0.15">
      <c r="A16" s="99">
        <v>12</v>
      </c>
      <c r="B16" s="96" t="s">
        <v>169</v>
      </c>
      <c r="C16" s="104"/>
      <c r="D16" s="89">
        <f>逆行列!AC16</f>
        <v>2.7099999999999997E-4</v>
      </c>
      <c r="E16" s="86">
        <f t="shared" si="0"/>
        <v>2.7099999999999997E-4</v>
      </c>
      <c r="F16" s="107">
        <f t="shared" si="1"/>
        <v>2.7099999999999999E-2</v>
      </c>
      <c r="G16" s="78">
        <f>分析係数表!F17</f>
        <v>0.46132696318521343</v>
      </c>
      <c r="H16" s="107">
        <f t="shared" si="2"/>
        <v>1.2501960702319284E-2</v>
      </c>
      <c r="I16" s="78">
        <f>分析係数表!D17</f>
        <v>7.7759018132968136E-2</v>
      </c>
      <c r="J16" s="107">
        <f t="shared" si="3"/>
        <v>0</v>
      </c>
      <c r="K16" s="78">
        <f>分析係数表!E17</f>
        <v>5.4566173049882649E-2</v>
      </c>
      <c r="L16" s="107">
        <f t="shared" si="4"/>
        <v>0</v>
      </c>
    </row>
    <row r="17" spans="1:12" ht="16.5" customHeight="1" x14ac:dyDescent="0.15">
      <c r="A17" s="100">
        <v>13</v>
      </c>
      <c r="B17" s="96" t="s">
        <v>170</v>
      </c>
      <c r="C17" s="104"/>
      <c r="D17" s="89">
        <f>逆行列!AC17</f>
        <v>1.4813E-2</v>
      </c>
      <c r="E17" s="86">
        <f t="shared" si="0"/>
        <v>1.4808999999999999E-2</v>
      </c>
      <c r="F17" s="107">
        <f t="shared" si="1"/>
        <v>1.4808999999999999</v>
      </c>
      <c r="G17" s="78">
        <f>分析係数表!F18</f>
        <v>0.481838760471413</v>
      </c>
      <c r="H17" s="107">
        <f t="shared" si="2"/>
        <v>0.71355502038211549</v>
      </c>
      <c r="I17" s="78">
        <f>分析係数表!D18</f>
        <v>4.4574750223706147E-2</v>
      </c>
      <c r="J17" s="107">
        <f t="shared" si="3"/>
        <v>0</v>
      </c>
      <c r="K17" s="78">
        <f>分析係数表!E18</f>
        <v>3.9092504514586568E-2</v>
      </c>
      <c r="L17" s="107">
        <f t="shared" si="4"/>
        <v>0</v>
      </c>
    </row>
    <row r="18" spans="1:12" ht="16.5" customHeight="1" x14ac:dyDescent="0.15">
      <c r="A18" s="99">
        <v>14</v>
      </c>
      <c r="B18" s="96" t="s">
        <v>5</v>
      </c>
      <c r="C18" s="104"/>
      <c r="D18" s="89">
        <f>逆行列!AC18</f>
        <v>2.5892999999999999E-2</v>
      </c>
      <c r="E18" s="86">
        <f t="shared" si="0"/>
        <v>2.5887E-2</v>
      </c>
      <c r="F18" s="107">
        <f t="shared" si="1"/>
        <v>2.5887000000000002</v>
      </c>
      <c r="G18" s="78">
        <f>分析係数表!F19</f>
        <v>0.26496716403559761</v>
      </c>
      <c r="H18" s="107">
        <f t="shared" si="2"/>
        <v>0.68592049753895157</v>
      </c>
      <c r="I18" s="78">
        <f>分析係数表!D19</f>
        <v>1.0166939725639489E-2</v>
      </c>
      <c r="J18" s="107">
        <f t="shared" si="3"/>
        <v>0</v>
      </c>
      <c r="K18" s="78">
        <f>分析係数表!E19</f>
        <v>9.4340922408746569E-3</v>
      </c>
      <c r="L18" s="107">
        <f t="shared" si="4"/>
        <v>0</v>
      </c>
    </row>
    <row r="19" spans="1:12" ht="16.5" customHeight="1" x14ac:dyDescent="0.15">
      <c r="A19" s="100">
        <v>15</v>
      </c>
      <c r="B19" s="96" t="s">
        <v>6</v>
      </c>
      <c r="C19" s="104"/>
      <c r="D19" s="89">
        <f>逆行列!AC19</f>
        <v>3.0869999999999999E-3</v>
      </c>
      <c r="E19" s="86">
        <f t="shared" si="0"/>
        <v>3.0860000000000002E-3</v>
      </c>
      <c r="F19" s="107">
        <f t="shared" si="1"/>
        <v>0.30860000000000004</v>
      </c>
      <c r="G19" s="78">
        <f>分析係数表!F20</f>
        <v>0.15088328436796519</v>
      </c>
      <c r="H19" s="107">
        <f t="shared" si="2"/>
        <v>4.6562581555954066E-2</v>
      </c>
      <c r="I19" s="78">
        <f>分析係数表!D20</f>
        <v>1.4370745054861198E-2</v>
      </c>
      <c r="J19" s="107">
        <f t="shared" si="3"/>
        <v>0</v>
      </c>
      <c r="K19" s="78">
        <f>分析係数表!E20</f>
        <v>1.2822749001160996E-2</v>
      </c>
      <c r="L19" s="107">
        <f t="shared" si="4"/>
        <v>0</v>
      </c>
    </row>
    <row r="20" spans="1:12" ht="16.5" customHeight="1" x14ac:dyDescent="0.15">
      <c r="A20" s="99">
        <v>16</v>
      </c>
      <c r="B20" s="96" t="s">
        <v>7</v>
      </c>
      <c r="C20" s="104"/>
      <c r="D20" s="89">
        <f>逆行列!AC20</f>
        <v>5.8388000000000002E-2</v>
      </c>
      <c r="E20" s="86">
        <f t="shared" si="0"/>
        <v>5.8373000000000001E-2</v>
      </c>
      <c r="F20" s="107">
        <f t="shared" si="1"/>
        <v>5.8372999999999999</v>
      </c>
      <c r="G20" s="78">
        <f>分析係数表!F21</f>
        <v>0.41125826744511707</v>
      </c>
      <c r="H20" s="107">
        <f t="shared" si="2"/>
        <v>2.4006378845573817</v>
      </c>
      <c r="I20" s="78">
        <f>分析係数表!D21</f>
        <v>7.248960510157916E-2</v>
      </c>
      <c r="J20" s="107">
        <f t="shared" si="3"/>
        <v>0</v>
      </c>
      <c r="K20" s="78">
        <f>分析係数表!E21</f>
        <v>5.9696160171201641E-2</v>
      </c>
      <c r="L20" s="107">
        <f t="shared" si="4"/>
        <v>0</v>
      </c>
    </row>
    <row r="21" spans="1:12" ht="16.5" customHeight="1" x14ac:dyDescent="0.15">
      <c r="A21" s="100">
        <v>17</v>
      </c>
      <c r="B21" s="96" t="s">
        <v>98</v>
      </c>
      <c r="C21" s="104"/>
      <c r="D21" s="89">
        <f>逆行列!AC21</f>
        <v>1.7949999999999999E-3</v>
      </c>
      <c r="E21" s="86">
        <f t="shared" si="0"/>
        <v>1.7949999999999999E-3</v>
      </c>
      <c r="F21" s="107">
        <f t="shared" si="1"/>
        <v>0.17949999999999999</v>
      </c>
      <c r="G21" s="78">
        <f>分析係数表!F22</f>
        <v>0.41343088178667692</v>
      </c>
      <c r="H21" s="107">
        <f t="shared" si="2"/>
        <v>7.4210843280708511E-2</v>
      </c>
      <c r="I21" s="78">
        <f>分析係数表!D22</f>
        <v>3.5687331536388138E-2</v>
      </c>
      <c r="J21" s="107">
        <f t="shared" si="3"/>
        <v>0</v>
      </c>
      <c r="K21" s="78">
        <f>分析係数表!E22</f>
        <v>3.2368630471056349E-2</v>
      </c>
      <c r="L21" s="107">
        <f t="shared" si="4"/>
        <v>0</v>
      </c>
    </row>
    <row r="22" spans="1:12" ht="16.5" customHeight="1" x14ac:dyDescent="0.15">
      <c r="A22" s="99">
        <v>18</v>
      </c>
      <c r="B22" s="96" t="s">
        <v>99</v>
      </c>
      <c r="C22" s="104"/>
      <c r="D22" s="89">
        <f>逆行列!AC22</f>
        <v>5.5800000000000001E-4</v>
      </c>
      <c r="E22" s="86">
        <f t="shared" si="0"/>
        <v>5.5800000000000001E-4</v>
      </c>
      <c r="F22" s="107">
        <f t="shared" si="1"/>
        <v>5.5800000000000002E-2</v>
      </c>
      <c r="G22" s="78">
        <f>分析係数表!F23</f>
        <v>0.45246219063050586</v>
      </c>
      <c r="H22" s="107">
        <f t="shared" si="2"/>
        <v>2.5247390237182227E-2</v>
      </c>
      <c r="I22" s="78">
        <f>分析係数表!D23</f>
        <v>4.2722122936378136E-2</v>
      </c>
      <c r="J22" s="107">
        <f t="shared" si="3"/>
        <v>0</v>
      </c>
      <c r="K22" s="78">
        <f>分析係数表!E23</f>
        <v>3.6275255748818895E-2</v>
      </c>
      <c r="L22" s="107">
        <f t="shared" si="4"/>
        <v>0</v>
      </c>
    </row>
    <row r="23" spans="1:12" ht="16.5" customHeight="1" x14ac:dyDescent="0.15">
      <c r="A23" s="100">
        <v>19</v>
      </c>
      <c r="B23" s="96" t="s">
        <v>100</v>
      </c>
      <c r="C23" s="104" t="s">
        <v>40</v>
      </c>
      <c r="D23" s="89">
        <f>逆行列!AC23</f>
        <v>2.5999999999999998E-4</v>
      </c>
      <c r="E23" s="86">
        <f t="shared" si="0"/>
        <v>2.5999999999999998E-4</v>
      </c>
      <c r="F23" s="107">
        <f t="shared" si="1"/>
        <v>2.5999999999999999E-2</v>
      </c>
      <c r="G23" s="78">
        <f>分析係数表!F24</f>
        <v>0.35247981545559398</v>
      </c>
      <c r="H23" s="107">
        <f t="shared" si="2"/>
        <v>9.1644752018454432E-3</v>
      </c>
      <c r="I23" s="78">
        <f>分析係数表!D24</f>
        <v>1.5219880465555205E-2</v>
      </c>
      <c r="J23" s="107">
        <f t="shared" si="3"/>
        <v>0</v>
      </c>
      <c r="K23" s="78">
        <f>分析係数表!E24</f>
        <v>1.4074027471951347E-2</v>
      </c>
      <c r="L23" s="107">
        <f t="shared" si="4"/>
        <v>0</v>
      </c>
    </row>
    <row r="24" spans="1:12" s="40" customFormat="1" ht="16.5" customHeight="1" x14ac:dyDescent="0.15">
      <c r="A24" s="99">
        <v>20</v>
      </c>
      <c r="B24" s="96" t="s">
        <v>171</v>
      </c>
      <c r="C24" s="104"/>
      <c r="D24" s="89">
        <f>逆行列!AC24</f>
        <v>6.3599999999999996E-4</v>
      </c>
      <c r="E24" s="86">
        <f t="shared" si="0"/>
        <v>6.3599999999999996E-4</v>
      </c>
      <c r="F24" s="107">
        <f t="shared" si="1"/>
        <v>6.359999999999999E-2</v>
      </c>
      <c r="G24" s="78">
        <f>分析係数表!F25</f>
        <v>0.37565437150249714</v>
      </c>
      <c r="H24" s="107">
        <f t="shared" si="2"/>
        <v>2.3891618027558813E-2</v>
      </c>
      <c r="I24" s="78">
        <f>分析係数表!D25</f>
        <v>2.8739116951404093E-2</v>
      </c>
      <c r="J24" s="107">
        <f t="shared" si="3"/>
        <v>0</v>
      </c>
      <c r="K24" s="78">
        <f>分析係数表!E25</f>
        <v>2.7230186024337296E-2</v>
      </c>
      <c r="L24" s="107">
        <f t="shared" si="4"/>
        <v>0</v>
      </c>
    </row>
    <row r="25" spans="1:12" s="40" customFormat="1" ht="16.5" customHeight="1" x14ac:dyDescent="0.15">
      <c r="A25" s="100">
        <v>21</v>
      </c>
      <c r="B25" s="96" t="s">
        <v>8</v>
      </c>
      <c r="C25" s="104"/>
      <c r="D25" s="89">
        <f>逆行列!AC25</f>
        <v>2.8730000000000001E-3</v>
      </c>
      <c r="E25" s="86">
        <f t="shared" si="0"/>
        <v>2.872E-3</v>
      </c>
      <c r="F25" s="107">
        <f t="shared" si="1"/>
        <v>0.28720000000000001</v>
      </c>
      <c r="G25" s="78">
        <f>分析係数表!F26</f>
        <v>0.34542907317568877</v>
      </c>
      <c r="H25" s="107">
        <f t="shared" si="2"/>
        <v>9.9207229816057813E-2</v>
      </c>
      <c r="I25" s="78">
        <f>分析係数表!D26</f>
        <v>2.8272497377471555E-2</v>
      </c>
      <c r="J25" s="107">
        <f t="shared" si="3"/>
        <v>0</v>
      </c>
      <c r="K25" s="78">
        <f>分析係数表!E26</f>
        <v>2.6379301767017853E-2</v>
      </c>
      <c r="L25" s="107">
        <f t="shared" si="4"/>
        <v>0</v>
      </c>
    </row>
    <row r="26" spans="1:12" ht="16.5" customHeight="1" x14ac:dyDescent="0.15">
      <c r="A26" s="99">
        <v>22</v>
      </c>
      <c r="B26" s="96" t="s">
        <v>102</v>
      </c>
      <c r="C26" s="104"/>
      <c r="D26" s="89">
        <f>逆行列!AC26</f>
        <v>1.1E-4</v>
      </c>
      <c r="E26" s="86">
        <f t="shared" si="0"/>
        <v>1.1E-4</v>
      </c>
      <c r="F26" s="107">
        <f t="shared" si="1"/>
        <v>1.1000000000000001E-2</v>
      </c>
      <c r="G26" s="78">
        <f>分析係数表!F27</f>
        <v>0.34459086689505486</v>
      </c>
      <c r="H26" s="107">
        <f t="shared" si="2"/>
        <v>3.7904995358456037E-3</v>
      </c>
      <c r="I26" s="78">
        <f>分析係数表!D27</f>
        <v>2.6461755990234589E-2</v>
      </c>
      <c r="J26" s="107">
        <f t="shared" si="3"/>
        <v>0</v>
      </c>
      <c r="K26" s="78">
        <f>分析係数表!E27</f>
        <v>2.6009164158691249E-2</v>
      </c>
      <c r="L26" s="107">
        <f t="shared" si="4"/>
        <v>0</v>
      </c>
    </row>
    <row r="27" spans="1:12" ht="16.5" customHeight="1" x14ac:dyDescent="0.15">
      <c r="A27" s="101">
        <v>23</v>
      </c>
      <c r="B27" s="96" t="s">
        <v>172</v>
      </c>
      <c r="C27" s="104"/>
      <c r="D27" s="91">
        <f>逆行列!AC27</f>
        <v>2.2060000000000001E-3</v>
      </c>
      <c r="E27" s="87">
        <f t="shared" si="0"/>
        <v>2.2049999999999999E-3</v>
      </c>
      <c r="F27" s="107">
        <f t="shared" si="1"/>
        <v>0.2205</v>
      </c>
      <c r="G27" s="79">
        <f>分析係数表!F28</f>
        <v>0.22214941655934178</v>
      </c>
      <c r="H27" s="107">
        <f t="shared" si="2"/>
        <v>4.8983946351334864E-2</v>
      </c>
      <c r="I27" s="79">
        <f>分析係数表!D28</f>
        <v>1.6972718365202116E-2</v>
      </c>
      <c r="J27" s="107">
        <f t="shared" si="3"/>
        <v>0</v>
      </c>
      <c r="K27" s="79">
        <f>分析係数表!E28</f>
        <v>1.6642968043597009E-2</v>
      </c>
      <c r="L27" s="107">
        <f t="shared" si="4"/>
        <v>0</v>
      </c>
    </row>
    <row r="28" spans="1:12" ht="16.5" customHeight="1" x14ac:dyDescent="0.15">
      <c r="A28" s="99">
        <v>24</v>
      </c>
      <c r="B28" s="96" t="s">
        <v>173</v>
      </c>
      <c r="C28" s="112"/>
      <c r="D28" s="89">
        <f>逆行列!AC28</f>
        <v>4.6E-5</v>
      </c>
      <c r="E28" s="86">
        <f t="shared" si="0"/>
        <v>4.6E-5</v>
      </c>
      <c r="F28" s="107">
        <f t="shared" si="1"/>
        <v>4.5999999999999999E-3</v>
      </c>
      <c r="G28" s="78">
        <f>分析係数表!F29</f>
        <v>0.42378622441075769</v>
      </c>
      <c r="H28" s="107">
        <f t="shared" si="2"/>
        <v>1.9494166322894853E-3</v>
      </c>
      <c r="I28" s="78">
        <f>分析係数表!D29</f>
        <v>2.6281572612439491E-2</v>
      </c>
      <c r="J28" s="107">
        <f t="shared" si="3"/>
        <v>0</v>
      </c>
      <c r="K28" s="78">
        <f>分析係数表!E29</f>
        <v>2.6006555162756372E-2</v>
      </c>
      <c r="L28" s="107">
        <f t="shared" si="4"/>
        <v>0</v>
      </c>
    </row>
    <row r="29" spans="1:12" ht="16.5" customHeight="1" x14ac:dyDescent="0.15">
      <c r="A29" s="98">
        <v>25</v>
      </c>
      <c r="B29" s="96" t="s">
        <v>174</v>
      </c>
      <c r="C29" s="104"/>
      <c r="D29" s="90">
        <f>逆行列!AC29</f>
        <v>3.2200000000000002E-4</v>
      </c>
      <c r="E29" s="85">
        <f t="shared" si="0"/>
        <v>3.2200000000000002E-4</v>
      </c>
      <c r="F29" s="107">
        <f t="shared" si="1"/>
        <v>3.2199999999999999E-2</v>
      </c>
      <c r="G29" s="77">
        <f>分析係数表!F30</f>
        <v>0.31902484606666121</v>
      </c>
      <c r="H29" s="107">
        <f t="shared" si="2"/>
        <v>1.0272600043346491E-2</v>
      </c>
      <c r="I29" s="77">
        <f>分析係数表!D30</f>
        <v>2.8200090245973572E-2</v>
      </c>
      <c r="J29" s="107">
        <f t="shared" si="3"/>
        <v>0</v>
      </c>
      <c r="K29" s="77">
        <f>分析係数表!E30</f>
        <v>2.6922789950720012E-2</v>
      </c>
      <c r="L29" s="107">
        <f t="shared" si="4"/>
        <v>0</v>
      </c>
    </row>
    <row r="30" spans="1:12" ht="16.5" customHeight="1" x14ac:dyDescent="0.15">
      <c r="A30" s="115">
        <v>26</v>
      </c>
      <c r="B30" s="96" t="s">
        <v>175</v>
      </c>
      <c r="C30" s="104"/>
      <c r="D30" s="89">
        <f>逆行列!AC30</f>
        <v>2.0739999999999999E-3</v>
      </c>
      <c r="E30" s="86">
        <f t="shared" si="0"/>
        <v>2.0730000000000002E-3</v>
      </c>
      <c r="F30" s="107">
        <f t="shared" si="1"/>
        <v>0.20730000000000001</v>
      </c>
      <c r="G30" s="78">
        <f>分析係数表!F31</f>
        <v>0.43763839280746847</v>
      </c>
      <c r="H30" s="107">
        <f t="shared" si="2"/>
        <v>9.0722438828988214E-2</v>
      </c>
      <c r="I30" s="78">
        <f>分析係数表!D31</f>
        <v>6.2123766287233921E-2</v>
      </c>
      <c r="J30" s="107">
        <f t="shared" si="3"/>
        <v>0</v>
      </c>
      <c r="K30" s="78">
        <f>分析係数表!E31</f>
        <v>4.6633508028173717E-2</v>
      </c>
      <c r="L30" s="107">
        <f t="shared" si="4"/>
        <v>0</v>
      </c>
    </row>
    <row r="31" spans="1:12" ht="16.5" customHeight="1" x14ac:dyDescent="0.15">
      <c r="A31" s="114">
        <v>27</v>
      </c>
      <c r="B31" s="113" t="s">
        <v>10</v>
      </c>
      <c r="C31" s="112">
        <f>入力!$D$31</f>
        <v>100</v>
      </c>
      <c r="D31" s="89">
        <f>逆行列!AC31</f>
        <v>1.0002489999999999</v>
      </c>
      <c r="E31" s="86">
        <f t="shared" si="0"/>
        <v>1</v>
      </c>
      <c r="F31" s="107">
        <f t="shared" si="1"/>
        <v>100</v>
      </c>
      <c r="G31" s="78">
        <f>分析係数表!F32</f>
        <v>0.44844077217427647</v>
      </c>
      <c r="H31" s="107">
        <f t="shared" si="2"/>
        <v>44.844077217427646</v>
      </c>
      <c r="I31" s="78">
        <f>分析係数表!D32</f>
        <v>9.0846764129020777E-2</v>
      </c>
      <c r="J31" s="107">
        <f t="shared" si="3"/>
        <v>9</v>
      </c>
      <c r="K31" s="78">
        <f>分析係数表!E32</f>
        <v>6.8213113495893846E-2</v>
      </c>
      <c r="L31" s="107">
        <f t="shared" si="4"/>
        <v>7</v>
      </c>
    </row>
    <row r="32" spans="1:12" ht="16.5" customHeight="1" x14ac:dyDescent="0.15">
      <c r="A32" s="116">
        <v>28</v>
      </c>
      <c r="B32" s="96" t="s">
        <v>176</v>
      </c>
      <c r="C32" s="104"/>
      <c r="D32" s="89">
        <f>逆行列!AC32</f>
        <v>4.6870000000000002E-3</v>
      </c>
      <c r="E32" s="86">
        <f t="shared" si="0"/>
        <v>4.6860000000000001E-3</v>
      </c>
      <c r="F32" s="107">
        <f t="shared" si="1"/>
        <v>0.46860000000000002</v>
      </c>
      <c r="G32" s="78">
        <f>分析係数表!F33</f>
        <v>0.34552042009208045</v>
      </c>
      <c r="H32" s="107">
        <f t="shared" si="2"/>
        <v>0.16191086885514891</v>
      </c>
      <c r="I32" s="78">
        <f>分析係数表!D33</f>
        <v>8.4075666054807645E-3</v>
      </c>
      <c r="J32" s="107">
        <f t="shared" si="3"/>
        <v>0</v>
      </c>
      <c r="K32" s="78">
        <f>分析係数表!E33</f>
        <v>8.2956224732701443E-3</v>
      </c>
      <c r="L32" s="107">
        <f t="shared" si="4"/>
        <v>0</v>
      </c>
    </row>
    <row r="33" spans="1:12" ht="16.5" customHeight="1" x14ac:dyDescent="0.15">
      <c r="A33" s="100">
        <v>29</v>
      </c>
      <c r="B33" s="96" t="s">
        <v>177</v>
      </c>
      <c r="C33" s="104"/>
      <c r="D33" s="89">
        <f>逆行列!AC33</f>
        <v>1.4109999999999999E-3</v>
      </c>
      <c r="E33" s="86">
        <f t="shared" si="0"/>
        <v>1.4109999999999999E-3</v>
      </c>
      <c r="F33" s="107">
        <f t="shared" si="1"/>
        <v>0.1411</v>
      </c>
      <c r="G33" s="78">
        <f>分析係数表!F34</f>
        <v>0.45301166178768587</v>
      </c>
      <c r="H33" s="107">
        <f t="shared" si="2"/>
        <v>6.3919945478242479E-2</v>
      </c>
      <c r="I33" s="78">
        <f>分析係数表!D34</f>
        <v>2.0849966222440581E-2</v>
      </c>
      <c r="J33" s="107">
        <f t="shared" si="3"/>
        <v>0</v>
      </c>
      <c r="K33" s="78">
        <f>分析係数表!E34</f>
        <v>2.0826083099619919E-2</v>
      </c>
      <c r="L33" s="107">
        <f t="shared" si="4"/>
        <v>0</v>
      </c>
    </row>
    <row r="34" spans="1:12" ht="16.5" customHeight="1" x14ac:dyDescent="0.15">
      <c r="A34" s="99">
        <v>30</v>
      </c>
      <c r="B34" s="96" t="s">
        <v>178</v>
      </c>
      <c r="C34" s="104"/>
      <c r="D34" s="89">
        <f>逆行列!AC34</f>
        <v>2.5070000000000001E-3</v>
      </c>
      <c r="E34" s="86">
        <f t="shared" si="0"/>
        <v>2.506E-3</v>
      </c>
      <c r="F34" s="107">
        <f t="shared" si="1"/>
        <v>0.25059999999999999</v>
      </c>
      <c r="G34" s="78">
        <f>分析係数表!F35</f>
        <v>0.62981529934511005</v>
      </c>
      <c r="H34" s="107">
        <f t="shared" si="2"/>
        <v>0.15783171401588458</v>
      </c>
      <c r="I34" s="78">
        <f>分析係数表!D35</f>
        <v>8.2191017324395044E-2</v>
      </c>
      <c r="J34" s="107">
        <f t="shared" si="3"/>
        <v>0</v>
      </c>
      <c r="K34" s="78">
        <f>分析係数表!E35</f>
        <v>7.4022696660525467E-2</v>
      </c>
      <c r="L34" s="107">
        <f t="shared" si="4"/>
        <v>0</v>
      </c>
    </row>
    <row r="35" spans="1:12" ht="16.5" customHeight="1" x14ac:dyDescent="0.15">
      <c r="A35" s="100">
        <v>31</v>
      </c>
      <c r="B35" s="96" t="s">
        <v>179</v>
      </c>
      <c r="C35" s="104"/>
      <c r="D35" s="89">
        <f>逆行列!AC35</f>
        <v>4.9736000000000002E-2</v>
      </c>
      <c r="E35" s="86">
        <f t="shared" si="0"/>
        <v>4.9723999999999997E-2</v>
      </c>
      <c r="F35" s="107">
        <f t="shared" si="1"/>
        <v>4.9723999999999995</v>
      </c>
      <c r="G35" s="78">
        <f>分析係数表!F36</f>
        <v>0.67957415365165585</v>
      </c>
      <c r="H35" s="107">
        <f t="shared" si="2"/>
        <v>3.3791145216174931</v>
      </c>
      <c r="I35" s="78">
        <f>分析係数表!D36</f>
        <v>9.5666950020101019E-2</v>
      </c>
      <c r="J35" s="107">
        <f t="shared" si="3"/>
        <v>0</v>
      </c>
      <c r="K35" s="78">
        <f>分析係数表!E36</f>
        <v>8.4440047015252165E-2</v>
      </c>
      <c r="L35" s="107">
        <f t="shared" si="4"/>
        <v>0</v>
      </c>
    </row>
    <row r="36" spans="1:12" ht="16.5" customHeight="1" x14ac:dyDescent="0.15">
      <c r="A36" s="99">
        <v>32</v>
      </c>
      <c r="B36" s="96" t="s">
        <v>11</v>
      </c>
      <c r="C36" s="104"/>
      <c r="D36" s="89">
        <f>逆行列!AC36</f>
        <v>1.3934999999999999E-2</v>
      </c>
      <c r="E36" s="86">
        <f t="shared" si="0"/>
        <v>1.3932E-2</v>
      </c>
      <c r="F36" s="107">
        <f t="shared" si="1"/>
        <v>1.3932</v>
      </c>
      <c r="G36" s="78">
        <f>分析係数表!F37</f>
        <v>0.64494134702082306</v>
      </c>
      <c r="H36" s="107">
        <f t="shared" si="2"/>
        <v>0.89853228466941071</v>
      </c>
      <c r="I36" s="78">
        <f>分析係数表!D37</f>
        <v>5.4070458382425697E-2</v>
      </c>
      <c r="J36" s="107">
        <f t="shared" si="3"/>
        <v>0</v>
      </c>
      <c r="K36" s="78">
        <f>分析係数表!E37</f>
        <v>5.1179605232211843E-2</v>
      </c>
      <c r="L36" s="107">
        <f t="shared" si="4"/>
        <v>0</v>
      </c>
    </row>
    <row r="37" spans="1:12" ht="16.5" customHeight="1" x14ac:dyDescent="0.15">
      <c r="A37" s="100">
        <v>33</v>
      </c>
      <c r="B37" s="96" t="s">
        <v>12</v>
      </c>
      <c r="C37" s="104"/>
      <c r="D37" s="89">
        <f>逆行列!AC37</f>
        <v>9.3310000000000008E-3</v>
      </c>
      <c r="E37" s="86">
        <f t="shared" si="0"/>
        <v>9.3290000000000005E-3</v>
      </c>
      <c r="F37" s="107">
        <f t="shared" si="1"/>
        <v>0.93290000000000006</v>
      </c>
      <c r="G37" s="78">
        <f>分析係数表!F38</f>
        <v>0.83881505728732564</v>
      </c>
      <c r="H37" s="107">
        <f t="shared" si="2"/>
        <v>0.78253056694334611</v>
      </c>
      <c r="I37" s="78">
        <f>分析係数表!D38</f>
        <v>1.0462330689226456E-2</v>
      </c>
      <c r="J37" s="107">
        <f t="shared" si="3"/>
        <v>0</v>
      </c>
      <c r="K37" s="78">
        <f>分析係数表!E38</f>
        <v>5.714355091320413E-3</v>
      </c>
      <c r="L37" s="107">
        <f t="shared" si="4"/>
        <v>0</v>
      </c>
    </row>
    <row r="38" spans="1:12" ht="16.5" customHeight="1" x14ac:dyDescent="0.15">
      <c r="A38" s="99">
        <v>34</v>
      </c>
      <c r="B38" s="96" t="s">
        <v>180</v>
      </c>
      <c r="C38" s="104"/>
      <c r="D38" s="89">
        <f>逆行列!AC38</f>
        <v>4.0751999999999997E-2</v>
      </c>
      <c r="E38" s="86">
        <f t="shared" si="0"/>
        <v>4.0742E-2</v>
      </c>
      <c r="F38" s="107">
        <f t="shared" si="1"/>
        <v>4.0742000000000003</v>
      </c>
      <c r="G38" s="78">
        <f>分析係数表!F39</f>
        <v>0.49216477614463838</v>
      </c>
      <c r="H38" s="107">
        <f t="shared" si="2"/>
        <v>2.0051777309684859</v>
      </c>
      <c r="I38" s="78">
        <f>分析係数表!D39</f>
        <v>6.7017031870141783E-2</v>
      </c>
      <c r="J38" s="107">
        <f t="shared" si="3"/>
        <v>0</v>
      </c>
      <c r="K38" s="78">
        <f>分析係数表!E39</f>
        <v>6.2186301178461113E-2</v>
      </c>
      <c r="L38" s="107">
        <f t="shared" si="4"/>
        <v>0</v>
      </c>
    </row>
    <row r="39" spans="1:12" ht="16.5" customHeight="1" x14ac:dyDescent="0.15">
      <c r="A39" s="100">
        <v>35</v>
      </c>
      <c r="B39" s="96" t="s">
        <v>93</v>
      </c>
      <c r="C39" s="104"/>
      <c r="D39" s="89">
        <f>逆行列!AC39</f>
        <v>1.6827999999999999E-2</v>
      </c>
      <c r="E39" s="86">
        <f t="shared" si="0"/>
        <v>1.6823999999999999E-2</v>
      </c>
      <c r="F39" s="107">
        <f t="shared" si="1"/>
        <v>1.6823999999999999</v>
      </c>
      <c r="G39" s="78">
        <f>分析係数表!F40</f>
        <v>0.51640599442629331</v>
      </c>
      <c r="H39" s="107">
        <f t="shared" si="2"/>
        <v>0.86880144502279577</v>
      </c>
      <c r="I39" s="78">
        <f>分析係数表!D40</f>
        <v>3.3954474493873475E-2</v>
      </c>
      <c r="J39" s="107">
        <f t="shared" si="3"/>
        <v>0</v>
      </c>
      <c r="K39" s="78">
        <f>分析係数表!E40</f>
        <v>3.0944838524002965E-2</v>
      </c>
      <c r="L39" s="107">
        <f t="shared" si="4"/>
        <v>0</v>
      </c>
    </row>
    <row r="40" spans="1:12" ht="16.5" customHeight="1" x14ac:dyDescent="0.15">
      <c r="A40" s="99">
        <v>36</v>
      </c>
      <c r="B40" s="96" t="s">
        <v>13</v>
      </c>
      <c r="C40" s="104"/>
      <c r="D40" s="89">
        <f>逆行列!AC40</f>
        <v>2.029E-3</v>
      </c>
      <c r="E40" s="86">
        <f t="shared" si="0"/>
        <v>2.0279999999999999E-3</v>
      </c>
      <c r="F40" s="107">
        <f t="shared" si="1"/>
        <v>0.20279999999999998</v>
      </c>
      <c r="G40" s="78">
        <f>分析係数表!F41</f>
        <v>0.70991192005501336</v>
      </c>
      <c r="H40" s="107">
        <f t="shared" si="2"/>
        <v>0.14397013738715669</v>
      </c>
      <c r="I40" s="78">
        <f>分析係数表!D41</f>
        <v>6.3051779887924861E-2</v>
      </c>
      <c r="J40" s="107">
        <f t="shared" si="3"/>
        <v>0</v>
      </c>
      <c r="K40" s="78">
        <f>分析係数表!E41</f>
        <v>6.3051779887924861E-2</v>
      </c>
      <c r="L40" s="107">
        <f t="shared" si="4"/>
        <v>0</v>
      </c>
    </row>
    <row r="41" spans="1:12" ht="16.5" customHeight="1" x14ac:dyDescent="0.15">
      <c r="A41" s="100">
        <v>37</v>
      </c>
      <c r="B41" s="96" t="s">
        <v>14</v>
      </c>
      <c r="C41" s="104"/>
      <c r="D41" s="89">
        <f>逆行列!AC41</f>
        <v>3.1E-4</v>
      </c>
      <c r="E41" s="86">
        <f t="shared" si="0"/>
        <v>3.1E-4</v>
      </c>
      <c r="F41" s="107">
        <f t="shared" si="1"/>
        <v>3.1E-2</v>
      </c>
      <c r="G41" s="78">
        <f>分析係数表!F42</f>
        <v>0.67739938979453929</v>
      </c>
      <c r="H41" s="107">
        <f t="shared" si="2"/>
        <v>2.0999381083630718E-2</v>
      </c>
      <c r="I41" s="78">
        <f>分析係数表!D42</f>
        <v>5.6924209729643065E-2</v>
      </c>
      <c r="J41" s="107">
        <f t="shared" si="3"/>
        <v>0</v>
      </c>
      <c r="K41" s="78">
        <f>分析係数表!E42</f>
        <v>5.63002435582673E-2</v>
      </c>
      <c r="L41" s="107">
        <f t="shared" si="4"/>
        <v>0</v>
      </c>
    </row>
    <row r="42" spans="1:12" ht="16.5" customHeight="1" x14ac:dyDescent="0.15">
      <c r="A42" s="99">
        <v>38</v>
      </c>
      <c r="B42" s="96" t="s">
        <v>181</v>
      </c>
      <c r="C42" s="104"/>
      <c r="D42" s="89">
        <f>逆行列!AC42</f>
        <v>8.6000000000000003E-5</v>
      </c>
      <c r="E42" s="86">
        <f t="shared" si="0"/>
        <v>8.6000000000000003E-5</v>
      </c>
      <c r="F42" s="107">
        <f t="shared" si="1"/>
        <v>8.6E-3</v>
      </c>
      <c r="G42" s="78">
        <f>分析係数表!F43</f>
        <v>0.61149593986807305</v>
      </c>
      <c r="H42" s="107">
        <f t="shared" si="2"/>
        <v>5.2588650828654278E-3</v>
      </c>
      <c r="I42" s="78">
        <f>分析係数表!D43</f>
        <v>0.11150942962196597</v>
      </c>
      <c r="J42" s="107">
        <f t="shared" si="3"/>
        <v>0</v>
      </c>
      <c r="K42" s="78">
        <f>分析係数表!E43</f>
        <v>0.10473530120916474</v>
      </c>
      <c r="L42" s="107">
        <f t="shared" si="4"/>
        <v>0</v>
      </c>
    </row>
    <row r="43" spans="1:12" ht="16.5" customHeight="1" x14ac:dyDescent="0.15">
      <c r="A43" s="100">
        <v>39</v>
      </c>
      <c r="B43" s="96" t="s">
        <v>182</v>
      </c>
      <c r="C43" s="104"/>
      <c r="D43" s="89">
        <f>逆行列!AC43</f>
        <v>1.1689999999999999E-3</v>
      </c>
      <c r="E43" s="86">
        <f t="shared" si="0"/>
        <v>1.1689999999999999E-3</v>
      </c>
      <c r="F43" s="107">
        <f t="shared" si="1"/>
        <v>0.11689999999999999</v>
      </c>
      <c r="G43" s="78">
        <f>分析係数表!F44</f>
        <v>0.56981883202321104</v>
      </c>
      <c r="H43" s="107">
        <f t="shared" si="2"/>
        <v>6.6611821463513368E-2</v>
      </c>
      <c r="I43" s="78">
        <f>分析係数表!D44</f>
        <v>0.12280769397600813</v>
      </c>
      <c r="J43" s="107">
        <f t="shared" si="3"/>
        <v>0</v>
      </c>
      <c r="K43" s="78">
        <f>分析係数表!E44</f>
        <v>9.155754336416258E-2</v>
      </c>
      <c r="L43" s="107">
        <f t="shared" si="4"/>
        <v>0</v>
      </c>
    </row>
    <row r="44" spans="1:12" ht="16.5" customHeight="1" x14ac:dyDescent="0.15">
      <c r="A44" s="99">
        <v>40</v>
      </c>
      <c r="B44" s="96" t="s">
        <v>15</v>
      </c>
      <c r="C44" s="104"/>
      <c r="D44" s="89">
        <f>逆行列!AC44</f>
        <v>0.10056900000000001</v>
      </c>
      <c r="E44" s="86">
        <f t="shared" si="0"/>
        <v>0.10054399999999999</v>
      </c>
      <c r="F44" s="107">
        <f t="shared" si="1"/>
        <v>10.054399999999999</v>
      </c>
      <c r="G44" s="78">
        <f>分析係数表!F45</f>
        <v>0.61317771700844281</v>
      </c>
      <c r="H44" s="107">
        <f t="shared" si="2"/>
        <v>6.1651340378896871</v>
      </c>
      <c r="I44" s="78">
        <f>分析係数表!D45</f>
        <v>0.10506564935424789</v>
      </c>
      <c r="J44" s="107">
        <f t="shared" si="3"/>
        <v>1</v>
      </c>
      <c r="K44" s="78">
        <f>分析係数表!E45</f>
        <v>9.0418521617546821E-2</v>
      </c>
      <c r="L44" s="107">
        <f t="shared" si="4"/>
        <v>1</v>
      </c>
    </row>
    <row r="45" spans="1:12" ht="16.5" customHeight="1" x14ac:dyDescent="0.15">
      <c r="A45" s="100">
        <v>41</v>
      </c>
      <c r="B45" s="96" t="s">
        <v>16</v>
      </c>
      <c r="C45" s="104"/>
      <c r="D45" s="89">
        <f>逆行列!AC45</f>
        <v>3.77E-4</v>
      </c>
      <c r="E45" s="86">
        <f t="shared" si="0"/>
        <v>3.77E-4</v>
      </c>
      <c r="F45" s="107">
        <f t="shared" si="1"/>
        <v>3.7699999999999997E-2</v>
      </c>
      <c r="G45" s="78">
        <f>分析係数表!F46</f>
        <v>0.51596704897888579</v>
      </c>
      <c r="H45" s="107">
        <f t="shared" si="2"/>
        <v>1.9451957746503993E-2</v>
      </c>
      <c r="I45" s="78">
        <f>分析係数表!D46</f>
        <v>0.18646611177594161</v>
      </c>
      <c r="J45" s="107">
        <f t="shared" si="3"/>
        <v>0</v>
      </c>
      <c r="K45" s="78">
        <f>分析係数表!E46</f>
        <v>0.16039528384497539</v>
      </c>
      <c r="L45" s="107">
        <f t="shared" si="4"/>
        <v>0</v>
      </c>
    </row>
    <row r="46" spans="1:12" ht="16.5" customHeight="1" x14ac:dyDescent="0.15">
      <c r="A46" s="99">
        <v>42</v>
      </c>
      <c r="B46" s="96" t="s">
        <v>183</v>
      </c>
      <c r="C46" s="104"/>
      <c r="D46" s="89">
        <f>逆行列!AC46</f>
        <v>1.439E-3</v>
      </c>
      <c r="E46" s="86">
        <f t="shared" si="0"/>
        <v>1.439E-3</v>
      </c>
      <c r="F46" s="107">
        <f t="shared" si="1"/>
        <v>0.1439</v>
      </c>
      <c r="G46" s="78">
        <f>分析係数表!F47</f>
        <v>-5.3539496086262839E-5</v>
      </c>
      <c r="H46" s="107">
        <f t="shared" si="2"/>
        <v>-7.7043334868132217E-6</v>
      </c>
      <c r="I46" s="78">
        <f>分析係数表!D47</f>
        <v>0</v>
      </c>
      <c r="J46" s="107">
        <f t="shared" si="3"/>
        <v>0</v>
      </c>
      <c r="K46" s="78">
        <f>分析係数表!E47</f>
        <v>0</v>
      </c>
      <c r="L46" s="107">
        <f t="shared" si="4"/>
        <v>0</v>
      </c>
    </row>
    <row r="47" spans="1:12" ht="16.5" customHeight="1" x14ac:dyDescent="0.15">
      <c r="A47" s="101">
        <v>43</v>
      </c>
      <c r="B47" s="97" t="s">
        <v>184</v>
      </c>
      <c r="C47" s="105"/>
      <c r="D47" s="91">
        <f>逆行列!AC47</f>
        <v>8.2290000000000002E-3</v>
      </c>
      <c r="E47" s="87">
        <f t="shared" si="0"/>
        <v>8.2269999999999999E-3</v>
      </c>
      <c r="F47" s="108">
        <f t="shared" si="1"/>
        <v>0.82269999999999999</v>
      </c>
      <c r="G47" s="79">
        <f>分析係数表!F48</f>
        <v>0.40759173620369599</v>
      </c>
      <c r="H47" s="108">
        <f t="shared" si="2"/>
        <v>0.33532572137478067</v>
      </c>
      <c r="I47" s="79">
        <f>分析係数表!D48</f>
        <v>2.3031681276405604E-3</v>
      </c>
      <c r="J47" s="108">
        <f t="shared" si="3"/>
        <v>0</v>
      </c>
      <c r="K47" s="79">
        <f>分析係数表!E48</f>
        <v>2.0961009615908569E-3</v>
      </c>
      <c r="L47" s="108">
        <f t="shared" si="4"/>
        <v>0</v>
      </c>
    </row>
    <row r="48" spans="1:12" ht="27" customHeight="1" x14ac:dyDescent="0.15">
      <c r="A48" s="80"/>
      <c r="B48" s="93" t="s">
        <v>17</v>
      </c>
      <c r="C48" s="109">
        <f>SUM(C5:C43)</f>
        <v>100</v>
      </c>
      <c r="D48" s="92">
        <f>逆行列!AC48</f>
        <v>1.4020889999999999</v>
      </c>
      <c r="E48" s="88"/>
      <c r="F48" s="82">
        <f>SUM(F5:F47)</f>
        <v>140.17429999999996</v>
      </c>
      <c r="G48" s="81">
        <f>分析係数表!F49</f>
        <v>0.4580197971513183</v>
      </c>
      <c r="H48" s="82">
        <f>SUM(H5:H47)</f>
        <v>65.371559539320685</v>
      </c>
      <c r="I48" s="81">
        <f>分析係数表!D49</f>
        <v>5.2929230967761406E-2</v>
      </c>
      <c r="J48" s="82">
        <f>SUM(J5:J47)</f>
        <v>10</v>
      </c>
      <c r="K48" s="81">
        <f>分析係数表!E49</f>
        <v>4.5949321610166551E-2</v>
      </c>
      <c r="L48" s="82">
        <f>SUM(L5:L47)</f>
        <v>8</v>
      </c>
    </row>
    <row r="49" spans="1:14" ht="27.75" customHeight="1" x14ac:dyDescent="0.15">
      <c r="A49" s="45"/>
      <c r="B49" s="42"/>
      <c r="C49" s="41"/>
      <c r="D49" s="41"/>
      <c r="E49" s="41"/>
      <c r="F49" s="42"/>
      <c r="G49" s="42"/>
      <c r="H49" s="42"/>
      <c r="I49" s="42"/>
      <c r="J49" s="46"/>
      <c r="K49" s="42"/>
      <c r="L49" s="206" t="s">
        <v>18</v>
      </c>
      <c r="M49" s="42"/>
      <c r="N49" s="42"/>
    </row>
    <row r="50" spans="1:14" ht="25.5" customHeight="1" x14ac:dyDescent="0.15">
      <c r="A50" s="45"/>
      <c r="B50" s="42"/>
      <c r="C50" s="41"/>
      <c r="D50" s="41"/>
      <c r="E50" s="41"/>
      <c r="F50" s="42"/>
      <c r="G50" s="42"/>
      <c r="H50" s="42"/>
      <c r="I50" s="42"/>
      <c r="J50" s="42"/>
      <c r="K50" s="42"/>
      <c r="L50" s="42"/>
      <c r="M50" s="42"/>
      <c r="N50" s="42"/>
    </row>
    <row r="51" spans="1:14" ht="16.5" customHeight="1" x14ac:dyDescent="0.15">
      <c r="F51" s="84"/>
    </row>
  </sheetData>
  <mergeCells count="1">
    <mergeCell ref="A3:B4"/>
  </mergeCells>
  <phoneticPr fontId="3"/>
  <pageMargins left="0.7" right="0.7" top="0.75" bottom="0.75" header="0.3" footer="0.3"/>
  <pageSetup paperSize="9" scale="59" orientation="landscape" r:id="rId1"/>
  <headerFooter>
    <oddHeader>&amp;L&amp;F&amp;R&amp;A</oddHead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pageSetUpPr fitToPage="1"/>
  </sheetPr>
  <dimension ref="A1:BP56"/>
  <sheetViews>
    <sheetView workbookViewId="0">
      <pane xSplit="2" ySplit="4" topLeftCell="C5" activePane="bottomRight" state="frozen"/>
      <selection activeCell="B14" sqref="B14"/>
      <selection pane="topRight" activeCell="B14" sqref="B14"/>
      <selection pane="bottomLeft" activeCell="B14" sqref="B14"/>
      <selection pane="bottomRight"/>
    </sheetView>
  </sheetViews>
  <sheetFormatPr defaultRowHeight="12" x14ac:dyDescent="0.15"/>
  <cols>
    <col min="1" max="1" width="3.625" style="13" customWidth="1"/>
    <col min="2" max="2" width="24.75" style="31" bestFit="1" customWidth="1"/>
    <col min="3" max="58" width="9.125" style="31" customWidth="1"/>
    <col min="59" max="59" width="10.25" style="31" customWidth="1"/>
    <col min="60" max="60" width="9.75" style="31" customWidth="1"/>
    <col min="61" max="62" width="11.625" style="31" customWidth="1"/>
    <col min="63" max="63" width="9.75" style="31" customWidth="1"/>
    <col min="64" max="64" width="9.125" style="31" customWidth="1"/>
    <col min="65" max="65" width="4.75" style="31" customWidth="1"/>
    <col min="66" max="66" width="9.25" style="31" bestFit="1" customWidth="1"/>
    <col min="67" max="67" width="10.625" style="31" customWidth="1"/>
    <col min="68" max="68" width="10.5" style="31" bestFit="1" customWidth="1"/>
    <col min="69" max="16384" width="9" style="31"/>
  </cols>
  <sheetData>
    <row r="1" spans="1:68" ht="15.75" customHeight="1" x14ac:dyDescent="0.15">
      <c r="A1" s="11"/>
      <c r="E1" s="31" t="s">
        <v>40</v>
      </c>
      <c r="G1" s="31" t="s">
        <v>96</v>
      </c>
    </row>
    <row r="2" spans="1:68" ht="15.75" customHeight="1" x14ac:dyDescent="0.15">
      <c r="A2" s="13" t="s">
        <v>234</v>
      </c>
      <c r="BK2" s="31" t="s">
        <v>55</v>
      </c>
      <c r="BL2" s="188"/>
      <c r="BP2" s="188" t="s">
        <v>55</v>
      </c>
    </row>
    <row r="3" spans="1:68" ht="15.75" customHeight="1" x14ac:dyDescent="0.15">
      <c r="A3" s="14" t="s">
        <v>56</v>
      </c>
      <c r="B3" s="189"/>
      <c r="C3" s="15" t="s">
        <v>122</v>
      </c>
      <c r="D3" s="16" t="s">
        <v>123</v>
      </c>
      <c r="E3" s="16" t="s">
        <v>124</v>
      </c>
      <c r="F3" s="16" t="s">
        <v>125</v>
      </c>
      <c r="G3" s="16" t="s">
        <v>57</v>
      </c>
      <c r="H3" s="16" t="s">
        <v>58</v>
      </c>
      <c r="I3" s="16" t="s">
        <v>59</v>
      </c>
      <c r="J3" s="16" t="s">
        <v>60</v>
      </c>
      <c r="K3" s="16" t="s">
        <v>61</v>
      </c>
      <c r="L3" s="16" t="s">
        <v>62</v>
      </c>
      <c r="M3" s="16" t="s">
        <v>63</v>
      </c>
      <c r="N3" s="16" t="s">
        <v>64</v>
      </c>
      <c r="O3" s="16" t="s">
        <v>65</v>
      </c>
      <c r="P3" s="16" t="s">
        <v>66</v>
      </c>
      <c r="Q3" s="16" t="s">
        <v>67</v>
      </c>
      <c r="R3" s="16" t="s">
        <v>68</v>
      </c>
      <c r="S3" s="16" t="s">
        <v>69</v>
      </c>
      <c r="T3" s="16" t="s">
        <v>70</v>
      </c>
      <c r="U3" s="16" t="s">
        <v>71</v>
      </c>
      <c r="V3" s="16" t="s">
        <v>72</v>
      </c>
      <c r="W3" s="16" t="s">
        <v>73</v>
      </c>
      <c r="X3" s="16" t="s">
        <v>74</v>
      </c>
      <c r="Y3" s="16" t="s">
        <v>79</v>
      </c>
      <c r="Z3" s="16" t="s">
        <v>90</v>
      </c>
      <c r="AA3" s="16" t="s">
        <v>91</v>
      </c>
      <c r="AB3" s="16" t="s">
        <v>92</v>
      </c>
      <c r="AC3" s="16" t="s">
        <v>126</v>
      </c>
      <c r="AD3" s="16" t="s">
        <v>127</v>
      </c>
      <c r="AE3" s="16" t="s">
        <v>128</v>
      </c>
      <c r="AF3" s="16" t="s">
        <v>129</v>
      </c>
      <c r="AG3" s="16" t="s">
        <v>130</v>
      </c>
      <c r="AH3" s="16" t="s">
        <v>131</v>
      </c>
      <c r="AI3" s="16" t="s">
        <v>132</v>
      </c>
      <c r="AJ3" s="16" t="s">
        <v>133</v>
      </c>
      <c r="AK3" s="16" t="s">
        <v>134</v>
      </c>
      <c r="AL3" s="16" t="s">
        <v>135</v>
      </c>
      <c r="AM3" s="16" t="s">
        <v>136</v>
      </c>
      <c r="AN3" s="16" t="s">
        <v>137</v>
      </c>
      <c r="AO3" s="16" t="s">
        <v>138</v>
      </c>
      <c r="AP3" s="16" t="s">
        <v>139</v>
      </c>
      <c r="AQ3" s="16" t="s">
        <v>140</v>
      </c>
      <c r="AR3" s="16" t="s">
        <v>141</v>
      </c>
      <c r="AS3" s="16" t="s">
        <v>142</v>
      </c>
      <c r="AT3" s="17" t="s">
        <v>143</v>
      </c>
      <c r="AU3" s="18" t="s">
        <v>144</v>
      </c>
      <c r="AV3" s="16" t="s">
        <v>145</v>
      </c>
      <c r="AW3" s="16" t="s">
        <v>146</v>
      </c>
      <c r="AX3" s="16" t="s">
        <v>147</v>
      </c>
      <c r="AY3" s="16" t="s">
        <v>148</v>
      </c>
      <c r="AZ3" s="19" t="s">
        <v>149</v>
      </c>
      <c r="BA3" s="375" t="s">
        <v>150</v>
      </c>
      <c r="BB3" s="376" t="s">
        <v>151</v>
      </c>
      <c r="BC3" s="15" t="s">
        <v>152</v>
      </c>
      <c r="BD3" s="16" t="s">
        <v>153</v>
      </c>
      <c r="BE3" s="377" t="s">
        <v>154</v>
      </c>
      <c r="BF3" s="375" t="s">
        <v>155</v>
      </c>
      <c r="BG3" s="376" t="s">
        <v>156</v>
      </c>
      <c r="BH3" s="18" t="s">
        <v>157</v>
      </c>
      <c r="BI3" s="19" t="s">
        <v>158</v>
      </c>
      <c r="BJ3" s="378" t="s">
        <v>159</v>
      </c>
      <c r="BK3" s="379" t="s">
        <v>160</v>
      </c>
      <c r="BL3" s="376" t="s">
        <v>161</v>
      </c>
      <c r="BN3" s="190"/>
      <c r="BO3" s="191"/>
      <c r="BP3" s="192"/>
    </row>
    <row r="4" spans="1:68" ht="37.5" customHeight="1" thickBot="1" x14ac:dyDescent="0.2">
      <c r="A4" s="22"/>
      <c r="B4" s="193" t="s">
        <v>162</v>
      </c>
      <c r="C4" s="194" t="s">
        <v>163</v>
      </c>
      <c r="D4" s="194" t="s">
        <v>164</v>
      </c>
      <c r="E4" s="194" t="s">
        <v>165</v>
      </c>
      <c r="F4" s="194" t="s">
        <v>1</v>
      </c>
      <c r="G4" s="194" t="s">
        <v>166</v>
      </c>
      <c r="H4" s="194" t="s">
        <v>2</v>
      </c>
      <c r="I4" s="194" t="s">
        <v>97</v>
      </c>
      <c r="J4" s="194" t="s">
        <v>3</v>
      </c>
      <c r="K4" s="194" t="s">
        <v>4</v>
      </c>
      <c r="L4" s="194" t="s">
        <v>167</v>
      </c>
      <c r="M4" s="194" t="s">
        <v>168</v>
      </c>
      <c r="N4" s="194" t="s">
        <v>169</v>
      </c>
      <c r="O4" s="194" t="s">
        <v>170</v>
      </c>
      <c r="P4" s="194" t="s">
        <v>5</v>
      </c>
      <c r="Q4" s="194" t="s">
        <v>6</v>
      </c>
      <c r="R4" s="194" t="s">
        <v>7</v>
      </c>
      <c r="S4" s="194" t="s">
        <v>98</v>
      </c>
      <c r="T4" s="194" t="s">
        <v>99</v>
      </c>
      <c r="U4" s="194" t="s">
        <v>100</v>
      </c>
      <c r="V4" s="194" t="s">
        <v>171</v>
      </c>
      <c r="W4" s="194" t="s">
        <v>8</v>
      </c>
      <c r="X4" s="194" t="s">
        <v>102</v>
      </c>
      <c r="Y4" s="194" t="s">
        <v>172</v>
      </c>
      <c r="Z4" s="194" t="s">
        <v>173</v>
      </c>
      <c r="AA4" s="194" t="s">
        <v>174</v>
      </c>
      <c r="AB4" s="194" t="s">
        <v>175</v>
      </c>
      <c r="AC4" s="194" t="s">
        <v>10</v>
      </c>
      <c r="AD4" s="194" t="s">
        <v>176</v>
      </c>
      <c r="AE4" s="194" t="s">
        <v>177</v>
      </c>
      <c r="AF4" s="194" t="s">
        <v>178</v>
      </c>
      <c r="AG4" s="194" t="s">
        <v>179</v>
      </c>
      <c r="AH4" s="194" t="s">
        <v>11</v>
      </c>
      <c r="AI4" s="194" t="s">
        <v>12</v>
      </c>
      <c r="AJ4" s="194" t="s">
        <v>180</v>
      </c>
      <c r="AK4" s="194" t="s">
        <v>93</v>
      </c>
      <c r="AL4" s="194" t="s">
        <v>13</v>
      </c>
      <c r="AM4" s="194" t="s">
        <v>14</v>
      </c>
      <c r="AN4" s="194" t="s">
        <v>181</v>
      </c>
      <c r="AO4" s="194" t="s">
        <v>182</v>
      </c>
      <c r="AP4" s="194" t="s">
        <v>15</v>
      </c>
      <c r="AQ4" s="194" t="s">
        <v>16</v>
      </c>
      <c r="AR4" s="194" t="s">
        <v>183</v>
      </c>
      <c r="AS4" s="194" t="s">
        <v>184</v>
      </c>
      <c r="AT4" s="10" t="s">
        <v>75</v>
      </c>
      <c r="AU4" s="194" t="s">
        <v>185</v>
      </c>
      <c r="AV4" s="194" t="s">
        <v>20</v>
      </c>
      <c r="AW4" s="194" t="s">
        <v>21</v>
      </c>
      <c r="AX4" s="194" t="s">
        <v>186</v>
      </c>
      <c r="AY4" s="194" t="s">
        <v>187</v>
      </c>
      <c r="AZ4" s="194" t="s">
        <v>22</v>
      </c>
      <c r="BA4" s="194" t="s">
        <v>188</v>
      </c>
      <c r="BB4" s="194" t="s">
        <v>189</v>
      </c>
      <c r="BC4" s="194" t="s">
        <v>23</v>
      </c>
      <c r="BD4" s="194" t="s">
        <v>190</v>
      </c>
      <c r="BE4" s="194" t="s">
        <v>191</v>
      </c>
      <c r="BF4" s="194" t="s">
        <v>24</v>
      </c>
      <c r="BG4" s="194" t="s">
        <v>25</v>
      </c>
      <c r="BH4" s="194" t="s">
        <v>76</v>
      </c>
      <c r="BI4" s="194" t="s">
        <v>77</v>
      </c>
      <c r="BJ4" s="194" t="s">
        <v>78</v>
      </c>
      <c r="BK4" s="194" t="s">
        <v>192</v>
      </c>
      <c r="BL4" s="10" t="s">
        <v>193</v>
      </c>
      <c r="BN4" s="195" t="s">
        <v>194</v>
      </c>
      <c r="BO4" s="196" t="s">
        <v>195</v>
      </c>
      <c r="BP4" s="10" t="s">
        <v>196</v>
      </c>
    </row>
    <row r="5" spans="1:68" ht="15.75" customHeight="1" x14ac:dyDescent="0.15">
      <c r="A5" s="23">
        <v>1</v>
      </c>
      <c r="B5" s="32" t="s">
        <v>163</v>
      </c>
      <c r="C5" s="132">
        <v>36462</v>
      </c>
      <c r="D5" s="133">
        <v>8</v>
      </c>
      <c r="E5" s="133">
        <v>0</v>
      </c>
      <c r="F5" s="133">
        <v>0</v>
      </c>
      <c r="G5" s="133">
        <v>280007</v>
      </c>
      <c r="H5" s="133">
        <v>3614</v>
      </c>
      <c r="I5" s="133">
        <v>195</v>
      </c>
      <c r="J5" s="133">
        <v>1144</v>
      </c>
      <c r="K5" s="133">
        <v>0</v>
      </c>
      <c r="L5" s="133">
        <v>0</v>
      </c>
      <c r="M5" s="133">
        <v>20550</v>
      </c>
      <c r="N5" s="133">
        <v>1</v>
      </c>
      <c r="O5" s="133">
        <v>146</v>
      </c>
      <c r="P5" s="133">
        <v>0</v>
      </c>
      <c r="Q5" s="133">
        <v>3</v>
      </c>
      <c r="R5" s="133">
        <v>0</v>
      </c>
      <c r="S5" s="133">
        <v>0</v>
      </c>
      <c r="T5" s="133">
        <v>0</v>
      </c>
      <c r="U5" s="133">
        <v>0</v>
      </c>
      <c r="V5" s="133">
        <v>0</v>
      </c>
      <c r="W5" s="133">
        <v>0</v>
      </c>
      <c r="X5" s="133">
        <v>0</v>
      </c>
      <c r="Y5" s="133">
        <v>0</v>
      </c>
      <c r="Z5" s="133">
        <v>0</v>
      </c>
      <c r="AA5" s="133">
        <v>0</v>
      </c>
      <c r="AB5" s="133">
        <v>979</v>
      </c>
      <c r="AC5" s="133">
        <v>3037</v>
      </c>
      <c r="AD5" s="133">
        <v>0</v>
      </c>
      <c r="AE5" s="133">
        <v>0</v>
      </c>
      <c r="AF5" s="133">
        <v>0</v>
      </c>
      <c r="AG5" s="133">
        <v>647</v>
      </c>
      <c r="AH5" s="133">
        <v>0</v>
      </c>
      <c r="AI5" s="133">
        <v>10</v>
      </c>
      <c r="AJ5" s="133">
        <v>112</v>
      </c>
      <c r="AK5" s="133">
        <v>0</v>
      </c>
      <c r="AL5" s="133">
        <v>25</v>
      </c>
      <c r="AM5" s="133">
        <v>6814</v>
      </c>
      <c r="AN5" s="133">
        <v>7712</v>
      </c>
      <c r="AO5" s="133">
        <v>448</v>
      </c>
      <c r="AP5" s="133">
        <v>40</v>
      </c>
      <c r="AQ5" s="133">
        <v>45495</v>
      </c>
      <c r="AR5" s="133">
        <v>0</v>
      </c>
      <c r="AS5" s="133">
        <v>0</v>
      </c>
      <c r="AT5" s="134">
        <v>407449</v>
      </c>
      <c r="AU5" s="133">
        <v>3614</v>
      </c>
      <c r="AV5" s="133">
        <v>184957</v>
      </c>
      <c r="AW5" s="133">
        <v>0</v>
      </c>
      <c r="AX5" s="133">
        <v>0</v>
      </c>
      <c r="AY5" s="133">
        <v>6138</v>
      </c>
      <c r="AZ5" s="133">
        <v>-1960</v>
      </c>
      <c r="BA5" s="133">
        <v>192749</v>
      </c>
      <c r="BB5" s="133">
        <v>600198</v>
      </c>
      <c r="BC5" s="133">
        <v>1947</v>
      </c>
      <c r="BD5" s="133">
        <v>111886</v>
      </c>
      <c r="BE5" s="133">
        <v>113833</v>
      </c>
      <c r="BF5" s="133">
        <v>306582</v>
      </c>
      <c r="BG5" s="133">
        <v>714031</v>
      </c>
      <c r="BH5" s="133">
        <v>-174070</v>
      </c>
      <c r="BI5" s="133">
        <v>-179339</v>
      </c>
      <c r="BJ5" s="133">
        <v>-353409</v>
      </c>
      <c r="BK5" s="133">
        <v>-46827</v>
      </c>
      <c r="BL5" s="135">
        <v>360622</v>
      </c>
      <c r="BM5" s="197"/>
      <c r="BN5" s="198">
        <f t="shared" ref="BN5:BN48" si="0">BE5</f>
        <v>113833</v>
      </c>
      <c r="BO5" s="199">
        <f t="shared" ref="BO5:BO48" si="1">BJ5</f>
        <v>-353409</v>
      </c>
      <c r="BP5" s="200">
        <f>+BN5+ABS(BO5)</f>
        <v>467242</v>
      </c>
    </row>
    <row r="6" spans="1:68" ht="15.75" customHeight="1" x14ac:dyDescent="0.15">
      <c r="A6" s="25">
        <v>2</v>
      </c>
      <c r="B6" s="32" t="s">
        <v>164</v>
      </c>
      <c r="C6" s="136">
        <v>72</v>
      </c>
      <c r="D6" s="126">
        <v>795</v>
      </c>
      <c r="E6" s="126">
        <v>5</v>
      </c>
      <c r="F6" s="126">
        <v>0</v>
      </c>
      <c r="G6" s="126">
        <v>846</v>
      </c>
      <c r="H6" s="126">
        <v>4</v>
      </c>
      <c r="I6" s="126">
        <v>15788</v>
      </c>
      <c r="J6" s="126">
        <v>251</v>
      </c>
      <c r="K6" s="126">
        <v>0</v>
      </c>
      <c r="L6" s="126">
        <v>0</v>
      </c>
      <c r="M6" s="126">
        <v>0</v>
      </c>
      <c r="N6" s="126">
        <v>0</v>
      </c>
      <c r="O6" s="126">
        <v>0</v>
      </c>
      <c r="P6" s="126">
        <v>1</v>
      </c>
      <c r="Q6" s="126">
        <v>0</v>
      </c>
      <c r="R6" s="126">
        <v>0</v>
      </c>
      <c r="S6" s="126">
        <v>0</v>
      </c>
      <c r="T6" s="126">
        <v>0</v>
      </c>
      <c r="U6" s="126">
        <v>0</v>
      </c>
      <c r="V6" s="126">
        <v>0</v>
      </c>
      <c r="W6" s="126">
        <v>0</v>
      </c>
      <c r="X6" s="126">
        <v>0</v>
      </c>
      <c r="Y6" s="126">
        <v>0</v>
      </c>
      <c r="Z6" s="126">
        <v>0</v>
      </c>
      <c r="AA6" s="126">
        <v>0</v>
      </c>
      <c r="AB6" s="126">
        <v>214</v>
      </c>
      <c r="AC6" s="126">
        <v>102</v>
      </c>
      <c r="AD6" s="126">
        <v>0</v>
      </c>
      <c r="AE6" s="126">
        <v>0</v>
      </c>
      <c r="AF6" s="126">
        <v>0</v>
      </c>
      <c r="AG6" s="126">
        <v>0</v>
      </c>
      <c r="AH6" s="126">
        <v>0</v>
      </c>
      <c r="AI6" s="126">
        <v>0</v>
      </c>
      <c r="AJ6" s="126">
        <v>0</v>
      </c>
      <c r="AK6" s="126">
        <v>0</v>
      </c>
      <c r="AL6" s="126">
        <v>3</v>
      </c>
      <c r="AM6" s="126">
        <v>134</v>
      </c>
      <c r="AN6" s="126">
        <v>206</v>
      </c>
      <c r="AO6" s="126">
        <v>0</v>
      </c>
      <c r="AP6" s="126">
        <v>0</v>
      </c>
      <c r="AQ6" s="126">
        <v>2765</v>
      </c>
      <c r="AR6" s="126">
        <v>0</v>
      </c>
      <c r="AS6" s="126">
        <v>0</v>
      </c>
      <c r="AT6" s="127">
        <v>21186</v>
      </c>
      <c r="AU6" s="126">
        <v>223</v>
      </c>
      <c r="AV6" s="126">
        <v>10327</v>
      </c>
      <c r="AW6" s="126">
        <v>0</v>
      </c>
      <c r="AX6" s="126">
        <v>0</v>
      </c>
      <c r="AY6" s="126">
        <v>0</v>
      </c>
      <c r="AZ6" s="126">
        <v>338</v>
      </c>
      <c r="BA6" s="126">
        <v>10888</v>
      </c>
      <c r="BB6" s="126">
        <v>32074</v>
      </c>
      <c r="BC6" s="126">
        <v>80</v>
      </c>
      <c r="BD6" s="126">
        <v>2167</v>
      </c>
      <c r="BE6" s="126">
        <v>2247</v>
      </c>
      <c r="BF6" s="126">
        <v>13135</v>
      </c>
      <c r="BG6" s="126">
        <v>34321</v>
      </c>
      <c r="BH6" s="126">
        <v>-6939</v>
      </c>
      <c r="BI6" s="126">
        <v>-21828</v>
      </c>
      <c r="BJ6" s="126">
        <v>-28767</v>
      </c>
      <c r="BK6" s="126">
        <v>-15632</v>
      </c>
      <c r="BL6" s="137">
        <v>5554</v>
      </c>
      <c r="BM6" s="197"/>
      <c r="BN6" s="198">
        <f t="shared" si="0"/>
        <v>2247</v>
      </c>
      <c r="BO6" s="199">
        <f t="shared" si="1"/>
        <v>-28767</v>
      </c>
      <c r="BP6" s="200">
        <f t="shared" ref="BP6:BP48" si="2">+BN6+ABS(BO6)</f>
        <v>31014</v>
      </c>
    </row>
    <row r="7" spans="1:68" ht="15.75" customHeight="1" x14ac:dyDescent="0.15">
      <c r="A7" s="23">
        <v>3</v>
      </c>
      <c r="B7" s="32" t="s">
        <v>165</v>
      </c>
      <c r="C7" s="136">
        <v>0</v>
      </c>
      <c r="D7" s="126">
        <v>0</v>
      </c>
      <c r="E7" s="126">
        <v>4179</v>
      </c>
      <c r="F7" s="126">
        <v>0</v>
      </c>
      <c r="G7" s="126">
        <v>27585</v>
      </c>
      <c r="H7" s="126">
        <v>0</v>
      </c>
      <c r="I7" s="126">
        <v>0</v>
      </c>
      <c r="J7" s="126">
        <v>31</v>
      </c>
      <c r="K7" s="126">
        <v>0</v>
      </c>
      <c r="L7" s="126">
        <v>0</v>
      </c>
      <c r="M7" s="126">
        <v>0</v>
      </c>
      <c r="N7" s="126">
        <v>0</v>
      </c>
      <c r="O7" s="126">
        <v>0</v>
      </c>
      <c r="P7" s="126">
        <v>0</v>
      </c>
      <c r="Q7" s="126">
        <v>0</v>
      </c>
      <c r="R7" s="126">
        <v>0</v>
      </c>
      <c r="S7" s="126">
        <v>0</v>
      </c>
      <c r="T7" s="126">
        <v>0</v>
      </c>
      <c r="U7" s="126">
        <v>0</v>
      </c>
      <c r="V7" s="126">
        <v>0</v>
      </c>
      <c r="W7" s="126">
        <v>0</v>
      </c>
      <c r="X7" s="126">
        <v>0</v>
      </c>
      <c r="Y7" s="126">
        <v>0</v>
      </c>
      <c r="Z7" s="126">
        <v>0</v>
      </c>
      <c r="AA7" s="126">
        <v>0</v>
      </c>
      <c r="AB7" s="126">
        <v>624</v>
      </c>
      <c r="AC7" s="126">
        <v>0</v>
      </c>
      <c r="AD7" s="126">
        <v>0</v>
      </c>
      <c r="AE7" s="126">
        <v>0</v>
      </c>
      <c r="AF7" s="126">
        <v>0</v>
      </c>
      <c r="AG7" s="126">
        <v>0</v>
      </c>
      <c r="AH7" s="126">
        <v>0</v>
      </c>
      <c r="AI7" s="126">
        <v>0</v>
      </c>
      <c r="AJ7" s="126">
        <v>12</v>
      </c>
      <c r="AK7" s="126">
        <v>0</v>
      </c>
      <c r="AL7" s="126">
        <v>5</v>
      </c>
      <c r="AM7" s="126">
        <v>145</v>
      </c>
      <c r="AN7" s="126">
        <v>1791</v>
      </c>
      <c r="AO7" s="126">
        <v>0</v>
      </c>
      <c r="AP7" s="126">
        <v>0</v>
      </c>
      <c r="AQ7" s="126">
        <v>9820</v>
      </c>
      <c r="AR7" s="126">
        <v>0</v>
      </c>
      <c r="AS7" s="126">
        <v>0</v>
      </c>
      <c r="AT7" s="127">
        <v>44192</v>
      </c>
      <c r="AU7" s="126">
        <v>1041</v>
      </c>
      <c r="AV7" s="126">
        <v>17450</v>
      </c>
      <c r="AW7" s="126">
        <v>0</v>
      </c>
      <c r="AX7" s="126">
        <v>0</v>
      </c>
      <c r="AY7" s="126">
        <v>0</v>
      </c>
      <c r="AZ7" s="126">
        <v>67</v>
      </c>
      <c r="BA7" s="126">
        <v>18558</v>
      </c>
      <c r="BB7" s="126">
        <v>62750</v>
      </c>
      <c r="BC7" s="126">
        <v>1289</v>
      </c>
      <c r="BD7" s="126">
        <v>19159</v>
      </c>
      <c r="BE7" s="126">
        <v>20448</v>
      </c>
      <c r="BF7" s="126">
        <v>39006</v>
      </c>
      <c r="BG7" s="126">
        <v>83198</v>
      </c>
      <c r="BH7" s="126">
        <v>-9006</v>
      </c>
      <c r="BI7" s="126">
        <v>-34867</v>
      </c>
      <c r="BJ7" s="126">
        <v>-43873</v>
      </c>
      <c r="BK7" s="126">
        <v>-4867</v>
      </c>
      <c r="BL7" s="137">
        <v>39325</v>
      </c>
      <c r="BM7" s="197"/>
      <c r="BN7" s="198">
        <f t="shared" si="0"/>
        <v>20448</v>
      </c>
      <c r="BO7" s="199">
        <f t="shared" si="1"/>
        <v>-43873</v>
      </c>
      <c r="BP7" s="200">
        <f t="shared" si="2"/>
        <v>64321</v>
      </c>
    </row>
    <row r="8" spans="1:68" ht="15.75" customHeight="1" x14ac:dyDescent="0.15">
      <c r="A8" s="25">
        <v>4</v>
      </c>
      <c r="B8" s="32" t="s">
        <v>1</v>
      </c>
      <c r="C8" s="136">
        <v>2</v>
      </c>
      <c r="D8" s="126">
        <v>2</v>
      </c>
      <c r="E8" s="126">
        <v>0</v>
      </c>
      <c r="F8" s="126">
        <v>34</v>
      </c>
      <c r="G8" s="126">
        <v>730</v>
      </c>
      <c r="H8" s="126">
        <v>148</v>
      </c>
      <c r="I8" s="126">
        <v>2331</v>
      </c>
      <c r="J8" s="126">
        <v>6078</v>
      </c>
      <c r="K8" s="126">
        <v>552276</v>
      </c>
      <c r="L8" s="126">
        <v>43</v>
      </c>
      <c r="M8" s="126">
        <v>175</v>
      </c>
      <c r="N8" s="126">
        <v>10398</v>
      </c>
      <c r="O8" s="126">
        <v>20567</v>
      </c>
      <c r="P8" s="126">
        <v>106038</v>
      </c>
      <c r="Q8" s="126">
        <v>7223</v>
      </c>
      <c r="R8" s="126">
        <v>297</v>
      </c>
      <c r="S8" s="126">
        <v>47</v>
      </c>
      <c r="T8" s="126">
        <v>103</v>
      </c>
      <c r="U8" s="126">
        <v>27</v>
      </c>
      <c r="V8" s="126">
        <v>65</v>
      </c>
      <c r="W8" s="126">
        <v>90</v>
      </c>
      <c r="X8" s="126">
        <v>8</v>
      </c>
      <c r="Y8" s="126">
        <v>2118</v>
      </c>
      <c r="Z8" s="126">
        <v>59</v>
      </c>
      <c r="AA8" s="126">
        <v>1</v>
      </c>
      <c r="AB8" s="126">
        <v>434</v>
      </c>
      <c r="AC8" s="126">
        <v>18567</v>
      </c>
      <c r="AD8" s="126">
        <v>659133</v>
      </c>
      <c r="AE8" s="126">
        <v>0</v>
      </c>
      <c r="AF8" s="126">
        <v>1</v>
      </c>
      <c r="AG8" s="126">
        <v>17</v>
      </c>
      <c r="AH8" s="126">
        <v>2</v>
      </c>
      <c r="AI8" s="126">
        <v>4</v>
      </c>
      <c r="AJ8" s="126">
        <v>21</v>
      </c>
      <c r="AK8" s="126">
        <v>0</v>
      </c>
      <c r="AL8" s="126">
        <v>9</v>
      </c>
      <c r="AM8" s="126">
        <v>222</v>
      </c>
      <c r="AN8" s="126">
        <v>31</v>
      </c>
      <c r="AO8" s="126">
        <v>12</v>
      </c>
      <c r="AP8" s="126">
        <v>31</v>
      </c>
      <c r="AQ8" s="126">
        <v>97</v>
      </c>
      <c r="AR8" s="126">
        <v>0</v>
      </c>
      <c r="AS8" s="126">
        <v>61</v>
      </c>
      <c r="AT8" s="127">
        <v>1387502</v>
      </c>
      <c r="AU8" s="126">
        <v>-385</v>
      </c>
      <c r="AV8" s="126">
        <v>-374</v>
      </c>
      <c r="AW8" s="126">
        <v>0</v>
      </c>
      <c r="AX8" s="126">
        <v>0</v>
      </c>
      <c r="AY8" s="126">
        <v>0</v>
      </c>
      <c r="AZ8" s="126">
        <v>565</v>
      </c>
      <c r="BA8" s="126">
        <v>-194</v>
      </c>
      <c r="BB8" s="126">
        <v>1387308</v>
      </c>
      <c r="BC8" s="126">
        <v>2989</v>
      </c>
      <c r="BD8" s="126">
        <v>1656</v>
      </c>
      <c r="BE8" s="126">
        <v>4645</v>
      </c>
      <c r="BF8" s="126">
        <v>4451</v>
      </c>
      <c r="BG8" s="126">
        <v>1391953</v>
      </c>
      <c r="BH8" s="126">
        <v>-1343040</v>
      </c>
      <c r="BI8" s="126">
        <v>-33353</v>
      </c>
      <c r="BJ8" s="126">
        <v>-1376393</v>
      </c>
      <c r="BK8" s="126">
        <v>-1371942</v>
      </c>
      <c r="BL8" s="137">
        <v>15560</v>
      </c>
      <c r="BM8" s="197"/>
      <c r="BN8" s="198">
        <f t="shared" si="0"/>
        <v>4645</v>
      </c>
      <c r="BO8" s="199">
        <f t="shared" si="1"/>
        <v>-1376393</v>
      </c>
      <c r="BP8" s="200">
        <f t="shared" si="2"/>
        <v>1381038</v>
      </c>
    </row>
    <row r="9" spans="1:68" ht="15.75" customHeight="1" x14ac:dyDescent="0.15">
      <c r="A9" s="23">
        <v>5</v>
      </c>
      <c r="B9" s="32" t="s">
        <v>166</v>
      </c>
      <c r="C9" s="136">
        <v>37634</v>
      </c>
      <c r="D9" s="126">
        <v>99</v>
      </c>
      <c r="E9" s="126">
        <v>4851</v>
      </c>
      <c r="F9" s="126">
        <v>0</v>
      </c>
      <c r="G9" s="126">
        <v>483716</v>
      </c>
      <c r="H9" s="126">
        <v>690</v>
      </c>
      <c r="I9" s="126">
        <v>1044</v>
      </c>
      <c r="J9" s="126">
        <v>8956</v>
      </c>
      <c r="K9" s="126">
        <v>4</v>
      </c>
      <c r="L9" s="126">
        <v>29</v>
      </c>
      <c r="M9" s="126">
        <v>1</v>
      </c>
      <c r="N9" s="126">
        <v>163</v>
      </c>
      <c r="O9" s="126">
        <v>228</v>
      </c>
      <c r="P9" s="126">
        <v>6</v>
      </c>
      <c r="Q9" s="126">
        <v>0</v>
      </c>
      <c r="R9" s="126">
        <v>0</v>
      </c>
      <c r="S9" s="126">
        <v>0</v>
      </c>
      <c r="T9" s="126">
        <v>0</v>
      </c>
      <c r="U9" s="126">
        <v>0</v>
      </c>
      <c r="V9" s="126">
        <v>0</v>
      </c>
      <c r="W9" s="126">
        <v>0</v>
      </c>
      <c r="X9" s="126">
        <v>0</v>
      </c>
      <c r="Y9" s="126">
        <v>0</v>
      </c>
      <c r="Z9" s="126">
        <v>0</v>
      </c>
      <c r="AA9" s="126">
        <v>0</v>
      </c>
      <c r="AB9" s="126">
        <v>2405</v>
      </c>
      <c r="AC9" s="126">
        <v>47</v>
      </c>
      <c r="AD9" s="126">
        <v>0</v>
      </c>
      <c r="AE9" s="126">
        <v>0</v>
      </c>
      <c r="AF9" s="126">
        <v>0</v>
      </c>
      <c r="AG9" s="126">
        <v>965</v>
      </c>
      <c r="AH9" s="126">
        <v>0</v>
      </c>
      <c r="AI9" s="126">
        <v>0</v>
      </c>
      <c r="AJ9" s="126">
        <v>491</v>
      </c>
      <c r="AK9" s="126">
        <v>0</v>
      </c>
      <c r="AL9" s="126">
        <v>339</v>
      </c>
      <c r="AM9" s="126">
        <v>19743</v>
      </c>
      <c r="AN9" s="126">
        <v>28807</v>
      </c>
      <c r="AO9" s="126">
        <v>304</v>
      </c>
      <c r="AP9" s="126">
        <v>24</v>
      </c>
      <c r="AQ9" s="126">
        <v>348558</v>
      </c>
      <c r="AR9" s="126">
        <v>0</v>
      </c>
      <c r="AS9" s="126">
        <v>840</v>
      </c>
      <c r="AT9" s="127">
        <v>939944</v>
      </c>
      <c r="AU9" s="126">
        <v>62613</v>
      </c>
      <c r="AV9" s="126">
        <v>1582201</v>
      </c>
      <c r="AW9" s="126">
        <v>0</v>
      </c>
      <c r="AX9" s="126">
        <v>0</v>
      </c>
      <c r="AY9" s="126">
        <v>0</v>
      </c>
      <c r="AZ9" s="126">
        <v>-1086</v>
      </c>
      <c r="BA9" s="126">
        <v>1643728</v>
      </c>
      <c r="BB9" s="126">
        <v>2583672</v>
      </c>
      <c r="BC9" s="126">
        <v>31628</v>
      </c>
      <c r="BD9" s="126">
        <v>1344032</v>
      </c>
      <c r="BE9" s="126">
        <v>1375660</v>
      </c>
      <c r="BF9" s="126">
        <v>3019388</v>
      </c>
      <c r="BG9" s="126">
        <v>3959332</v>
      </c>
      <c r="BH9" s="126">
        <v>-432591</v>
      </c>
      <c r="BI9" s="126">
        <v>-1322026</v>
      </c>
      <c r="BJ9" s="126">
        <v>-1754617</v>
      </c>
      <c r="BK9" s="126">
        <v>1264771</v>
      </c>
      <c r="BL9" s="137">
        <v>2204715</v>
      </c>
      <c r="BM9" s="197"/>
      <c r="BN9" s="198">
        <f t="shared" si="0"/>
        <v>1375660</v>
      </c>
      <c r="BO9" s="199">
        <f t="shared" si="1"/>
        <v>-1754617</v>
      </c>
      <c r="BP9" s="200">
        <f t="shared" si="2"/>
        <v>3130277</v>
      </c>
    </row>
    <row r="10" spans="1:68" ht="15.75" customHeight="1" x14ac:dyDescent="0.15">
      <c r="A10" s="25">
        <v>6</v>
      </c>
      <c r="B10" s="32" t="s">
        <v>2</v>
      </c>
      <c r="C10" s="136">
        <v>1355</v>
      </c>
      <c r="D10" s="126">
        <v>7</v>
      </c>
      <c r="E10" s="126">
        <v>563</v>
      </c>
      <c r="F10" s="126">
        <v>60</v>
      </c>
      <c r="G10" s="126">
        <v>2309</v>
      </c>
      <c r="H10" s="126">
        <v>63286</v>
      </c>
      <c r="I10" s="126">
        <v>3563</v>
      </c>
      <c r="J10" s="126">
        <v>1602</v>
      </c>
      <c r="K10" s="126">
        <v>23</v>
      </c>
      <c r="L10" s="126">
        <v>1502</v>
      </c>
      <c r="M10" s="126">
        <v>8729</v>
      </c>
      <c r="N10" s="126">
        <v>892</v>
      </c>
      <c r="O10" s="126">
        <v>1984</v>
      </c>
      <c r="P10" s="126">
        <v>1353</v>
      </c>
      <c r="Q10" s="126">
        <v>778</v>
      </c>
      <c r="R10" s="126">
        <v>1393</v>
      </c>
      <c r="S10" s="126">
        <v>1201</v>
      </c>
      <c r="T10" s="126">
        <v>2150</v>
      </c>
      <c r="U10" s="126">
        <v>1398</v>
      </c>
      <c r="V10" s="126">
        <v>1791</v>
      </c>
      <c r="W10" s="126">
        <v>4134</v>
      </c>
      <c r="X10" s="126">
        <v>512</v>
      </c>
      <c r="Y10" s="126">
        <v>27830</v>
      </c>
      <c r="Z10" s="126">
        <v>403</v>
      </c>
      <c r="AA10" s="126">
        <v>453</v>
      </c>
      <c r="AB10" s="126">
        <v>2578</v>
      </c>
      <c r="AC10" s="126">
        <v>9551</v>
      </c>
      <c r="AD10" s="126">
        <v>271</v>
      </c>
      <c r="AE10" s="126">
        <v>301</v>
      </c>
      <c r="AF10" s="126">
        <v>636</v>
      </c>
      <c r="AG10" s="126">
        <v>28217</v>
      </c>
      <c r="AH10" s="126">
        <v>2508</v>
      </c>
      <c r="AI10" s="126">
        <v>124</v>
      </c>
      <c r="AJ10" s="126">
        <v>5565</v>
      </c>
      <c r="AK10" s="126">
        <v>2347</v>
      </c>
      <c r="AL10" s="126">
        <v>5266</v>
      </c>
      <c r="AM10" s="126">
        <v>1333</v>
      </c>
      <c r="AN10" s="126">
        <v>9954</v>
      </c>
      <c r="AO10" s="126">
        <v>4855</v>
      </c>
      <c r="AP10" s="126">
        <v>7672</v>
      </c>
      <c r="AQ10" s="126">
        <v>10512</v>
      </c>
      <c r="AR10" s="126">
        <v>1822</v>
      </c>
      <c r="AS10" s="126">
        <v>140</v>
      </c>
      <c r="AT10" s="127">
        <v>222923</v>
      </c>
      <c r="AU10" s="126">
        <v>7937</v>
      </c>
      <c r="AV10" s="126">
        <v>262197</v>
      </c>
      <c r="AW10" s="126">
        <v>0</v>
      </c>
      <c r="AX10" s="126">
        <v>41</v>
      </c>
      <c r="AY10" s="126">
        <v>15488</v>
      </c>
      <c r="AZ10" s="126">
        <v>8294</v>
      </c>
      <c r="BA10" s="126">
        <v>293957</v>
      </c>
      <c r="BB10" s="126">
        <v>516880</v>
      </c>
      <c r="BC10" s="126">
        <v>37047</v>
      </c>
      <c r="BD10" s="126">
        <v>186225</v>
      </c>
      <c r="BE10" s="126">
        <v>223272</v>
      </c>
      <c r="BF10" s="126">
        <v>517229</v>
      </c>
      <c r="BG10" s="126">
        <v>740152</v>
      </c>
      <c r="BH10" s="126">
        <v>-322054</v>
      </c>
      <c r="BI10" s="126">
        <v>-136008</v>
      </c>
      <c r="BJ10" s="126">
        <v>-458062</v>
      </c>
      <c r="BK10" s="126">
        <v>59167</v>
      </c>
      <c r="BL10" s="137">
        <v>282090</v>
      </c>
      <c r="BM10" s="197"/>
      <c r="BN10" s="198">
        <f t="shared" si="0"/>
        <v>223272</v>
      </c>
      <c r="BO10" s="199">
        <f t="shared" si="1"/>
        <v>-458062</v>
      </c>
      <c r="BP10" s="200">
        <f t="shared" si="2"/>
        <v>681334</v>
      </c>
    </row>
    <row r="11" spans="1:68" ht="15.75" customHeight="1" x14ac:dyDescent="0.15">
      <c r="A11" s="23">
        <v>7</v>
      </c>
      <c r="B11" s="32" t="s">
        <v>97</v>
      </c>
      <c r="C11" s="136">
        <v>10401</v>
      </c>
      <c r="D11" s="126">
        <v>36</v>
      </c>
      <c r="E11" s="126">
        <v>104</v>
      </c>
      <c r="F11" s="126">
        <v>32</v>
      </c>
      <c r="G11" s="126">
        <v>36864</v>
      </c>
      <c r="H11" s="126">
        <v>1818</v>
      </c>
      <c r="I11" s="126">
        <v>204889</v>
      </c>
      <c r="J11" s="126">
        <v>15491</v>
      </c>
      <c r="K11" s="126">
        <v>13</v>
      </c>
      <c r="L11" s="126">
        <v>9967</v>
      </c>
      <c r="M11" s="126">
        <v>2280</v>
      </c>
      <c r="N11" s="126">
        <v>13127</v>
      </c>
      <c r="O11" s="126">
        <v>7092</v>
      </c>
      <c r="P11" s="126">
        <v>1447</v>
      </c>
      <c r="Q11" s="126">
        <v>1447</v>
      </c>
      <c r="R11" s="126">
        <v>5150</v>
      </c>
      <c r="S11" s="126">
        <v>1395</v>
      </c>
      <c r="T11" s="126">
        <v>3499</v>
      </c>
      <c r="U11" s="126">
        <v>5179</v>
      </c>
      <c r="V11" s="126">
        <v>1881</v>
      </c>
      <c r="W11" s="126">
        <v>12894</v>
      </c>
      <c r="X11" s="126">
        <v>1450</v>
      </c>
      <c r="Y11" s="126">
        <v>16757</v>
      </c>
      <c r="Z11" s="126">
        <v>208</v>
      </c>
      <c r="AA11" s="126">
        <v>1270</v>
      </c>
      <c r="AB11" s="126">
        <v>61331</v>
      </c>
      <c r="AC11" s="126">
        <v>175449</v>
      </c>
      <c r="AD11" s="126">
        <v>4704</v>
      </c>
      <c r="AE11" s="126">
        <v>987</v>
      </c>
      <c r="AF11" s="126">
        <v>1167</v>
      </c>
      <c r="AG11" s="126">
        <v>55988</v>
      </c>
      <c r="AH11" s="126">
        <v>7799</v>
      </c>
      <c r="AI11" s="126">
        <v>2017</v>
      </c>
      <c r="AJ11" s="126">
        <v>8852</v>
      </c>
      <c r="AK11" s="126">
        <v>30386</v>
      </c>
      <c r="AL11" s="126">
        <v>1834</v>
      </c>
      <c r="AM11" s="126">
        <v>24475</v>
      </c>
      <c r="AN11" s="126">
        <v>18421</v>
      </c>
      <c r="AO11" s="126">
        <v>3742</v>
      </c>
      <c r="AP11" s="126">
        <v>13211</v>
      </c>
      <c r="AQ11" s="126">
        <v>15939</v>
      </c>
      <c r="AR11" s="126">
        <v>40338</v>
      </c>
      <c r="AS11" s="126">
        <v>333</v>
      </c>
      <c r="AT11" s="127">
        <v>821664</v>
      </c>
      <c r="AU11" s="126">
        <v>5170</v>
      </c>
      <c r="AV11" s="126">
        <v>19747</v>
      </c>
      <c r="AW11" s="126">
        <v>157</v>
      </c>
      <c r="AX11" s="126">
        <v>698</v>
      </c>
      <c r="AY11" s="126">
        <v>32701</v>
      </c>
      <c r="AZ11" s="126">
        <v>-4487</v>
      </c>
      <c r="BA11" s="126">
        <v>53986</v>
      </c>
      <c r="BB11" s="126">
        <v>875650</v>
      </c>
      <c r="BC11" s="126">
        <v>20282</v>
      </c>
      <c r="BD11" s="126">
        <v>429507</v>
      </c>
      <c r="BE11" s="126">
        <v>449789</v>
      </c>
      <c r="BF11" s="126">
        <v>503775</v>
      </c>
      <c r="BG11" s="126">
        <v>1325439</v>
      </c>
      <c r="BH11" s="126">
        <v>-161225</v>
      </c>
      <c r="BI11" s="126">
        <v>-478650</v>
      </c>
      <c r="BJ11" s="126">
        <v>-639875</v>
      </c>
      <c r="BK11" s="126">
        <v>-136100</v>
      </c>
      <c r="BL11" s="137">
        <v>685564</v>
      </c>
      <c r="BM11" s="197"/>
      <c r="BN11" s="198">
        <f t="shared" si="0"/>
        <v>449789</v>
      </c>
      <c r="BO11" s="199">
        <f t="shared" si="1"/>
        <v>-639875</v>
      </c>
      <c r="BP11" s="200">
        <f t="shared" si="2"/>
        <v>1089664</v>
      </c>
    </row>
    <row r="12" spans="1:68" ht="15.75" customHeight="1" x14ac:dyDescent="0.15">
      <c r="A12" s="25">
        <v>8</v>
      </c>
      <c r="B12" s="32" t="s">
        <v>3</v>
      </c>
      <c r="C12" s="136">
        <v>20146</v>
      </c>
      <c r="D12" s="126">
        <v>3</v>
      </c>
      <c r="E12" s="126">
        <v>470</v>
      </c>
      <c r="F12" s="126">
        <v>300</v>
      </c>
      <c r="G12" s="126">
        <v>25133</v>
      </c>
      <c r="H12" s="126">
        <v>37254</v>
      </c>
      <c r="I12" s="126">
        <v>20456</v>
      </c>
      <c r="J12" s="126">
        <v>433493</v>
      </c>
      <c r="K12" s="126">
        <v>1904</v>
      </c>
      <c r="L12" s="126">
        <v>288571</v>
      </c>
      <c r="M12" s="126">
        <v>71917</v>
      </c>
      <c r="N12" s="126">
        <v>3628</v>
      </c>
      <c r="O12" s="126">
        <v>19650</v>
      </c>
      <c r="P12" s="126">
        <v>13387</v>
      </c>
      <c r="Q12" s="126">
        <v>3686</v>
      </c>
      <c r="R12" s="126">
        <v>8329</v>
      </c>
      <c r="S12" s="126">
        <v>5629</v>
      </c>
      <c r="T12" s="126">
        <v>8193</v>
      </c>
      <c r="U12" s="126">
        <v>23128</v>
      </c>
      <c r="V12" s="126">
        <v>7396</v>
      </c>
      <c r="W12" s="126">
        <v>18637</v>
      </c>
      <c r="X12" s="126">
        <v>3500</v>
      </c>
      <c r="Y12" s="126">
        <v>168775</v>
      </c>
      <c r="Z12" s="126">
        <v>1212</v>
      </c>
      <c r="AA12" s="126">
        <v>3413</v>
      </c>
      <c r="AB12" s="126">
        <v>27227</v>
      </c>
      <c r="AC12" s="126">
        <v>17252</v>
      </c>
      <c r="AD12" s="126">
        <v>1710</v>
      </c>
      <c r="AE12" s="126">
        <v>2716</v>
      </c>
      <c r="AF12" s="126">
        <v>4715</v>
      </c>
      <c r="AG12" s="126">
        <v>57</v>
      </c>
      <c r="AH12" s="126">
        <v>37</v>
      </c>
      <c r="AI12" s="126">
        <v>163</v>
      </c>
      <c r="AJ12" s="126">
        <v>1192</v>
      </c>
      <c r="AK12" s="126">
        <v>2648</v>
      </c>
      <c r="AL12" s="126">
        <v>1198</v>
      </c>
      <c r="AM12" s="126">
        <v>42777</v>
      </c>
      <c r="AN12" s="126">
        <v>462901</v>
      </c>
      <c r="AO12" s="126">
        <v>475</v>
      </c>
      <c r="AP12" s="126">
        <v>16873</v>
      </c>
      <c r="AQ12" s="126">
        <v>22126</v>
      </c>
      <c r="AR12" s="126">
        <v>872</v>
      </c>
      <c r="AS12" s="126">
        <v>2010</v>
      </c>
      <c r="AT12" s="127">
        <v>1795159</v>
      </c>
      <c r="AU12" s="126">
        <v>12427</v>
      </c>
      <c r="AV12" s="126">
        <v>151805</v>
      </c>
      <c r="AW12" s="126">
        <v>0</v>
      </c>
      <c r="AX12" s="126">
        <v>0</v>
      </c>
      <c r="AY12" s="126">
        <v>0</v>
      </c>
      <c r="AZ12" s="126">
        <v>-7999</v>
      </c>
      <c r="BA12" s="126">
        <v>156233</v>
      </c>
      <c r="BB12" s="126">
        <v>1951392</v>
      </c>
      <c r="BC12" s="126">
        <v>162924</v>
      </c>
      <c r="BD12" s="126">
        <v>717689</v>
      </c>
      <c r="BE12" s="126">
        <v>880613</v>
      </c>
      <c r="BF12" s="126">
        <v>1036846</v>
      </c>
      <c r="BG12" s="126">
        <v>2832005</v>
      </c>
      <c r="BH12" s="126">
        <v>-517784</v>
      </c>
      <c r="BI12" s="126">
        <v>-1172875</v>
      </c>
      <c r="BJ12" s="126">
        <v>-1690659</v>
      </c>
      <c r="BK12" s="126">
        <v>-653813</v>
      </c>
      <c r="BL12" s="137">
        <v>1141346</v>
      </c>
      <c r="BM12" s="197"/>
      <c r="BN12" s="198">
        <f t="shared" si="0"/>
        <v>880613</v>
      </c>
      <c r="BO12" s="199">
        <f t="shared" si="1"/>
        <v>-1690659</v>
      </c>
      <c r="BP12" s="200">
        <f t="shared" si="2"/>
        <v>2571272</v>
      </c>
    </row>
    <row r="13" spans="1:68" ht="15.75" customHeight="1" x14ac:dyDescent="0.15">
      <c r="A13" s="23">
        <v>9</v>
      </c>
      <c r="B13" s="32" t="s">
        <v>4</v>
      </c>
      <c r="C13" s="136">
        <v>3884</v>
      </c>
      <c r="D13" s="126">
        <v>51</v>
      </c>
      <c r="E13" s="126">
        <v>1671</v>
      </c>
      <c r="F13" s="126">
        <v>424</v>
      </c>
      <c r="G13" s="126">
        <v>12199</v>
      </c>
      <c r="H13" s="126">
        <v>2221</v>
      </c>
      <c r="I13" s="126">
        <v>2160</v>
      </c>
      <c r="J13" s="126">
        <v>40724</v>
      </c>
      <c r="K13" s="126">
        <v>59053</v>
      </c>
      <c r="L13" s="126">
        <v>1434</v>
      </c>
      <c r="M13" s="126">
        <v>2168</v>
      </c>
      <c r="N13" s="126">
        <v>8614</v>
      </c>
      <c r="O13" s="126">
        <v>9709</v>
      </c>
      <c r="P13" s="126">
        <v>56363</v>
      </c>
      <c r="Q13" s="126">
        <v>2503</v>
      </c>
      <c r="R13" s="126">
        <v>2916</v>
      </c>
      <c r="S13" s="126">
        <v>816</v>
      </c>
      <c r="T13" s="126">
        <v>2740</v>
      </c>
      <c r="U13" s="126">
        <v>775</v>
      </c>
      <c r="V13" s="126">
        <v>638</v>
      </c>
      <c r="W13" s="126">
        <v>1998</v>
      </c>
      <c r="X13" s="126">
        <v>126</v>
      </c>
      <c r="Y13" s="126">
        <v>26017</v>
      </c>
      <c r="Z13" s="126">
        <v>4343</v>
      </c>
      <c r="AA13" s="126">
        <v>1737</v>
      </c>
      <c r="AB13" s="126">
        <v>1405</v>
      </c>
      <c r="AC13" s="126">
        <v>37055</v>
      </c>
      <c r="AD13" s="126">
        <v>98479</v>
      </c>
      <c r="AE13" s="126">
        <v>4062</v>
      </c>
      <c r="AF13" s="126">
        <v>3681</v>
      </c>
      <c r="AG13" s="126">
        <v>10026</v>
      </c>
      <c r="AH13" s="126">
        <v>817</v>
      </c>
      <c r="AI13" s="126">
        <v>1831</v>
      </c>
      <c r="AJ13" s="126">
        <v>326859</v>
      </c>
      <c r="AK13" s="126">
        <v>1843</v>
      </c>
      <c r="AL13" s="126">
        <v>11142</v>
      </c>
      <c r="AM13" s="126">
        <v>10759</v>
      </c>
      <c r="AN13" s="126">
        <v>7932</v>
      </c>
      <c r="AO13" s="126">
        <v>713</v>
      </c>
      <c r="AP13" s="126">
        <v>9496</v>
      </c>
      <c r="AQ13" s="126">
        <v>14972</v>
      </c>
      <c r="AR13" s="126">
        <v>0</v>
      </c>
      <c r="AS13" s="126">
        <v>5330</v>
      </c>
      <c r="AT13" s="127">
        <v>791686</v>
      </c>
      <c r="AU13" s="126">
        <v>1140</v>
      </c>
      <c r="AV13" s="126">
        <v>385507</v>
      </c>
      <c r="AW13" s="126">
        <v>0</v>
      </c>
      <c r="AX13" s="126">
        <v>0</v>
      </c>
      <c r="AY13" s="126">
        <v>0</v>
      </c>
      <c r="AZ13" s="126">
        <v>-14649</v>
      </c>
      <c r="BA13" s="126">
        <v>371998</v>
      </c>
      <c r="BB13" s="126">
        <v>1163684</v>
      </c>
      <c r="BC13" s="126">
        <v>36098</v>
      </c>
      <c r="BD13" s="126">
        <v>476140</v>
      </c>
      <c r="BE13" s="126">
        <v>512238</v>
      </c>
      <c r="BF13" s="126">
        <v>884236</v>
      </c>
      <c r="BG13" s="126">
        <v>1675922</v>
      </c>
      <c r="BH13" s="126">
        <v>-174100</v>
      </c>
      <c r="BI13" s="126">
        <v>-549158</v>
      </c>
      <c r="BJ13" s="126">
        <v>-723258</v>
      </c>
      <c r="BK13" s="126">
        <v>160978</v>
      </c>
      <c r="BL13" s="137">
        <v>952664</v>
      </c>
      <c r="BM13" s="197"/>
      <c r="BN13" s="198">
        <f t="shared" si="0"/>
        <v>512238</v>
      </c>
      <c r="BO13" s="199">
        <f t="shared" si="1"/>
        <v>-723258</v>
      </c>
      <c r="BP13" s="200">
        <f t="shared" si="2"/>
        <v>1235496</v>
      </c>
    </row>
    <row r="14" spans="1:68" ht="15.75" customHeight="1" x14ac:dyDescent="0.15">
      <c r="A14" s="25">
        <v>10</v>
      </c>
      <c r="B14" s="32" t="s">
        <v>167</v>
      </c>
      <c r="C14" s="136">
        <v>5156</v>
      </c>
      <c r="D14" s="126">
        <v>48</v>
      </c>
      <c r="E14" s="126">
        <v>408</v>
      </c>
      <c r="F14" s="126">
        <v>6</v>
      </c>
      <c r="G14" s="126">
        <v>40138</v>
      </c>
      <c r="H14" s="126">
        <v>2640</v>
      </c>
      <c r="I14" s="126">
        <v>11562</v>
      </c>
      <c r="J14" s="126">
        <v>17746</v>
      </c>
      <c r="K14" s="126">
        <v>111</v>
      </c>
      <c r="L14" s="126">
        <v>358054</v>
      </c>
      <c r="M14" s="126">
        <v>17520</v>
      </c>
      <c r="N14" s="126">
        <v>371</v>
      </c>
      <c r="O14" s="126">
        <v>4522</v>
      </c>
      <c r="P14" s="126">
        <v>231</v>
      </c>
      <c r="Q14" s="126">
        <v>1871</v>
      </c>
      <c r="R14" s="126">
        <v>5704</v>
      </c>
      <c r="S14" s="126">
        <v>8144</v>
      </c>
      <c r="T14" s="126">
        <v>7667</v>
      </c>
      <c r="U14" s="126">
        <v>20186</v>
      </c>
      <c r="V14" s="126">
        <v>7844</v>
      </c>
      <c r="W14" s="126">
        <v>50396</v>
      </c>
      <c r="X14" s="126">
        <v>11158</v>
      </c>
      <c r="Y14" s="126">
        <v>418315</v>
      </c>
      <c r="Z14" s="126">
        <v>16247</v>
      </c>
      <c r="AA14" s="126">
        <v>2114</v>
      </c>
      <c r="AB14" s="126">
        <v>40936</v>
      </c>
      <c r="AC14" s="126">
        <v>37026</v>
      </c>
      <c r="AD14" s="126">
        <v>0</v>
      </c>
      <c r="AE14" s="126">
        <v>11464</v>
      </c>
      <c r="AF14" s="126">
        <v>594</v>
      </c>
      <c r="AG14" s="126">
        <v>28850</v>
      </c>
      <c r="AH14" s="126">
        <v>4910</v>
      </c>
      <c r="AI14" s="126">
        <v>2736</v>
      </c>
      <c r="AJ14" s="126">
        <v>1758</v>
      </c>
      <c r="AK14" s="126">
        <v>9593</v>
      </c>
      <c r="AL14" s="126">
        <v>1110</v>
      </c>
      <c r="AM14" s="126">
        <v>18965</v>
      </c>
      <c r="AN14" s="126">
        <v>3066</v>
      </c>
      <c r="AO14" s="126">
        <v>522</v>
      </c>
      <c r="AP14" s="126">
        <v>10687</v>
      </c>
      <c r="AQ14" s="126">
        <v>6571</v>
      </c>
      <c r="AR14" s="126">
        <v>3459</v>
      </c>
      <c r="AS14" s="126">
        <v>1002</v>
      </c>
      <c r="AT14" s="127">
        <v>1191408</v>
      </c>
      <c r="AU14" s="126">
        <v>1233</v>
      </c>
      <c r="AV14" s="126">
        <v>23264</v>
      </c>
      <c r="AW14" s="126">
        <v>533</v>
      </c>
      <c r="AX14" s="126">
        <v>0</v>
      </c>
      <c r="AY14" s="126">
        <v>0</v>
      </c>
      <c r="AZ14" s="126">
        <v>-4995</v>
      </c>
      <c r="BA14" s="126">
        <v>20035</v>
      </c>
      <c r="BB14" s="126">
        <v>1211443</v>
      </c>
      <c r="BC14" s="126">
        <v>96100</v>
      </c>
      <c r="BD14" s="126">
        <v>779678</v>
      </c>
      <c r="BE14" s="126">
        <v>875778</v>
      </c>
      <c r="BF14" s="126">
        <v>895813</v>
      </c>
      <c r="BG14" s="126">
        <v>2087221</v>
      </c>
      <c r="BH14" s="126">
        <v>-89165</v>
      </c>
      <c r="BI14" s="126">
        <v>-562587</v>
      </c>
      <c r="BJ14" s="126">
        <v>-651752</v>
      </c>
      <c r="BK14" s="126">
        <v>244061</v>
      </c>
      <c r="BL14" s="137">
        <v>1435469</v>
      </c>
      <c r="BM14" s="197"/>
      <c r="BN14" s="198">
        <f t="shared" si="0"/>
        <v>875778</v>
      </c>
      <c r="BO14" s="199">
        <f t="shared" si="1"/>
        <v>-651752</v>
      </c>
      <c r="BP14" s="200">
        <f t="shared" si="2"/>
        <v>1527530</v>
      </c>
    </row>
    <row r="15" spans="1:68" ht="15.75" customHeight="1" x14ac:dyDescent="0.15">
      <c r="A15" s="23">
        <v>11</v>
      </c>
      <c r="B15" s="32" t="s">
        <v>168</v>
      </c>
      <c r="C15" s="136">
        <v>826</v>
      </c>
      <c r="D15" s="126">
        <v>4</v>
      </c>
      <c r="E15" s="126">
        <v>40</v>
      </c>
      <c r="F15" s="126">
        <v>57</v>
      </c>
      <c r="G15" s="126">
        <v>521</v>
      </c>
      <c r="H15" s="126">
        <v>708</v>
      </c>
      <c r="I15" s="126">
        <v>341</v>
      </c>
      <c r="J15" s="126">
        <v>675</v>
      </c>
      <c r="K15" s="126">
        <v>21</v>
      </c>
      <c r="L15" s="126">
        <v>1044</v>
      </c>
      <c r="M15" s="126">
        <v>18864</v>
      </c>
      <c r="N15" s="126">
        <v>107</v>
      </c>
      <c r="O15" s="126">
        <v>488</v>
      </c>
      <c r="P15" s="126">
        <v>2302</v>
      </c>
      <c r="Q15" s="126">
        <v>156</v>
      </c>
      <c r="R15" s="126">
        <v>2048</v>
      </c>
      <c r="S15" s="126">
        <v>9150</v>
      </c>
      <c r="T15" s="126">
        <v>10818</v>
      </c>
      <c r="U15" s="126">
        <v>17413</v>
      </c>
      <c r="V15" s="126">
        <v>1668</v>
      </c>
      <c r="W15" s="126">
        <v>16855</v>
      </c>
      <c r="X15" s="126">
        <v>1920</v>
      </c>
      <c r="Y15" s="126">
        <v>238523</v>
      </c>
      <c r="Z15" s="126">
        <v>130</v>
      </c>
      <c r="AA15" s="126">
        <v>9088</v>
      </c>
      <c r="AB15" s="126">
        <v>2767</v>
      </c>
      <c r="AC15" s="126">
        <v>4448</v>
      </c>
      <c r="AD15" s="126">
        <v>0</v>
      </c>
      <c r="AE15" s="126">
        <v>442</v>
      </c>
      <c r="AF15" s="126">
        <v>4116</v>
      </c>
      <c r="AG15" s="126">
        <v>752</v>
      </c>
      <c r="AH15" s="126">
        <v>17</v>
      </c>
      <c r="AI15" s="126">
        <v>0</v>
      </c>
      <c r="AJ15" s="126">
        <v>6556</v>
      </c>
      <c r="AK15" s="126">
        <v>244</v>
      </c>
      <c r="AL15" s="126">
        <v>1241</v>
      </c>
      <c r="AM15" s="126">
        <v>425</v>
      </c>
      <c r="AN15" s="126">
        <v>4245</v>
      </c>
      <c r="AO15" s="126">
        <v>1009</v>
      </c>
      <c r="AP15" s="126">
        <v>32340</v>
      </c>
      <c r="AQ15" s="126">
        <v>1686</v>
      </c>
      <c r="AR15" s="126">
        <v>958</v>
      </c>
      <c r="AS15" s="126">
        <v>78</v>
      </c>
      <c r="AT15" s="127">
        <v>395091</v>
      </c>
      <c r="AU15" s="126">
        <v>587</v>
      </c>
      <c r="AV15" s="126">
        <v>32081</v>
      </c>
      <c r="AW15" s="126">
        <v>0</v>
      </c>
      <c r="AX15" s="126">
        <v>0</v>
      </c>
      <c r="AY15" s="126">
        <v>0</v>
      </c>
      <c r="AZ15" s="126">
        <v>-1282</v>
      </c>
      <c r="BA15" s="126">
        <v>31386</v>
      </c>
      <c r="BB15" s="126">
        <v>426477</v>
      </c>
      <c r="BC15" s="126">
        <v>10623</v>
      </c>
      <c r="BD15" s="126">
        <v>227674</v>
      </c>
      <c r="BE15" s="126">
        <v>238297</v>
      </c>
      <c r="BF15" s="126">
        <v>269683</v>
      </c>
      <c r="BG15" s="126">
        <v>664774</v>
      </c>
      <c r="BH15" s="126">
        <v>-83398</v>
      </c>
      <c r="BI15" s="126">
        <v>-153774</v>
      </c>
      <c r="BJ15" s="126">
        <v>-237172</v>
      </c>
      <c r="BK15" s="126">
        <v>32511</v>
      </c>
      <c r="BL15" s="137">
        <v>427602</v>
      </c>
      <c r="BM15" s="197"/>
      <c r="BN15" s="198">
        <f t="shared" si="0"/>
        <v>238297</v>
      </c>
      <c r="BO15" s="199">
        <f t="shared" si="1"/>
        <v>-237172</v>
      </c>
      <c r="BP15" s="200">
        <f t="shared" si="2"/>
        <v>475469</v>
      </c>
    </row>
    <row r="16" spans="1:68" ht="15.75" customHeight="1" x14ac:dyDescent="0.15">
      <c r="A16" s="25">
        <v>12</v>
      </c>
      <c r="B16" s="32" t="s">
        <v>169</v>
      </c>
      <c r="C16" s="136">
        <v>117</v>
      </c>
      <c r="D16" s="126">
        <v>0</v>
      </c>
      <c r="E16" s="126">
        <v>0</v>
      </c>
      <c r="F16" s="126">
        <v>0</v>
      </c>
      <c r="G16" s="126">
        <v>67</v>
      </c>
      <c r="H16" s="126">
        <v>0</v>
      </c>
      <c r="I16" s="126">
        <v>258</v>
      </c>
      <c r="J16" s="126">
        <v>31</v>
      </c>
      <c r="K16" s="126">
        <v>0</v>
      </c>
      <c r="L16" s="126">
        <v>87</v>
      </c>
      <c r="M16" s="126">
        <v>0</v>
      </c>
      <c r="N16" s="126">
        <v>1190</v>
      </c>
      <c r="O16" s="126">
        <v>9</v>
      </c>
      <c r="P16" s="126">
        <v>3</v>
      </c>
      <c r="Q16" s="126">
        <v>0</v>
      </c>
      <c r="R16" s="126">
        <v>446</v>
      </c>
      <c r="S16" s="126">
        <v>23</v>
      </c>
      <c r="T16" s="126">
        <v>188</v>
      </c>
      <c r="U16" s="126">
        <v>403</v>
      </c>
      <c r="V16" s="126">
        <v>8540</v>
      </c>
      <c r="W16" s="126">
        <v>4255</v>
      </c>
      <c r="X16" s="126">
        <v>248</v>
      </c>
      <c r="Y16" s="126">
        <v>1235</v>
      </c>
      <c r="Z16" s="126">
        <v>6</v>
      </c>
      <c r="AA16" s="126">
        <v>19</v>
      </c>
      <c r="AB16" s="126">
        <v>143</v>
      </c>
      <c r="AC16" s="126">
        <v>9539</v>
      </c>
      <c r="AD16" s="126">
        <v>0</v>
      </c>
      <c r="AE16" s="126">
        <v>0</v>
      </c>
      <c r="AF16" s="126">
        <v>79</v>
      </c>
      <c r="AG16" s="126">
        <v>387</v>
      </c>
      <c r="AH16" s="126">
        <v>5</v>
      </c>
      <c r="AI16" s="126">
        <v>0</v>
      </c>
      <c r="AJ16" s="126">
        <v>49</v>
      </c>
      <c r="AK16" s="126">
        <v>0</v>
      </c>
      <c r="AL16" s="126">
        <v>78</v>
      </c>
      <c r="AM16" s="126">
        <v>138</v>
      </c>
      <c r="AN16" s="126">
        <v>1341</v>
      </c>
      <c r="AO16" s="126">
        <v>35</v>
      </c>
      <c r="AP16" s="126">
        <v>9</v>
      </c>
      <c r="AQ16" s="126">
        <v>1836</v>
      </c>
      <c r="AR16" s="126">
        <v>0</v>
      </c>
      <c r="AS16" s="126">
        <v>317</v>
      </c>
      <c r="AT16" s="127">
        <v>31081</v>
      </c>
      <c r="AU16" s="126">
        <v>201</v>
      </c>
      <c r="AV16" s="126">
        <v>1377</v>
      </c>
      <c r="AW16" s="126">
        <v>0</v>
      </c>
      <c r="AX16" s="126">
        <v>0</v>
      </c>
      <c r="AY16" s="126">
        <v>0</v>
      </c>
      <c r="AZ16" s="126">
        <v>-4921</v>
      </c>
      <c r="BA16" s="126">
        <v>-3343</v>
      </c>
      <c r="BB16" s="126">
        <v>27738</v>
      </c>
      <c r="BC16" s="126">
        <v>97899</v>
      </c>
      <c r="BD16" s="126">
        <v>91019</v>
      </c>
      <c r="BE16" s="126">
        <v>188918</v>
      </c>
      <c r="BF16" s="126">
        <v>185575</v>
      </c>
      <c r="BG16" s="126">
        <v>216656</v>
      </c>
      <c r="BH16" s="126">
        <v>-6268</v>
      </c>
      <c r="BI16" s="126">
        <v>-19079</v>
      </c>
      <c r="BJ16" s="126">
        <v>-25347</v>
      </c>
      <c r="BK16" s="126">
        <v>160228</v>
      </c>
      <c r="BL16" s="137">
        <v>191309</v>
      </c>
      <c r="BM16" s="197"/>
      <c r="BN16" s="198">
        <f t="shared" si="0"/>
        <v>188918</v>
      </c>
      <c r="BO16" s="199">
        <f t="shared" si="1"/>
        <v>-25347</v>
      </c>
      <c r="BP16" s="200">
        <f t="shared" si="2"/>
        <v>214265</v>
      </c>
    </row>
    <row r="17" spans="1:68" ht="15.75" customHeight="1" x14ac:dyDescent="0.15">
      <c r="A17" s="23">
        <v>13</v>
      </c>
      <c r="B17" s="32" t="s">
        <v>170</v>
      </c>
      <c r="C17" s="136">
        <v>900</v>
      </c>
      <c r="D17" s="126">
        <v>2</v>
      </c>
      <c r="E17" s="126">
        <v>1</v>
      </c>
      <c r="F17" s="126">
        <v>1</v>
      </c>
      <c r="G17" s="126">
        <v>7160</v>
      </c>
      <c r="H17" s="126">
        <v>217</v>
      </c>
      <c r="I17" s="126">
        <v>1981</v>
      </c>
      <c r="J17" s="126">
        <v>6397</v>
      </c>
      <c r="K17" s="126">
        <v>306</v>
      </c>
      <c r="L17" s="126">
        <v>5126</v>
      </c>
      <c r="M17" s="126">
        <v>387</v>
      </c>
      <c r="N17" s="126">
        <v>4565</v>
      </c>
      <c r="O17" s="126">
        <v>33462</v>
      </c>
      <c r="P17" s="126">
        <v>21718</v>
      </c>
      <c r="Q17" s="126">
        <v>8923</v>
      </c>
      <c r="R17" s="126">
        <v>3872</v>
      </c>
      <c r="S17" s="126">
        <v>7447</v>
      </c>
      <c r="T17" s="126">
        <v>13062</v>
      </c>
      <c r="U17" s="126">
        <v>7164</v>
      </c>
      <c r="V17" s="126">
        <v>5221</v>
      </c>
      <c r="W17" s="126">
        <v>8529</v>
      </c>
      <c r="X17" s="126">
        <v>838</v>
      </c>
      <c r="Y17" s="126">
        <v>86231</v>
      </c>
      <c r="Z17" s="126">
        <v>6532</v>
      </c>
      <c r="AA17" s="126">
        <v>1685</v>
      </c>
      <c r="AB17" s="126">
        <v>4575</v>
      </c>
      <c r="AC17" s="126">
        <v>153224</v>
      </c>
      <c r="AD17" s="126">
        <v>87</v>
      </c>
      <c r="AE17" s="126">
        <v>1449</v>
      </c>
      <c r="AF17" s="126">
        <v>84</v>
      </c>
      <c r="AG17" s="126">
        <v>901</v>
      </c>
      <c r="AH17" s="126">
        <v>11</v>
      </c>
      <c r="AI17" s="126">
        <v>336</v>
      </c>
      <c r="AJ17" s="126">
        <v>43</v>
      </c>
      <c r="AK17" s="126">
        <v>17</v>
      </c>
      <c r="AL17" s="126">
        <v>209</v>
      </c>
      <c r="AM17" s="126">
        <v>4492</v>
      </c>
      <c r="AN17" s="126">
        <v>1590</v>
      </c>
      <c r="AO17" s="126">
        <v>52</v>
      </c>
      <c r="AP17" s="126">
        <v>3014</v>
      </c>
      <c r="AQ17" s="126">
        <v>1683</v>
      </c>
      <c r="AR17" s="126">
        <v>466</v>
      </c>
      <c r="AS17" s="126">
        <v>977</v>
      </c>
      <c r="AT17" s="127">
        <v>404937</v>
      </c>
      <c r="AU17" s="126">
        <v>644</v>
      </c>
      <c r="AV17" s="126">
        <v>6013</v>
      </c>
      <c r="AW17" s="126">
        <v>0</v>
      </c>
      <c r="AX17" s="126">
        <v>0</v>
      </c>
      <c r="AY17" s="126">
        <v>0</v>
      </c>
      <c r="AZ17" s="126">
        <v>-1955</v>
      </c>
      <c r="BA17" s="126">
        <v>4702</v>
      </c>
      <c r="BB17" s="126">
        <v>409639</v>
      </c>
      <c r="BC17" s="126">
        <v>70263</v>
      </c>
      <c r="BD17" s="126">
        <v>243847</v>
      </c>
      <c r="BE17" s="126">
        <v>314110</v>
      </c>
      <c r="BF17" s="126">
        <v>318812</v>
      </c>
      <c r="BG17" s="126">
        <v>723749</v>
      </c>
      <c r="BH17" s="126">
        <v>-52288</v>
      </c>
      <c r="BI17" s="126">
        <v>-238974</v>
      </c>
      <c r="BJ17" s="126">
        <v>-291262</v>
      </c>
      <c r="BK17" s="126">
        <v>27550</v>
      </c>
      <c r="BL17" s="137">
        <v>432487</v>
      </c>
      <c r="BM17" s="197"/>
      <c r="BN17" s="198">
        <f t="shared" si="0"/>
        <v>314110</v>
      </c>
      <c r="BO17" s="199">
        <f t="shared" si="1"/>
        <v>-291262</v>
      </c>
      <c r="BP17" s="200">
        <f t="shared" si="2"/>
        <v>605372</v>
      </c>
    </row>
    <row r="18" spans="1:68" ht="15.75" customHeight="1" x14ac:dyDescent="0.15">
      <c r="A18" s="25">
        <v>14</v>
      </c>
      <c r="B18" s="32" t="s">
        <v>5</v>
      </c>
      <c r="C18" s="136">
        <v>15</v>
      </c>
      <c r="D18" s="126">
        <v>0</v>
      </c>
      <c r="E18" s="126">
        <v>3</v>
      </c>
      <c r="F18" s="126">
        <v>18</v>
      </c>
      <c r="G18" s="126">
        <v>0</v>
      </c>
      <c r="H18" s="126">
        <v>68</v>
      </c>
      <c r="I18" s="126">
        <v>6460</v>
      </c>
      <c r="J18" s="126">
        <v>65</v>
      </c>
      <c r="K18" s="126">
        <v>0</v>
      </c>
      <c r="L18" s="126">
        <v>2147</v>
      </c>
      <c r="M18" s="126">
        <v>1635</v>
      </c>
      <c r="N18" s="126">
        <v>646</v>
      </c>
      <c r="O18" s="126">
        <v>2762</v>
      </c>
      <c r="P18" s="126">
        <v>1754984</v>
      </c>
      <c r="Q18" s="126">
        <v>866</v>
      </c>
      <c r="R18" s="126">
        <v>240043</v>
      </c>
      <c r="S18" s="126">
        <v>89927</v>
      </c>
      <c r="T18" s="126">
        <v>192130</v>
      </c>
      <c r="U18" s="126">
        <v>36676</v>
      </c>
      <c r="V18" s="126">
        <v>1353</v>
      </c>
      <c r="W18" s="126">
        <v>95609</v>
      </c>
      <c r="X18" s="126">
        <v>3394</v>
      </c>
      <c r="Y18" s="126">
        <v>733144</v>
      </c>
      <c r="Z18" s="126">
        <v>3028</v>
      </c>
      <c r="AA18" s="126">
        <v>63505</v>
      </c>
      <c r="AB18" s="126">
        <v>2547</v>
      </c>
      <c r="AC18" s="126">
        <v>69707</v>
      </c>
      <c r="AD18" s="126">
        <v>0</v>
      </c>
      <c r="AE18" s="126">
        <v>10</v>
      </c>
      <c r="AF18" s="126">
        <v>0</v>
      </c>
      <c r="AG18" s="126">
        <v>0</v>
      </c>
      <c r="AH18" s="126">
        <v>0</v>
      </c>
      <c r="AI18" s="126">
        <v>0</v>
      </c>
      <c r="AJ18" s="126">
        <v>306</v>
      </c>
      <c r="AK18" s="126">
        <v>0</v>
      </c>
      <c r="AL18" s="126">
        <v>26</v>
      </c>
      <c r="AM18" s="126">
        <v>0</v>
      </c>
      <c r="AN18" s="126">
        <v>8</v>
      </c>
      <c r="AO18" s="126">
        <v>1</v>
      </c>
      <c r="AP18" s="126">
        <v>629</v>
      </c>
      <c r="AQ18" s="126">
        <v>70</v>
      </c>
      <c r="AR18" s="126">
        <v>2</v>
      </c>
      <c r="AS18" s="126">
        <v>1353</v>
      </c>
      <c r="AT18" s="127">
        <v>3303137</v>
      </c>
      <c r="AU18" s="126">
        <v>0</v>
      </c>
      <c r="AV18" s="126">
        <v>-2114</v>
      </c>
      <c r="AW18" s="126">
        <v>0</v>
      </c>
      <c r="AX18" s="126">
        <v>-1380</v>
      </c>
      <c r="AY18" s="126">
        <v>0</v>
      </c>
      <c r="AZ18" s="126">
        <v>-32950</v>
      </c>
      <c r="BA18" s="126">
        <v>-36444</v>
      </c>
      <c r="BB18" s="126">
        <v>3266693</v>
      </c>
      <c r="BC18" s="126">
        <v>500207</v>
      </c>
      <c r="BD18" s="126">
        <v>1193492</v>
      </c>
      <c r="BE18" s="126">
        <v>1693699</v>
      </c>
      <c r="BF18" s="126">
        <v>1657255</v>
      </c>
      <c r="BG18" s="126">
        <v>4960392</v>
      </c>
      <c r="BH18" s="126">
        <v>-162217</v>
      </c>
      <c r="BI18" s="126">
        <v>-1386824</v>
      </c>
      <c r="BJ18" s="126">
        <v>-1549041</v>
      </c>
      <c r="BK18" s="126">
        <v>108214</v>
      </c>
      <c r="BL18" s="137">
        <v>3411351</v>
      </c>
      <c r="BM18" s="197"/>
      <c r="BN18" s="198">
        <f t="shared" si="0"/>
        <v>1693699</v>
      </c>
      <c r="BO18" s="199">
        <f t="shared" si="1"/>
        <v>-1549041</v>
      </c>
      <c r="BP18" s="200">
        <f t="shared" si="2"/>
        <v>3242740</v>
      </c>
    </row>
    <row r="19" spans="1:68" ht="15.75" customHeight="1" x14ac:dyDescent="0.15">
      <c r="A19" s="23">
        <v>15</v>
      </c>
      <c r="B19" s="32" t="s">
        <v>6</v>
      </c>
      <c r="C19" s="136">
        <v>0</v>
      </c>
      <c r="D19" s="126">
        <v>0</v>
      </c>
      <c r="E19" s="126">
        <v>0</v>
      </c>
      <c r="F19" s="126">
        <v>5</v>
      </c>
      <c r="G19" s="126">
        <v>4014</v>
      </c>
      <c r="H19" s="126">
        <v>2</v>
      </c>
      <c r="I19" s="126">
        <v>1703</v>
      </c>
      <c r="J19" s="126">
        <v>5293</v>
      </c>
      <c r="K19" s="126">
        <v>11</v>
      </c>
      <c r="L19" s="126">
        <v>3538</v>
      </c>
      <c r="M19" s="126">
        <v>849</v>
      </c>
      <c r="N19" s="126">
        <v>6394</v>
      </c>
      <c r="O19" s="126">
        <v>3561</v>
      </c>
      <c r="P19" s="126">
        <v>29051</v>
      </c>
      <c r="Q19" s="126">
        <v>433174</v>
      </c>
      <c r="R19" s="126">
        <v>69694</v>
      </c>
      <c r="S19" s="126">
        <v>40524</v>
      </c>
      <c r="T19" s="126">
        <v>41045</v>
      </c>
      <c r="U19" s="126">
        <v>41206</v>
      </c>
      <c r="V19" s="126">
        <v>18258</v>
      </c>
      <c r="W19" s="126">
        <v>123328</v>
      </c>
      <c r="X19" s="126">
        <v>14285</v>
      </c>
      <c r="Y19" s="126">
        <v>419078</v>
      </c>
      <c r="Z19" s="126">
        <v>10689</v>
      </c>
      <c r="AA19" s="126">
        <v>5871</v>
      </c>
      <c r="AB19" s="126">
        <v>11045</v>
      </c>
      <c r="AC19" s="126">
        <v>26087</v>
      </c>
      <c r="AD19" s="126">
        <v>342</v>
      </c>
      <c r="AE19" s="126">
        <v>66</v>
      </c>
      <c r="AF19" s="126">
        <v>2</v>
      </c>
      <c r="AG19" s="126">
        <v>95</v>
      </c>
      <c r="AH19" s="126">
        <v>0</v>
      </c>
      <c r="AI19" s="126">
        <v>0</v>
      </c>
      <c r="AJ19" s="126">
        <v>37</v>
      </c>
      <c r="AK19" s="126">
        <v>138</v>
      </c>
      <c r="AL19" s="126">
        <v>171</v>
      </c>
      <c r="AM19" s="126">
        <v>532</v>
      </c>
      <c r="AN19" s="126">
        <v>4541</v>
      </c>
      <c r="AO19" s="126">
        <v>44</v>
      </c>
      <c r="AP19" s="126">
        <v>1976</v>
      </c>
      <c r="AQ19" s="126">
        <v>904</v>
      </c>
      <c r="AR19" s="126">
        <v>88</v>
      </c>
      <c r="AS19" s="126">
        <v>1048</v>
      </c>
      <c r="AT19" s="127">
        <v>1318689</v>
      </c>
      <c r="AU19" s="126">
        <v>94</v>
      </c>
      <c r="AV19" s="126">
        <v>10268</v>
      </c>
      <c r="AW19" s="126">
        <v>0</v>
      </c>
      <c r="AX19" s="126">
        <v>0</v>
      </c>
      <c r="AY19" s="126">
        <v>19131</v>
      </c>
      <c r="AZ19" s="126">
        <v>-7901</v>
      </c>
      <c r="BA19" s="126">
        <v>21592</v>
      </c>
      <c r="BB19" s="126">
        <v>1340281</v>
      </c>
      <c r="BC19" s="126">
        <v>60828</v>
      </c>
      <c r="BD19" s="126">
        <v>393495</v>
      </c>
      <c r="BE19" s="126">
        <v>454323</v>
      </c>
      <c r="BF19" s="126">
        <v>475915</v>
      </c>
      <c r="BG19" s="126">
        <v>1794604</v>
      </c>
      <c r="BH19" s="126">
        <v>-475655</v>
      </c>
      <c r="BI19" s="126">
        <v>-585097</v>
      </c>
      <c r="BJ19" s="126">
        <v>-1060752</v>
      </c>
      <c r="BK19" s="126">
        <v>-584837</v>
      </c>
      <c r="BL19" s="137">
        <v>733852</v>
      </c>
      <c r="BM19" s="197"/>
      <c r="BN19" s="198">
        <f t="shared" si="0"/>
        <v>454323</v>
      </c>
      <c r="BO19" s="199">
        <f t="shared" si="1"/>
        <v>-1060752</v>
      </c>
      <c r="BP19" s="200">
        <f t="shared" si="2"/>
        <v>1515075</v>
      </c>
    </row>
    <row r="20" spans="1:68" ht="15.75" customHeight="1" x14ac:dyDescent="0.15">
      <c r="A20" s="25">
        <v>16</v>
      </c>
      <c r="B20" s="32" t="s">
        <v>7</v>
      </c>
      <c r="C20" s="136">
        <v>411</v>
      </c>
      <c r="D20" s="126">
        <v>3</v>
      </c>
      <c r="E20" s="126">
        <v>31</v>
      </c>
      <c r="F20" s="126">
        <v>294</v>
      </c>
      <c r="G20" s="126">
        <v>28494</v>
      </c>
      <c r="H20" s="126">
        <v>267</v>
      </c>
      <c r="I20" s="126">
        <v>9346</v>
      </c>
      <c r="J20" s="126">
        <v>13220</v>
      </c>
      <c r="K20" s="126">
        <v>427</v>
      </c>
      <c r="L20" s="126">
        <v>2692</v>
      </c>
      <c r="M20" s="126">
        <v>10288</v>
      </c>
      <c r="N20" s="126">
        <v>3638</v>
      </c>
      <c r="O20" s="126">
        <v>4642</v>
      </c>
      <c r="P20" s="126">
        <v>5467</v>
      </c>
      <c r="Q20" s="126">
        <v>1866</v>
      </c>
      <c r="R20" s="126">
        <v>107449</v>
      </c>
      <c r="S20" s="126">
        <v>26566</v>
      </c>
      <c r="T20" s="126">
        <v>64407</v>
      </c>
      <c r="U20" s="126">
        <v>67264</v>
      </c>
      <c r="V20" s="126">
        <v>7857</v>
      </c>
      <c r="W20" s="126">
        <v>63037</v>
      </c>
      <c r="X20" s="126">
        <v>8774</v>
      </c>
      <c r="Y20" s="126">
        <v>133583</v>
      </c>
      <c r="Z20" s="126">
        <v>782</v>
      </c>
      <c r="AA20" s="126">
        <v>9858</v>
      </c>
      <c r="AB20" s="126">
        <v>12076</v>
      </c>
      <c r="AC20" s="126">
        <v>284188</v>
      </c>
      <c r="AD20" s="126">
        <v>954</v>
      </c>
      <c r="AE20" s="126">
        <v>230</v>
      </c>
      <c r="AF20" s="126">
        <v>51</v>
      </c>
      <c r="AG20" s="126">
        <v>21388</v>
      </c>
      <c r="AH20" s="126">
        <v>199</v>
      </c>
      <c r="AI20" s="126">
        <v>1492</v>
      </c>
      <c r="AJ20" s="126">
        <v>3263</v>
      </c>
      <c r="AK20" s="126">
        <v>938</v>
      </c>
      <c r="AL20" s="126">
        <v>4280</v>
      </c>
      <c r="AM20" s="126">
        <v>665</v>
      </c>
      <c r="AN20" s="126">
        <v>1218</v>
      </c>
      <c r="AO20" s="126">
        <v>483</v>
      </c>
      <c r="AP20" s="126">
        <v>5651</v>
      </c>
      <c r="AQ20" s="126">
        <v>6826</v>
      </c>
      <c r="AR20" s="126">
        <v>36</v>
      </c>
      <c r="AS20" s="126">
        <v>1602</v>
      </c>
      <c r="AT20" s="127">
        <v>916203</v>
      </c>
      <c r="AU20" s="126">
        <v>2165</v>
      </c>
      <c r="AV20" s="126">
        <v>18464</v>
      </c>
      <c r="AW20" s="126">
        <v>28</v>
      </c>
      <c r="AX20" s="126">
        <v>908</v>
      </c>
      <c r="AY20" s="126">
        <v>30666</v>
      </c>
      <c r="AZ20" s="126">
        <v>4826</v>
      </c>
      <c r="BA20" s="126">
        <v>57057</v>
      </c>
      <c r="BB20" s="126">
        <v>973260</v>
      </c>
      <c r="BC20" s="126">
        <v>62953</v>
      </c>
      <c r="BD20" s="126">
        <v>473904</v>
      </c>
      <c r="BE20" s="126">
        <v>536857</v>
      </c>
      <c r="BF20" s="126">
        <v>593914</v>
      </c>
      <c r="BG20" s="126">
        <v>1510117</v>
      </c>
      <c r="BH20" s="126">
        <v>-97519</v>
      </c>
      <c r="BI20" s="126">
        <v>-298590</v>
      </c>
      <c r="BJ20" s="126">
        <v>-396109</v>
      </c>
      <c r="BK20" s="126">
        <v>197805</v>
      </c>
      <c r="BL20" s="137">
        <v>1114008</v>
      </c>
      <c r="BM20" s="197"/>
      <c r="BN20" s="198">
        <f t="shared" si="0"/>
        <v>536857</v>
      </c>
      <c r="BO20" s="199">
        <f t="shared" si="1"/>
        <v>-396109</v>
      </c>
      <c r="BP20" s="200">
        <f t="shared" si="2"/>
        <v>932966</v>
      </c>
    </row>
    <row r="21" spans="1:68" ht="15.75" customHeight="1" x14ac:dyDescent="0.15">
      <c r="A21" s="23">
        <v>17</v>
      </c>
      <c r="B21" s="32" t="s">
        <v>98</v>
      </c>
      <c r="C21" s="136">
        <v>0</v>
      </c>
      <c r="D21" s="126">
        <v>0</v>
      </c>
      <c r="E21" s="126">
        <v>0</v>
      </c>
      <c r="F21" s="126">
        <v>35</v>
      </c>
      <c r="G21" s="126">
        <v>0</v>
      </c>
      <c r="H21" s="126">
        <v>0</v>
      </c>
      <c r="I21" s="126">
        <v>1327</v>
      </c>
      <c r="J21" s="126">
        <v>20</v>
      </c>
      <c r="K21" s="126">
        <v>0</v>
      </c>
      <c r="L21" s="126">
        <v>704</v>
      </c>
      <c r="M21" s="126">
        <v>0</v>
      </c>
      <c r="N21" s="126">
        <v>984</v>
      </c>
      <c r="O21" s="126">
        <v>581</v>
      </c>
      <c r="P21" s="126">
        <v>833</v>
      </c>
      <c r="Q21" s="126">
        <v>25</v>
      </c>
      <c r="R21" s="126">
        <v>1589</v>
      </c>
      <c r="S21" s="126">
        <v>163707</v>
      </c>
      <c r="T21" s="126">
        <v>69718</v>
      </c>
      <c r="U21" s="126">
        <v>29951</v>
      </c>
      <c r="V21" s="126">
        <v>836</v>
      </c>
      <c r="W21" s="126">
        <v>26122</v>
      </c>
      <c r="X21" s="126">
        <v>951</v>
      </c>
      <c r="Y21" s="126">
        <v>115776</v>
      </c>
      <c r="Z21" s="126">
        <v>891</v>
      </c>
      <c r="AA21" s="126">
        <v>12309</v>
      </c>
      <c r="AB21" s="126">
        <v>121</v>
      </c>
      <c r="AC21" s="126">
        <v>18092</v>
      </c>
      <c r="AD21" s="126">
        <v>0</v>
      </c>
      <c r="AE21" s="126">
        <v>3621</v>
      </c>
      <c r="AF21" s="126">
        <v>0</v>
      </c>
      <c r="AG21" s="126">
        <v>29</v>
      </c>
      <c r="AH21" s="126">
        <v>0</v>
      </c>
      <c r="AI21" s="126">
        <v>0</v>
      </c>
      <c r="AJ21" s="126">
        <v>323</v>
      </c>
      <c r="AK21" s="126">
        <v>10</v>
      </c>
      <c r="AL21" s="126">
        <v>284</v>
      </c>
      <c r="AM21" s="126">
        <v>0</v>
      </c>
      <c r="AN21" s="126">
        <v>0</v>
      </c>
      <c r="AO21" s="126">
        <v>0</v>
      </c>
      <c r="AP21" s="126">
        <v>41508</v>
      </c>
      <c r="AQ21" s="126">
        <v>21</v>
      </c>
      <c r="AR21" s="126">
        <v>0</v>
      </c>
      <c r="AS21" s="126">
        <v>0</v>
      </c>
      <c r="AT21" s="127">
        <v>490368</v>
      </c>
      <c r="AU21" s="126">
        <v>0</v>
      </c>
      <c r="AV21" s="126">
        <v>812</v>
      </c>
      <c r="AW21" s="126">
        <v>0</v>
      </c>
      <c r="AX21" s="126">
        <v>7727</v>
      </c>
      <c r="AY21" s="126">
        <v>391603</v>
      </c>
      <c r="AZ21" s="126">
        <v>3609</v>
      </c>
      <c r="BA21" s="126">
        <v>403751</v>
      </c>
      <c r="BB21" s="126">
        <v>894119</v>
      </c>
      <c r="BC21" s="126">
        <v>349991</v>
      </c>
      <c r="BD21" s="126">
        <v>405548</v>
      </c>
      <c r="BE21" s="126">
        <v>755539</v>
      </c>
      <c r="BF21" s="126">
        <v>1159290</v>
      </c>
      <c r="BG21" s="126">
        <v>1649658</v>
      </c>
      <c r="BH21" s="126">
        <v>-157252</v>
      </c>
      <c r="BI21" s="126">
        <v>-518531</v>
      </c>
      <c r="BJ21" s="126">
        <v>-675783</v>
      </c>
      <c r="BK21" s="126">
        <v>483507</v>
      </c>
      <c r="BL21" s="137">
        <v>973875</v>
      </c>
      <c r="BM21" s="197"/>
      <c r="BN21" s="198">
        <f t="shared" si="0"/>
        <v>755539</v>
      </c>
      <c r="BO21" s="199">
        <f t="shared" si="1"/>
        <v>-675783</v>
      </c>
      <c r="BP21" s="200">
        <f t="shared" si="2"/>
        <v>1431322</v>
      </c>
    </row>
    <row r="22" spans="1:68" ht="15.75" customHeight="1" x14ac:dyDescent="0.15">
      <c r="A22" s="25">
        <v>18</v>
      </c>
      <c r="B22" s="32" t="s">
        <v>99</v>
      </c>
      <c r="C22" s="136">
        <v>0</v>
      </c>
      <c r="D22" s="126">
        <v>1</v>
      </c>
      <c r="E22" s="126">
        <v>0</v>
      </c>
      <c r="F22" s="126">
        <v>33</v>
      </c>
      <c r="G22" s="126">
        <v>0</v>
      </c>
      <c r="H22" s="126">
        <v>0</v>
      </c>
      <c r="I22" s="126">
        <v>73</v>
      </c>
      <c r="J22" s="126">
        <v>0</v>
      </c>
      <c r="K22" s="126">
        <v>14</v>
      </c>
      <c r="L22" s="126">
        <v>4688</v>
      </c>
      <c r="M22" s="126">
        <v>0</v>
      </c>
      <c r="N22" s="126">
        <v>859</v>
      </c>
      <c r="O22" s="126">
        <v>466</v>
      </c>
      <c r="P22" s="126">
        <v>907</v>
      </c>
      <c r="Q22" s="126">
        <v>252</v>
      </c>
      <c r="R22" s="126">
        <v>761</v>
      </c>
      <c r="S22" s="126">
        <v>5978</v>
      </c>
      <c r="T22" s="126">
        <v>259786</v>
      </c>
      <c r="U22" s="126">
        <v>3432</v>
      </c>
      <c r="V22" s="126">
        <v>1486</v>
      </c>
      <c r="W22" s="126">
        <v>4548</v>
      </c>
      <c r="X22" s="126">
        <v>365</v>
      </c>
      <c r="Y22" s="126">
        <v>12188</v>
      </c>
      <c r="Z22" s="126">
        <v>143</v>
      </c>
      <c r="AA22" s="126">
        <v>1756</v>
      </c>
      <c r="AB22" s="126">
        <v>39</v>
      </c>
      <c r="AC22" s="126">
        <v>213</v>
      </c>
      <c r="AD22" s="126">
        <v>13</v>
      </c>
      <c r="AE22" s="126">
        <v>87</v>
      </c>
      <c r="AF22" s="126">
        <v>0</v>
      </c>
      <c r="AG22" s="126">
        <v>24</v>
      </c>
      <c r="AH22" s="126">
        <v>0</v>
      </c>
      <c r="AI22" s="126">
        <v>0</v>
      </c>
      <c r="AJ22" s="126">
        <v>142</v>
      </c>
      <c r="AK22" s="126">
        <v>5</v>
      </c>
      <c r="AL22" s="126">
        <v>15</v>
      </c>
      <c r="AM22" s="126">
        <v>0</v>
      </c>
      <c r="AN22" s="126">
        <v>0</v>
      </c>
      <c r="AO22" s="126">
        <v>0</v>
      </c>
      <c r="AP22" s="126">
        <v>61382</v>
      </c>
      <c r="AQ22" s="126">
        <v>24</v>
      </c>
      <c r="AR22" s="126">
        <v>0</v>
      </c>
      <c r="AS22" s="126">
        <v>0</v>
      </c>
      <c r="AT22" s="127">
        <v>359680</v>
      </c>
      <c r="AU22" s="126">
        <v>0</v>
      </c>
      <c r="AV22" s="126">
        <v>461</v>
      </c>
      <c r="AW22" s="126">
        <v>0</v>
      </c>
      <c r="AX22" s="126">
        <v>4898</v>
      </c>
      <c r="AY22" s="126">
        <v>1133771</v>
      </c>
      <c r="AZ22" s="126">
        <v>9448</v>
      </c>
      <c r="BA22" s="126">
        <v>1148578</v>
      </c>
      <c r="BB22" s="126">
        <v>1508258</v>
      </c>
      <c r="BC22" s="126">
        <v>672972</v>
      </c>
      <c r="BD22" s="126">
        <v>800321</v>
      </c>
      <c r="BE22" s="126">
        <v>1473293</v>
      </c>
      <c r="BF22" s="126">
        <v>2621871</v>
      </c>
      <c r="BG22" s="126">
        <v>2981551</v>
      </c>
      <c r="BH22" s="126">
        <v>-176962</v>
      </c>
      <c r="BI22" s="126">
        <v>-826574</v>
      </c>
      <c r="BJ22" s="126">
        <v>-1003536</v>
      </c>
      <c r="BK22" s="126">
        <v>1618335</v>
      </c>
      <c r="BL22" s="137">
        <v>1978015</v>
      </c>
      <c r="BM22" s="197"/>
      <c r="BN22" s="198">
        <f t="shared" si="0"/>
        <v>1473293</v>
      </c>
      <c r="BO22" s="199">
        <f t="shared" si="1"/>
        <v>-1003536</v>
      </c>
      <c r="BP22" s="200">
        <f t="shared" si="2"/>
        <v>2476829</v>
      </c>
    </row>
    <row r="23" spans="1:68" ht="15.75" customHeight="1" x14ac:dyDescent="0.15">
      <c r="A23" s="23">
        <v>19</v>
      </c>
      <c r="B23" s="32" t="s">
        <v>100</v>
      </c>
      <c r="C23" s="136">
        <v>236</v>
      </c>
      <c r="D23" s="126">
        <v>0</v>
      </c>
      <c r="E23" s="126">
        <v>0</v>
      </c>
      <c r="F23" s="126">
        <v>0</v>
      </c>
      <c r="G23" s="126">
        <v>0</v>
      </c>
      <c r="H23" s="126">
        <v>0</v>
      </c>
      <c r="I23" s="126">
        <v>0</v>
      </c>
      <c r="J23" s="126">
        <v>0</v>
      </c>
      <c r="K23" s="126">
        <v>0</v>
      </c>
      <c r="L23" s="126">
        <v>0</v>
      </c>
      <c r="M23" s="126">
        <v>0</v>
      </c>
      <c r="N23" s="126">
        <v>0</v>
      </c>
      <c r="O23" s="126">
        <v>0</v>
      </c>
      <c r="P23" s="126">
        <v>0</v>
      </c>
      <c r="Q23" s="126">
        <v>0</v>
      </c>
      <c r="R23" s="126">
        <v>27</v>
      </c>
      <c r="S23" s="126">
        <v>3640</v>
      </c>
      <c r="T23" s="126">
        <v>9718</v>
      </c>
      <c r="U23" s="126">
        <v>122229</v>
      </c>
      <c r="V23" s="126">
        <v>48</v>
      </c>
      <c r="W23" s="126">
        <v>2060</v>
      </c>
      <c r="X23" s="126">
        <v>542</v>
      </c>
      <c r="Y23" s="126">
        <v>5112</v>
      </c>
      <c r="Z23" s="126">
        <v>580</v>
      </c>
      <c r="AA23" s="126">
        <v>134</v>
      </c>
      <c r="AB23" s="126">
        <v>221</v>
      </c>
      <c r="AC23" s="126">
        <v>539</v>
      </c>
      <c r="AD23" s="126">
        <v>0</v>
      </c>
      <c r="AE23" s="126">
        <v>33</v>
      </c>
      <c r="AF23" s="126">
        <v>10</v>
      </c>
      <c r="AG23" s="126">
        <v>8555</v>
      </c>
      <c r="AH23" s="126">
        <v>19</v>
      </c>
      <c r="AI23" s="126">
        <v>0</v>
      </c>
      <c r="AJ23" s="126">
        <v>75</v>
      </c>
      <c r="AK23" s="126">
        <v>299</v>
      </c>
      <c r="AL23" s="126">
        <v>2621</v>
      </c>
      <c r="AM23" s="126">
        <v>0</v>
      </c>
      <c r="AN23" s="126">
        <v>37579</v>
      </c>
      <c r="AO23" s="126">
        <v>0</v>
      </c>
      <c r="AP23" s="126">
        <v>21557</v>
      </c>
      <c r="AQ23" s="126">
        <v>2170</v>
      </c>
      <c r="AR23" s="126">
        <v>2308</v>
      </c>
      <c r="AS23" s="126">
        <v>0</v>
      </c>
      <c r="AT23" s="127">
        <v>220312</v>
      </c>
      <c r="AU23" s="126">
        <v>168</v>
      </c>
      <c r="AV23" s="126">
        <v>6389</v>
      </c>
      <c r="AW23" s="126">
        <v>15</v>
      </c>
      <c r="AX23" s="126">
        <v>21883</v>
      </c>
      <c r="AY23" s="126">
        <v>295257</v>
      </c>
      <c r="AZ23" s="126">
        <v>5089</v>
      </c>
      <c r="BA23" s="126">
        <v>328801</v>
      </c>
      <c r="BB23" s="126">
        <v>549113</v>
      </c>
      <c r="BC23" s="126">
        <v>65064</v>
      </c>
      <c r="BD23" s="126">
        <v>952235</v>
      </c>
      <c r="BE23" s="126">
        <v>1017299</v>
      </c>
      <c r="BF23" s="126">
        <v>1346100</v>
      </c>
      <c r="BG23" s="126">
        <v>1566412</v>
      </c>
      <c r="BH23" s="126">
        <v>-141609</v>
      </c>
      <c r="BI23" s="126">
        <v>-232678</v>
      </c>
      <c r="BJ23" s="126">
        <v>-374287</v>
      </c>
      <c r="BK23" s="126">
        <v>971813</v>
      </c>
      <c r="BL23" s="137">
        <v>1192125</v>
      </c>
      <c r="BM23" s="197"/>
      <c r="BN23" s="198">
        <f t="shared" si="0"/>
        <v>1017299</v>
      </c>
      <c r="BO23" s="199">
        <f t="shared" si="1"/>
        <v>-374287</v>
      </c>
      <c r="BP23" s="200">
        <f t="shared" si="2"/>
        <v>1391586</v>
      </c>
    </row>
    <row r="24" spans="1:68" ht="15.75" customHeight="1" x14ac:dyDescent="0.15">
      <c r="A24" s="25">
        <v>20</v>
      </c>
      <c r="B24" s="32" t="s">
        <v>171</v>
      </c>
      <c r="C24" s="136">
        <v>0</v>
      </c>
      <c r="D24" s="126">
        <v>0</v>
      </c>
      <c r="E24" s="126">
        <v>0</v>
      </c>
      <c r="F24" s="126">
        <v>1</v>
      </c>
      <c r="G24" s="126">
        <v>3</v>
      </c>
      <c r="H24" s="126">
        <v>0</v>
      </c>
      <c r="I24" s="126">
        <v>8</v>
      </c>
      <c r="J24" s="126">
        <v>4</v>
      </c>
      <c r="K24" s="126">
        <v>1</v>
      </c>
      <c r="L24" s="126">
        <v>0</v>
      </c>
      <c r="M24" s="126">
        <v>1</v>
      </c>
      <c r="N24" s="126">
        <v>0</v>
      </c>
      <c r="O24" s="126">
        <v>0</v>
      </c>
      <c r="P24" s="126">
        <v>2</v>
      </c>
      <c r="Q24" s="126">
        <v>31</v>
      </c>
      <c r="R24" s="126">
        <v>9072</v>
      </c>
      <c r="S24" s="126">
        <v>14551</v>
      </c>
      <c r="T24" s="126">
        <v>24689</v>
      </c>
      <c r="U24" s="126">
        <v>169647</v>
      </c>
      <c r="V24" s="126">
        <v>114994</v>
      </c>
      <c r="W24" s="126">
        <v>164114</v>
      </c>
      <c r="X24" s="126">
        <v>90214</v>
      </c>
      <c r="Y24" s="126">
        <v>229033</v>
      </c>
      <c r="Z24" s="126">
        <v>4290</v>
      </c>
      <c r="AA24" s="126">
        <v>911</v>
      </c>
      <c r="AB24" s="126">
        <v>1322</v>
      </c>
      <c r="AC24" s="126">
        <v>1001</v>
      </c>
      <c r="AD24" s="126">
        <v>9</v>
      </c>
      <c r="AE24" s="126">
        <v>7</v>
      </c>
      <c r="AF24" s="126">
        <v>0</v>
      </c>
      <c r="AG24" s="126">
        <v>152</v>
      </c>
      <c r="AH24" s="126">
        <v>74</v>
      </c>
      <c r="AI24" s="126">
        <v>0</v>
      </c>
      <c r="AJ24" s="126">
        <v>19</v>
      </c>
      <c r="AK24" s="126">
        <v>2761</v>
      </c>
      <c r="AL24" s="126">
        <v>1788</v>
      </c>
      <c r="AM24" s="126">
        <v>8559</v>
      </c>
      <c r="AN24" s="126">
        <v>8</v>
      </c>
      <c r="AO24" s="126">
        <v>0</v>
      </c>
      <c r="AP24" s="126">
        <v>62163</v>
      </c>
      <c r="AQ24" s="126">
        <v>38</v>
      </c>
      <c r="AR24" s="126">
        <v>3361</v>
      </c>
      <c r="AS24" s="126">
        <v>0</v>
      </c>
      <c r="AT24" s="127">
        <v>902828</v>
      </c>
      <c r="AU24" s="126">
        <v>39</v>
      </c>
      <c r="AV24" s="126">
        <v>9399</v>
      </c>
      <c r="AW24" s="126">
        <v>0</v>
      </c>
      <c r="AX24" s="126">
        <v>0</v>
      </c>
      <c r="AY24" s="126">
        <v>0</v>
      </c>
      <c r="AZ24" s="126">
        <v>3384</v>
      </c>
      <c r="BA24" s="126">
        <v>12822</v>
      </c>
      <c r="BB24" s="126">
        <v>915650</v>
      </c>
      <c r="BC24" s="126">
        <v>8798</v>
      </c>
      <c r="BD24" s="126">
        <v>219464</v>
      </c>
      <c r="BE24" s="126">
        <v>228262</v>
      </c>
      <c r="BF24" s="126">
        <v>241084</v>
      </c>
      <c r="BG24" s="126">
        <v>1143912</v>
      </c>
      <c r="BH24" s="126">
        <v>-342129</v>
      </c>
      <c r="BI24" s="126">
        <v>-369689</v>
      </c>
      <c r="BJ24" s="126">
        <v>-711818</v>
      </c>
      <c r="BK24" s="126">
        <v>-470734</v>
      </c>
      <c r="BL24" s="137">
        <v>432094</v>
      </c>
      <c r="BM24" s="197"/>
      <c r="BN24" s="198">
        <f t="shared" si="0"/>
        <v>228262</v>
      </c>
      <c r="BO24" s="199">
        <f t="shared" si="1"/>
        <v>-711818</v>
      </c>
      <c r="BP24" s="200">
        <f t="shared" si="2"/>
        <v>940080</v>
      </c>
    </row>
    <row r="25" spans="1:68" ht="15.75" customHeight="1" x14ac:dyDescent="0.15">
      <c r="A25" s="23">
        <v>21</v>
      </c>
      <c r="B25" s="32" t="s">
        <v>8</v>
      </c>
      <c r="C25" s="136">
        <v>19</v>
      </c>
      <c r="D25" s="126">
        <v>0</v>
      </c>
      <c r="E25" s="126">
        <v>44</v>
      </c>
      <c r="F25" s="126">
        <v>7</v>
      </c>
      <c r="G25" s="126">
        <v>0</v>
      </c>
      <c r="H25" s="126">
        <v>0</v>
      </c>
      <c r="I25" s="126">
        <v>131</v>
      </c>
      <c r="J25" s="126">
        <v>1</v>
      </c>
      <c r="K25" s="126">
        <v>0</v>
      </c>
      <c r="L25" s="126">
        <v>40</v>
      </c>
      <c r="M25" s="126">
        <v>0</v>
      </c>
      <c r="N25" s="126">
        <v>0</v>
      </c>
      <c r="O25" s="126">
        <v>20</v>
      </c>
      <c r="P25" s="126">
        <v>0</v>
      </c>
      <c r="Q25" s="126">
        <v>3</v>
      </c>
      <c r="R25" s="126">
        <v>992</v>
      </c>
      <c r="S25" s="126">
        <v>27125</v>
      </c>
      <c r="T25" s="126">
        <v>56236</v>
      </c>
      <c r="U25" s="126">
        <v>28101</v>
      </c>
      <c r="V25" s="126">
        <v>7422</v>
      </c>
      <c r="W25" s="126">
        <v>315788</v>
      </c>
      <c r="X25" s="126">
        <v>5601</v>
      </c>
      <c r="Y25" s="126">
        <v>549417</v>
      </c>
      <c r="Z25" s="126">
        <v>1023</v>
      </c>
      <c r="AA25" s="126">
        <v>10390</v>
      </c>
      <c r="AB25" s="126">
        <v>599</v>
      </c>
      <c r="AC25" s="126">
        <v>24687</v>
      </c>
      <c r="AD25" s="126">
        <v>5</v>
      </c>
      <c r="AE25" s="126">
        <v>65</v>
      </c>
      <c r="AF25" s="126">
        <v>0</v>
      </c>
      <c r="AG25" s="126">
        <v>1556</v>
      </c>
      <c r="AH25" s="126">
        <v>4</v>
      </c>
      <c r="AI25" s="126">
        <v>56</v>
      </c>
      <c r="AJ25" s="126">
        <v>662</v>
      </c>
      <c r="AK25" s="126">
        <v>409</v>
      </c>
      <c r="AL25" s="126">
        <v>1792</v>
      </c>
      <c r="AM25" s="126">
        <v>871</v>
      </c>
      <c r="AN25" s="126">
        <v>264</v>
      </c>
      <c r="AO25" s="126">
        <v>0</v>
      </c>
      <c r="AP25" s="126">
        <v>33470</v>
      </c>
      <c r="AQ25" s="126">
        <v>440</v>
      </c>
      <c r="AR25" s="126">
        <v>0</v>
      </c>
      <c r="AS25" s="126">
        <v>319</v>
      </c>
      <c r="AT25" s="127">
        <v>1067559</v>
      </c>
      <c r="AU25" s="126">
        <v>4753</v>
      </c>
      <c r="AV25" s="126">
        <v>192361</v>
      </c>
      <c r="AW25" s="126">
        <v>0</v>
      </c>
      <c r="AX25" s="126">
        <v>14771</v>
      </c>
      <c r="AY25" s="126">
        <v>487729</v>
      </c>
      <c r="AZ25" s="126">
        <v>5430</v>
      </c>
      <c r="BA25" s="126">
        <v>705044</v>
      </c>
      <c r="BB25" s="126">
        <v>1772603</v>
      </c>
      <c r="BC25" s="126">
        <v>470314</v>
      </c>
      <c r="BD25" s="126">
        <v>881299</v>
      </c>
      <c r="BE25" s="126">
        <v>1351613</v>
      </c>
      <c r="BF25" s="126">
        <v>2056657</v>
      </c>
      <c r="BG25" s="126">
        <v>3124216</v>
      </c>
      <c r="BH25" s="126">
        <v>-428007</v>
      </c>
      <c r="BI25" s="126">
        <v>-806811</v>
      </c>
      <c r="BJ25" s="126">
        <v>-1234818</v>
      </c>
      <c r="BK25" s="126">
        <v>821839</v>
      </c>
      <c r="BL25" s="137">
        <v>1889398</v>
      </c>
      <c r="BM25" s="197"/>
      <c r="BN25" s="198">
        <f t="shared" si="0"/>
        <v>1351613</v>
      </c>
      <c r="BO25" s="199">
        <f t="shared" si="1"/>
        <v>-1234818</v>
      </c>
      <c r="BP25" s="200">
        <f t="shared" si="2"/>
        <v>2586431</v>
      </c>
    </row>
    <row r="26" spans="1:68" ht="15.75" customHeight="1" x14ac:dyDescent="0.15">
      <c r="A26" s="25">
        <v>22</v>
      </c>
      <c r="B26" s="32" t="s">
        <v>102</v>
      </c>
      <c r="C26" s="136">
        <v>2</v>
      </c>
      <c r="D26" s="126">
        <v>0</v>
      </c>
      <c r="E26" s="126">
        <v>3</v>
      </c>
      <c r="F26" s="126">
        <v>0</v>
      </c>
      <c r="G26" s="126">
        <v>45</v>
      </c>
      <c r="H26" s="126">
        <v>1</v>
      </c>
      <c r="I26" s="126">
        <v>2</v>
      </c>
      <c r="J26" s="126">
        <v>26</v>
      </c>
      <c r="K26" s="126">
        <v>2</v>
      </c>
      <c r="L26" s="126">
        <v>2</v>
      </c>
      <c r="M26" s="126">
        <v>14</v>
      </c>
      <c r="N26" s="126">
        <v>1</v>
      </c>
      <c r="O26" s="126">
        <v>7</v>
      </c>
      <c r="P26" s="126">
        <v>1</v>
      </c>
      <c r="Q26" s="126">
        <v>0</v>
      </c>
      <c r="R26" s="126">
        <v>46</v>
      </c>
      <c r="S26" s="126">
        <v>1554</v>
      </c>
      <c r="T26" s="126">
        <v>549</v>
      </c>
      <c r="U26" s="126">
        <v>37</v>
      </c>
      <c r="V26" s="126">
        <v>34</v>
      </c>
      <c r="W26" s="126">
        <v>84</v>
      </c>
      <c r="X26" s="126">
        <v>7425</v>
      </c>
      <c r="Y26" s="126">
        <v>96641</v>
      </c>
      <c r="Z26" s="126">
        <v>17</v>
      </c>
      <c r="AA26" s="126">
        <v>781</v>
      </c>
      <c r="AB26" s="126">
        <v>28</v>
      </c>
      <c r="AC26" s="126">
        <v>4900</v>
      </c>
      <c r="AD26" s="126">
        <v>27</v>
      </c>
      <c r="AE26" s="126">
        <v>3</v>
      </c>
      <c r="AF26" s="126">
        <v>6</v>
      </c>
      <c r="AG26" s="126">
        <v>2220</v>
      </c>
      <c r="AH26" s="126">
        <v>244</v>
      </c>
      <c r="AI26" s="126">
        <v>301</v>
      </c>
      <c r="AJ26" s="126">
        <v>342</v>
      </c>
      <c r="AK26" s="126">
        <v>580</v>
      </c>
      <c r="AL26" s="126">
        <v>1283</v>
      </c>
      <c r="AM26" s="126">
        <v>589</v>
      </c>
      <c r="AN26" s="126">
        <v>85</v>
      </c>
      <c r="AO26" s="126">
        <v>16</v>
      </c>
      <c r="AP26" s="126">
        <v>6318</v>
      </c>
      <c r="AQ26" s="126">
        <v>403</v>
      </c>
      <c r="AR26" s="126">
        <v>0</v>
      </c>
      <c r="AS26" s="126">
        <v>0</v>
      </c>
      <c r="AT26" s="127">
        <v>124619</v>
      </c>
      <c r="AU26" s="126">
        <v>2678</v>
      </c>
      <c r="AV26" s="126">
        <v>194555</v>
      </c>
      <c r="AW26" s="126">
        <v>0</v>
      </c>
      <c r="AX26" s="126">
        <v>49327</v>
      </c>
      <c r="AY26" s="126">
        <v>400239</v>
      </c>
      <c r="AZ26" s="126">
        <v>4786</v>
      </c>
      <c r="BA26" s="126">
        <v>651585</v>
      </c>
      <c r="BB26" s="126">
        <v>776204</v>
      </c>
      <c r="BC26" s="126">
        <v>115259</v>
      </c>
      <c r="BD26" s="126">
        <v>139487</v>
      </c>
      <c r="BE26" s="126">
        <v>254746</v>
      </c>
      <c r="BF26" s="126">
        <v>906331</v>
      </c>
      <c r="BG26" s="126">
        <v>1030950</v>
      </c>
      <c r="BH26" s="126">
        <v>-478407</v>
      </c>
      <c r="BI26" s="126">
        <v>-249842</v>
      </c>
      <c r="BJ26" s="126">
        <v>-728249</v>
      </c>
      <c r="BK26" s="126">
        <v>178082</v>
      </c>
      <c r="BL26" s="137">
        <v>302701</v>
      </c>
      <c r="BM26" s="197"/>
      <c r="BN26" s="198">
        <f t="shared" si="0"/>
        <v>254746</v>
      </c>
      <c r="BO26" s="199">
        <f t="shared" si="1"/>
        <v>-728249</v>
      </c>
      <c r="BP26" s="200">
        <f t="shared" si="2"/>
        <v>982995</v>
      </c>
    </row>
    <row r="27" spans="1:68" ht="15.75" customHeight="1" x14ac:dyDescent="0.15">
      <c r="A27" s="23">
        <v>23</v>
      </c>
      <c r="B27" s="32" t="s">
        <v>172</v>
      </c>
      <c r="C27" s="136">
        <v>0</v>
      </c>
      <c r="D27" s="126">
        <v>0</v>
      </c>
      <c r="E27" s="126">
        <v>0</v>
      </c>
      <c r="F27" s="126">
        <v>0</v>
      </c>
      <c r="G27" s="126">
        <v>0</v>
      </c>
      <c r="H27" s="126">
        <v>0</v>
      </c>
      <c r="I27" s="126">
        <v>0</v>
      </c>
      <c r="J27" s="126">
        <v>0</v>
      </c>
      <c r="K27" s="126">
        <v>0</v>
      </c>
      <c r="L27" s="126">
        <v>0</v>
      </c>
      <c r="M27" s="126">
        <v>0</v>
      </c>
      <c r="N27" s="126">
        <v>0</v>
      </c>
      <c r="O27" s="126">
        <v>0</v>
      </c>
      <c r="P27" s="126">
        <v>0</v>
      </c>
      <c r="Q27" s="126">
        <v>0</v>
      </c>
      <c r="R27" s="126">
        <v>0</v>
      </c>
      <c r="S27" s="126">
        <v>0</v>
      </c>
      <c r="T27" s="126">
        <v>197</v>
      </c>
      <c r="U27" s="126">
        <v>0</v>
      </c>
      <c r="V27" s="126">
        <v>0</v>
      </c>
      <c r="W27" s="126">
        <v>0</v>
      </c>
      <c r="X27" s="126">
        <v>0</v>
      </c>
      <c r="Y27" s="126">
        <v>7553758</v>
      </c>
      <c r="Z27" s="126">
        <v>0</v>
      </c>
      <c r="AA27" s="126">
        <v>57085</v>
      </c>
      <c r="AB27" s="126">
        <v>0</v>
      </c>
      <c r="AC27" s="126">
        <v>0</v>
      </c>
      <c r="AD27" s="126">
        <v>0</v>
      </c>
      <c r="AE27" s="126">
        <v>0</v>
      </c>
      <c r="AF27" s="126">
        <v>0</v>
      </c>
      <c r="AG27" s="126">
        <v>0</v>
      </c>
      <c r="AH27" s="126">
        <v>0</v>
      </c>
      <c r="AI27" s="126">
        <v>0</v>
      </c>
      <c r="AJ27" s="126">
        <v>78</v>
      </c>
      <c r="AK27" s="126">
        <v>0</v>
      </c>
      <c r="AL27" s="126">
        <v>262</v>
      </c>
      <c r="AM27" s="126">
        <v>0</v>
      </c>
      <c r="AN27" s="126">
        <v>0</v>
      </c>
      <c r="AO27" s="126">
        <v>0</v>
      </c>
      <c r="AP27" s="126">
        <v>108159</v>
      </c>
      <c r="AQ27" s="126">
        <v>0</v>
      </c>
      <c r="AR27" s="126">
        <v>0</v>
      </c>
      <c r="AS27" s="126">
        <v>0</v>
      </c>
      <c r="AT27" s="127">
        <v>7719539</v>
      </c>
      <c r="AU27" s="126">
        <v>0</v>
      </c>
      <c r="AV27" s="126">
        <v>469126</v>
      </c>
      <c r="AW27" s="126">
        <v>0</v>
      </c>
      <c r="AX27" s="126">
        <v>7423</v>
      </c>
      <c r="AY27" s="126">
        <v>321443</v>
      </c>
      <c r="AZ27" s="126">
        <v>4644</v>
      </c>
      <c r="BA27" s="126">
        <v>802636</v>
      </c>
      <c r="BB27" s="126">
        <v>8522175</v>
      </c>
      <c r="BC27" s="126">
        <v>6401439</v>
      </c>
      <c r="BD27" s="126">
        <v>4525255</v>
      </c>
      <c r="BE27" s="126">
        <v>10926694</v>
      </c>
      <c r="BF27" s="126">
        <v>11729330</v>
      </c>
      <c r="BG27" s="126">
        <v>19448869</v>
      </c>
      <c r="BH27" s="126">
        <v>-589847</v>
      </c>
      <c r="BI27" s="126">
        <v>-2622495</v>
      </c>
      <c r="BJ27" s="126">
        <v>-3212342</v>
      </c>
      <c r="BK27" s="126">
        <v>8516988</v>
      </c>
      <c r="BL27" s="137">
        <v>16236527</v>
      </c>
      <c r="BM27" s="197"/>
      <c r="BN27" s="198">
        <f t="shared" si="0"/>
        <v>10926694</v>
      </c>
      <c r="BO27" s="199">
        <f t="shared" si="1"/>
        <v>-3212342</v>
      </c>
      <c r="BP27" s="200">
        <f t="shared" si="2"/>
        <v>14139036</v>
      </c>
    </row>
    <row r="28" spans="1:68" ht="15.75" customHeight="1" x14ac:dyDescent="0.15">
      <c r="A28" s="25">
        <v>24</v>
      </c>
      <c r="B28" s="32" t="s">
        <v>173</v>
      </c>
      <c r="C28" s="136">
        <v>0</v>
      </c>
      <c r="D28" s="126">
        <v>0</v>
      </c>
      <c r="E28" s="126">
        <v>0</v>
      </c>
      <c r="F28" s="126">
        <v>0</v>
      </c>
      <c r="G28" s="126">
        <v>0</v>
      </c>
      <c r="H28" s="126">
        <v>0</v>
      </c>
      <c r="I28" s="126">
        <v>0</v>
      </c>
      <c r="J28" s="126">
        <v>0</v>
      </c>
      <c r="K28" s="126">
        <v>0</v>
      </c>
      <c r="L28" s="126">
        <v>0</v>
      </c>
      <c r="M28" s="126">
        <v>0</v>
      </c>
      <c r="N28" s="126">
        <v>0</v>
      </c>
      <c r="O28" s="126">
        <v>0</v>
      </c>
      <c r="P28" s="126">
        <v>0</v>
      </c>
      <c r="Q28" s="126">
        <v>0</v>
      </c>
      <c r="R28" s="126">
        <v>0</v>
      </c>
      <c r="S28" s="126">
        <v>0</v>
      </c>
      <c r="T28" s="126">
        <v>0</v>
      </c>
      <c r="U28" s="126">
        <v>0</v>
      </c>
      <c r="V28" s="126">
        <v>0</v>
      </c>
      <c r="W28" s="126">
        <v>0</v>
      </c>
      <c r="X28" s="126">
        <v>0</v>
      </c>
      <c r="Y28" s="126">
        <v>0</v>
      </c>
      <c r="Z28" s="126">
        <v>195802</v>
      </c>
      <c r="AA28" s="126">
        <v>0</v>
      </c>
      <c r="AB28" s="126">
        <v>0</v>
      </c>
      <c r="AC28" s="126">
        <v>0</v>
      </c>
      <c r="AD28" s="126">
        <v>0</v>
      </c>
      <c r="AE28" s="126">
        <v>0</v>
      </c>
      <c r="AF28" s="126">
        <v>0</v>
      </c>
      <c r="AG28" s="126">
        <v>0</v>
      </c>
      <c r="AH28" s="126">
        <v>0</v>
      </c>
      <c r="AI28" s="126">
        <v>0</v>
      </c>
      <c r="AJ28" s="126">
        <v>16267</v>
      </c>
      <c r="AK28" s="126">
        <v>0</v>
      </c>
      <c r="AL28" s="126">
        <v>2650</v>
      </c>
      <c r="AM28" s="126">
        <v>0</v>
      </c>
      <c r="AN28" s="126">
        <v>0</v>
      </c>
      <c r="AO28" s="126">
        <v>0</v>
      </c>
      <c r="AP28" s="126">
        <v>0</v>
      </c>
      <c r="AQ28" s="126">
        <v>0</v>
      </c>
      <c r="AR28" s="126">
        <v>0</v>
      </c>
      <c r="AS28" s="126">
        <v>0</v>
      </c>
      <c r="AT28" s="127">
        <v>214719</v>
      </c>
      <c r="AU28" s="126">
        <v>0</v>
      </c>
      <c r="AV28" s="126">
        <v>0</v>
      </c>
      <c r="AW28" s="126">
        <v>0</v>
      </c>
      <c r="AX28" s="126">
        <v>16780</v>
      </c>
      <c r="AY28" s="126">
        <v>40070</v>
      </c>
      <c r="AZ28" s="126">
        <v>9307</v>
      </c>
      <c r="BA28" s="126">
        <v>66157</v>
      </c>
      <c r="BB28" s="126">
        <v>280876</v>
      </c>
      <c r="BC28" s="126">
        <v>309421</v>
      </c>
      <c r="BD28" s="126">
        <v>204304</v>
      </c>
      <c r="BE28" s="126">
        <v>513725</v>
      </c>
      <c r="BF28" s="126">
        <v>579882</v>
      </c>
      <c r="BG28" s="126">
        <v>794601</v>
      </c>
      <c r="BH28" s="126">
        <v>-178460</v>
      </c>
      <c r="BI28" s="126">
        <v>-41632</v>
      </c>
      <c r="BJ28" s="126">
        <v>-220092</v>
      </c>
      <c r="BK28" s="126">
        <v>359790</v>
      </c>
      <c r="BL28" s="137">
        <v>574509</v>
      </c>
      <c r="BM28" s="197"/>
      <c r="BN28" s="198">
        <f t="shared" si="0"/>
        <v>513725</v>
      </c>
      <c r="BO28" s="199">
        <f t="shared" si="1"/>
        <v>-220092</v>
      </c>
      <c r="BP28" s="200">
        <f t="shared" si="2"/>
        <v>733817</v>
      </c>
    </row>
    <row r="29" spans="1:68" ht="15.75" customHeight="1" x14ac:dyDescent="0.15">
      <c r="A29" s="23">
        <v>25</v>
      </c>
      <c r="B29" s="32" t="s">
        <v>174</v>
      </c>
      <c r="C29" s="136">
        <v>0</v>
      </c>
      <c r="D29" s="126">
        <v>0</v>
      </c>
      <c r="E29" s="126">
        <v>1168</v>
      </c>
      <c r="F29" s="126">
        <v>1</v>
      </c>
      <c r="G29" s="126">
        <v>0</v>
      </c>
      <c r="H29" s="126">
        <v>0</v>
      </c>
      <c r="I29" s="126">
        <v>0</v>
      </c>
      <c r="J29" s="126">
        <v>0</v>
      </c>
      <c r="K29" s="126">
        <v>0</v>
      </c>
      <c r="L29" s="126">
        <v>0</v>
      </c>
      <c r="M29" s="126">
        <v>0</v>
      </c>
      <c r="N29" s="126">
        <v>0</v>
      </c>
      <c r="O29" s="126">
        <v>0</v>
      </c>
      <c r="P29" s="126">
        <v>0</v>
      </c>
      <c r="Q29" s="126">
        <v>0</v>
      </c>
      <c r="R29" s="126">
        <v>0</v>
      </c>
      <c r="S29" s="126">
        <v>0</v>
      </c>
      <c r="T29" s="126">
        <v>0</v>
      </c>
      <c r="U29" s="126">
        <v>0</v>
      </c>
      <c r="V29" s="126">
        <v>0</v>
      </c>
      <c r="W29" s="126">
        <v>0</v>
      </c>
      <c r="X29" s="126">
        <v>0</v>
      </c>
      <c r="Y29" s="126">
        <v>0</v>
      </c>
      <c r="Z29" s="126">
        <v>0</v>
      </c>
      <c r="AA29" s="126">
        <v>107153</v>
      </c>
      <c r="AB29" s="126">
        <v>0</v>
      </c>
      <c r="AC29" s="126">
        <v>0</v>
      </c>
      <c r="AD29" s="126">
        <v>0</v>
      </c>
      <c r="AE29" s="126">
        <v>0</v>
      </c>
      <c r="AF29" s="126">
        <v>0</v>
      </c>
      <c r="AG29" s="126">
        <v>0</v>
      </c>
      <c r="AH29" s="126">
        <v>0</v>
      </c>
      <c r="AI29" s="126">
        <v>0</v>
      </c>
      <c r="AJ29" s="126">
        <v>32203</v>
      </c>
      <c r="AK29" s="126">
        <v>0</v>
      </c>
      <c r="AL29" s="126">
        <v>1567</v>
      </c>
      <c r="AM29" s="126">
        <v>68</v>
      </c>
      <c r="AN29" s="126">
        <v>0</v>
      </c>
      <c r="AO29" s="126">
        <v>0</v>
      </c>
      <c r="AP29" s="126">
        <v>8283</v>
      </c>
      <c r="AQ29" s="126">
        <v>82</v>
      </c>
      <c r="AR29" s="126">
        <v>0</v>
      </c>
      <c r="AS29" s="126">
        <v>0</v>
      </c>
      <c r="AT29" s="127">
        <v>150525</v>
      </c>
      <c r="AU29" s="126">
        <v>0</v>
      </c>
      <c r="AV29" s="126">
        <v>11552</v>
      </c>
      <c r="AW29" s="126">
        <v>0</v>
      </c>
      <c r="AX29" s="126">
        <v>17995</v>
      </c>
      <c r="AY29" s="126">
        <v>73697</v>
      </c>
      <c r="AZ29" s="126">
        <v>2815</v>
      </c>
      <c r="BA29" s="126">
        <v>106059</v>
      </c>
      <c r="BB29" s="126">
        <v>256584</v>
      </c>
      <c r="BC29" s="126">
        <v>121019</v>
      </c>
      <c r="BD29" s="126">
        <v>312641</v>
      </c>
      <c r="BE29" s="126">
        <v>433660</v>
      </c>
      <c r="BF29" s="126">
        <v>539719</v>
      </c>
      <c r="BG29" s="126">
        <v>690244</v>
      </c>
      <c r="BH29" s="126">
        <v>-18737</v>
      </c>
      <c r="BI29" s="126">
        <v>-108601</v>
      </c>
      <c r="BJ29" s="126">
        <v>-127338</v>
      </c>
      <c r="BK29" s="126">
        <v>412381</v>
      </c>
      <c r="BL29" s="137">
        <v>562906</v>
      </c>
      <c r="BM29" s="197"/>
      <c r="BN29" s="198">
        <f t="shared" si="0"/>
        <v>433660</v>
      </c>
      <c r="BO29" s="199">
        <f t="shared" si="1"/>
        <v>-127338</v>
      </c>
      <c r="BP29" s="200">
        <f t="shared" si="2"/>
        <v>560998</v>
      </c>
    </row>
    <row r="30" spans="1:68" ht="15.75" customHeight="1" x14ac:dyDescent="0.15">
      <c r="A30" s="25">
        <v>26</v>
      </c>
      <c r="B30" s="32" t="s">
        <v>175</v>
      </c>
      <c r="C30" s="136">
        <v>472</v>
      </c>
      <c r="D30" s="126">
        <v>22</v>
      </c>
      <c r="E30" s="126">
        <v>195</v>
      </c>
      <c r="F30" s="126">
        <v>77</v>
      </c>
      <c r="G30" s="126">
        <v>21796</v>
      </c>
      <c r="H30" s="126">
        <v>2127</v>
      </c>
      <c r="I30" s="126">
        <v>8373</v>
      </c>
      <c r="J30" s="126">
        <v>4391</v>
      </c>
      <c r="K30" s="126">
        <v>788</v>
      </c>
      <c r="L30" s="126">
        <v>3206</v>
      </c>
      <c r="M30" s="126">
        <v>654</v>
      </c>
      <c r="N30" s="126">
        <v>4009</v>
      </c>
      <c r="O30" s="126">
        <v>3575</v>
      </c>
      <c r="P30" s="126">
        <v>29626</v>
      </c>
      <c r="Q30" s="126">
        <v>29460</v>
      </c>
      <c r="R30" s="126">
        <v>7227</v>
      </c>
      <c r="S30" s="126">
        <v>1566</v>
      </c>
      <c r="T30" s="126">
        <v>10379</v>
      </c>
      <c r="U30" s="126">
        <v>5642</v>
      </c>
      <c r="V30" s="126">
        <v>2326</v>
      </c>
      <c r="W30" s="126">
        <v>5741</v>
      </c>
      <c r="X30" s="126">
        <v>3137</v>
      </c>
      <c r="Y30" s="126">
        <v>25464</v>
      </c>
      <c r="Z30" s="126">
        <v>2184</v>
      </c>
      <c r="AA30" s="126">
        <v>1077</v>
      </c>
      <c r="AB30" s="126">
        <v>27955</v>
      </c>
      <c r="AC30" s="126">
        <v>10843</v>
      </c>
      <c r="AD30" s="126">
        <v>18359</v>
      </c>
      <c r="AE30" s="126">
        <v>1171</v>
      </c>
      <c r="AF30" s="126">
        <v>1359</v>
      </c>
      <c r="AG30" s="126">
        <v>39552</v>
      </c>
      <c r="AH30" s="126">
        <v>28441</v>
      </c>
      <c r="AI30" s="126">
        <v>311</v>
      </c>
      <c r="AJ30" s="126">
        <v>7724</v>
      </c>
      <c r="AK30" s="126">
        <v>49419</v>
      </c>
      <c r="AL30" s="126">
        <v>11790</v>
      </c>
      <c r="AM30" s="126">
        <v>73426</v>
      </c>
      <c r="AN30" s="126">
        <v>13900</v>
      </c>
      <c r="AO30" s="126">
        <v>10014</v>
      </c>
      <c r="AP30" s="126">
        <v>39167</v>
      </c>
      <c r="AQ30" s="126">
        <v>18687</v>
      </c>
      <c r="AR30" s="126">
        <v>13715</v>
      </c>
      <c r="AS30" s="126">
        <v>457</v>
      </c>
      <c r="AT30" s="127">
        <v>539804</v>
      </c>
      <c r="AU30" s="126">
        <v>15773</v>
      </c>
      <c r="AV30" s="126">
        <v>196299</v>
      </c>
      <c r="AW30" s="126">
        <v>1</v>
      </c>
      <c r="AX30" s="126">
        <v>5479</v>
      </c>
      <c r="AY30" s="126">
        <v>71026</v>
      </c>
      <c r="AZ30" s="126">
        <v>3288</v>
      </c>
      <c r="BA30" s="126">
        <v>291866</v>
      </c>
      <c r="BB30" s="126">
        <v>831670</v>
      </c>
      <c r="BC30" s="126">
        <v>11539</v>
      </c>
      <c r="BD30" s="126">
        <v>458118</v>
      </c>
      <c r="BE30" s="126">
        <v>469657</v>
      </c>
      <c r="BF30" s="126">
        <v>761523</v>
      </c>
      <c r="BG30" s="126">
        <v>1301327</v>
      </c>
      <c r="BH30" s="126">
        <v>-222343</v>
      </c>
      <c r="BI30" s="126">
        <v>-360016</v>
      </c>
      <c r="BJ30" s="126">
        <v>-582359</v>
      </c>
      <c r="BK30" s="126">
        <v>179164</v>
      </c>
      <c r="BL30" s="137">
        <v>718968</v>
      </c>
      <c r="BM30" s="197"/>
      <c r="BN30" s="198">
        <f t="shared" si="0"/>
        <v>469657</v>
      </c>
      <c r="BO30" s="199">
        <f t="shared" si="1"/>
        <v>-582359</v>
      </c>
      <c r="BP30" s="200">
        <f t="shared" si="2"/>
        <v>1052016</v>
      </c>
    </row>
    <row r="31" spans="1:68" ht="15.75" customHeight="1" x14ac:dyDescent="0.15">
      <c r="A31" s="23">
        <v>27</v>
      </c>
      <c r="B31" s="32" t="s">
        <v>10</v>
      </c>
      <c r="C31" s="136">
        <v>128</v>
      </c>
      <c r="D31" s="126">
        <v>0</v>
      </c>
      <c r="E31" s="126">
        <v>3</v>
      </c>
      <c r="F31" s="126">
        <v>6</v>
      </c>
      <c r="G31" s="126">
        <v>135</v>
      </c>
      <c r="H31" s="126">
        <v>79</v>
      </c>
      <c r="I31" s="126">
        <v>281</v>
      </c>
      <c r="J31" s="126">
        <v>496</v>
      </c>
      <c r="K31" s="126">
        <v>39</v>
      </c>
      <c r="L31" s="126">
        <v>612</v>
      </c>
      <c r="M31" s="126">
        <v>82</v>
      </c>
      <c r="N31" s="126">
        <v>95</v>
      </c>
      <c r="O31" s="126">
        <v>312</v>
      </c>
      <c r="P31" s="126">
        <v>1845</v>
      </c>
      <c r="Q31" s="126">
        <v>295</v>
      </c>
      <c r="R31" s="126">
        <v>430</v>
      </c>
      <c r="S31" s="126">
        <v>197</v>
      </c>
      <c r="T31" s="126">
        <v>377</v>
      </c>
      <c r="U31" s="126">
        <v>169</v>
      </c>
      <c r="V31" s="126">
        <v>134</v>
      </c>
      <c r="W31" s="126">
        <v>439</v>
      </c>
      <c r="X31" s="126">
        <v>50</v>
      </c>
      <c r="Y31" s="126">
        <v>892</v>
      </c>
      <c r="Z31" s="126">
        <v>112</v>
      </c>
      <c r="AA31" s="126">
        <v>106</v>
      </c>
      <c r="AB31" s="126">
        <v>116</v>
      </c>
      <c r="AC31" s="126">
        <v>244</v>
      </c>
      <c r="AD31" s="126">
        <v>3708</v>
      </c>
      <c r="AE31" s="126">
        <v>1092</v>
      </c>
      <c r="AF31" s="126">
        <v>114</v>
      </c>
      <c r="AG31" s="126">
        <v>2438</v>
      </c>
      <c r="AH31" s="126">
        <v>585</v>
      </c>
      <c r="AI31" s="126">
        <v>5352</v>
      </c>
      <c r="AJ31" s="126">
        <v>3026</v>
      </c>
      <c r="AK31" s="126">
        <v>1058</v>
      </c>
      <c r="AL31" s="126">
        <v>1704</v>
      </c>
      <c r="AM31" s="126">
        <v>2024</v>
      </c>
      <c r="AN31" s="126">
        <v>1016</v>
      </c>
      <c r="AO31" s="126">
        <v>39</v>
      </c>
      <c r="AP31" s="126">
        <v>614</v>
      </c>
      <c r="AQ31" s="126">
        <v>750</v>
      </c>
      <c r="AR31" s="126">
        <v>0</v>
      </c>
      <c r="AS31" s="126">
        <v>0</v>
      </c>
      <c r="AT31" s="127">
        <v>31194</v>
      </c>
      <c r="AU31" s="126">
        <v>0</v>
      </c>
      <c r="AV31" s="126">
        <v>0</v>
      </c>
      <c r="AW31" s="126">
        <v>0</v>
      </c>
      <c r="AX31" s="126">
        <v>979616</v>
      </c>
      <c r="AY31" s="126">
        <v>2090148</v>
      </c>
      <c r="AZ31" s="126">
        <v>0</v>
      </c>
      <c r="BA31" s="126">
        <v>3069764</v>
      </c>
      <c r="BB31" s="126">
        <v>3100958</v>
      </c>
      <c r="BC31" s="126">
        <v>0</v>
      </c>
      <c r="BD31" s="126">
        <v>0</v>
      </c>
      <c r="BE31" s="126">
        <v>0</v>
      </c>
      <c r="BF31" s="126">
        <v>3069764</v>
      </c>
      <c r="BG31" s="126">
        <v>3100958</v>
      </c>
      <c r="BH31" s="126">
        <v>0</v>
      </c>
      <c r="BI31" s="126">
        <v>0</v>
      </c>
      <c r="BJ31" s="126">
        <v>0</v>
      </c>
      <c r="BK31" s="126">
        <v>3069764</v>
      </c>
      <c r="BL31" s="137">
        <v>3100958</v>
      </c>
      <c r="BM31" s="197"/>
      <c r="BN31" s="198">
        <f t="shared" si="0"/>
        <v>0</v>
      </c>
      <c r="BO31" s="199">
        <f t="shared" si="1"/>
        <v>0</v>
      </c>
      <c r="BP31" s="200">
        <f t="shared" si="2"/>
        <v>0</v>
      </c>
    </row>
    <row r="32" spans="1:68" ht="15.75" customHeight="1" x14ac:dyDescent="0.15">
      <c r="A32" s="25">
        <v>28</v>
      </c>
      <c r="B32" s="32" t="s">
        <v>176</v>
      </c>
      <c r="C32" s="136">
        <v>5139</v>
      </c>
      <c r="D32" s="126">
        <v>26</v>
      </c>
      <c r="E32" s="126">
        <v>1053</v>
      </c>
      <c r="F32" s="126">
        <v>501</v>
      </c>
      <c r="G32" s="126">
        <v>32452</v>
      </c>
      <c r="H32" s="126">
        <v>9220</v>
      </c>
      <c r="I32" s="126">
        <v>22880</v>
      </c>
      <c r="J32" s="126">
        <v>33033</v>
      </c>
      <c r="K32" s="126">
        <v>7268</v>
      </c>
      <c r="L32" s="126">
        <v>47461</v>
      </c>
      <c r="M32" s="126">
        <v>12949</v>
      </c>
      <c r="N32" s="126">
        <v>9937</v>
      </c>
      <c r="O32" s="126">
        <v>18970</v>
      </c>
      <c r="P32" s="126">
        <v>179652</v>
      </c>
      <c r="Q32" s="126">
        <v>21652</v>
      </c>
      <c r="R32" s="126">
        <v>25500</v>
      </c>
      <c r="S32" s="126">
        <v>11296</v>
      </c>
      <c r="T32" s="126">
        <v>24457</v>
      </c>
      <c r="U32" s="126">
        <v>6701</v>
      </c>
      <c r="V32" s="126">
        <v>13935</v>
      </c>
      <c r="W32" s="126">
        <v>14860</v>
      </c>
      <c r="X32" s="126">
        <v>1813</v>
      </c>
      <c r="Y32" s="126">
        <v>189030</v>
      </c>
      <c r="Z32" s="126">
        <v>10499</v>
      </c>
      <c r="AA32" s="126">
        <v>9021</v>
      </c>
      <c r="AB32" s="126">
        <v>12096</v>
      </c>
      <c r="AC32" s="126">
        <v>10511</v>
      </c>
      <c r="AD32" s="126">
        <v>152882</v>
      </c>
      <c r="AE32" s="126">
        <v>13820</v>
      </c>
      <c r="AF32" s="126">
        <v>23774</v>
      </c>
      <c r="AG32" s="126">
        <v>130518</v>
      </c>
      <c r="AH32" s="126">
        <v>9485</v>
      </c>
      <c r="AI32" s="126">
        <v>18171</v>
      </c>
      <c r="AJ32" s="126">
        <v>46417</v>
      </c>
      <c r="AK32" s="126">
        <v>14388</v>
      </c>
      <c r="AL32" s="126">
        <v>16493</v>
      </c>
      <c r="AM32" s="126">
        <v>45156</v>
      </c>
      <c r="AN32" s="126">
        <v>41823</v>
      </c>
      <c r="AO32" s="126">
        <v>962</v>
      </c>
      <c r="AP32" s="126">
        <v>22958</v>
      </c>
      <c r="AQ32" s="126">
        <v>99386</v>
      </c>
      <c r="AR32" s="126">
        <v>0</v>
      </c>
      <c r="AS32" s="126">
        <v>1249</v>
      </c>
      <c r="AT32" s="127">
        <v>1369394</v>
      </c>
      <c r="AU32" s="126">
        <v>485</v>
      </c>
      <c r="AV32" s="126">
        <v>427255</v>
      </c>
      <c r="AW32" s="126">
        <v>0</v>
      </c>
      <c r="AX32" s="126">
        <v>0</v>
      </c>
      <c r="AY32" s="126">
        <v>0</v>
      </c>
      <c r="AZ32" s="126">
        <v>0</v>
      </c>
      <c r="BA32" s="126">
        <v>427740</v>
      </c>
      <c r="BB32" s="126">
        <v>1797134</v>
      </c>
      <c r="BC32" s="126">
        <v>4625</v>
      </c>
      <c r="BD32" s="126">
        <v>1178410</v>
      </c>
      <c r="BE32" s="126">
        <v>1183035</v>
      </c>
      <c r="BF32" s="126">
        <v>1610775</v>
      </c>
      <c r="BG32" s="126">
        <v>2980169</v>
      </c>
      <c r="BH32" s="126">
        <v>-126</v>
      </c>
      <c r="BI32" s="126">
        <v>-1023710</v>
      </c>
      <c r="BJ32" s="126">
        <v>-1023836</v>
      </c>
      <c r="BK32" s="126">
        <v>586939</v>
      </c>
      <c r="BL32" s="137">
        <v>1956333</v>
      </c>
      <c r="BM32" s="197"/>
      <c r="BN32" s="198">
        <f t="shared" si="0"/>
        <v>1183035</v>
      </c>
      <c r="BO32" s="199">
        <f t="shared" si="1"/>
        <v>-1023836</v>
      </c>
      <c r="BP32" s="200">
        <f t="shared" si="2"/>
        <v>2206871</v>
      </c>
    </row>
    <row r="33" spans="1:68" ht="15.75" customHeight="1" x14ac:dyDescent="0.15">
      <c r="A33" s="23">
        <v>29</v>
      </c>
      <c r="B33" s="32" t="s">
        <v>177</v>
      </c>
      <c r="C33" s="136">
        <v>259</v>
      </c>
      <c r="D33" s="126">
        <v>1</v>
      </c>
      <c r="E33" s="126">
        <v>12</v>
      </c>
      <c r="F33" s="126">
        <v>34</v>
      </c>
      <c r="G33" s="126">
        <v>4295</v>
      </c>
      <c r="H33" s="126">
        <v>513</v>
      </c>
      <c r="I33" s="126">
        <v>1053</v>
      </c>
      <c r="J33" s="126">
        <v>2651</v>
      </c>
      <c r="K33" s="126">
        <v>404</v>
      </c>
      <c r="L33" s="126">
        <v>1495</v>
      </c>
      <c r="M33" s="126">
        <v>242</v>
      </c>
      <c r="N33" s="126">
        <v>163</v>
      </c>
      <c r="O33" s="126">
        <v>605</v>
      </c>
      <c r="P33" s="126">
        <v>3066</v>
      </c>
      <c r="Q33" s="126">
        <v>558</v>
      </c>
      <c r="R33" s="126">
        <v>688</v>
      </c>
      <c r="S33" s="126">
        <v>623</v>
      </c>
      <c r="T33" s="126">
        <v>1314</v>
      </c>
      <c r="U33" s="126">
        <v>892</v>
      </c>
      <c r="V33" s="126">
        <v>749</v>
      </c>
      <c r="W33" s="126">
        <v>904</v>
      </c>
      <c r="X33" s="126">
        <v>64</v>
      </c>
      <c r="Y33" s="126">
        <v>4840</v>
      </c>
      <c r="Z33" s="126">
        <v>127</v>
      </c>
      <c r="AA33" s="126">
        <v>348</v>
      </c>
      <c r="AB33" s="126">
        <v>610</v>
      </c>
      <c r="AC33" s="126">
        <v>2337</v>
      </c>
      <c r="AD33" s="126">
        <v>1386</v>
      </c>
      <c r="AE33" s="126">
        <v>23180</v>
      </c>
      <c r="AF33" s="126">
        <v>3064</v>
      </c>
      <c r="AG33" s="126">
        <v>13123</v>
      </c>
      <c r="AH33" s="126">
        <v>2176</v>
      </c>
      <c r="AI33" s="126">
        <v>1795</v>
      </c>
      <c r="AJ33" s="126">
        <v>12715</v>
      </c>
      <c r="AK33" s="126">
        <v>4843</v>
      </c>
      <c r="AL33" s="126">
        <v>5779</v>
      </c>
      <c r="AM33" s="126">
        <v>24317</v>
      </c>
      <c r="AN33" s="126">
        <v>16298</v>
      </c>
      <c r="AO33" s="126">
        <v>470</v>
      </c>
      <c r="AP33" s="126">
        <v>3134</v>
      </c>
      <c r="AQ33" s="126">
        <v>25298</v>
      </c>
      <c r="AR33" s="126">
        <v>0</v>
      </c>
      <c r="AS33" s="126">
        <v>381</v>
      </c>
      <c r="AT33" s="127">
        <v>166806</v>
      </c>
      <c r="AU33" s="126">
        <v>192</v>
      </c>
      <c r="AV33" s="126">
        <v>105807</v>
      </c>
      <c r="AW33" s="126">
        <v>-13030</v>
      </c>
      <c r="AX33" s="126">
        <v>0</v>
      </c>
      <c r="AY33" s="126">
        <v>0</v>
      </c>
      <c r="AZ33" s="126">
        <v>0</v>
      </c>
      <c r="BA33" s="126">
        <v>92969</v>
      </c>
      <c r="BB33" s="126">
        <v>259775</v>
      </c>
      <c r="BC33" s="126">
        <v>1330</v>
      </c>
      <c r="BD33" s="126">
        <v>34728</v>
      </c>
      <c r="BE33" s="126">
        <v>36058</v>
      </c>
      <c r="BF33" s="126">
        <v>129027</v>
      </c>
      <c r="BG33" s="126">
        <v>295833</v>
      </c>
      <c r="BH33" s="126">
        <v>-96</v>
      </c>
      <c r="BI33" s="126">
        <v>-2643</v>
      </c>
      <c r="BJ33" s="126">
        <v>-2739</v>
      </c>
      <c r="BK33" s="126">
        <v>126288</v>
      </c>
      <c r="BL33" s="137">
        <v>293094</v>
      </c>
      <c r="BM33" s="197"/>
      <c r="BN33" s="198">
        <f t="shared" si="0"/>
        <v>36058</v>
      </c>
      <c r="BO33" s="199">
        <f t="shared" si="1"/>
        <v>-2739</v>
      </c>
      <c r="BP33" s="200">
        <f t="shared" si="2"/>
        <v>38797</v>
      </c>
    </row>
    <row r="34" spans="1:68" ht="15.75" customHeight="1" x14ac:dyDescent="0.15">
      <c r="A34" s="25">
        <v>30</v>
      </c>
      <c r="B34" s="32" t="s">
        <v>178</v>
      </c>
      <c r="C34" s="136">
        <v>140</v>
      </c>
      <c r="D34" s="126">
        <v>0</v>
      </c>
      <c r="E34" s="126">
        <v>13</v>
      </c>
      <c r="F34" s="126">
        <v>31</v>
      </c>
      <c r="G34" s="126">
        <v>1747</v>
      </c>
      <c r="H34" s="126">
        <v>59</v>
      </c>
      <c r="I34" s="126">
        <v>409</v>
      </c>
      <c r="J34" s="126">
        <v>2686</v>
      </c>
      <c r="K34" s="126">
        <v>7</v>
      </c>
      <c r="L34" s="126">
        <v>62</v>
      </c>
      <c r="M34" s="126">
        <v>74</v>
      </c>
      <c r="N34" s="126">
        <v>59</v>
      </c>
      <c r="O34" s="126">
        <v>1057</v>
      </c>
      <c r="P34" s="126">
        <v>310</v>
      </c>
      <c r="Q34" s="126">
        <v>42</v>
      </c>
      <c r="R34" s="126">
        <v>86</v>
      </c>
      <c r="S34" s="126">
        <v>315</v>
      </c>
      <c r="T34" s="126">
        <v>59</v>
      </c>
      <c r="U34" s="126">
        <v>1062</v>
      </c>
      <c r="V34" s="126">
        <v>320</v>
      </c>
      <c r="W34" s="126">
        <v>314</v>
      </c>
      <c r="X34" s="126">
        <v>48</v>
      </c>
      <c r="Y34" s="126">
        <v>611</v>
      </c>
      <c r="Z34" s="126">
        <v>4</v>
      </c>
      <c r="AA34" s="126">
        <v>1612</v>
      </c>
      <c r="AB34" s="126">
        <v>210</v>
      </c>
      <c r="AC34" s="126">
        <v>5571</v>
      </c>
      <c r="AD34" s="126">
        <v>13345</v>
      </c>
      <c r="AE34" s="126">
        <v>504</v>
      </c>
      <c r="AF34" s="126">
        <v>0</v>
      </c>
      <c r="AG34" s="126">
        <v>8804</v>
      </c>
      <c r="AH34" s="126">
        <v>5428</v>
      </c>
      <c r="AI34" s="126">
        <v>56</v>
      </c>
      <c r="AJ34" s="126">
        <v>18069</v>
      </c>
      <c r="AK34" s="126">
        <v>9463</v>
      </c>
      <c r="AL34" s="126">
        <v>45468</v>
      </c>
      <c r="AM34" s="126">
        <v>12911</v>
      </c>
      <c r="AN34" s="126">
        <v>12968</v>
      </c>
      <c r="AO34" s="126">
        <v>7</v>
      </c>
      <c r="AP34" s="126">
        <v>1388</v>
      </c>
      <c r="AQ34" s="126">
        <v>47793</v>
      </c>
      <c r="AR34" s="126">
        <v>0</v>
      </c>
      <c r="AS34" s="126">
        <v>3951</v>
      </c>
      <c r="AT34" s="127">
        <v>197063</v>
      </c>
      <c r="AU34" s="126">
        <v>0</v>
      </c>
      <c r="AV34" s="126">
        <v>22216</v>
      </c>
      <c r="AW34" s="126">
        <v>39821</v>
      </c>
      <c r="AX34" s="126">
        <v>0</v>
      </c>
      <c r="AY34" s="126">
        <v>0</v>
      </c>
      <c r="AZ34" s="126">
        <v>0</v>
      </c>
      <c r="BA34" s="126">
        <v>62037</v>
      </c>
      <c r="BB34" s="126">
        <v>259100</v>
      </c>
      <c r="BC34" s="126">
        <v>484</v>
      </c>
      <c r="BD34" s="126">
        <v>63387</v>
      </c>
      <c r="BE34" s="126">
        <v>63871</v>
      </c>
      <c r="BF34" s="126">
        <v>125908</v>
      </c>
      <c r="BG34" s="126">
        <v>322971</v>
      </c>
      <c r="BH34" s="126">
        <v>-16</v>
      </c>
      <c r="BI34" s="126">
        <v>0</v>
      </c>
      <c r="BJ34" s="126">
        <v>-16</v>
      </c>
      <c r="BK34" s="126">
        <v>125892</v>
      </c>
      <c r="BL34" s="137">
        <v>322955</v>
      </c>
      <c r="BM34" s="197"/>
      <c r="BN34" s="198">
        <f t="shared" si="0"/>
        <v>63871</v>
      </c>
      <c r="BO34" s="199">
        <f t="shared" si="1"/>
        <v>-16</v>
      </c>
      <c r="BP34" s="200">
        <f t="shared" si="2"/>
        <v>63887</v>
      </c>
    </row>
    <row r="35" spans="1:68" ht="15.75" customHeight="1" x14ac:dyDescent="0.15">
      <c r="A35" s="23">
        <v>31</v>
      </c>
      <c r="B35" s="32" t="s">
        <v>179</v>
      </c>
      <c r="C35" s="136">
        <v>26857</v>
      </c>
      <c r="D35" s="126">
        <v>96</v>
      </c>
      <c r="E35" s="126">
        <v>3235</v>
      </c>
      <c r="F35" s="126">
        <v>355</v>
      </c>
      <c r="G35" s="126">
        <v>167068</v>
      </c>
      <c r="H35" s="126">
        <v>19351</v>
      </c>
      <c r="I35" s="126">
        <v>55792</v>
      </c>
      <c r="J35" s="126">
        <v>53038</v>
      </c>
      <c r="K35" s="126">
        <v>9910</v>
      </c>
      <c r="L35" s="126">
        <v>82779</v>
      </c>
      <c r="M35" s="126">
        <v>22392</v>
      </c>
      <c r="N35" s="126">
        <v>8642</v>
      </c>
      <c r="O35" s="126">
        <v>17003</v>
      </c>
      <c r="P35" s="126">
        <v>93279</v>
      </c>
      <c r="Q35" s="126">
        <v>42816</v>
      </c>
      <c r="R35" s="126">
        <v>49631</v>
      </c>
      <c r="S35" s="126">
        <v>40343</v>
      </c>
      <c r="T35" s="126">
        <v>81648</v>
      </c>
      <c r="U35" s="126">
        <v>58922</v>
      </c>
      <c r="V35" s="126">
        <v>18170</v>
      </c>
      <c r="W35" s="126">
        <v>100404</v>
      </c>
      <c r="X35" s="126">
        <v>13095</v>
      </c>
      <c r="Y35" s="126">
        <v>651695</v>
      </c>
      <c r="Z35" s="126">
        <v>11791</v>
      </c>
      <c r="AA35" s="126">
        <v>26479</v>
      </c>
      <c r="AB35" s="126">
        <v>46731</v>
      </c>
      <c r="AC35" s="126">
        <v>174754</v>
      </c>
      <c r="AD35" s="126">
        <v>37162</v>
      </c>
      <c r="AE35" s="126">
        <v>5826</v>
      </c>
      <c r="AF35" s="126">
        <v>4979</v>
      </c>
      <c r="AG35" s="126">
        <v>75454</v>
      </c>
      <c r="AH35" s="126">
        <v>9400</v>
      </c>
      <c r="AI35" s="126">
        <v>5841</v>
      </c>
      <c r="AJ35" s="126">
        <v>90868</v>
      </c>
      <c r="AK35" s="126">
        <v>27565</v>
      </c>
      <c r="AL35" s="126">
        <v>12929</v>
      </c>
      <c r="AM35" s="126">
        <v>78841</v>
      </c>
      <c r="AN35" s="126">
        <v>177009</v>
      </c>
      <c r="AO35" s="126">
        <v>7764</v>
      </c>
      <c r="AP35" s="126">
        <v>87974</v>
      </c>
      <c r="AQ35" s="126">
        <v>210799</v>
      </c>
      <c r="AR35" s="126">
        <v>21182</v>
      </c>
      <c r="AS35" s="126">
        <v>2769</v>
      </c>
      <c r="AT35" s="127">
        <v>2732638</v>
      </c>
      <c r="AU35" s="126">
        <v>119356</v>
      </c>
      <c r="AV35" s="126">
        <v>2927839</v>
      </c>
      <c r="AW35" s="126">
        <v>672</v>
      </c>
      <c r="AX35" s="126">
        <v>24421</v>
      </c>
      <c r="AY35" s="126">
        <v>488077</v>
      </c>
      <c r="AZ35" s="126">
        <v>14401</v>
      </c>
      <c r="BA35" s="126">
        <v>3574766</v>
      </c>
      <c r="BB35" s="126">
        <v>6307404</v>
      </c>
      <c r="BC35" s="126">
        <v>466920</v>
      </c>
      <c r="BD35" s="126">
        <v>1807975</v>
      </c>
      <c r="BE35" s="126">
        <v>2274895</v>
      </c>
      <c r="BF35" s="126">
        <v>5849661</v>
      </c>
      <c r="BG35" s="126">
        <v>8582299</v>
      </c>
      <c r="BH35" s="126">
        <v>-14911</v>
      </c>
      <c r="BI35" s="126">
        <v>-1657290</v>
      </c>
      <c r="BJ35" s="126">
        <v>-1672201</v>
      </c>
      <c r="BK35" s="126">
        <v>4177460</v>
      </c>
      <c r="BL35" s="137">
        <v>6910098</v>
      </c>
      <c r="BM35" s="197"/>
      <c r="BN35" s="198">
        <f t="shared" si="0"/>
        <v>2274895</v>
      </c>
      <c r="BO35" s="199">
        <f t="shared" si="1"/>
        <v>-1672201</v>
      </c>
      <c r="BP35" s="200">
        <f t="shared" si="2"/>
        <v>3947096</v>
      </c>
    </row>
    <row r="36" spans="1:68" ht="15.75" customHeight="1" x14ac:dyDescent="0.15">
      <c r="A36" s="25">
        <v>32</v>
      </c>
      <c r="B36" s="32" t="s">
        <v>11</v>
      </c>
      <c r="C36" s="136">
        <v>2048</v>
      </c>
      <c r="D36" s="126">
        <v>46</v>
      </c>
      <c r="E36" s="126">
        <v>652</v>
      </c>
      <c r="F36" s="126">
        <v>674</v>
      </c>
      <c r="G36" s="126">
        <v>14105</v>
      </c>
      <c r="H36" s="126">
        <v>5066</v>
      </c>
      <c r="I36" s="126">
        <v>6931</v>
      </c>
      <c r="J36" s="126">
        <v>6732</v>
      </c>
      <c r="K36" s="126">
        <v>3146</v>
      </c>
      <c r="L36" s="126">
        <v>5084</v>
      </c>
      <c r="M36" s="126">
        <v>2365</v>
      </c>
      <c r="N36" s="126">
        <v>3543</v>
      </c>
      <c r="O36" s="126">
        <v>4061</v>
      </c>
      <c r="P36" s="126">
        <v>15553</v>
      </c>
      <c r="Q36" s="126">
        <v>6390</v>
      </c>
      <c r="R36" s="126">
        <v>13581</v>
      </c>
      <c r="S36" s="126">
        <v>5920</v>
      </c>
      <c r="T36" s="126">
        <v>14846</v>
      </c>
      <c r="U36" s="126">
        <v>10546</v>
      </c>
      <c r="V36" s="126">
        <v>2664</v>
      </c>
      <c r="W36" s="126">
        <v>9677</v>
      </c>
      <c r="X36" s="126">
        <v>1779</v>
      </c>
      <c r="Y36" s="126">
        <v>54603</v>
      </c>
      <c r="Z36" s="126">
        <v>5837</v>
      </c>
      <c r="AA36" s="126">
        <v>4762</v>
      </c>
      <c r="AB36" s="126">
        <v>12997</v>
      </c>
      <c r="AC36" s="126">
        <v>38599</v>
      </c>
      <c r="AD36" s="126">
        <v>30448</v>
      </c>
      <c r="AE36" s="126">
        <v>7908</v>
      </c>
      <c r="AF36" s="126">
        <v>11658</v>
      </c>
      <c r="AG36" s="126">
        <v>121722</v>
      </c>
      <c r="AH36" s="126">
        <v>77185</v>
      </c>
      <c r="AI36" s="126">
        <v>355734</v>
      </c>
      <c r="AJ36" s="126">
        <v>80636</v>
      </c>
      <c r="AK36" s="126">
        <v>14284</v>
      </c>
      <c r="AL36" s="126">
        <v>26365</v>
      </c>
      <c r="AM36" s="126">
        <v>20279</v>
      </c>
      <c r="AN36" s="126">
        <v>29636</v>
      </c>
      <c r="AO36" s="126">
        <v>5512</v>
      </c>
      <c r="AP36" s="126">
        <v>35785</v>
      </c>
      <c r="AQ36" s="126">
        <v>18122</v>
      </c>
      <c r="AR36" s="126">
        <v>0</v>
      </c>
      <c r="AS36" s="126">
        <v>786</v>
      </c>
      <c r="AT36" s="127">
        <v>1088267</v>
      </c>
      <c r="AU36" s="126">
        <v>20</v>
      </c>
      <c r="AV36" s="126">
        <v>1085137</v>
      </c>
      <c r="AW36" s="126">
        <v>0</v>
      </c>
      <c r="AX36" s="126">
        <v>0</v>
      </c>
      <c r="AY36" s="126">
        <v>0</v>
      </c>
      <c r="AZ36" s="126">
        <v>0</v>
      </c>
      <c r="BA36" s="126">
        <v>1085157</v>
      </c>
      <c r="BB36" s="126">
        <v>2173424</v>
      </c>
      <c r="BC36" s="126">
        <v>80717</v>
      </c>
      <c r="BD36" s="126">
        <v>16781</v>
      </c>
      <c r="BE36" s="126">
        <v>97498</v>
      </c>
      <c r="BF36" s="126">
        <v>1182655</v>
      </c>
      <c r="BG36" s="126">
        <v>2270922</v>
      </c>
      <c r="BH36" s="126">
        <v>-89786</v>
      </c>
      <c r="BI36" s="126">
        <v>-416605</v>
      </c>
      <c r="BJ36" s="126">
        <v>-506391</v>
      </c>
      <c r="BK36" s="126">
        <v>676264</v>
      </c>
      <c r="BL36" s="137">
        <v>1764531</v>
      </c>
      <c r="BM36" s="197"/>
      <c r="BN36" s="198">
        <f t="shared" si="0"/>
        <v>97498</v>
      </c>
      <c r="BO36" s="199">
        <f t="shared" si="1"/>
        <v>-506391</v>
      </c>
      <c r="BP36" s="200">
        <f t="shared" si="2"/>
        <v>603889</v>
      </c>
    </row>
    <row r="37" spans="1:68" ht="15.75" customHeight="1" x14ac:dyDescent="0.15">
      <c r="A37" s="23">
        <v>33</v>
      </c>
      <c r="B37" s="32" t="s">
        <v>12</v>
      </c>
      <c r="C37" s="136">
        <v>1564</v>
      </c>
      <c r="D37" s="126">
        <v>4</v>
      </c>
      <c r="E37" s="126">
        <v>30</v>
      </c>
      <c r="F37" s="126">
        <v>82</v>
      </c>
      <c r="G37" s="126">
        <v>5640</v>
      </c>
      <c r="H37" s="126">
        <v>879</v>
      </c>
      <c r="I37" s="126">
        <v>1616</v>
      </c>
      <c r="J37" s="126">
        <v>2452</v>
      </c>
      <c r="K37" s="126">
        <v>340</v>
      </c>
      <c r="L37" s="126">
        <v>4769</v>
      </c>
      <c r="M37" s="126">
        <v>1106</v>
      </c>
      <c r="N37" s="126">
        <v>553</v>
      </c>
      <c r="O37" s="126">
        <v>1290</v>
      </c>
      <c r="P37" s="126">
        <v>4611</v>
      </c>
      <c r="Q37" s="126">
        <v>1364</v>
      </c>
      <c r="R37" s="126">
        <v>4179</v>
      </c>
      <c r="S37" s="126">
        <v>2844</v>
      </c>
      <c r="T37" s="126">
        <v>5521</v>
      </c>
      <c r="U37" s="126">
        <v>2053</v>
      </c>
      <c r="V37" s="126">
        <v>671</v>
      </c>
      <c r="W37" s="126">
        <v>3887</v>
      </c>
      <c r="X37" s="126">
        <v>803</v>
      </c>
      <c r="Y37" s="126">
        <v>10221</v>
      </c>
      <c r="Z37" s="126">
        <v>366</v>
      </c>
      <c r="AA37" s="126">
        <v>1403</v>
      </c>
      <c r="AB37" s="126">
        <v>1946</v>
      </c>
      <c r="AC37" s="126">
        <v>14700</v>
      </c>
      <c r="AD37" s="126">
        <v>10279</v>
      </c>
      <c r="AE37" s="126">
        <v>370</v>
      </c>
      <c r="AF37" s="126">
        <v>694</v>
      </c>
      <c r="AG37" s="126">
        <v>202196</v>
      </c>
      <c r="AH37" s="126">
        <v>27296</v>
      </c>
      <c r="AI37" s="126">
        <v>139699</v>
      </c>
      <c r="AJ37" s="126">
        <v>75489</v>
      </c>
      <c r="AK37" s="126">
        <v>52737</v>
      </c>
      <c r="AL37" s="126">
        <v>1549</v>
      </c>
      <c r="AM37" s="126">
        <v>41769</v>
      </c>
      <c r="AN37" s="126">
        <v>59684</v>
      </c>
      <c r="AO37" s="126">
        <v>3722</v>
      </c>
      <c r="AP37" s="126">
        <v>36399</v>
      </c>
      <c r="AQ37" s="126">
        <v>39084</v>
      </c>
      <c r="AR37" s="126">
        <v>0</v>
      </c>
      <c r="AS37" s="126">
        <v>8671</v>
      </c>
      <c r="AT37" s="127">
        <v>774532</v>
      </c>
      <c r="AU37" s="126">
        <v>0</v>
      </c>
      <c r="AV37" s="126">
        <v>3891418</v>
      </c>
      <c r="AW37" s="126">
        <v>1183</v>
      </c>
      <c r="AX37" s="126">
        <v>0</v>
      </c>
      <c r="AY37" s="126">
        <v>0</v>
      </c>
      <c r="AZ37" s="126">
        <v>0</v>
      </c>
      <c r="BA37" s="126">
        <v>3892601</v>
      </c>
      <c r="BB37" s="126">
        <v>4667133</v>
      </c>
      <c r="BC37" s="126">
        <v>2765</v>
      </c>
      <c r="BD37" s="126">
        <v>119815</v>
      </c>
      <c r="BE37" s="126">
        <v>122580</v>
      </c>
      <c r="BF37" s="126">
        <v>4015181</v>
      </c>
      <c r="BG37" s="126">
        <v>4789713</v>
      </c>
      <c r="BH37" s="126">
        <v>-116</v>
      </c>
      <c r="BI37" s="126">
        <v>-94754</v>
      </c>
      <c r="BJ37" s="126">
        <v>-94870</v>
      </c>
      <c r="BK37" s="126">
        <v>3920311</v>
      </c>
      <c r="BL37" s="137">
        <v>4694843</v>
      </c>
      <c r="BM37" s="197"/>
      <c r="BN37" s="198">
        <f t="shared" si="0"/>
        <v>122580</v>
      </c>
      <c r="BO37" s="199">
        <f t="shared" si="1"/>
        <v>-94870</v>
      </c>
      <c r="BP37" s="200">
        <f t="shared" si="2"/>
        <v>217450</v>
      </c>
    </row>
    <row r="38" spans="1:68" ht="15.75" customHeight="1" x14ac:dyDescent="0.15">
      <c r="A38" s="25">
        <v>34</v>
      </c>
      <c r="B38" s="32" t="s">
        <v>180</v>
      </c>
      <c r="C38" s="136">
        <v>19457</v>
      </c>
      <c r="D38" s="126">
        <v>333</v>
      </c>
      <c r="E38" s="126">
        <v>1802</v>
      </c>
      <c r="F38" s="126">
        <v>3851</v>
      </c>
      <c r="G38" s="126">
        <v>76242</v>
      </c>
      <c r="H38" s="126">
        <v>7155</v>
      </c>
      <c r="I38" s="126">
        <v>27592</v>
      </c>
      <c r="J38" s="126">
        <v>30818</v>
      </c>
      <c r="K38" s="126">
        <v>18387</v>
      </c>
      <c r="L38" s="126">
        <v>25948</v>
      </c>
      <c r="M38" s="126">
        <v>7060</v>
      </c>
      <c r="N38" s="126">
        <v>6842</v>
      </c>
      <c r="O38" s="126">
        <v>22479</v>
      </c>
      <c r="P38" s="126">
        <v>72496</v>
      </c>
      <c r="Q38" s="126">
        <v>22976</v>
      </c>
      <c r="R38" s="126">
        <v>31815</v>
      </c>
      <c r="S38" s="126">
        <v>19527</v>
      </c>
      <c r="T38" s="126">
        <v>38166</v>
      </c>
      <c r="U38" s="126">
        <v>27047</v>
      </c>
      <c r="V38" s="126">
        <v>8345</v>
      </c>
      <c r="W38" s="126">
        <v>33620</v>
      </c>
      <c r="X38" s="126">
        <v>6038</v>
      </c>
      <c r="Y38" s="126">
        <v>237990</v>
      </c>
      <c r="Z38" s="126">
        <v>3664</v>
      </c>
      <c r="AA38" s="126">
        <v>8608</v>
      </c>
      <c r="AB38" s="126">
        <v>76550</v>
      </c>
      <c r="AC38" s="126">
        <v>135790</v>
      </c>
      <c r="AD38" s="126">
        <v>80343</v>
      </c>
      <c r="AE38" s="126">
        <v>6489</v>
      </c>
      <c r="AF38" s="126">
        <v>19751</v>
      </c>
      <c r="AG38" s="126">
        <v>356354</v>
      </c>
      <c r="AH38" s="126">
        <v>62893</v>
      </c>
      <c r="AI38" s="126">
        <v>12078</v>
      </c>
      <c r="AJ38" s="126">
        <v>435882</v>
      </c>
      <c r="AK38" s="126">
        <v>64022</v>
      </c>
      <c r="AL38" s="126">
        <v>43692</v>
      </c>
      <c r="AM38" s="126">
        <v>78768</v>
      </c>
      <c r="AN38" s="126">
        <v>53858</v>
      </c>
      <c r="AO38" s="126">
        <v>7876</v>
      </c>
      <c r="AP38" s="126">
        <v>67653</v>
      </c>
      <c r="AQ38" s="126">
        <v>99735</v>
      </c>
      <c r="AR38" s="126">
        <v>4740</v>
      </c>
      <c r="AS38" s="126">
        <v>25273</v>
      </c>
      <c r="AT38" s="127">
        <v>2390005</v>
      </c>
      <c r="AU38" s="126">
        <v>29854</v>
      </c>
      <c r="AV38" s="126">
        <v>825401</v>
      </c>
      <c r="AW38" s="126">
        <v>2574</v>
      </c>
      <c r="AX38" s="126">
        <v>2928</v>
      </c>
      <c r="AY38" s="126">
        <v>60900</v>
      </c>
      <c r="AZ38" s="126">
        <v>3861</v>
      </c>
      <c r="BA38" s="126">
        <v>925518</v>
      </c>
      <c r="BB38" s="126">
        <v>3315523</v>
      </c>
      <c r="BC38" s="126">
        <v>516968</v>
      </c>
      <c r="BD38" s="126">
        <v>637514</v>
      </c>
      <c r="BE38" s="126">
        <v>1154482</v>
      </c>
      <c r="BF38" s="126">
        <v>2080000</v>
      </c>
      <c r="BG38" s="126">
        <v>4470005</v>
      </c>
      <c r="BH38" s="126">
        <v>-271541</v>
      </c>
      <c r="BI38" s="126">
        <v>-791733</v>
      </c>
      <c r="BJ38" s="126">
        <v>-1063274</v>
      </c>
      <c r="BK38" s="126">
        <v>1016726</v>
      </c>
      <c r="BL38" s="137">
        <v>3406731</v>
      </c>
      <c r="BM38" s="197"/>
      <c r="BN38" s="198">
        <f t="shared" si="0"/>
        <v>1154482</v>
      </c>
      <c r="BO38" s="199">
        <f t="shared" si="1"/>
        <v>-1063274</v>
      </c>
      <c r="BP38" s="200">
        <f t="shared" si="2"/>
        <v>2217756</v>
      </c>
    </row>
    <row r="39" spans="1:68" ht="15.75" customHeight="1" x14ac:dyDescent="0.15">
      <c r="A39" s="23">
        <v>35</v>
      </c>
      <c r="B39" s="32" t="s">
        <v>93</v>
      </c>
      <c r="C39" s="136">
        <v>1533</v>
      </c>
      <c r="D39" s="126">
        <v>8</v>
      </c>
      <c r="E39" s="126">
        <v>161</v>
      </c>
      <c r="F39" s="126">
        <v>91</v>
      </c>
      <c r="G39" s="126">
        <v>11199</v>
      </c>
      <c r="H39" s="126">
        <v>1535</v>
      </c>
      <c r="I39" s="126">
        <v>4214</v>
      </c>
      <c r="J39" s="126">
        <v>12385</v>
      </c>
      <c r="K39" s="126">
        <v>691</v>
      </c>
      <c r="L39" s="126">
        <v>7789</v>
      </c>
      <c r="M39" s="126">
        <v>3976</v>
      </c>
      <c r="N39" s="126">
        <v>2316</v>
      </c>
      <c r="O39" s="126">
        <v>2725</v>
      </c>
      <c r="P39" s="126">
        <v>10343</v>
      </c>
      <c r="Q39" s="126">
        <v>3428</v>
      </c>
      <c r="R39" s="126">
        <v>6089</v>
      </c>
      <c r="S39" s="126">
        <v>7197</v>
      </c>
      <c r="T39" s="126">
        <v>16845</v>
      </c>
      <c r="U39" s="126">
        <v>10876</v>
      </c>
      <c r="V39" s="126">
        <v>3983</v>
      </c>
      <c r="W39" s="126">
        <v>27992</v>
      </c>
      <c r="X39" s="126">
        <v>4793</v>
      </c>
      <c r="Y39" s="126">
        <v>44938</v>
      </c>
      <c r="Z39" s="126">
        <v>1765</v>
      </c>
      <c r="AA39" s="126">
        <v>2430</v>
      </c>
      <c r="AB39" s="126">
        <v>5177</v>
      </c>
      <c r="AC39" s="126">
        <v>26470</v>
      </c>
      <c r="AD39" s="126">
        <v>19780</v>
      </c>
      <c r="AE39" s="126">
        <v>12820</v>
      </c>
      <c r="AF39" s="126">
        <v>3123</v>
      </c>
      <c r="AG39" s="126">
        <v>250340</v>
      </c>
      <c r="AH39" s="126">
        <v>103290</v>
      </c>
      <c r="AI39" s="126">
        <v>15680</v>
      </c>
      <c r="AJ39" s="126">
        <v>35269</v>
      </c>
      <c r="AK39" s="126">
        <v>387223</v>
      </c>
      <c r="AL39" s="126">
        <v>39608</v>
      </c>
      <c r="AM39" s="126">
        <v>138175</v>
      </c>
      <c r="AN39" s="126">
        <v>40931</v>
      </c>
      <c r="AO39" s="126">
        <v>14129</v>
      </c>
      <c r="AP39" s="126">
        <v>299675</v>
      </c>
      <c r="AQ39" s="126">
        <v>55996</v>
      </c>
      <c r="AR39" s="126">
        <v>0</v>
      </c>
      <c r="AS39" s="126">
        <v>20792</v>
      </c>
      <c r="AT39" s="127">
        <v>1657780</v>
      </c>
      <c r="AU39" s="126">
        <v>12958</v>
      </c>
      <c r="AV39" s="126">
        <v>815457</v>
      </c>
      <c r="AW39" s="126">
        <v>1252</v>
      </c>
      <c r="AX39" s="126">
        <v>51903</v>
      </c>
      <c r="AY39" s="126">
        <v>669838</v>
      </c>
      <c r="AZ39" s="126">
        <v>-1633</v>
      </c>
      <c r="BA39" s="126">
        <v>1549775</v>
      </c>
      <c r="BB39" s="126">
        <v>3207555</v>
      </c>
      <c r="BC39" s="126">
        <v>34132</v>
      </c>
      <c r="BD39" s="126">
        <v>21555</v>
      </c>
      <c r="BE39" s="126">
        <v>55687</v>
      </c>
      <c r="BF39" s="126">
        <v>1605462</v>
      </c>
      <c r="BG39" s="126">
        <v>3263242</v>
      </c>
      <c r="BH39" s="126">
        <v>-147793</v>
      </c>
      <c r="BI39" s="126">
        <v>-700539</v>
      </c>
      <c r="BJ39" s="126">
        <v>-848332</v>
      </c>
      <c r="BK39" s="126">
        <v>757130</v>
      </c>
      <c r="BL39" s="137">
        <v>2414910</v>
      </c>
      <c r="BM39" s="197"/>
      <c r="BN39" s="198">
        <f t="shared" si="0"/>
        <v>55687</v>
      </c>
      <c r="BO39" s="199">
        <f t="shared" si="1"/>
        <v>-848332</v>
      </c>
      <c r="BP39" s="200">
        <f t="shared" si="2"/>
        <v>904019</v>
      </c>
    </row>
    <row r="40" spans="1:68" ht="15.75" customHeight="1" x14ac:dyDescent="0.15">
      <c r="A40" s="25">
        <v>36</v>
      </c>
      <c r="B40" s="32" t="s">
        <v>13</v>
      </c>
      <c r="C40" s="136">
        <v>0</v>
      </c>
      <c r="D40" s="126">
        <v>0</v>
      </c>
      <c r="E40" s="126">
        <v>0</v>
      </c>
      <c r="F40" s="126">
        <v>0</v>
      </c>
      <c r="G40" s="126">
        <v>0</v>
      </c>
      <c r="H40" s="126">
        <v>0</v>
      </c>
      <c r="I40" s="126">
        <v>0</v>
      </c>
      <c r="J40" s="126">
        <v>0</v>
      </c>
      <c r="K40" s="126">
        <v>0</v>
      </c>
      <c r="L40" s="126">
        <v>0</v>
      </c>
      <c r="M40" s="126">
        <v>0</v>
      </c>
      <c r="N40" s="126">
        <v>0</v>
      </c>
      <c r="O40" s="126">
        <v>0</v>
      </c>
      <c r="P40" s="126">
        <v>0</v>
      </c>
      <c r="Q40" s="126">
        <v>0</v>
      </c>
      <c r="R40" s="126">
        <v>0</v>
      </c>
      <c r="S40" s="126">
        <v>0</v>
      </c>
      <c r="T40" s="126">
        <v>0</v>
      </c>
      <c r="U40" s="126">
        <v>0</v>
      </c>
      <c r="V40" s="126">
        <v>0</v>
      </c>
      <c r="W40" s="126">
        <v>0</v>
      </c>
      <c r="X40" s="126">
        <v>0</v>
      </c>
      <c r="Y40" s="126">
        <v>0</v>
      </c>
      <c r="Z40" s="126">
        <v>0</v>
      </c>
      <c r="AA40" s="126">
        <v>0</v>
      </c>
      <c r="AB40" s="126">
        <v>0</v>
      </c>
      <c r="AC40" s="126">
        <v>0</v>
      </c>
      <c r="AD40" s="126">
        <v>0</v>
      </c>
      <c r="AE40" s="126">
        <v>0</v>
      </c>
      <c r="AF40" s="126">
        <v>0</v>
      </c>
      <c r="AG40" s="126">
        <v>0</v>
      </c>
      <c r="AH40" s="126">
        <v>0</v>
      </c>
      <c r="AI40" s="126">
        <v>0</v>
      </c>
      <c r="AJ40" s="126">
        <v>0</v>
      </c>
      <c r="AK40" s="126">
        <v>0</v>
      </c>
      <c r="AL40" s="126">
        <v>0</v>
      </c>
      <c r="AM40" s="126">
        <v>0</v>
      </c>
      <c r="AN40" s="126">
        <v>0</v>
      </c>
      <c r="AO40" s="126">
        <v>0</v>
      </c>
      <c r="AP40" s="126">
        <v>0</v>
      </c>
      <c r="AQ40" s="126">
        <v>0</v>
      </c>
      <c r="AR40" s="126">
        <v>0</v>
      </c>
      <c r="AS40" s="126">
        <v>67882</v>
      </c>
      <c r="AT40" s="127">
        <v>67882</v>
      </c>
      <c r="AU40" s="126">
        <v>0</v>
      </c>
      <c r="AV40" s="126">
        <v>77781</v>
      </c>
      <c r="AW40" s="126">
        <v>1221277</v>
      </c>
      <c r="AX40" s="126">
        <v>0</v>
      </c>
      <c r="AY40" s="126">
        <v>0</v>
      </c>
      <c r="AZ40" s="126">
        <v>0</v>
      </c>
      <c r="BA40" s="126">
        <v>1299058</v>
      </c>
      <c r="BB40" s="126">
        <v>1366940</v>
      </c>
      <c r="BC40" s="126">
        <v>0</v>
      </c>
      <c r="BD40" s="126">
        <v>0</v>
      </c>
      <c r="BE40" s="126">
        <v>0</v>
      </c>
      <c r="BF40" s="126">
        <v>1299058</v>
      </c>
      <c r="BG40" s="126">
        <v>1366940</v>
      </c>
      <c r="BH40" s="126">
        <v>0</v>
      </c>
      <c r="BI40" s="126">
        <v>0</v>
      </c>
      <c r="BJ40" s="126">
        <v>0</v>
      </c>
      <c r="BK40" s="126">
        <v>1299058</v>
      </c>
      <c r="BL40" s="137">
        <v>1366940</v>
      </c>
      <c r="BM40" s="197"/>
      <c r="BN40" s="198">
        <f t="shared" si="0"/>
        <v>0</v>
      </c>
      <c r="BO40" s="199">
        <f t="shared" si="1"/>
        <v>0</v>
      </c>
      <c r="BP40" s="200">
        <f t="shared" si="2"/>
        <v>0</v>
      </c>
    </row>
    <row r="41" spans="1:68" ht="15.75" customHeight="1" x14ac:dyDescent="0.15">
      <c r="A41" s="23">
        <v>37</v>
      </c>
      <c r="B41" s="32" t="s">
        <v>14</v>
      </c>
      <c r="C41" s="136">
        <v>24</v>
      </c>
      <c r="D41" s="126">
        <v>1</v>
      </c>
      <c r="E41" s="126">
        <v>0</v>
      </c>
      <c r="F41" s="126">
        <v>7</v>
      </c>
      <c r="G41" s="126">
        <v>606</v>
      </c>
      <c r="H41" s="126">
        <v>3</v>
      </c>
      <c r="I41" s="126">
        <v>104</v>
      </c>
      <c r="J41" s="126">
        <v>363</v>
      </c>
      <c r="K41" s="126">
        <v>6</v>
      </c>
      <c r="L41" s="126">
        <v>205</v>
      </c>
      <c r="M41" s="126">
        <v>22</v>
      </c>
      <c r="N41" s="126">
        <v>281</v>
      </c>
      <c r="O41" s="126">
        <v>100</v>
      </c>
      <c r="P41" s="126">
        <v>298</v>
      </c>
      <c r="Q41" s="126">
        <v>41</v>
      </c>
      <c r="R41" s="126">
        <v>366</v>
      </c>
      <c r="S41" s="126">
        <v>773</v>
      </c>
      <c r="T41" s="126">
        <v>587</v>
      </c>
      <c r="U41" s="126">
        <v>420</v>
      </c>
      <c r="V41" s="126">
        <v>457</v>
      </c>
      <c r="W41" s="126">
        <v>1855</v>
      </c>
      <c r="X41" s="126">
        <v>460</v>
      </c>
      <c r="Y41" s="126">
        <v>2635</v>
      </c>
      <c r="Z41" s="126">
        <v>34</v>
      </c>
      <c r="AA41" s="126">
        <v>120</v>
      </c>
      <c r="AB41" s="126">
        <v>33</v>
      </c>
      <c r="AC41" s="126">
        <v>489</v>
      </c>
      <c r="AD41" s="126">
        <v>931</v>
      </c>
      <c r="AE41" s="126">
        <v>27</v>
      </c>
      <c r="AF41" s="126">
        <v>47</v>
      </c>
      <c r="AG41" s="126">
        <v>1388</v>
      </c>
      <c r="AH41" s="126">
        <v>367</v>
      </c>
      <c r="AI41" s="126">
        <v>5</v>
      </c>
      <c r="AJ41" s="126">
        <v>4397</v>
      </c>
      <c r="AK41" s="126">
        <v>10155</v>
      </c>
      <c r="AL41" s="126">
        <v>97</v>
      </c>
      <c r="AM41" s="126">
        <v>3</v>
      </c>
      <c r="AN41" s="126">
        <v>321</v>
      </c>
      <c r="AO41" s="126">
        <v>0</v>
      </c>
      <c r="AP41" s="126">
        <v>2160</v>
      </c>
      <c r="AQ41" s="126">
        <v>1228</v>
      </c>
      <c r="AR41" s="126">
        <v>0</v>
      </c>
      <c r="AS41" s="126">
        <v>43</v>
      </c>
      <c r="AT41" s="127">
        <v>31459</v>
      </c>
      <c r="AU41" s="126">
        <v>0</v>
      </c>
      <c r="AV41" s="126">
        <v>565595</v>
      </c>
      <c r="AW41" s="126">
        <v>850529</v>
      </c>
      <c r="AX41" s="126">
        <v>138953</v>
      </c>
      <c r="AY41" s="126">
        <v>2158710</v>
      </c>
      <c r="AZ41" s="126">
        <v>0</v>
      </c>
      <c r="BA41" s="126">
        <v>3713787</v>
      </c>
      <c r="BB41" s="126">
        <v>3745246</v>
      </c>
      <c r="BC41" s="126">
        <v>85813</v>
      </c>
      <c r="BD41" s="126">
        <v>57449</v>
      </c>
      <c r="BE41" s="126">
        <v>143262</v>
      </c>
      <c r="BF41" s="126">
        <v>3857049</v>
      </c>
      <c r="BG41" s="126">
        <v>3888508</v>
      </c>
      <c r="BH41" s="126">
        <v>-276622</v>
      </c>
      <c r="BI41" s="126">
        <v>-443445</v>
      </c>
      <c r="BJ41" s="126">
        <v>-720067</v>
      </c>
      <c r="BK41" s="126">
        <v>3136982</v>
      </c>
      <c r="BL41" s="137">
        <v>3168441</v>
      </c>
      <c r="BM41" s="197"/>
      <c r="BN41" s="198">
        <f t="shared" si="0"/>
        <v>143262</v>
      </c>
      <c r="BO41" s="199">
        <f t="shared" si="1"/>
        <v>-720067</v>
      </c>
      <c r="BP41" s="200">
        <f t="shared" si="2"/>
        <v>863329</v>
      </c>
    </row>
    <row r="42" spans="1:68" ht="15.75" customHeight="1" x14ac:dyDescent="0.15">
      <c r="A42" s="25">
        <v>38</v>
      </c>
      <c r="B42" s="32" t="s">
        <v>181</v>
      </c>
      <c r="C42" s="136">
        <v>303</v>
      </c>
      <c r="D42" s="126">
        <v>0</v>
      </c>
      <c r="E42" s="126">
        <v>0</v>
      </c>
      <c r="F42" s="126">
        <v>0</v>
      </c>
      <c r="G42" s="126">
        <v>0</v>
      </c>
      <c r="H42" s="126">
        <v>0</v>
      </c>
      <c r="I42" s="126">
        <v>0</v>
      </c>
      <c r="J42" s="126">
        <v>13</v>
      </c>
      <c r="K42" s="126">
        <v>0</v>
      </c>
      <c r="L42" s="126">
        <v>2</v>
      </c>
      <c r="M42" s="126">
        <v>0</v>
      </c>
      <c r="N42" s="126">
        <v>0</v>
      </c>
      <c r="O42" s="126">
        <v>0</v>
      </c>
      <c r="P42" s="126">
        <v>6</v>
      </c>
      <c r="Q42" s="126">
        <v>0</v>
      </c>
      <c r="R42" s="126">
        <v>0</v>
      </c>
      <c r="S42" s="126">
        <v>0</v>
      </c>
      <c r="T42" s="126">
        <v>0</v>
      </c>
      <c r="U42" s="126">
        <v>0</v>
      </c>
      <c r="V42" s="126">
        <v>0</v>
      </c>
      <c r="W42" s="126">
        <v>0</v>
      </c>
      <c r="X42" s="126">
        <v>0</v>
      </c>
      <c r="Y42" s="126">
        <v>0</v>
      </c>
      <c r="Z42" s="126">
        <v>0</v>
      </c>
      <c r="AA42" s="126">
        <v>0</v>
      </c>
      <c r="AB42" s="126">
        <v>7</v>
      </c>
      <c r="AC42" s="126">
        <v>1</v>
      </c>
      <c r="AD42" s="126">
        <v>8</v>
      </c>
      <c r="AE42" s="126">
        <v>75</v>
      </c>
      <c r="AF42" s="126">
        <v>0</v>
      </c>
      <c r="AG42" s="126">
        <v>171</v>
      </c>
      <c r="AH42" s="126">
        <v>269</v>
      </c>
      <c r="AI42" s="126">
        <v>30</v>
      </c>
      <c r="AJ42" s="126">
        <v>4035</v>
      </c>
      <c r="AK42" s="126">
        <v>1476</v>
      </c>
      <c r="AL42" s="126">
        <v>31</v>
      </c>
      <c r="AM42" s="126">
        <v>77</v>
      </c>
      <c r="AN42" s="126">
        <v>58482</v>
      </c>
      <c r="AO42" s="126">
        <v>3</v>
      </c>
      <c r="AP42" s="126">
        <v>157</v>
      </c>
      <c r="AQ42" s="126">
        <v>214</v>
      </c>
      <c r="AR42" s="126">
        <v>0</v>
      </c>
      <c r="AS42" s="126">
        <v>672</v>
      </c>
      <c r="AT42" s="127">
        <v>66032</v>
      </c>
      <c r="AU42" s="126">
        <v>57467</v>
      </c>
      <c r="AV42" s="126">
        <v>907612</v>
      </c>
      <c r="AW42" s="126">
        <v>2571829</v>
      </c>
      <c r="AX42" s="126">
        <v>0</v>
      </c>
      <c r="AY42" s="126">
        <v>0</v>
      </c>
      <c r="AZ42" s="126">
        <v>0</v>
      </c>
      <c r="BA42" s="126">
        <v>3536908</v>
      </c>
      <c r="BB42" s="126">
        <v>3602940</v>
      </c>
      <c r="BC42" s="126">
        <v>7</v>
      </c>
      <c r="BD42" s="126">
        <v>22518</v>
      </c>
      <c r="BE42" s="126">
        <v>22525</v>
      </c>
      <c r="BF42" s="126">
        <v>3559433</v>
      </c>
      <c r="BG42" s="126">
        <v>3625465</v>
      </c>
      <c r="BH42" s="126">
        <v>-231</v>
      </c>
      <c r="BI42" s="126">
        <v>-104043</v>
      </c>
      <c r="BJ42" s="126">
        <v>-104274</v>
      </c>
      <c r="BK42" s="126">
        <v>3455159</v>
      </c>
      <c r="BL42" s="137">
        <v>3521191</v>
      </c>
      <c r="BM42" s="197"/>
      <c r="BN42" s="198">
        <f t="shared" si="0"/>
        <v>22525</v>
      </c>
      <c r="BO42" s="199">
        <f t="shared" si="1"/>
        <v>-104274</v>
      </c>
      <c r="BP42" s="200">
        <f t="shared" si="2"/>
        <v>126799</v>
      </c>
    </row>
    <row r="43" spans="1:68" ht="15.75" customHeight="1" x14ac:dyDescent="0.15">
      <c r="A43" s="23">
        <v>39</v>
      </c>
      <c r="B43" s="32" t="s">
        <v>182</v>
      </c>
      <c r="C43" s="136">
        <v>76</v>
      </c>
      <c r="D43" s="126">
        <v>0</v>
      </c>
      <c r="E43" s="126">
        <v>179</v>
      </c>
      <c r="F43" s="126">
        <v>39</v>
      </c>
      <c r="G43" s="126">
        <v>2074</v>
      </c>
      <c r="H43" s="126">
        <v>111</v>
      </c>
      <c r="I43" s="126">
        <v>873</v>
      </c>
      <c r="J43" s="126">
        <v>1663</v>
      </c>
      <c r="K43" s="126">
        <v>146</v>
      </c>
      <c r="L43" s="126">
        <v>684</v>
      </c>
      <c r="M43" s="126">
        <v>386</v>
      </c>
      <c r="N43" s="126">
        <v>122</v>
      </c>
      <c r="O43" s="126">
        <v>339</v>
      </c>
      <c r="P43" s="126">
        <v>2111</v>
      </c>
      <c r="Q43" s="126">
        <v>285</v>
      </c>
      <c r="R43" s="126">
        <v>864</v>
      </c>
      <c r="S43" s="126">
        <v>2231</v>
      </c>
      <c r="T43" s="126">
        <v>3778</v>
      </c>
      <c r="U43" s="126">
        <v>2626</v>
      </c>
      <c r="V43" s="126">
        <v>310</v>
      </c>
      <c r="W43" s="126">
        <v>1013</v>
      </c>
      <c r="X43" s="126">
        <v>182</v>
      </c>
      <c r="Y43" s="126">
        <v>2184</v>
      </c>
      <c r="Z43" s="126">
        <v>173</v>
      </c>
      <c r="AA43" s="126">
        <v>662</v>
      </c>
      <c r="AB43" s="126">
        <v>661</v>
      </c>
      <c r="AC43" s="126">
        <v>3108</v>
      </c>
      <c r="AD43" s="126">
        <v>2856</v>
      </c>
      <c r="AE43" s="126">
        <v>2336</v>
      </c>
      <c r="AF43" s="126">
        <v>631</v>
      </c>
      <c r="AG43" s="126">
        <v>3641</v>
      </c>
      <c r="AH43" s="126">
        <v>5615</v>
      </c>
      <c r="AI43" s="126">
        <v>1497</v>
      </c>
      <c r="AJ43" s="126">
        <v>4275</v>
      </c>
      <c r="AK43" s="126">
        <v>2986</v>
      </c>
      <c r="AL43" s="126">
        <v>2</v>
      </c>
      <c r="AM43" s="126">
        <v>9631</v>
      </c>
      <c r="AN43" s="126">
        <v>3728</v>
      </c>
      <c r="AO43" s="126">
        <v>0</v>
      </c>
      <c r="AP43" s="126">
        <v>8602</v>
      </c>
      <c r="AQ43" s="126">
        <v>7624</v>
      </c>
      <c r="AR43" s="126">
        <v>0</v>
      </c>
      <c r="AS43" s="126">
        <v>1326</v>
      </c>
      <c r="AT43" s="127">
        <v>81630</v>
      </c>
      <c r="AU43" s="126">
        <v>0</v>
      </c>
      <c r="AV43" s="126">
        <v>187141</v>
      </c>
      <c r="AW43" s="126">
        <v>0</v>
      </c>
      <c r="AX43" s="126">
        <v>0</v>
      </c>
      <c r="AY43" s="126">
        <v>0</v>
      </c>
      <c r="AZ43" s="126">
        <v>0</v>
      </c>
      <c r="BA43" s="126">
        <v>187141</v>
      </c>
      <c r="BB43" s="126">
        <v>268771</v>
      </c>
      <c r="BC43" s="126">
        <v>1432</v>
      </c>
      <c r="BD43" s="126">
        <v>0</v>
      </c>
      <c r="BE43" s="126">
        <v>1432</v>
      </c>
      <c r="BF43" s="126">
        <v>188573</v>
      </c>
      <c r="BG43" s="126">
        <v>270203</v>
      </c>
      <c r="BH43" s="126">
        <v>-8569</v>
      </c>
      <c r="BI43" s="126">
        <v>-54147</v>
      </c>
      <c r="BJ43" s="126">
        <v>-62716</v>
      </c>
      <c r="BK43" s="126">
        <v>125857</v>
      </c>
      <c r="BL43" s="137">
        <v>207487</v>
      </c>
      <c r="BM43" s="197"/>
      <c r="BN43" s="198">
        <f t="shared" si="0"/>
        <v>1432</v>
      </c>
      <c r="BO43" s="199">
        <f t="shared" si="1"/>
        <v>-62716</v>
      </c>
      <c r="BP43" s="200">
        <f t="shared" si="2"/>
        <v>64148</v>
      </c>
    </row>
    <row r="44" spans="1:68" ht="15.75" customHeight="1" x14ac:dyDescent="0.15">
      <c r="A44" s="25">
        <v>40</v>
      </c>
      <c r="B44" s="32" t="s">
        <v>15</v>
      </c>
      <c r="C44" s="136">
        <v>5773</v>
      </c>
      <c r="D44" s="126">
        <v>132</v>
      </c>
      <c r="E44" s="126">
        <v>310</v>
      </c>
      <c r="F44" s="126">
        <v>559</v>
      </c>
      <c r="G44" s="126">
        <v>81949</v>
      </c>
      <c r="H44" s="126">
        <v>7711</v>
      </c>
      <c r="I44" s="126">
        <v>15668</v>
      </c>
      <c r="J44" s="126">
        <v>51677</v>
      </c>
      <c r="K44" s="126">
        <v>4518</v>
      </c>
      <c r="L44" s="126">
        <v>53244</v>
      </c>
      <c r="M44" s="126">
        <v>17151</v>
      </c>
      <c r="N44" s="126">
        <v>6199</v>
      </c>
      <c r="O44" s="126">
        <v>26069</v>
      </c>
      <c r="P44" s="126">
        <v>39162</v>
      </c>
      <c r="Q44" s="126">
        <v>16520</v>
      </c>
      <c r="R44" s="126">
        <v>29892</v>
      </c>
      <c r="S44" s="126">
        <v>45161</v>
      </c>
      <c r="T44" s="126">
        <v>65519</v>
      </c>
      <c r="U44" s="126">
        <v>39135</v>
      </c>
      <c r="V44" s="126">
        <v>20858</v>
      </c>
      <c r="W44" s="126">
        <v>75737</v>
      </c>
      <c r="X44" s="126">
        <v>10055</v>
      </c>
      <c r="Y44" s="126">
        <v>420640</v>
      </c>
      <c r="Z44" s="126">
        <v>35970</v>
      </c>
      <c r="AA44" s="126">
        <v>25817</v>
      </c>
      <c r="AB44" s="126">
        <v>28071</v>
      </c>
      <c r="AC44" s="126">
        <v>278088</v>
      </c>
      <c r="AD44" s="126">
        <v>96229</v>
      </c>
      <c r="AE44" s="126">
        <v>44657</v>
      </c>
      <c r="AF44" s="126">
        <v>19284</v>
      </c>
      <c r="AG44" s="126">
        <v>558570</v>
      </c>
      <c r="AH44" s="126">
        <v>203659</v>
      </c>
      <c r="AI44" s="126">
        <v>125200</v>
      </c>
      <c r="AJ44" s="126">
        <v>387283</v>
      </c>
      <c r="AK44" s="126">
        <v>396594</v>
      </c>
      <c r="AL44" s="126">
        <v>121029</v>
      </c>
      <c r="AM44" s="126">
        <v>249692</v>
      </c>
      <c r="AN44" s="126">
        <v>159652</v>
      </c>
      <c r="AO44" s="126">
        <v>15609</v>
      </c>
      <c r="AP44" s="126">
        <v>551656</v>
      </c>
      <c r="AQ44" s="126">
        <v>105216</v>
      </c>
      <c r="AR44" s="126">
        <v>0</v>
      </c>
      <c r="AS44" s="126">
        <v>10991</v>
      </c>
      <c r="AT44" s="127">
        <v>4446906</v>
      </c>
      <c r="AU44" s="126">
        <v>5777</v>
      </c>
      <c r="AV44" s="126">
        <v>271147</v>
      </c>
      <c r="AW44" s="126">
        <v>0</v>
      </c>
      <c r="AX44" s="126">
        <v>8648</v>
      </c>
      <c r="AY44" s="126">
        <v>144655</v>
      </c>
      <c r="AZ44" s="126">
        <v>0</v>
      </c>
      <c r="BA44" s="126">
        <v>430227</v>
      </c>
      <c r="BB44" s="126">
        <v>4877133</v>
      </c>
      <c r="BC44" s="126">
        <v>156061</v>
      </c>
      <c r="BD44" s="126">
        <v>173354</v>
      </c>
      <c r="BE44" s="126">
        <v>329415</v>
      </c>
      <c r="BF44" s="126">
        <v>759642</v>
      </c>
      <c r="BG44" s="126">
        <v>5206548</v>
      </c>
      <c r="BH44" s="126">
        <v>-237342</v>
      </c>
      <c r="BI44" s="126">
        <v>-584319</v>
      </c>
      <c r="BJ44" s="126">
        <v>-821661</v>
      </c>
      <c r="BK44" s="126">
        <v>-62019</v>
      </c>
      <c r="BL44" s="137">
        <v>4384887</v>
      </c>
      <c r="BM44" s="197"/>
      <c r="BN44" s="198">
        <f t="shared" si="0"/>
        <v>329415</v>
      </c>
      <c r="BO44" s="199">
        <f t="shared" si="1"/>
        <v>-821661</v>
      </c>
      <c r="BP44" s="200">
        <f t="shared" si="2"/>
        <v>1151076</v>
      </c>
    </row>
    <row r="45" spans="1:68" ht="15.75" customHeight="1" x14ac:dyDescent="0.15">
      <c r="A45" s="23">
        <v>41</v>
      </c>
      <c r="B45" s="32" t="s">
        <v>16</v>
      </c>
      <c r="C45" s="136">
        <v>58</v>
      </c>
      <c r="D45" s="126">
        <v>1</v>
      </c>
      <c r="E45" s="126">
        <v>35</v>
      </c>
      <c r="F45" s="126">
        <v>1</v>
      </c>
      <c r="G45" s="126">
        <v>358</v>
      </c>
      <c r="H45" s="126">
        <v>35</v>
      </c>
      <c r="I45" s="126">
        <v>60</v>
      </c>
      <c r="J45" s="126">
        <v>106</v>
      </c>
      <c r="K45" s="126">
        <v>14</v>
      </c>
      <c r="L45" s="126">
        <v>121</v>
      </c>
      <c r="M45" s="126">
        <v>43</v>
      </c>
      <c r="N45" s="126">
        <v>21</v>
      </c>
      <c r="O45" s="126">
        <v>26</v>
      </c>
      <c r="P45" s="126">
        <v>215</v>
      </c>
      <c r="Q45" s="126">
        <v>85</v>
      </c>
      <c r="R45" s="126">
        <v>110</v>
      </c>
      <c r="S45" s="126">
        <v>122</v>
      </c>
      <c r="T45" s="126">
        <v>190</v>
      </c>
      <c r="U45" s="126">
        <v>114</v>
      </c>
      <c r="V45" s="126">
        <v>80</v>
      </c>
      <c r="W45" s="126">
        <v>210</v>
      </c>
      <c r="X45" s="126">
        <v>38</v>
      </c>
      <c r="Y45" s="126">
        <v>1521</v>
      </c>
      <c r="Z45" s="126">
        <v>31</v>
      </c>
      <c r="AA45" s="126">
        <v>74</v>
      </c>
      <c r="AB45" s="126">
        <v>75</v>
      </c>
      <c r="AC45" s="126">
        <v>773</v>
      </c>
      <c r="AD45" s="126">
        <v>133</v>
      </c>
      <c r="AE45" s="126">
        <v>88</v>
      </c>
      <c r="AF45" s="126">
        <v>17</v>
      </c>
      <c r="AG45" s="126">
        <v>6026</v>
      </c>
      <c r="AH45" s="126">
        <v>363</v>
      </c>
      <c r="AI45" s="126">
        <v>2380</v>
      </c>
      <c r="AJ45" s="126">
        <v>2387</v>
      </c>
      <c r="AK45" s="126">
        <v>18667</v>
      </c>
      <c r="AL45" s="126">
        <v>580</v>
      </c>
      <c r="AM45" s="126">
        <v>10570</v>
      </c>
      <c r="AN45" s="126">
        <v>42075</v>
      </c>
      <c r="AO45" s="126">
        <v>535</v>
      </c>
      <c r="AP45" s="126">
        <v>5755</v>
      </c>
      <c r="AQ45" s="126">
        <v>48030</v>
      </c>
      <c r="AR45" s="126">
        <v>0</v>
      </c>
      <c r="AS45" s="126">
        <v>459</v>
      </c>
      <c r="AT45" s="127">
        <v>142582</v>
      </c>
      <c r="AU45" s="126">
        <v>731972</v>
      </c>
      <c r="AV45" s="126">
        <v>2691699</v>
      </c>
      <c r="AW45" s="126">
        <v>0</v>
      </c>
      <c r="AX45" s="126">
        <v>0</v>
      </c>
      <c r="AY45" s="126">
        <v>0</v>
      </c>
      <c r="AZ45" s="126">
        <v>0</v>
      </c>
      <c r="BA45" s="126">
        <v>3423671</v>
      </c>
      <c r="BB45" s="126">
        <v>3566253</v>
      </c>
      <c r="BC45" s="126">
        <v>56181</v>
      </c>
      <c r="BD45" s="126">
        <v>614248</v>
      </c>
      <c r="BE45" s="126">
        <v>670429</v>
      </c>
      <c r="BF45" s="126">
        <v>4094100</v>
      </c>
      <c r="BG45" s="126">
        <v>4236682</v>
      </c>
      <c r="BH45" s="126">
        <v>-82071</v>
      </c>
      <c r="BI45" s="126">
        <v>-1351056</v>
      </c>
      <c r="BJ45" s="126">
        <v>-1433127</v>
      </c>
      <c r="BK45" s="126">
        <v>2660973</v>
      </c>
      <c r="BL45" s="137">
        <v>2803555</v>
      </c>
      <c r="BM45" s="197"/>
      <c r="BN45" s="198">
        <f t="shared" si="0"/>
        <v>670429</v>
      </c>
      <c r="BO45" s="199">
        <f t="shared" si="1"/>
        <v>-1433127</v>
      </c>
      <c r="BP45" s="200">
        <f t="shared" si="2"/>
        <v>2103556</v>
      </c>
    </row>
    <row r="46" spans="1:68" ht="15.75" customHeight="1" x14ac:dyDescent="0.15">
      <c r="A46" s="25">
        <v>42</v>
      </c>
      <c r="B46" s="32" t="s">
        <v>183</v>
      </c>
      <c r="C46" s="136">
        <v>292</v>
      </c>
      <c r="D46" s="126">
        <v>11</v>
      </c>
      <c r="E46" s="126">
        <v>29</v>
      </c>
      <c r="F46" s="126">
        <v>14</v>
      </c>
      <c r="G46" s="126">
        <v>1495</v>
      </c>
      <c r="H46" s="126">
        <v>295</v>
      </c>
      <c r="I46" s="126">
        <v>556</v>
      </c>
      <c r="J46" s="126">
        <v>665</v>
      </c>
      <c r="K46" s="126">
        <v>22</v>
      </c>
      <c r="L46" s="126">
        <v>179</v>
      </c>
      <c r="M46" s="126">
        <v>143</v>
      </c>
      <c r="N46" s="126">
        <v>253</v>
      </c>
      <c r="O46" s="126">
        <v>543</v>
      </c>
      <c r="P46" s="126">
        <v>620</v>
      </c>
      <c r="Q46" s="126">
        <v>246</v>
      </c>
      <c r="R46" s="126">
        <v>432</v>
      </c>
      <c r="S46" s="126">
        <v>1092</v>
      </c>
      <c r="T46" s="126">
        <v>2059</v>
      </c>
      <c r="U46" s="126">
        <v>626</v>
      </c>
      <c r="V46" s="126">
        <v>353</v>
      </c>
      <c r="W46" s="126">
        <v>1757</v>
      </c>
      <c r="X46" s="126">
        <v>235</v>
      </c>
      <c r="Y46" s="126">
        <v>4059</v>
      </c>
      <c r="Z46" s="126">
        <v>316</v>
      </c>
      <c r="AA46" s="126">
        <v>881</v>
      </c>
      <c r="AB46" s="126">
        <v>677</v>
      </c>
      <c r="AC46" s="126">
        <v>2902</v>
      </c>
      <c r="AD46" s="126">
        <v>73</v>
      </c>
      <c r="AE46" s="126">
        <v>309</v>
      </c>
      <c r="AF46" s="126">
        <v>1043</v>
      </c>
      <c r="AG46" s="126">
        <v>13785</v>
      </c>
      <c r="AH46" s="126">
        <v>6138</v>
      </c>
      <c r="AI46" s="126">
        <v>1464</v>
      </c>
      <c r="AJ46" s="126">
        <v>5665</v>
      </c>
      <c r="AK46" s="126">
        <v>4394</v>
      </c>
      <c r="AL46" s="126">
        <v>4273</v>
      </c>
      <c r="AM46" s="126">
        <v>14558</v>
      </c>
      <c r="AN46" s="126">
        <v>7982</v>
      </c>
      <c r="AO46" s="126">
        <v>1018</v>
      </c>
      <c r="AP46" s="126">
        <v>6712</v>
      </c>
      <c r="AQ46" s="126">
        <v>5167</v>
      </c>
      <c r="AR46" s="126">
        <v>0</v>
      </c>
      <c r="AS46" s="126">
        <v>56</v>
      </c>
      <c r="AT46" s="127">
        <v>93389</v>
      </c>
      <c r="AU46" s="126">
        <v>0</v>
      </c>
      <c r="AV46" s="126">
        <v>0</v>
      </c>
      <c r="AW46" s="126">
        <v>0</v>
      </c>
      <c r="AX46" s="126">
        <v>0</v>
      </c>
      <c r="AY46" s="126">
        <v>0</v>
      </c>
      <c r="AZ46" s="126">
        <v>0</v>
      </c>
      <c r="BA46" s="126">
        <v>0</v>
      </c>
      <c r="BB46" s="126">
        <v>93389</v>
      </c>
      <c r="BC46" s="126">
        <v>0</v>
      </c>
      <c r="BD46" s="126">
        <v>0</v>
      </c>
      <c r="BE46" s="126">
        <v>0</v>
      </c>
      <c r="BF46" s="126">
        <v>0</v>
      </c>
      <c r="BG46" s="126">
        <v>93389</v>
      </c>
      <c r="BH46" s="126">
        <v>0</v>
      </c>
      <c r="BI46" s="126">
        <v>0</v>
      </c>
      <c r="BJ46" s="126">
        <v>0</v>
      </c>
      <c r="BK46" s="126">
        <v>0</v>
      </c>
      <c r="BL46" s="137">
        <v>93389</v>
      </c>
      <c r="BM46" s="197"/>
      <c r="BN46" s="198">
        <f t="shared" si="0"/>
        <v>0</v>
      </c>
      <c r="BO46" s="199">
        <f t="shared" si="1"/>
        <v>0</v>
      </c>
      <c r="BP46" s="200">
        <f t="shared" si="2"/>
        <v>0</v>
      </c>
    </row>
    <row r="47" spans="1:68" ht="15.75" customHeight="1" x14ac:dyDescent="0.15">
      <c r="A47" s="23">
        <v>43</v>
      </c>
      <c r="B47" s="32" t="s">
        <v>184</v>
      </c>
      <c r="C47" s="136">
        <v>2002</v>
      </c>
      <c r="D47" s="126">
        <v>28</v>
      </c>
      <c r="E47" s="126">
        <v>542</v>
      </c>
      <c r="F47" s="126">
        <v>255</v>
      </c>
      <c r="G47" s="126">
        <v>11720</v>
      </c>
      <c r="H47" s="126">
        <v>1287</v>
      </c>
      <c r="I47" s="126">
        <v>4591</v>
      </c>
      <c r="J47" s="126">
        <v>6137</v>
      </c>
      <c r="K47" s="126">
        <v>626</v>
      </c>
      <c r="L47" s="126">
        <v>8590</v>
      </c>
      <c r="M47" s="126">
        <v>3078</v>
      </c>
      <c r="N47" s="126">
        <v>1638</v>
      </c>
      <c r="O47" s="126">
        <v>7699</v>
      </c>
      <c r="P47" s="126">
        <v>33033</v>
      </c>
      <c r="Q47" s="126">
        <v>5643</v>
      </c>
      <c r="R47" s="126">
        <v>8430</v>
      </c>
      <c r="S47" s="126">
        <v>9660</v>
      </c>
      <c r="T47" s="126">
        <v>13708</v>
      </c>
      <c r="U47" s="126">
        <v>4469</v>
      </c>
      <c r="V47" s="126">
        <v>1321</v>
      </c>
      <c r="W47" s="126">
        <v>16572</v>
      </c>
      <c r="X47" s="126">
        <v>873</v>
      </c>
      <c r="Y47" s="126">
        <v>25599</v>
      </c>
      <c r="Z47" s="126">
        <v>2987</v>
      </c>
      <c r="AA47" s="126">
        <v>5602</v>
      </c>
      <c r="AB47" s="126">
        <v>2861</v>
      </c>
      <c r="AC47" s="126">
        <v>45478</v>
      </c>
      <c r="AD47" s="126">
        <v>30475</v>
      </c>
      <c r="AE47" s="126">
        <v>10329</v>
      </c>
      <c r="AF47" s="126">
        <v>6774</v>
      </c>
      <c r="AG47" s="126">
        <v>94786</v>
      </c>
      <c r="AH47" s="126">
        <v>12891</v>
      </c>
      <c r="AI47" s="126">
        <v>44589</v>
      </c>
      <c r="AJ47" s="126">
        <v>53286</v>
      </c>
      <c r="AK47" s="126">
        <v>13818</v>
      </c>
      <c r="AL47" s="126">
        <v>12980</v>
      </c>
      <c r="AM47" s="126">
        <v>46850</v>
      </c>
      <c r="AN47" s="126">
        <v>20293</v>
      </c>
      <c r="AO47" s="126">
        <v>1153</v>
      </c>
      <c r="AP47" s="126">
        <v>17589</v>
      </c>
      <c r="AQ47" s="126">
        <v>14727</v>
      </c>
      <c r="AR47" s="126">
        <v>47</v>
      </c>
      <c r="AS47" s="126">
        <v>758</v>
      </c>
      <c r="AT47" s="127">
        <v>605774</v>
      </c>
      <c r="AU47" s="126">
        <v>0</v>
      </c>
      <c r="AV47" s="126">
        <v>614</v>
      </c>
      <c r="AW47" s="126">
        <v>0</v>
      </c>
      <c r="AX47" s="126">
        <v>0</v>
      </c>
      <c r="AY47" s="126">
        <v>0</v>
      </c>
      <c r="AZ47" s="126">
        <v>0</v>
      </c>
      <c r="BA47" s="126">
        <v>614</v>
      </c>
      <c r="BB47" s="126">
        <v>606388</v>
      </c>
      <c r="BC47" s="126">
        <v>283</v>
      </c>
      <c r="BD47" s="126">
        <v>0</v>
      </c>
      <c r="BE47" s="126">
        <v>283</v>
      </c>
      <c r="BF47" s="126">
        <v>897</v>
      </c>
      <c r="BG47" s="126">
        <v>606671</v>
      </c>
      <c r="BH47" s="126">
        <v>-3096</v>
      </c>
      <c r="BI47" s="126">
        <v>-328302</v>
      </c>
      <c r="BJ47" s="126">
        <v>-331398</v>
      </c>
      <c r="BK47" s="126">
        <v>-330501</v>
      </c>
      <c r="BL47" s="137">
        <v>275273</v>
      </c>
      <c r="BM47" s="197"/>
      <c r="BN47" s="198">
        <f t="shared" si="0"/>
        <v>283</v>
      </c>
      <c r="BO47" s="199">
        <f t="shared" si="1"/>
        <v>-331398</v>
      </c>
      <c r="BP47" s="200">
        <f t="shared" si="2"/>
        <v>331681</v>
      </c>
    </row>
    <row r="48" spans="1:68" ht="15.75" customHeight="1" x14ac:dyDescent="0.15">
      <c r="A48" s="26" t="s">
        <v>197</v>
      </c>
      <c r="B48" s="168" t="s">
        <v>75</v>
      </c>
      <c r="C48" s="138">
        <v>183763</v>
      </c>
      <c r="D48" s="128">
        <v>1768</v>
      </c>
      <c r="E48" s="128">
        <v>21792</v>
      </c>
      <c r="F48" s="128">
        <v>7885</v>
      </c>
      <c r="G48" s="128">
        <v>1382712</v>
      </c>
      <c r="H48" s="128">
        <v>168364</v>
      </c>
      <c r="I48" s="128">
        <v>434611</v>
      </c>
      <c r="J48" s="128">
        <v>760554</v>
      </c>
      <c r="K48" s="128">
        <v>660478</v>
      </c>
      <c r="L48" s="128">
        <v>921898</v>
      </c>
      <c r="M48" s="128">
        <v>227101</v>
      </c>
      <c r="N48" s="128">
        <v>100251</v>
      </c>
      <c r="O48" s="128">
        <v>216749</v>
      </c>
      <c r="P48" s="128">
        <v>2480320</v>
      </c>
      <c r="Q48" s="128">
        <v>614608</v>
      </c>
      <c r="R48" s="128">
        <v>639148</v>
      </c>
      <c r="S48" s="128">
        <v>556291</v>
      </c>
      <c r="T48" s="128">
        <v>1046348</v>
      </c>
      <c r="U48" s="128">
        <v>745516</v>
      </c>
      <c r="V48" s="128">
        <v>262008</v>
      </c>
      <c r="W48" s="128">
        <v>1207460</v>
      </c>
      <c r="X48" s="128">
        <v>194774</v>
      </c>
      <c r="Y48" s="128">
        <v>12510453</v>
      </c>
      <c r="Z48" s="128">
        <v>322245</v>
      </c>
      <c r="AA48" s="128">
        <v>378535</v>
      </c>
      <c r="AB48" s="128">
        <v>390389</v>
      </c>
      <c r="AC48" s="128">
        <v>1645369</v>
      </c>
      <c r="AD48" s="128">
        <v>1264131</v>
      </c>
      <c r="AE48" s="128">
        <v>156544</v>
      </c>
      <c r="AF48" s="128">
        <v>111454</v>
      </c>
      <c r="AG48" s="128">
        <v>2039694</v>
      </c>
      <c r="AH48" s="128">
        <v>572127</v>
      </c>
      <c r="AI48" s="128">
        <v>738952</v>
      </c>
      <c r="AJ48" s="128">
        <v>1672650</v>
      </c>
      <c r="AK48" s="128">
        <v>1125310</v>
      </c>
      <c r="AL48" s="128">
        <v>383567</v>
      </c>
      <c r="AM48" s="128">
        <v>988753</v>
      </c>
      <c r="AN48" s="128">
        <v>1331356</v>
      </c>
      <c r="AO48" s="128">
        <v>81524</v>
      </c>
      <c r="AP48" s="128">
        <v>1631871</v>
      </c>
      <c r="AQ48" s="128">
        <v>1290894</v>
      </c>
      <c r="AR48" s="128">
        <v>93394</v>
      </c>
      <c r="AS48" s="128">
        <v>161926</v>
      </c>
      <c r="AT48" s="129">
        <v>41725537</v>
      </c>
      <c r="AU48" s="128">
        <v>1080196</v>
      </c>
      <c r="AV48" s="128">
        <v>18586243</v>
      </c>
      <c r="AW48" s="128">
        <v>4676841</v>
      </c>
      <c r="AX48" s="128">
        <v>1353019</v>
      </c>
      <c r="AY48" s="128">
        <v>8931287</v>
      </c>
      <c r="AZ48" s="128">
        <v>-1666</v>
      </c>
      <c r="BA48" s="128">
        <v>34625920</v>
      </c>
      <c r="BB48" s="128">
        <v>76351457</v>
      </c>
      <c r="BC48" s="128">
        <v>11126691</v>
      </c>
      <c r="BD48" s="128">
        <v>20337976</v>
      </c>
      <c r="BE48" s="128">
        <v>31464667</v>
      </c>
      <c r="BF48" s="128">
        <v>66090587</v>
      </c>
      <c r="BG48" s="128">
        <v>107816124</v>
      </c>
      <c r="BH48" s="128">
        <v>-7973388</v>
      </c>
      <c r="BI48" s="128">
        <v>-20862484</v>
      </c>
      <c r="BJ48" s="128">
        <v>-28835872</v>
      </c>
      <c r="BK48" s="128">
        <v>37254715</v>
      </c>
      <c r="BL48" s="139">
        <v>78980252</v>
      </c>
      <c r="BM48" s="197"/>
      <c r="BN48" s="201">
        <f t="shared" si="0"/>
        <v>31464667</v>
      </c>
      <c r="BO48" s="128">
        <f t="shared" si="1"/>
        <v>-28835872</v>
      </c>
      <c r="BP48" s="202">
        <f t="shared" si="2"/>
        <v>60300539</v>
      </c>
    </row>
    <row r="49" spans="1:68" ht="15.75" customHeight="1" x14ac:dyDescent="0.15">
      <c r="A49" s="27" t="s">
        <v>198</v>
      </c>
      <c r="B49" s="191" t="s">
        <v>19</v>
      </c>
      <c r="C49" s="140">
        <v>1702</v>
      </c>
      <c r="D49" s="130">
        <v>55</v>
      </c>
      <c r="E49" s="130">
        <v>891</v>
      </c>
      <c r="F49" s="130">
        <v>764</v>
      </c>
      <c r="G49" s="130">
        <v>19160</v>
      </c>
      <c r="H49" s="130">
        <v>3433</v>
      </c>
      <c r="I49" s="130">
        <v>11530</v>
      </c>
      <c r="J49" s="130">
        <v>16825</v>
      </c>
      <c r="K49" s="130">
        <v>3136</v>
      </c>
      <c r="L49" s="130">
        <v>26431</v>
      </c>
      <c r="M49" s="130">
        <v>6373</v>
      </c>
      <c r="N49" s="130">
        <v>2802</v>
      </c>
      <c r="O49" s="130">
        <v>7349</v>
      </c>
      <c r="P49" s="130">
        <v>27135</v>
      </c>
      <c r="Q49" s="130">
        <v>8518</v>
      </c>
      <c r="R49" s="130">
        <v>16715</v>
      </c>
      <c r="S49" s="130">
        <v>14954</v>
      </c>
      <c r="T49" s="130">
        <v>36690</v>
      </c>
      <c r="U49" s="130">
        <v>26409</v>
      </c>
      <c r="V49" s="130">
        <v>7768</v>
      </c>
      <c r="W49" s="130">
        <v>29285</v>
      </c>
      <c r="X49" s="130">
        <v>3619</v>
      </c>
      <c r="Y49" s="130">
        <v>119139</v>
      </c>
      <c r="Z49" s="130">
        <v>8795</v>
      </c>
      <c r="AA49" s="130">
        <v>4790</v>
      </c>
      <c r="AB49" s="130">
        <v>13931</v>
      </c>
      <c r="AC49" s="130">
        <v>64993</v>
      </c>
      <c r="AD49" s="130">
        <v>16249</v>
      </c>
      <c r="AE49" s="130">
        <v>3775</v>
      </c>
      <c r="AF49" s="130">
        <v>8099</v>
      </c>
      <c r="AG49" s="130">
        <v>174480</v>
      </c>
      <c r="AH49" s="130">
        <v>54385</v>
      </c>
      <c r="AI49" s="130">
        <v>17786</v>
      </c>
      <c r="AJ49" s="130">
        <v>57408</v>
      </c>
      <c r="AK49" s="130">
        <v>42526</v>
      </c>
      <c r="AL49" s="130">
        <v>12966</v>
      </c>
      <c r="AM49" s="130">
        <v>33388</v>
      </c>
      <c r="AN49" s="130">
        <v>36641</v>
      </c>
      <c r="AO49" s="130">
        <v>7733</v>
      </c>
      <c r="AP49" s="130">
        <v>64301</v>
      </c>
      <c r="AQ49" s="130">
        <v>66119</v>
      </c>
      <c r="AR49" s="130">
        <v>0</v>
      </c>
      <c r="AS49" s="130">
        <v>1148</v>
      </c>
      <c r="AT49" s="131">
        <v>1080196</v>
      </c>
      <c r="AU49" s="141"/>
      <c r="AV49" s="141"/>
      <c r="AW49" s="141"/>
      <c r="AX49" s="141"/>
      <c r="AY49" s="141"/>
      <c r="AZ49" s="141"/>
      <c r="BA49" s="141"/>
      <c r="BB49" s="141"/>
      <c r="BC49" s="141"/>
      <c r="BD49" s="141"/>
      <c r="BE49" s="141"/>
      <c r="BF49" s="141"/>
      <c r="BG49" s="141"/>
      <c r="BH49" s="141"/>
      <c r="BI49" s="141"/>
      <c r="BJ49" s="141"/>
      <c r="BK49" s="141"/>
      <c r="BL49" s="142"/>
      <c r="BP49" s="197"/>
    </row>
    <row r="50" spans="1:68" ht="15.75" customHeight="1" x14ac:dyDescent="0.15">
      <c r="A50" s="29" t="s">
        <v>199</v>
      </c>
      <c r="B50" s="32" t="s">
        <v>26</v>
      </c>
      <c r="C50" s="136">
        <v>42748</v>
      </c>
      <c r="D50" s="126">
        <v>1447</v>
      </c>
      <c r="E50" s="126">
        <v>6092</v>
      </c>
      <c r="F50" s="126">
        <v>3526</v>
      </c>
      <c r="G50" s="126">
        <v>303301</v>
      </c>
      <c r="H50" s="126">
        <v>69236</v>
      </c>
      <c r="I50" s="126">
        <v>122087</v>
      </c>
      <c r="J50" s="126">
        <v>111912</v>
      </c>
      <c r="K50" s="126">
        <v>11108</v>
      </c>
      <c r="L50" s="126">
        <v>320913</v>
      </c>
      <c r="M50" s="126">
        <v>99228</v>
      </c>
      <c r="N50" s="126">
        <v>56135</v>
      </c>
      <c r="O50" s="126">
        <v>95311</v>
      </c>
      <c r="P50" s="126">
        <v>247160</v>
      </c>
      <c r="Q50" s="126">
        <v>110963</v>
      </c>
      <c r="R50" s="126">
        <v>303228</v>
      </c>
      <c r="S50" s="126">
        <v>224337</v>
      </c>
      <c r="T50" s="126">
        <v>516561</v>
      </c>
      <c r="U50" s="126">
        <v>189627</v>
      </c>
      <c r="V50" s="126">
        <v>77940</v>
      </c>
      <c r="W50" s="126">
        <v>386703</v>
      </c>
      <c r="X50" s="126">
        <v>62084</v>
      </c>
      <c r="Y50" s="126">
        <v>2030201</v>
      </c>
      <c r="Z50" s="126">
        <v>124668</v>
      </c>
      <c r="AA50" s="126">
        <v>107854</v>
      </c>
      <c r="AB50" s="126">
        <v>183303</v>
      </c>
      <c r="AC50" s="126">
        <v>1086811</v>
      </c>
      <c r="AD50" s="126">
        <v>135595</v>
      </c>
      <c r="AE50" s="126">
        <v>40607</v>
      </c>
      <c r="AF50" s="126">
        <v>153065</v>
      </c>
      <c r="AG50" s="126">
        <v>2632750</v>
      </c>
      <c r="AH50" s="126">
        <v>556386</v>
      </c>
      <c r="AI50" s="126">
        <v>264651</v>
      </c>
      <c r="AJ50" s="126">
        <v>918551</v>
      </c>
      <c r="AK50" s="126">
        <v>498924</v>
      </c>
      <c r="AL50" s="126">
        <v>501922</v>
      </c>
      <c r="AM50" s="126">
        <v>1560873</v>
      </c>
      <c r="AN50" s="126">
        <v>1773129</v>
      </c>
      <c r="AO50" s="126">
        <v>103488</v>
      </c>
      <c r="AP50" s="126">
        <v>1607012</v>
      </c>
      <c r="AQ50" s="126">
        <v>746701</v>
      </c>
      <c r="AR50" s="126">
        <v>0</v>
      </c>
      <c r="AS50" s="126">
        <v>3487</v>
      </c>
      <c r="AT50" s="127">
        <v>18391625</v>
      </c>
      <c r="AU50" s="141"/>
      <c r="AV50" s="141"/>
      <c r="AW50" s="141"/>
      <c r="AX50" s="141"/>
      <c r="AY50" s="141"/>
      <c r="AZ50" s="141"/>
      <c r="BA50" s="141"/>
      <c r="BB50" s="141"/>
      <c r="BC50" s="141"/>
      <c r="BD50" s="141"/>
      <c r="BE50" s="141"/>
      <c r="BF50" s="141"/>
      <c r="BG50" s="141"/>
      <c r="BH50" s="141"/>
      <c r="BI50" s="141"/>
      <c r="BJ50" s="141"/>
      <c r="BK50" s="141"/>
      <c r="BL50" s="142"/>
      <c r="BP50" s="197"/>
    </row>
    <row r="51" spans="1:68" ht="15.75" customHeight="1" x14ac:dyDescent="0.15">
      <c r="A51" s="29" t="s">
        <v>200</v>
      </c>
      <c r="B51" s="32" t="s">
        <v>27</v>
      </c>
      <c r="C51" s="136">
        <v>81202</v>
      </c>
      <c r="D51" s="126">
        <v>1906</v>
      </c>
      <c r="E51" s="126">
        <v>4309</v>
      </c>
      <c r="F51" s="126">
        <v>1194</v>
      </c>
      <c r="G51" s="126">
        <v>203534</v>
      </c>
      <c r="H51" s="126">
        <v>-12515</v>
      </c>
      <c r="I51" s="126">
        <v>55372</v>
      </c>
      <c r="J51" s="126">
        <v>72637</v>
      </c>
      <c r="K51" s="126">
        <v>40648</v>
      </c>
      <c r="L51" s="126">
        <v>-9756</v>
      </c>
      <c r="M51" s="126">
        <v>15904</v>
      </c>
      <c r="N51" s="126">
        <v>3280</v>
      </c>
      <c r="O51" s="126">
        <v>54573</v>
      </c>
      <c r="P51" s="126">
        <v>430120</v>
      </c>
      <c r="Q51" s="126">
        <v>-27292</v>
      </c>
      <c r="R51" s="126">
        <v>39881</v>
      </c>
      <c r="S51" s="126">
        <v>75055</v>
      </c>
      <c r="T51" s="126">
        <v>181377</v>
      </c>
      <c r="U51" s="126">
        <v>42496</v>
      </c>
      <c r="V51" s="126">
        <v>-13161</v>
      </c>
      <c r="W51" s="126">
        <v>-82794</v>
      </c>
      <c r="X51" s="126">
        <v>-20051</v>
      </c>
      <c r="Y51" s="126">
        <v>201532</v>
      </c>
      <c r="Z51" s="126">
        <v>2966</v>
      </c>
      <c r="AA51" s="126">
        <v>10377</v>
      </c>
      <c r="AB51" s="126">
        <v>37151</v>
      </c>
      <c r="AC51" s="126">
        <v>87788</v>
      </c>
      <c r="AD51" s="126">
        <v>147885</v>
      </c>
      <c r="AE51" s="126">
        <v>34670</v>
      </c>
      <c r="AF51" s="126">
        <v>15950</v>
      </c>
      <c r="AG51" s="126">
        <v>1168089</v>
      </c>
      <c r="AH51" s="126">
        <v>441314</v>
      </c>
      <c r="AI51" s="126">
        <v>1860452</v>
      </c>
      <c r="AJ51" s="126">
        <v>214007</v>
      </c>
      <c r="AK51" s="126">
        <v>377177</v>
      </c>
      <c r="AL51" s="126">
        <v>0</v>
      </c>
      <c r="AM51" s="126">
        <v>96148</v>
      </c>
      <c r="AN51" s="126">
        <v>140566</v>
      </c>
      <c r="AO51" s="126">
        <v>-1278</v>
      </c>
      <c r="AP51" s="126">
        <v>377589</v>
      </c>
      <c r="AQ51" s="126">
        <v>288726</v>
      </c>
      <c r="AR51" s="126">
        <v>-5</v>
      </c>
      <c r="AS51" s="126">
        <v>91787</v>
      </c>
      <c r="AT51" s="127">
        <v>6730810</v>
      </c>
      <c r="AU51" s="141"/>
      <c r="AV51" s="141"/>
      <c r="AW51" s="141"/>
      <c r="AX51" s="141"/>
      <c r="AY51" s="141"/>
      <c r="AZ51" s="141"/>
      <c r="BA51" s="141"/>
      <c r="BB51" s="141"/>
      <c r="BC51" s="141"/>
      <c r="BD51" s="141"/>
      <c r="BE51" s="141"/>
      <c r="BF51" s="141"/>
      <c r="BG51" s="141"/>
      <c r="BH51" s="141"/>
      <c r="BI51" s="141"/>
      <c r="BJ51" s="141"/>
      <c r="BK51" s="141"/>
      <c r="BL51" s="142"/>
      <c r="BP51" s="197"/>
    </row>
    <row r="52" spans="1:68" ht="15.75" customHeight="1" x14ac:dyDescent="0.15">
      <c r="A52" s="29" t="s">
        <v>201</v>
      </c>
      <c r="B52" s="32" t="s">
        <v>28</v>
      </c>
      <c r="C52" s="136">
        <v>47699</v>
      </c>
      <c r="D52" s="126">
        <v>502</v>
      </c>
      <c r="E52" s="126">
        <v>4601</v>
      </c>
      <c r="F52" s="126">
        <v>1454</v>
      </c>
      <c r="G52" s="126">
        <v>126094</v>
      </c>
      <c r="H52" s="126">
        <v>39790</v>
      </c>
      <c r="I52" s="126">
        <v>43932</v>
      </c>
      <c r="J52" s="126">
        <v>155607</v>
      </c>
      <c r="K52" s="126">
        <v>25498</v>
      </c>
      <c r="L52" s="126">
        <v>120493</v>
      </c>
      <c r="M52" s="126">
        <v>67559</v>
      </c>
      <c r="N52" s="126">
        <v>24485</v>
      </c>
      <c r="O52" s="126">
        <v>45267</v>
      </c>
      <c r="P52" s="126">
        <v>167276</v>
      </c>
      <c r="Q52" s="126">
        <v>20659</v>
      </c>
      <c r="R52" s="126">
        <v>85907</v>
      </c>
      <c r="S52" s="126">
        <v>94112</v>
      </c>
      <c r="T52" s="126">
        <v>182020</v>
      </c>
      <c r="U52" s="126">
        <v>170256</v>
      </c>
      <c r="V52" s="126">
        <v>93266</v>
      </c>
      <c r="W52" s="126">
        <v>339216</v>
      </c>
      <c r="X52" s="126">
        <v>57111</v>
      </c>
      <c r="Y52" s="126">
        <v>1469166</v>
      </c>
      <c r="Z52" s="126">
        <v>71298</v>
      </c>
      <c r="AA52" s="126">
        <v>54549</v>
      </c>
      <c r="AB52" s="126">
        <v>73941</v>
      </c>
      <c r="AC52" s="126">
        <v>115677</v>
      </c>
      <c r="AD52" s="126">
        <v>339136</v>
      </c>
      <c r="AE52" s="126">
        <v>57983</v>
      </c>
      <c r="AF52" s="126">
        <v>28779</v>
      </c>
      <c r="AG52" s="126">
        <v>608826</v>
      </c>
      <c r="AH52" s="126">
        <v>132513</v>
      </c>
      <c r="AI52" s="126">
        <v>1584626</v>
      </c>
      <c r="AJ52" s="126">
        <v>404058</v>
      </c>
      <c r="AK52" s="126">
        <v>290896</v>
      </c>
      <c r="AL52" s="126">
        <v>467090</v>
      </c>
      <c r="AM52" s="126">
        <v>455034</v>
      </c>
      <c r="AN52" s="126">
        <v>226556</v>
      </c>
      <c r="AO52" s="126">
        <v>12923</v>
      </c>
      <c r="AP52" s="126">
        <v>490216</v>
      </c>
      <c r="AQ52" s="126">
        <v>273521</v>
      </c>
      <c r="AR52" s="126">
        <v>0</v>
      </c>
      <c r="AS52" s="126">
        <v>13499</v>
      </c>
      <c r="AT52" s="127">
        <v>9083091</v>
      </c>
      <c r="AU52" s="141"/>
      <c r="AV52" s="141"/>
      <c r="AW52" s="141"/>
      <c r="AX52" s="141"/>
      <c r="AY52" s="141"/>
      <c r="AZ52" s="141"/>
      <c r="BA52" s="141"/>
      <c r="BB52" s="141"/>
      <c r="BC52" s="141"/>
      <c r="BD52" s="141"/>
      <c r="BE52" s="141"/>
      <c r="BF52" s="141"/>
      <c r="BG52" s="141"/>
      <c r="BH52" s="141"/>
      <c r="BI52" s="141"/>
      <c r="BJ52" s="141"/>
      <c r="BK52" s="141"/>
      <c r="BL52" s="142"/>
      <c r="BP52" s="197"/>
    </row>
    <row r="53" spans="1:68" ht="15.75" customHeight="1" x14ac:dyDescent="0.15">
      <c r="A53" s="29" t="s">
        <v>202</v>
      </c>
      <c r="B53" s="32" t="s">
        <v>203</v>
      </c>
      <c r="C53" s="136">
        <v>14193</v>
      </c>
      <c r="D53" s="126">
        <v>140</v>
      </c>
      <c r="E53" s="126">
        <v>1666</v>
      </c>
      <c r="F53" s="126">
        <v>737</v>
      </c>
      <c r="G53" s="126">
        <v>177127</v>
      </c>
      <c r="H53" s="126">
        <v>13785</v>
      </c>
      <c r="I53" s="126">
        <v>18036</v>
      </c>
      <c r="J53" s="126">
        <v>23813</v>
      </c>
      <c r="K53" s="126">
        <v>215428</v>
      </c>
      <c r="L53" s="126">
        <v>55496</v>
      </c>
      <c r="M53" s="126">
        <v>11440</v>
      </c>
      <c r="N53" s="126">
        <v>4358</v>
      </c>
      <c r="O53" s="126">
        <v>13238</v>
      </c>
      <c r="P53" s="126">
        <v>59350</v>
      </c>
      <c r="Q53" s="126">
        <v>6400</v>
      </c>
      <c r="R53" s="126">
        <v>29137</v>
      </c>
      <c r="S53" s="126">
        <v>9131</v>
      </c>
      <c r="T53" s="126">
        <v>15030</v>
      </c>
      <c r="U53" s="126">
        <v>17826</v>
      </c>
      <c r="V53" s="126">
        <v>4275</v>
      </c>
      <c r="W53" s="126">
        <v>9536</v>
      </c>
      <c r="X53" s="126">
        <v>5165</v>
      </c>
      <c r="Y53" s="126">
        <v>-93919</v>
      </c>
      <c r="Z53" s="126">
        <v>44593</v>
      </c>
      <c r="AA53" s="126">
        <v>6802</v>
      </c>
      <c r="AB53" s="126">
        <v>20258</v>
      </c>
      <c r="AC53" s="126">
        <v>114680</v>
      </c>
      <c r="AD53" s="126">
        <v>54070</v>
      </c>
      <c r="AE53" s="126">
        <v>12507</v>
      </c>
      <c r="AF53" s="126">
        <v>5609</v>
      </c>
      <c r="AG53" s="126">
        <v>289724</v>
      </c>
      <c r="AH53" s="126">
        <v>36215</v>
      </c>
      <c r="AI53" s="126">
        <v>229739</v>
      </c>
      <c r="AJ53" s="126">
        <v>148963</v>
      </c>
      <c r="AK53" s="126">
        <v>80107</v>
      </c>
      <c r="AL53" s="126">
        <v>1395</v>
      </c>
      <c r="AM53" s="126">
        <v>41649</v>
      </c>
      <c r="AN53" s="126">
        <v>52676</v>
      </c>
      <c r="AO53" s="126">
        <v>7249</v>
      </c>
      <c r="AP53" s="126">
        <v>214089</v>
      </c>
      <c r="AQ53" s="126">
        <v>137611</v>
      </c>
      <c r="AR53" s="126">
        <v>0</v>
      </c>
      <c r="AS53" s="126">
        <v>4818</v>
      </c>
      <c r="AT53" s="127">
        <v>2114142</v>
      </c>
      <c r="AU53" s="141"/>
      <c r="AV53" s="141"/>
      <c r="AW53" s="141"/>
      <c r="AX53" s="141"/>
      <c r="AY53" s="141"/>
      <c r="AZ53" s="141"/>
      <c r="BA53" s="141"/>
      <c r="BB53" s="141"/>
      <c r="BC53" s="141"/>
      <c r="BD53" s="141"/>
      <c r="BE53" s="141"/>
      <c r="BF53" s="141"/>
      <c r="BG53" s="141"/>
      <c r="BH53" s="141"/>
      <c r="BI53" s="141"/>
      <c r="BJ53" s="141"/>
      <c r="BK53" s="141"/>
      <c r="BL53" s="142"/>
      <c r="BP53" s="197"/>
    </row>
    <row r="54" spans="1:68" ht="15.75" customHeight="1" x14ac:dyDescent="0.15">
      <c r="A54" s="29" t="s">
        <v>204</v>
      </c>
      <c r="B54" s="32" t="s">
        <v>81</v>
      </c>
      <c r="C54" s="136">
        <v>-10685</v>
      </c>
      <c r="D54" s="126">
        <v>-264</v>
      </c>
      <c r="E54" s="126">
        <v>-26</v>
      </c>
      <c r="F54" s="126">
        <v>0</v>
      </c>
      <c r="G54" s="126">
        <v>-7213</v>
      </c>
      <c r="H54" s="126">
        <v>-3</v>
      </c>
      <c r="I54" s="126">
        <v>-4</v>
      </c>
      <c r="J54" s="126">
        <v>-2</v>
      </c>
      <c r="K54" s="126">
        <v>-3632</v>
      </c>
      <c r="L54" s="126">
        <v>-6</v>
      </c>
      <c r="M54" s="126">
        <v>-3</v>
      </c>
      <c r="N54" s="126">
        <v>-2</v>
      </c>
      <c r="O54" s="126">
        <v>0</v>
      </c>
      <c r="P54" s="126">
        <v>-10</v>
      </c>
      <c r="Q54" s="126">
        <v>-4</v>
      </c>
      <c r="R54" s="126">
        <v>-8</v>
      </c>
      <c r="S54" s="126">
        <v>-5</v>
      </c>
      <c r="T54" s="126">
        <v>-11</v>
      </c>
      <c r="U54" s="126">
        <v>-5</v>
      </c>
      <c r="V54" s="126">
        <v>-2</v>
      </c>
      <c r="W54" s="126">
        <v>-8</v>
      </c>
      <c r="X54" s="126">
        <v>-1</v>
      </c>
      <c r="Y54" s="126">
        <v>-45</v>
      </c>
      <c r="Z54" s="126">
        <v>-56</v>
      </c>
      <c r="AA54" s="126">
        <v>-1</v>
      </c>
      <c r="AB54" s="126">
        <v>-5</v>
      </c>
      <c r="AC54" s="126">
        <v>-14360</v>
      </c>
      <c r="AD54" s="126">
        <v>-733</v>
      </c>
      <c r="AE54" s="126">
        <v>-12992</v>
      </c>
      <c r="AF54" s="126">
        <v>-1</v>
      </c>
      <c r="AG54" s="126">
        <v>-3465</v>
      </c>
      <c r="AH54" s="126">
        <v>-28409</v>
      </c>
      <c r="AI54" s="126">
        <v>-1363</v>
      </c>
      <c r="AJ54" s="126">
        <v>-8906</v>
      </c>
      <c r="AK54" s="126">
        <v>-30</v>
      </c>
      <c r="AL54" s="126">
        <v>0</v>
      </c>
      <c r="AM54" s="126">
        <v>-7404</v>
      </c>
      <c r="AN54" s="126">
        <v>-39733</v>
      </c>
      <c r="AO54" s="126">
        <v>-4152</v>
      </c>
      <c r="AP54" s="126">
        <v>-191</v>
      </c>
      <c r="AQ54" s="126">
        <v>-17</v>
      </c>
      <c r="AR54" s="126">
        <v>0</v>
      </c>
      <c r="AS54" s="126">
        <v>-1392</v>
      </c>
      <c r="AT54" s="127">
        <v>-145149</v>
      </c>
      <c r="AU54" s="141"/>
      <c r="AV54" s="141"/>
      <c r="AW54" s="141"/>
      <c r="AX54" s="141"/>
      <c r="AY54" s="141"/>
      <c r="AZ54" s="141"/>
      <c r="BA54" s="141"/>
      <c r="BB54" s="141"/>
      <c r="BC54" s="141"/>
      <c r="BD54" s="141"/>
      <c r="BE54" s="141"/>
      <c r="BF54" s="141"/>
      <c r="BG54" s="141"/>
      <c r="BH54" s="141"/>
      <c r="BI54" s="141"/>
      <c r="BJ54" s="141"/>
      <c r="BK54" s="141"/>
      <c r="BL54" s="142"/>
      <c r="BP54" s="197"/>
    </row>
    <row r="55" spans="1:68" ht="15.75" customHeight="1" x14ac:dyDescent="0.15">
      <c r="A55" s="29" t="s">
        <v>205</v>
      </c>
      <c r="B55" s="168" t="s">
        <v>29</v>
      </c>
      <c r="C55" s="138">
        <v>176859</v>
      </c>
      <c r="D55" s="128">
        <v>3786</v>
      </c>
      <c r="E55" s="128">
        <v>17533</v>
      </c>
      <c r="F55" s="128">
        <v>7675</v>
      </c>
      <c r="G55" s="128">
        <v>822003</v>
      </c>
      <c r="H55" s="128">
        <v>113726</v>
      </c>
      <c r="I55" s="128">
        <v>250953</v>
      </c>
      <c r="J55" s="128">
        <v>380792</v>
      </c>
      <c r="K55" s="128">
        <v>292186</v>
      </c>
      <c r="L55" s="128">
        <v>513571</v>
      </c>
      <c r="M55" s="128">
        <v>200501</v>
      </c>
      <c r="N55" s="128">
        <v>91058</v>
      </c>
      <c r="O55" s="128">
        <v>215738</v>
      </c>
      <c r="P55" s="128">
        <v>931031</v>
      </c>
      <c r="Q55" s="128">
        <v>119244</v>
      </c>
      <c r="R55" s="128">
        <v>474860</v>
      </c>
      <c r="S55" s="128">
        <v>417584</v>
      </c>
      <c r="T55" s="128">
        <v>931667</v>
      </c>
      <c r="U55" s="128">
        <v>446609</v>
      </c>
      <c r="V55" s="128">
        <v>170086</v>
      </c>
      <c r="W55" s="128">
        <v>681938</v>
      </c>
      <c r="X55" s="128">
        <v>107927</v>
      </c>
      <c r="Y55" s="128">
        <v>3726074</v>
      </c>
      <c r="Z55" s="128">
        <v>252264</v>
      </c>
      <c r="AA55" s="128">
        <v>184371</v>
      </c>
      <c r="AB55" s="128">
        <v>328579</v>
      </c>
      <c r="AC55" s="128">
        <v>1455589</v>
      </c>
      <c r="AD55" s="128">
        <v>692202</v>
      </c>
      <c r="AE55" s="128">
        <v>136550</v>
      </c>
      <c r="AF55" s="128">
        <v>211501</v>
      </c>
      <c r="AG55" s="128">
        <v>4870404</v>
      </c>
      <c r="AH55" s="128">
        <v>1192404</v>
      </c>
      <c r="AI55" s="128">
        <v>3955891</v>
      </c>
      <c r="AJ55" s="128">
        <v>1734081</v>
      </c>
      <c r="AK55" s="128">
        <v>1289600</v>
      </c>
      <c r="AL55" s="128">
        <v>983373</v>
      </c>
      <c r="AM55" s="128">
        <v>2179688</v>
      </c>
      <c r="AN55" s="128">
        <v>2189835</v>
      </c>
      <c r="AO55" s="128">
        <v>125963</v>
      </c>
      <c r="AP55" s="128">
        <v>2753016</v>
      </c>
      <c r="AQ55" s="128">
        <v>1512661</v>
      </c>
      <c r="AR55" s="128">
        <v>-5</v>
      </c>
      <c r="AS55" s="128">
        <v>113347</v>
      </c>
      <c r="AT55" s="129">
        <v>37254715</v>
      </c>
      <c r="AU55" s="141"/>
      <c r="AV55" s="141"/>
      <c r="AW55" s="141"/>
      <c r="AX55" s="141"/>
      <c r="AY55" s="141"/>
      <c r="AZ55" s="141"/>
      <c r="BA55" s="141"/>
      <c r="BB55" s="141"/>
      <c r="BC55" s="141"/>
      <c r="BD55" s="141"/>
      <c r="BE55" s="141"/>
      <c r="BF55" s="141"/>
      <c r="BG55" s="141"/>
      <c r="BH55" s="141"/>
      <c r="BI55" s="141"/>
      <c r="BJ55" s="141"/>
      <c r="BK55" s="141"/>
      <c r="BL55" s="142"/>
      <c r="BP55" s="197"/>
    </row>
    <row r="56" spans="1:68" ht="15.75" customHeight="1" thickBot="1" x14ac:dyDescent="0.2">
      <c r="A56" s="30" t="s">
        <v>206</v>
      </c>
      <c r="B56" s="203" t="s">
        <v>193</v>
      </c>
      <c r="C56" s="143">
        <v>360622</v>
      </c>
      <c r="D56" s="144">
        <v>5554</v>
      </c>
      <c r="E56" s="144">
        <v>39325</v>
      </c>
      <c r="F56" s="144">
        <v>15560</v>
      </c>
      <c r="G56" s="144">
        <v>2204715</v>
      </c>
      <c r="H56" s="144">
        <v>282090</v>
      </c>
      <c r="I56" s="144">
        <v>685564</v>
      </c>
      <c r="J56" s="144">
        <v>1141346</v>
      </c>
      <c r="K56" s="144">
        <v>952664</v>
      </c>
      <c r="L56" s="144">
        <v>1435469</v>
      </c>
      <c r="M56" s="144">
        <v>427602</v>
      </c>
      <c r="N56" s="144">
        <v>191309</v>
      </c>
      <c r="O56" s="144">
        <v>432487</v>
      </c>
      <c r="P56" s="144">
        <v>3411351</v>
      </c>
      <c r="Q56" s="144">
        <v>733852</v>
      </c>
      <c r="R56" s="144">
        <v>1114008</v>
      </c>
      <c r="S56" s="144">
        <v>973875</v>
      </c>
      <c r="T56" s="144">
        <v>1978015</v>
      </c>
      <c r="U56" s="144">
        <v>1192125</v>
      </c>
      <c r="V56" s="144">
        <v>432094</v>
      </c>
      <c r="W56" s="144">
        <v>1889398</v>
      </c>
      <c r="X56" s="144">
        <v>302701</v>
      </c>
      <c r="Y56" s="144">
        <v>16236527</v>
      </c>
      <c r="Z56" s="144">
        <v>574509</v>
      </c>
      <c r="AA56" s="144">
        <v>562906</v>
      </c>
      <c r="AB56" s="144">
        <v>718968</v>
      </c>
      <c r="AC56" s="144">
        <v>3100958</v>
      </c>
      <c r="AD56" s="144">
        <v>1956333</v>
      </c>
      <c r="AE56" s="144">
        <v>293094</v>
      </c>
      <c r="AF56" s="144">
        <v>322955</v>
      </c>
      <c r="AG56" s="144">
        <v>6910098</v>
      </c>
      <c r="AH56" s="144">
        <v>1764531</v>
      </c>
      <c r="AI56" s="144">
        <v>4694843</v>
      </c>
      <c r="AJ56" s="144">
        <v>3406731</v>
      </c>
      <c r="AK56" s="144">
        <v>2414910</v>
      </c>
      <c r="AL56" s="144">
        <v>1366940</v>
      </c>
      <c r="AM56" s="144">
        <v>3168441</v>
      </c>
      <c r="AN56" s="144">
        <v>3521191</v>
      </c>
      <c r="AO56" s="144">
        <v>207487</v>
      </c>
      <c r="AP56" s="144">
        <v>4384887</v>
      </c>
      <c r="AQ56" s="144">
        <v>2803555</v>
      </c>
      <c r="AR56" s="144">
        <v>93389</v>
      </c>
      <c r="AS56" s="144">
        <v>275273</v>
      </c>
      <c r="AT56" s="145">
        <v>78980252</v>
      </c>
      <c r="AU56" s="146"/>
      <c r="AV56" s="146"/>
      <c r="AW56" s="146"/>
      <c r="AX56" s="146"/>
      <c r="AY56" s="146"/>
      <c r="AZ56" s="146"/>
      <c r="BA56" s="146"/>
      <c r="BB56" s="146"/>
      <c r="BC56" s="146"/>
      <c r="BD56" s="146"/>
      <c r="BE56" s="146"/>
      <c r="BF56" s="146"/>
      <c r="BG56" s="146"/>
      <c r="BH56" s="146"/>
      <c r="BI56" s="146"/>
      <c r="BJ56" s="146"/>
      <c r="BK56" s="146"/>
      <c r="BL56" s="147"/>
      <c r="BP56" s="197"/>
    </row>
  </sheetData>
  <phoneticPr fontId="3"/>
  <pageMargins left="0.70866141732283472" right="0.70866141732283472" top="0.74803149606299213" bottom="0.74803149606299213" header="0.31496062992125984" footer="0.31496062992125984"/>
  <pageSetup paperSize="9" scale="20" orientation="landscape" r:id="rId1"/>
  <headerFooter alignWithMargins="0">
    <oddHeader>&amp;L&amp;F&amp;R&amp;A</oddHead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pageSetUpPr fitToPage="1"/>
  </sheetPr>
  <dimension ref="A1:BL56"/>
  <sheetViews>
    <sheetView workbookViewId="0">
      <pane xSplit="2" ySplit="4" topLeftCell="C5" activePane="bottomRight" state="frozen"/>
      <selection activeCell="B14" sqref="B14"/>
      <selection pane="topRight" activeCell="B14" sqref="B14"/>
      <selection pane="bottomLeft" activeCell="B14" sqref="B14"/>
      <selection pane="bottomRight" activeCell="A2" sqref="A2"/>
    </sheetView>
  </sheetViews>
  <sheetFormatPr defaultRowHeight="12" x14ac:dyDescent="0.15"/>
  <cols>
    <col min="1" max="1" width="3.625" style="13" customWidth="1"/>
    <col min="2" max="2" width="24.75" style="31" bestFit="1" customWidth="1"/>
    <col min="3" max="58" width="9.125" style="31" customWidth="1"/>
    <col min="59" max="59" width="10.25" style="31" customWidth="1"/>
    <col min="60" max="60" width="9.75" style="31" customWidth="1"/>
    <col min="61" max="62" width="11.625" style="31" customWidth="1"/>
    <col min="63" max="63" width="9.75" style="31" customWidth="1"/>
    <col min="64" max="64" width="9.125" style="31" customWidth="1"/>
    <col min="65" max="16384" width="9" style="31"/>
  </cols>
  <sheetData>
    <row r="1" spans="1:64" ht="15.75" customHeight="1" x14ac:dyDescent="0.15">
      <c r="A1" s="11"/>
      <c r="E1" s="31" t="s">
        <v>40</v>
      </c>
      <c r="G1" s="31" t="s">
        <v>96</v>
      </c>
    </row>
    <row r="2" spans="1:64" ht="15.75" customHeight="1" x14ac:dyDescent="0.15">
      <c r="A2" s="13" t="s">
        <v>235</v>
      </c>
      <c r="BK2" s="31" t="s">
        <v>55</v>
      </c>
      <c r="BL2" s="188"/>
    </row>
    <row r="3" spans="1:64" ht="15.75" customHeight="1" x14ac:dyDescent="0.15">
      <c r="A3" s="14" t="s">
        <v>56</v>
      </c>
      <c r="B3" s="189"/>
      <c r="C3" s="15">
        <v>1</v>
      </c>
      <c r="D3" s="16">
        <v>2</v>
      </c>
      <c r="E3" s="16">
        <v>3</v>
      </c>
      <c r="F3" s="15">
        <v>4</v>
      </c>
      <c r="G3" s="16">
        <v>5</v>
      </c>
      <c r="H3" s="16">
        <v>6</v>
      </c>
      <c r="I3" s="15">
        <v>7</v>
      </c>
      <c r="J3" s="16">
        <v>8</v>
      </c>
      <c r="K3" s="16">
        <v>9</v>
      </c>
      <c r="L3" s="15">
        <v>10</v>
      </c>
      <c r="M3" s="16">
        <v>11</v>
      </c>
      <c r="N3" s="16">
        <v>12</v>
      </c>
      <c r="O3" s="15">
        <v>13</v>
      </c>
      <c r="P3" s="16">
        <v>14</v>
      </c>
      <c r="Q3" s="16">
        <v>15</v>
      </c>
      <c r="R3" s="15">
        <v>16</v>
      </c>
      <c r="S3" s="16">
        <v>17</v>
      </c>
      <c r="T3" s="16">
        <v>18</v>
      </c>
      <c r="U3" s="15">
        <v>19</v>
      </c>
      <c r="V3" s="16">
        <v>20</v>
      </c>
      <c r="W3" s="16">
        <v>21</v>
      </c>
      <c r="X3" s="15">
        <v>22</v>
      </c>
      <c r="Y3" s="16">
        <v>23</v>
      </c>
      <c r="Z3" s="16">
        <v>24</v>
      </c>
      <c r="AA3" s="15">
        <v>25</v>
      </c>
      <c r="AB3" s="16">
        <v>26</v>
      </c>
      <c r="AC3" s="16">
        <v>27</v>
      </c>
      <c r="AD3" s="15">
        <v>28</v>
      </c>
      <c r="AE3" s="16">
        <v>29</v>
      </c>
      <c r="AF3" s="16">
        <v>30</v>
      </c>
      <c r="AG3" s="15">
        <v>31</v>
      </c>
      <c r="AH3" s="16">
        <v>32</v>
      </c>
      <c r="AI3" s="16">
        <v>33</v>
      </c>
      <c r="AJ3" s="15">
        <v>34</v>
      </c>
      <c r="AK3" s="16">
        <v>35</v>
      </c>
      <c r="AL3" s="16">
        <v>36</v>
      </c>
      <c r="AM3" s="15">
        <v>37</v>
      </c>
      <c r="AN3" s="16">
        <v>38</v>
      </c>
      <c r="AO3" s="16">
        <v>39</v>
      </c>
      <c r="AP3" s="15">
        <v>40</v>
      </c>
      <c r="AQ3" s="16">
        <v>41</v>
      </c>
      <c r="AR3" s="16">
        <v>42</v>
      </c>
      <c r="AS3" s="15">
        <v>43</v>
      </c>
      <c r="AT3" s="17" t="s">
        <v>143</v>
      </c>
      <c r="AU3" s="18" t="s">
        <v>144</v>
      </c>
      <c r="AV3" s="16" t="s">
        <v>145</v>
      </c>
      <c r="AW3" s="16" t="s">
        <v>146</v>
      </c>
      <c r="AX3" s="16" t="s">
        <v>147</v>
      </c>
      <c r="AY3" s="16" t="s">
        <v>148</v>
      </c>
      <c r="AZ3" s="19" t="s">
        <v>149</v>
      </c>
      <c r="BA3" s="375" t="s">
        <v>150</v>
      </c>
      <c r="BB3" s="376" t="s">
        <v>151</v>
      </c>
      <c r="BC3" s="15" t="s">
        <v>152</v>
      </c>
      <c r="BD3" s="16" t="s">
        <v>153</v>
      </c>
      <c r="BE3" s="377" t="s">
        <v>154</v>
      </c>
      <c r="BF3" s="375" t="s">
        <v>155</v>
      </c>
      <c r="BG3" s="376" t="s">
        <v>156</v>
      </c>
      <c r="BH3" s="18" t="s">
        <v>157</v>
      </c>
      <c r="BI3" s="19" t="s">
        <v>158</v>
      </c>
      <c r="BJ3" s="378" t="s">
        <v>159</v>
      </c>
      <c r="BK3" s="379" t="s">
        <v>160</v>
      </c>
      <c r="BL3" s="376" t="s">
        <v>161</v>
      </c>
    </row>
    <row r="4" spans="1:64" ht="37.5" customHeight="1" thickBot="1" x14ac:dyDescent="0.2">
      <c r="A4" s="22"/>
      <c r="B4" s="193" t="s">
        <v>162</v>
      </c>
      <c r="C4" s="194" t="s">
        <v>163</v>
      </c>
      <c r="D4" s="194" t="s">
        <v>164</v>
      </c>
      <c r="E4" s="194" t="s">
        <v>165</v>
      </c>
      <c r="F4" s="194" t="s">
        <v>207</v>
      </c>
      <c r="G4" s="194" t="s">
        <v>208</v>
      </c>
      <c r="H4" s="194" t="s">
        <v>209</v>
      </c>
      <c r="I4" s="194" t="s">
        <v>97</v>
      </c>
      <c r="J4" s="194" t="s">
        <v>3</v>
      </c>
      <c r="K4" s="194" t="s">
        <v>4</v>
      </c>
      <c r="L4" s="194" t="s">
        <v>167</v>
      </c>
      <c r="M4" s="194" t="s">
        <v>168</v>
      </c>
      <c r="N4" s="194" t="s">
        <v>169</v>
      </c>
      <c r="O4" s="194" t="s">
        <v>170</v>
      </c>
      <c r="P4" s="194" t="s">
        <v>5</v>
      </c>
      <c r="Q4" s="194" t="s">
        <v>6</v>
      </c>
      <c r="R4" s="194" t="s">
        <v>7</v>
      </c>
      <c r="S4" s="194" t="s">
        <v>98</v>
      </c>
      <c r="T4" s="194" t="s">
        <v>99</v>
      </c>
      <c r="U4" s="194" t="s">
        <v>100</v>
      </c>
      <c r="V4" s="194" t="s">
        <v>171</v>
      </c>
      <c r="W4" s="194" t="s">
        <v>8</v>
      </c>
      <c r="X4" s="194" t="s">
        <v>102</v>
      </c>
      <c r="Y4" s="194" t="s">
        <v>172</v>
      </c>
      <c r="Z4" s="194" t="s">
        <v>173</v>
      </c>
      <c r="AA4" s="194" t="s">
        <v>174</v>
      </c>
      <c r="AB4" s="194" t="s">
        <v>175</v>
      </c>
      <c r="AC4" s="194" t="s">
        <v>10</v>
      </c>
      <c r="AD4" s="194" t="s">
        <v>176</v>
      </c>
      <c r="AE4" s="194" t="s">
        <v>177</v>
      </c>
      <c r="AF4" s="194" t="s">
        <v>178</v>
      </c>
      <c r="AG4" s="194" t="s">
        <v>179</v>
      </c>
      <c r="AH4" s="194" t="s">
        <v>11</v>
      </c>
      <c r="AI4" s="194" t="s">
        <v>12</v>
      </c>
      <c r="AJ4" s="194" t="s">
        <v>180</v>
      </c>
      <c r="AK4" s="194" t="s">
        <v>93</v>
      </c>
      <c r="AL4" s="194" t="s">
        <v>13</v>
      </c>
      <c r="AM4" s="194" t="s">
        <v>14</v>
      </c>
      <c r="AN4" s="194" t="s">
        <v>181</v>
      </c>
      <c r="AO4" s="194" t="s">
        <v>182</v>
      </c>
      <c r="AP4" s="194" t="s">
        <v>15</v>
      </c>
      <c r="AQ4" s="194" t="s">
        <v>16</v>
      </c>
      <c r="AR4" s="194" t="s">
        <v>183</v>
      </c>
      <c r="AS4" s="194" t="s">
        <v>184</v>
      </c>
      <c r="AT4" s="10" t="s">
        <v>75</v>
      </c>
      <c r="AU4" s="194" t="s">
        <v>185</v>
      </c>
      <c r="AV4" s="194" t="s">
        <v>20</v>
      </c>
      <c r="AW4" s="194" t="s">
        <v>21</v>
      </c>
      <c r="AX4" s="194" t="s">
        <v>186</v>
      </c>
      <c r="AY4" s="194" t="s">
        <v>187</v>
      </c>
      <c r="AZ4" s="194" t="s">
        <v>22</v>
      </c>
      <c r="BA4" s="194" t="s">
        <v>188</v>
      </c>
      <c r="BB4" s="194" t="s">
        <v>189</v>
      </c>
      <c r="BC4" s="194" t="s">
        <v>23</v>
      </c>
      <c r="BD4" s="194" t="s">
        <v>190</v>
      </c>
      <c r="BE4" s="194" t="s">
        <v>191</v>
      </c>
      <c r="BF4" s="194" t="s">
        <v>24</v>
      </c>
      <c r="BG4" s="194" t="s">
        <v>25</v>
      </c>
      <c r="BH4" s="194" t="s">
        <v>76</v>
      </c>
      <c r="BI4" s="194" t="s">
        <v>77</v>
      </c>
      <c r="BJ4" s="194" t="s">
        <v>78</v>
      </c>
      <c r="BK4" s="194" t="s">
        <v>192</v>
      </c>
      <c r="BL4" s="10" t="s">
        <v>193</v>
      </c>
    </row>
    <row r="5" spans="1:64" ht="15.75" customHeight="1" x14ac:dyDescent="0.15">
      <c r="A5" s="23">
        <v>1</v>
      </c>
      <c r="B5" s="32" t="s">
        <v>163</v>
      </c>
      <c r="C5" s="154">
        <v>0.101109</v>
      </c>
      <c r="D5" s="155">
        <v>1.4400000000000001E-3</v>
      </c>
      <c r="E5" s="155">
        <v>0</v>
      </c>
      <c r="F5" s="155">
        <v>0</v>
      </c>
      <c r="G5" s="155">
        <v>0.12700400000000001</v>
      </c>
      <c r="H5" s="155">
        <v>1.2812E-2</v>
      </c>
      <c r="I5" s="155">
        <v>2.8400000000000002E-4</v>
      </c>
      <c r="J5" s="155">
        <v>1.0020000000000001E-3</v>
      </c>
      <c r="K5" s="155">
        <v>0</v>
      </c>
      <c r="L5" s="155">
        <v>0</v>
      </c>
      <c r="M5" s="155">
        <v>4.8058999999999998E-2</v>
      </c>
      <c r="N5" s="155">
        <v>5.0000000000000004E-6</v>
      </c>
      <c r="O5" s="155">
        <v>3.3799999999999998E-4</v>
      </c>
      <c r="P5" s="155">
        <v>0</v>
      </c>
      <c r="Q5" s="155">
        <v>3.9999999999999998E-6</v>
      </c>
      <c r="R5" s="155">
        <v>0</v>
      </c>
      <c r="S5" s="155">
        <v>0</v>
      </c>
      <c r="T5" s="155">
        <v>0</v>
      </c>
      <c r="U5" s="155">
        <v>0</v>
      </c>
      <c r="V5" s="155">
        <v>0</v>
      </c>
      <c r="W5" s="155">
        <v>0</v>
      </c>
      <c r="X5" s="155">
        <v>0</v>
      </c>
      <c r="Y5" s="155">
        <v>0</v>
      </c>
      <c r="Z5" s="155">
        <v>0</v>
      </c>
      <c r="AA5" s="155">
        <v>0</v>
      </c>
      <c r="AB5" s="155">
        <v>1.3619999999999999E-3</v>
      </c>
      <c r="AC5" s="155">
        <v>9.7900000000000005E-4</v>
      </c>
      <c r="AD5" s="155">
        <v>0</v>
      </c>
      <c r="AE5" s="155">
        <v>0</v>
      </c>
      <c r="AF5" s="155">
        <v>0</v>
      </c>
      <c r="AG5" s="155">
        <v>9.3999999999999994E-5</v>
      </c>
      <c r="AH5" s="155">
        <v>0</v>
      </c>
      <c r="AI5" s="155">
        <v>1.9999999999999999E-6</v>
      </c>
      <c r="AJ5" s="155">
        <v>3.3000000000000003E-5</v>
      </c>
      <c r="AK5" s="155">
        <v>0</v>
      </c>
      <c r="AL5" s="155">
        <v>1.8E-5</v>
      </c>
      <c r="AM5" s="155">
        <v>2.1510000000000001E-3</v>
      </c>
      <c r="AN5" s="155">
        <v>2.1900000000000001E-3</v>
      </c>
      <c r="AO5" s="155">
        <v>2.1589999999999999E-3</v>
      </c>
      <c r="AP5" s="155">
        <v>9.0000000000000002E-6</v>
      </c>
      <c r="AQ5" s="155">
        <v>1.6227999999999999E-2</v>
      </c>
      <c r="AR5" s="155">
        <v>0</v>
      </c>
      <c r="AS5" s="155">
        <v>0</v>
      </c>
      <c r="AT5" s="156">
        <v>5.1590000000000004E-3</v>
      </c>
      <c r="AU5" s="155">
        <v>3.346E-3</v>
      </c>
      <c r="AV5" s="155">
        <v>9.9509999999999998E-3</v>
      </c>
      <c r="AW5" s="155">
        <v>0</v>
      </c>
      <c r="AX5" s="155">
        <v>0</v>
      </c>
      <c r="AY5" s="155">
        <v>6.87E-4</v>
      </c>
      <c r="AZ5" s="155">
        <v>1.176471</v>
      </c>
      <c r="BA5" s="155">
        <v>5.5669999999999999E-3</v>
      </c>
      <c r="BB5" s="155">
        <v>7.8609999999999999E-3</v>
      </c>
      <c r="BC5" s="155">
        <v>1.75E-4</v>
      </c>
      <c r="BD5" s="155">
        <v>5.5009999999999998E-3</v>
      </c>
      <c r="BE5" s="155">
        <v>3.6180000000000001E-3</v>
      </c>
      <c r="BF5" s="155">
        <v>4.6389999999999999E-3</v>
      </c>
      <c r="BG5" s="155">
        <v>6.6230000000000004E-3</v>
      </c>
      <c r="BH5" s="155">
        <v>2.1831E-2</v>
      </c>
      <c r="BI5" s="155">
        <v>8.5959999999999995E-3</v>
      </c>
      <c r="BJ5" s="155">
        <v>1.2256E-2</v>
      </c>
      <c r="BK5" s="155">
        <v>-1.2570000000000001E-3</v>
      </c>
      <c r="BL5" s="157">
        <v>4.5659999999999997E-3</v>
      </c>
    </row>
    <row r="6" spans="1:64" ht="15.75" customHeight="1" x14ac:dyDescent="0.15">
      <c r="A6" s="25">
        <v>2</v>
      </c>
      <c r="B6" s="32" t="s">
        <v>164</v>
      </c>
      <c r="C6" s="158">
        <v>2.0000000000000001E-4</v>
      </c>
      <c r="D6" s="148">
        <v>0.14313999999999999</v>
      </c>
      <c r="E6" s="148">
        <v>1.27E-4</v>
      </c>
      <c r="F6" s="148">
        <v>0</v>
      </c>
      <c r="G6" s="148">
        <v>3.8400000000000001E-4</v>
      </c>
      <c r="H6" s="148">
        <v>1.4E-5</v>
      </c>
      <c r="I6" s="148">
        <v>2.3029000000000001E-2</v>
      </c>
      <c r="J6" s="148">
        <v>2.2000000000000001E-4</v>
      </c>
      <c r="K6" s="148">
        <v>0</v>
      </c>
      <c r="L6" s="148">
        <v>0</v>
      </c>
      <c r="M6" s="148">
        <v>0</v>
      </c>
      <c r="N6" s="148">
        <v>0</v>
      </c>
      <c r="O6" s="148">
        <v>0</v>
      </c>
      <c r="P6" s="148">
        <v>0</v>
      </c>
      <c r="Q6" s="148">
        <v>0</v>
      </c>
      <c r="R6" s="148">
        <v>0</v>
      </c>
      <c r="S6" s="148">
        <v>0</v>
      </c>
      <c r="T6" s="148">
        <v>0</v>
      </c>
      <c r="U6" s="148">
        <v>0</v>
      </c>
      <c r="V6" s="148">
        <v>0</v>
      </c>
      <c r="W6" s="148">
        <v>0</v>
      </c>
      <c r="X6" s="148">
        <v>0</v>
      </c>
      <c r="Y6" s="148">
        <v>0</v>
      </c>
      <c r="Z6" s="148">
        <v>0</v>
      </c>
      <c r="AA6" s="148">
        <v>0</v>
      </c>
      <c r="AB6" s="148">
        <v>2.9799999999999998E-4</v>
      </c>
      <c r="AC6" s="148">
        <v>3.3000000000000003E-5</v>
      </c>
      <c r="AD6" s="148">
        <v>0</v>
      </c>
      <c r="AE6" s="148">
        <v>0</v>
      </c>
      <c r="AF6" s="148">
        <v>0</v>
      </c>
      <c r="AG6" s="148">
        <v>0</v>
      </c>
      <c r="AH6" s="148">
        <v>0</v>
      </c>
      <c r="AI6" s="148">
        <v>0</v>
      </c>
      <c r="AJ6" s="148">
        <v>0</v>
      </c>
      <c r="AK6" s="148">
        <v>0</v>
      </c>
      <c r="AL6" s="148">
        <v>1.9999999999999999E-6</v>
      </c>
      <c r="AM6" s="148">
        <v>4.1999999999999998E-5</v>
      </c>
      <c r="AN6" s="148">
        <v>5.8999999999999998E-5</v>
      </c>
      <c r="AO6" s="148">
        <v>0</v>
      </c>
      <c r="AP6" s="148">
        <v>0</v>
      </c>
      <c r="AQ6" s="148">
        <v>9.859999999999999E-4</v>
      </c>
      <c r="AR6" s="148">
        <v>0</v>
      </c>
      <c r="AS6" s="148">
        <v>0</v>
      </c>
      <c r="AT6" s="149">
        <v>2.6800000000000001E-4</v>
      </c>
      <c r="AU6" s="148">
        <v>2.0599999999999999E-4</v>
      </c>
      <c r="AV6" s="148">
        <v>5.5599999999999996E-4</v>
      </c>
      <c r="AW6" s="148">
        <v>0</v>
      </c>
      <c r="AX6" s="148">
        <v>0</v>
      </c>
      <c r="AY6" s="148">
        <v>0</v>
      </c>
      <c r="AZ6" s="148">
        <v>-0.20288100000000001</v>
      </c>
      <c r="BA6" s="148">
        <v>3.1399999999999999E-4</v>
      </c>
      <c r="BB6" s="148">
        <v>4.2000000000000002E-4</v>
      </c>
      <c r="BC6" s="148">
        <v>6.9999999999999999E-6</v>
      </c>
      <c r="BD6" s="148">
        <v>1.07E-4</v>
      </c>
      <c r="BE6" s="148">
        <v>7.1000000000000005E-5</v>
      </c>
      <c r="BF6" s="148">
        <v>1.9900000000000001E-4</v>
      </c>
      <c r="BG6" s="148">
        <v>3.1799999999999998E-4</v>
      </c>
      <c r="BH6" s="148">
        <v>8.7000000000000001E-4</v>
      </c>
      <c r="BI6" s="148">
        <v>1.0460000000000001E-3</v>
      </c>
      <c r="BJ6" s="148">
        <v>9.9799999999999997E-4</v>
      </c>
      <c r="BK6" s="148">
        <v>-4.2000000000000002E-4</v>
      </c>
      <c r="BL6" s="159">
        <v>6.9999999999999994E-5</v>
      </c>
    </row>
    <row r="7" spans="1:64" ht="15.75" customHeight="1" x14ac:dyDescent="0.15">
      <c r="A7" s="23">
        <v>3</v>
      </c>
      <c r="B7" s="32" t="s">
        <v>165</v>
      </c>
      <c r="C7" s="158">
        <v>0</v>
      </c>
      <c r="D7" s="148">
        <v>0</v>
      </c>
      <c r="E7" s="148">
        <v>0.106268</v>
      </c>
      <c r="F7" s="148">
        <v>0</v>
      </c>
      <c r="G7" s="148">
        <v>1.2512000000000001E-2</v>
      </c>
      <c r="H7" s="148">
        <v>0</v>
      </c>
      <c r="I7" s="148">
        <v>0</v>
      </c>
      <c r="J7" s="148">
        <v>2.6999999999999999E-5</v>
      </c>
      <c r="K7" s="148">
        <v>0</v>
      </c>
      <c r="L7" s="148">
        <v>0</v>
      </c>
      <c r="M7" s="148">
        <v>0</v>
      </c>
      <c r="N7" s="148">
        <v>0</v>
      </c>
      <c r="O7" s="148">
        <v>0</v>
      </c>
      <c r="P7" s="148">
        <v>0</v>
      </c>
      <c r="Q7" s="148">
        <v>0</v>
      </c>
      <c r="R7" s="148">
        <v>0</v>
      </c>
      <c r="S7" s="148">
        <v>0</v>
      </c>
      <c r="T7" s="148">
        <v>0</v>
      </c>
      <c r="U7" s="148">
        <v>0</v>
      </c>
      <c r="V7" s="148">
        <v>0</v>
      </c>
      <c r="W7" s="148">
        <v>0</v>
      </c>
      <c r="X7" s="148">
        <v>0</v>
      </c>
      <c r="Y7" s="148">
        <v>0</v>
      </c>
      <c r="Z7" s="148">
        <v>0</v>
      </c>
      <c r="AA7" s="148">
        <v>0</v>
      </c>
      <c r="AB7" s="148">
        <v>8.6799999999999996E-4</v>
      </c>
      <c r="AC7" s="148">
        <v>0</v>
      </c>
      <c r="AD7" s="148">
        <v>0</v>
      </c>
      <c r="AE7" s="148">
        <v>0</v>
      </c>
      <c r="AF7" s="148">
        <v>0</v>
      </c>
      <c r="AG7" s="148">
        <v>0</v>
      </c>
      <c r="AH7" s="148">
        <v>0</v>
      </c>
      <c r="AI7" s="148">
        <v>0</v>
      </c>
      <c r="AJ7" s="148">
        <v>3.9999999999999998E-6</v>
      </c>
      <c r="AK7" s="148">
        <v>0</v>
      </c>
      <c r="AL7" s="148">
        <v>3.9999999999999998E-6</v>
      </c>
      <c r="AM7" s="148">
        <v>4.6E-5</v>
      </c>
      <c r="AN7" s="148">
        <v>5.0900000000000001E-4</v>
      </c>
      <c r="AO7" s="148">
        <v>0</v>
      </c>
      <c r="AP7" s="148">
        <v>0</v>
      </c>
      <c r="AQ7" s="148">
        <v>3.503E-3</v>
      </c>
      <c r="AR7" s="148">
        <v>0</v>
      </c>
      <c r="AS7" s="148">
        <v>0</v>
      </c>
      <c r="AT7" s="149">
        <v>5.5999999999999995E-4</v>
      </c>
      <c r="AU7" s="148">
        <v>9.6400000000000001E-4</v>
      </c>
      <c r="AV7" s="148">
        <v>9.3899999999999995E-4</v>
      </c>
      <c r="AW7" s="148">
        <v>0</v>
      </c>
      <c r="AX7" s="148">
        <v>0</v>
      </c>
      <c r="AY7" s="148">
        <v>0</v>
      </c>
      <c r="AZ7" s="148">
        <v>-4.0216000000000002E-2</v>
      </c>
      <c r="BA7" s="148">
        <v>5.3600000000000002E-4</v>
      </c>
      <c r="BB7" s="148">
        <v>8.2200000000000003E-4</v>
      </c>
      <c r="BC7" s="148">
        <v>1.16E-4</v>
      </c>
      <c r="BD7" s="148">
        <v>9.4200000000000002E-4</v>
      </c>
      <c r="BE7" s="148">
        <v>6.4999999999999997E-4</v>
      </c>
      <c r="BF7" s="148">
        <v>5.9000000000000003E-4</v>
      </c>
      <c r="BG7" s="148">
        <v>7.7200000000000001E-4</v>
      </c>
      <c r="BH7" s="148">
        <v>1.1299999999999999E-3</v>
      </c>
      <c r="BI7" s="148">
        <v>1.671E-3</v>
      </c>
      <c r="BJ7" s="148">
        <v>1.521E-3</v>
      </c>
      <c r="BK7" s="148">
        <v>-1.3100000000000001E-4</v>
      </c>
      <c r="BL7" s="159">
        <v>4.9799999999999996E-4</v>
      </c>
    </row>
    <row r="8" spans="1:64" ht="15.75" customHeight="1" x14ac:dyDescent="0.15">
      <c r="A8" s="25">
        <v>4</v>
      </c>
      <c r="B8" s="32" t="s">
        <v>1</v>
      </c>
      <c r="C8" s="158">
        <v>6.0000000000000002E-6</v>
      </c>
      <c r="D8" s="148">
        <v>3.6000000000000002E-4</v>
      </c>
      <c r="E8" s="148">
        <v>0</v>
      </c>
      <c r="F8" s="148">
        <v>2.1849999999999999E-3</v>
      </c>
      <c r="G8" s="148">
        <v>3.3100000000000002E-4</v>
      </c>
      <c r="H8" s="148">
        <v>5.2499999999999997E-4</v>
      </c>
      <c r="I8" s="148">
        <v>3.3999999999999998E-3</v>
      </c>
      <c r="J8" s="148">
        <v>5.3249999999999999E-3</v>
      </c>
      <c r="K8" s="148">
        <v>0.57971799999999996</v>
      </c>
      <c r="L8" s="148">
        <v>3.0000000000000001E-5</v>
      </c>
      <c r="M8" s="148">
        <v>4.0900000000000002E-4</v>
      </c>
      <c r="N8" s="148">
        <v>5.4351999999999998E-2</v>
      </c>
      <c r="O8" s="148">
        <v>4.7555E-2</v>
      </c>
      <c r="P8" s="148">
        <v>3.1084000000000001E-2</v>
      </c>
      <c r="Q8" s="148">
        <v>9.8429999999999993E-3</v>
      </c>
      <c r="R8" s="148">
        <v>2.6699999999999998E-4</v>
      </c>
      <c r="S8" s="148">
        <v>4.8000000000000001E-5</v>
      </c>
      <c r="T8" s="148">
        <v>5.1999999999999997E-5</v>
      </c>
      <c r="U8" s="148">
        <v>2.3E-5</v>
      </c>
      <c r="V8" s="148">
        <v>1.4999999999999999E-4</v>
      </c>
      <c r="W8" s="148">
        <v>4.8000000000000001E-5</v>
      </c>
      <c r="X8" s="148">
        <v>2.5999999999999998E-5</v>
      </c>
      <c r="Y8" s="148">
        <v>1.2999999999999999E-4</v>
      </c>
      <c r="Z8" s="148">
        <v>1.03E-4</v>
      </c>
      <c r="AA8" s="148">
        <v>1.9999999999999999E-6</v>
      </c>
      <c r="AB8" s="148">
        <v>6.0400000000000004E-4</v>
      </c>
      <c r="AC8" s="148">
        <v>5.9880000000000003E-3</v>
      </c>
      <c r="AD8" s="148">
        <v>0.33692299999999997</v>
      </c>
      <c r="AE8" s="148">
        <v>0</v>
      </c>
      <c r="AF8" s="148">
        <v>3.0000000000000001E-6</v>
      </c>
      <c r="AG8" s="148">
        <v>1.9999999999999999E-6</v>
      </c>
      <c r="AH8" s="148">
        <v>9.9999999999999995E-7</v>
      </c>
      <c r="AI8" s="148">
        <v>9.9999999999999995E-7</v>
      </c>
      <c r="AJ8" s="148">
        <v>6.0000000000000002E-6</v>
      </c>
      <c r="AK8" s="148">
        <v>0</v>
      </c>
      <c r="AL8" s="148">
        <v>6.9999999999999999E-6</v>
      </c>
      <c r="AM8" s="148">
        <v>6.9999999999999994E-5</v>
      </c>
      <c r="AN8" s="148">
        <v>9.0000000000000002E-6</v>
      </c>
      <c r="AO8" s="148">
        <v>5.8E-5</v>
      </c>
      <c r="AP8" s="148">
        <v>6.9999999999999999E-6</v>
      </c>
      <c r="AQ8" s="148">
        <v>3.4999999999999997E-5</v>
      </c>
      <c r="AR8" s="148">
        <v>0</v>
      </c>
      <c r="AS8" s="148">
        <v>2.22E-4</v>
      </c>
      <c r="AT8" s="149">
        <v>1.7568E-2</v>
      </c>
      <c r="AU8" s="148">
        <v>-3.5599999999999998E-4</v>
      </c>
      <c r="AV8" s="148">
        <v>-2.0000000000000002E-5</v>
      </c>
      <c r="AW8" s="148">
        <v>0</v>
      </c>
      <c r="AX8" s="148">
        <v>0</v>
      </c>
      <c r="AY8" s="148">
        <v>0</v>
      </c>
      <c r="AZ8" s="148">
        <v>-0.33913599999999999</v>
      </c>
      <c r="BA8" s="148">
        <v>-6.0000000000000002E-6</v>
      </c>
      <c r="BB8" s="148">
        <v>1.8169999999999999E-2</v>
      </c>
      <c r="BC8" s="148">
        <v>2.6899999999999998E-4</v>
      </c>
      <c r="BD8" s="148">
        <v>8.1000000000000004E-5</v>
      </c>
      <c r="BE8" s="148">
        <v>1.4799999999999999E-4</v>
      </c>
      <c r="BF8" s="148">
        <v>6.7000000000000002E-5</v>
      </c>
      <c r="BG8" s="148">
        <v>1.291E-2</v>
      </c>
      <c r="BH8" s="148">
        <v>0.16844000000000001</v>
      </c>
      <c r="BI8" s="148">
        <v>1.5989999999999999E-3</v>
      </c>
      <c r="BJ8" s="148">
        <v>4.7731999999999997E-2</v>
      </c>
      <c r="BK8" s="148">
        <v>-3.6825999999999998E-2</v>
      </c>
      <c r="BL8" s="159">
        <v>1.9699999999999999E-4</v>
      </c>
    </row>
    <row r="9" spans="1:64" ht="15.75" customHeight="1" x14ac:dyDescent="0.15">
      <c r="A9" s="23">
        <v>5</v>
      </c>
      <c r="B9" s="32" t="s">
        <v>166</v>
      </c>
      <c r="C9" s="158">
        <v>0.10435899999999999</v>
      </c>
      <c r="D9" s="148">
        <v>1.7825000000000001E-2</v>
      </c>
      <c r="E9" s="148">
        <v>0.12335699999999999</v>
      </c>
      <c r="F9" s="148">
        <v>0</v>
      </c>
      <c r="G9" s="148">
        <v>0.21940100000000001</v>
      </c>
      <c r="H9" s="148">
        <v>2.4459999999999998E-3</v>
      </c>
      <c r="I9" s="148">
        <v>1.523E-3</v>
      </c>
      <c r="J9" s="148">
        <v>7.8469999999999998E-3</v>
      </c>
      <c r="K9" s="148">
        <v>3.9999999999999998E-6</v>
      </c>
      <c r="L9" s="148">
        <v>2.0000000000000002E-5</v>
      </c>
      <c r="M9" s="148">
        <v>1.9999999999999999E-6</v>
      </c>
      <c r="N9" s="148">
        <v>8.52E-4</v>
      </c>
      <c r="O9" s="148">
        <v>5.2700000000000002E-4</v>
      </c>
      <c r="P9" s="148">
        <v>1.9999999999999999E-6</v>
      </c>
      <c r="Q9" s="148">
        <v>0</v>
      </c>
      <c r="R9" s="148">
        <v>0</v>
      </c>
      <c r="S9" s="148">
        <v>0</v>
      </c>
      <c r="T9" s="148">
        <v>0</v>
      </c>
      <c r="U9" s="148">
        <v>0</v>
      </c>
      <c r="V9" s="148">
        <v>0</v>
      </c>
      <c r="W9" s="148">
        <v>0</v>
      </c>
      <c r="X9" s="148">
        <v>0</v>
      </c>
      <c r="Y9" s="148">
        <v>0</v>
      </c>
      <c r="Z9" s="148">
        <v>0</v>
      </c>
      <c r="AA9" s="148">
        <v>0</v>
      </c>
      <c r="AB9" s="148">
        <v>3.3449999999999999E-3</v>
      </c>
      <c r="AC9" s="148">
        <v>1.5E-5</v>
      </c>
      <c r="AD9" s="148">
        <v>0</v>
      </c>
      <c r="AE9" s="148">
        <v>0</v>
      </c>
      <c r="AF9" s="148">
        <v>0</v>
      </c>
      <c r="AG9" s="148">
        <v>1.3999999999999999E-4</v>
      </c>
      <c r="AH9" s="148">
        <v>0</v>
      </c>
      <c r="AI9" s="148">
        <v>0</v>
      </c>
      <c r="AJ9" s="148">
        <v>1.44E-4</v>
      </c>
      <c r="AK9" s="148">
        <v>0</v>
      </c>
      <c r="AL9" s="148">
        <v>2.4800000000000001E-4</v>
      </c>
      <c r="AM9" s="148">
        <v>6.2310000000000004E-3</v>
      </c>
      <c r="AN9" s="148">
        <v>8.1810000000000008E-3</v>
      </c>
      <c r="AO9" s="148">
        <v>1.4649999999999999E-3</v>
      </c>
      <c r="AP9" s="148">
        <v>5.0000000000000004E-6</v>
      </c>
      <c r="AQ9" s="148">
        <v>0.12432699999999999</v>
      </c>
      <c r="AR9" s="148">
        <v>0</v>
      </c>
      <c r="AS9" s="148">
        <v>3.052E-3</v>
      </c>
      <c r="AT9" s="149">
        <v>1.1901E-2</v>
      </c>
      <c r="AU9" s="148">
        <v>5.7964000000000002E-2</v>
      </c>
      <c r="AV9" s="148">
        <v>8.5127999999999995E-2</v>
      </c>
      <c r="AW9" s="148">
        <v>0</v>
      </c>
      <c r="AX9" s="148">
        <v>0</v>
      </c>
      <c r="AY9" s="148">
        <v>0</v>
      </c>
      <c r="AZ9" s="148">
        <v>0.65186100000000002</v>
      </c>
      <c r="BA9" s="148">
        <v>4.7470999999999999E-2</v>
      </c>
      <c r="BB9" s="148">
        <v>3.3839000000000001E-2</v>
      </c>
      <c r="BC9" s="148">
        <v>2.843E-3</v>
      </c>
      <c r="BD9" s="148">
        <v>6.6085000000000005E-2</v>
      </c>
      <c r="BE9" s="148">
        <v>4.3721000000000003E-2</v>
      </c>
      <c r="BF9" s="148">
        <v>4.5685999999999997E-2</v>
      </c>
      <c r="BG9" s="148">
        <v>3.6722999999999999E-2</v>
      </c>
      <c r="BH9" s="148">
        <v>5.4253999999999997E-2</v>
      </c>
      <c r="BI9" s="148">
        <v>6.3368999999999995E-2</v>
      </c>
      <c r="BJ9" s="148">
        <v>6.0847999999999999E-2</v>
      </c>
      <c r="BK9" s="148">
        <v>3.3949E-2</v>
      </c>
      <c r="BL9" s="159">
        <v>2.7914999999999999E-2</v>
      </c>
    </row>
    <row r="10" spans="1:64" ht="15.75" customHeight="1" x14ac:dyDescent="0.15">
      <c r="A10" s="25">
        <v>6</v>
      </c>
      <c r="B10" s="32" t="s">
        <v>2</v>
      </c>
      <c r="C10" s="158">
        <v>3.7569999999999999E-3</v>
      </c>
      <c r="D10" s="148">
        <v>1.2600000000000001E-3</v>
      </c>
      <c r="E10" s="148">
        <v>1.4317E-2</v>
      </c>
      <c r="F10" s="148">
        <v>3.8560000000000001E-3</v>
      </c>
      <c r="G10" s="148">
        <v>1.047E-3</v>
      </c>
      <c r="H10" s="148">
        <v>0.22434699999999999</v>
      </c>
      <c r="I10" s="148">
        <v>5.1970000000000002E-3</v>
      </c>
      <c r="J10" s="148">
        <v>1.4040000000000001E-3</v>
      </c>
      <c r="K10" s="148">
        <v>2.4000000000000001E-5</v>
      </c>
      <c r="L10" s="148">
        <v>1.0460000000000001E-3</v>
      </c>
      <c r="M10" s="148">
        <v>2.0414000000000002E-2</v>
      </c>
      <c r="N10" s="148">
        <v>4.6629999999999996E-3</v>
      </c>
      <c r="O10" s="148">
        <v>4.5869999999999999E-3</v>
      </c>
      <c r="P10" s="148">
        <v>3.97E-4</v>
      </c>
      <c r="Q10" s="148">
        <v>1.06E-3</v>
      </c>
      <c r="R10" s="148">
        <v>1.25E-3</v>
      </c>
      <c r="S10" s="148">
        <v>1.2329999999999999E-3</v>
      </c>
      <c r="T10" s="148">
        <v>1.0870000000000001E-3</v>
      </c>
      <c r="U10" s="148">
        <v>1.173E-3</v>
      </c>
      <c r="V10" s="148">
        <v>4.1450000000000002E-3</v>
      </c>
      <c r="W10" s="148">
        <v>2.1879999999999998E-3</v>
      </c>
      <c r="X10" s="148">
        <v>1.691E-3</v>
      </c>
      <c r="Y10" s="148">
        <v>1.714E-3</v>
      </c>
      <c r="Z10" s="148">
        <v>7.0100000000000002E-4</v>
      </c>
      <c r="AA10" s="148">
        <v>8.0500000000000005E-4</v>
      </c>
      <c r="AB10" s="148">
        <v>3.5860000000000002E-3</v>
      </c>
      <c r="AC10" s="148">
        <v>3.0799999999999998E-3</v>
      </c>
      <c r="AD10" s="148">
        <v>1.3899999999999999E-4</v>
      </c>
      <c r="AE10" s="148">
        <v>1.0269999999999999E-3</v>
      </c>
      <c r="AF10" s="148">
        <v>1.9689999999999998E-3</v>
      </c>
      <c r="AG10" s="148">
        <v>4.0829999999999998E-3</v>
      </c>
      <c r="AH10" s="148">
        <v>1.421E-3</v>
      </c>
      <c r="AI10" s="148">
        <v>2.5999999999999998E-5</v>
      </c>
      <c r="AJ10" s="148">
        <v>1.634E-3</v>
      </c>
      <c r="AK10" s="148">
        <v>9.7199999999999999E-4</v>
      </c>
      <c r="AL10" s="148">
        <v>3.852E-3</v>
      </c>
      <c r="AM10" s="148">
        <v>4.2099999999999999E-4</v>
      </c>
      <c r="AN10" s="148">
        <v>2.8270000000000001E-3</v>
      </c>
      <c r="AO10" s="148">
        <v>2.3399E-2</v>
      </c>
      <c r="AP10" s="148">
        <v>1.75E-3</v>
      </c>
      <c r="AQ10" s="148">
        <v>3.7499999999999999E-3</v>
      </c>
      <c r="AR10" s="148">
        <v>1.951E-2</v>
      </c>
      <c r="AS10" s="148">
        <v>5.0900000000000001E-4</v>
      </c>
      <c r="AT10" s="149">
        <v>2.823E-3</v>
      </c>
      <c r="AU10" s="148">
        <v>7.3480000000000004E-3</v>
      </c>
      <c r="AV10" s="148">
        <v>1.4107E-2</v>
      </c>
      <c r="AW10" s="148">
        <v>0</v>
      </c>
      <c r="AX10" s="148">
        <v>3.0000000000000001E-5</v>
      </c>
      <c r="AY10" s="148">
        <v>1.7340000000000001E-3</v>
      </c>
      <c r="AZ10" s="148">
        <v>-4.9783910000000002</v>
      </c>
      <c r="BA10" s="148">
        <v>8.4899999999999993E-3</v>
      </c>
      <c r="BB10" s="148">
        <v>6.77E-3</v>
      </c>
      <c r="BC10" s="148">
        <v>3.3300000000000001E-3</v>
      </c>
      <c r="BD10" s="148">
        <v>9.1570000000000002E-3</v>
      </c>
      <c r="BE10" s="148">
        <v>7.0959999999999999E-3</v>
      </c>
      <c r="BF10" s="148">
        <v>7.8259999999999996E-3</v>
      </c>
      <c r="BG10" s="148">
        <v>6.8649999999999996E-3</v>
      </c>
      <c r="BH10" s="148">
        <v>4.0391000000000003E-2</v>
      </c>
      <c r="BI10" s="148">
        <v>6.5189999999999996E-3</v>
      </c>
      <c r="BJ10" s="148">
        <v>1.5885E-2</v>
      </c>
      <c r="BK10" s="148">
        <v>1.588E-3</v>
      </c>
      <c r="BL10" s="159">
        <v>3.5720000000000001E-3</v>
      </c>
    </row>
    <row r="11" spans="1:64" ht="15.75" customHeight="1" x14ac:dyDescent="0.15">
      <c r="A11" s="23">
        <v>7</v>
      </c>
      <c r="B11" s="32" t="s">
        <v>97</v>
      </c>
      <c r="C11" s="158">
        <v>2.8842E-2</v>
      </c>
      <c r="D11" s="148">
        <v>6.4819999999999999E-3</v>
      </c>
      <c r="E11" s="148">
        <v>2.6450000000000002E-3</v>
      </c>
      <c r="F11" s="148">
        <v>2.0569999999999998E-3</v>
      </c>
      <c r="G11" s="148">
        <v>1.6721E-2</v>
      </c>
      <c r="H11" s="148">
        <v>6.4450000000000002E-3</v>
      </c>
      <c r="I11" s="148">
        <v>0.29886200000000002</v>
      </c>
      <c r="J11" s="148">
        <v>1.3573E-2</v>
      </c>
      <c r="K11" s="148">
        <v>1.4E-5</v>
      </c>
      <c r="L11" s="148">
        <v>6.9430000000000004E-3</v>
      </c>
      <c r="M11" s="148">
        <v>5.3319999999999999E-3</v>
      </c>
      <c r="N11" s="148">
        <v>6.8616999999999997E-2</v>
      </c>
      <c r="O11" s="148">
        <v>1.6397999999999999E-2</v>
      </c>
      <c r="P11" s="148">
        <v>4.2400000000000001E-4</v>
      </c>
      <c r="Q11" s="148">
        <v>1.9719999999999998E-3</v>
      </c>
      <c r="R11" s="148">
        <v>4.6230000000000004E-3</v>
      </c>
      <c r="S11" s="148">
        <v>1.4319999999999999E-3</v>
      </c>
      <c r="T11" s="148">
        <v>1.769E-3</v>
      </c>
      <c r="U11" s="148">
        <v>4.3439999999999998E-3</v>
      </c>
      <c r="V11" s="148">
        <v>4.3530000000000001E-3</v>
      </c>
      <c r="W11" s="148">
        <v>6.8240000000000002E-3</v>
      </c>
      <c r="X11" s="148">
        <v>4.79E-3</v>
      </c>
      <c r="Y11" s="148">
        <v>1.0319999999999999E-3</v>
      </c>
      <c r="Z11" s="148">
        <v>3.6200000000000002E-4</v>
      </c>
      <c r="AA11" s="148">
        <v>2.2560000000000002E-3</v>
      </c>
      <c r="AB11" s="148">
        <v>8.5304000000000005E-2</v>
      </c>
      <c r="AC11" s="148">
        <v>5.6578999999999997E-2</v>
      </c>
      <c r="AD11" s="148">
        <v>2.4039999999999999E-3</v>
      </c>
      <c r="AE11" s="148">
        <v>3.3679999999999999E-3</v>
      </c>
      <c r="AF11" s="148">
        <v>3.614E-3</v>
      </c>
      <c r="AG11" s="148">
        <v>8.1019999999999998E-3</v>
      </c>
      <c r="AH11" s="148">
        <v>4.4200000000000003E-3</v>
      </c>
      <c r="AI11" s="148">
        <v>4.2999999999999999E-4</v>
      </c>
      <c r="AJ11" s="148">
        <v>2.598E-3</v>
      </c>
      <c r="AK11" s="148">
        <v>1.2583E-2</v>
      </c>
      <c r="AL11" s="148">
        <v>1.3420000000000001E-3</v>
      </c>
      <c r="AM11" s="148">
        <v>7.7250000000000001E-3</v>
      </c>
      <c r="AN11" s="148">
        <v>5.2310000000000004E-3</v>
      </c>
      <c r="AO11" s="148">
        <v>1.8034999999999999E-2</v>
      </c>
      <c r="AP11" s="148">
        <v>3.0130000000000001E-3</v>
      </c>
      <c r="AQ11" s="148">
        <v>5.6849999999999999E-3</v>
      </c>
      <c r="AR11" s="148">
        <v>0.43193500000000001</v>
      </c>
      <c r="AS11" s="148">
        <v>1.2099999999999999E-3</v>
      </c>
      <c r="AT11" s="149">
        <v>1.0403000000000001E-2</v>
      </c>
      <c r="AU11" s="148">
        <v>4.7860000000000003E-3</v>
      </c>
      <c r="AV11" s="148">
        <v>1.062E-3</v>
      </c>
      <c r="AW11" s="148">
        <v>3.4E-5</v>
      </c>
      <c r="AX11" s="148">
        <v>5.1599999999999997E-4</v>
      </c>
      <c r="AY11" s="148">
        <v>3.6610000000000002E-3</v>
      </c>
      <c r="AZ11" s="148">
        <v>2.6932770000000001</v>
      </c>
      <c r="BA11" s="148">
        <v>1.5590000000000001E-3</v>
      </c>
      <c r="BB11" s="148">
        <v>1.1469E-2</v>
      </c>
      <c r="BC11" s="148">
        <v>1.823E-3</v>
      </c>
      <c r="BD11" s="148">
        <v>2.1118000000000001E-2</v>
      </c>
      <c r="BE11" s="148">
        <v>1.4295E-2</v>
      </c>
      <c r="BF11" s="148">
        <v>7.6220000000000003E-3</v>
      </c>
      <c r="BG11" s="148">
        <v>1.2293999999999999E-2</v>
      </c>
      <c r="BH11" s="148">
        <v>2.0219999999999998E-2</v>
      </c>
      <c r="BI11" s="148">
        <v>2.2943000000000002E-2</v>
      </c>
      <c r="BJ11" s="148">
        <v>2.2190000000000001E-2</v>
      </c>
      <c r="BK11" s="148">
        <v>-3.653E-3</v>
      </c>
      <c r="BL11" s="159">
        <v>8.6800000000000002E-3</v>
      </c>
    </row>
    <row r="12" spans="1:64" ht="15.75" customHeight="1" x14ac:dyDescent="0.15">
      <c r="A12" s="25">
        <v>8</v>
      </c>
      <c r="B12" s="32" t="s">
        <v>3</v>
      </c>
      <c r="C12" s="158">
        <v>5.5864999999999998E-2</v>
      </c>
      <c r="D12" s="148">
        <v>5.4000000000000001E-4</v>
      </c>
      <c r="E12" s="148">
        <v>1.1952000000000001E-2</v>
      </c>
      <c r="F12" s="148">
        <v>1.9279999999999999E-2</v>
      </c>
      <c r="G12" s="148">
        <v>1.14E-2</v>
      </c>
      <c r="H12" s="148">
        <v>0.13206399999999999</v>
      </c>
      <c r="I12" s="148">
        <v>2.9838E-2</v>
      </c>
      <c r="J12" s="148">
        <v>0.37980900000000001</v>
      </c>
      <c r="K12" s="148">
        <v>1.9989999999999999E-3</v>
      </c>
      <c r="L12" s="148">
        <v>0.20102900000000001</v>
      </c>
      <c r="M12" s="148">
        <v>0.168187</v>
      </c>
      <c r="N12" s="148">
        <v>1.8964000000000002E-2</v>
      </c>
      <c r="O12" s="148">
        <v>4.5435000000000003E-2</v>
      </c>
      <c r="P12" s="148">
        <v>3.9240000000000004E-3</v>
      </c>
      <c r="Q12" s="148">
        <v>5.0229999999999997E-3</v>
      </c>
      <c r="R12" s="148">
        <v>7.4770000000000001E-3</v>
      </c>
      <c r="S12" s="148">
        <v>5.7800000000000004E-3</v>
      </c>
      <c r="T12" s="148">
        <v>4.1419999999999998E-3</v>
      </c>
      <c r="U12" s="148">
        <v>1.9401000000000002E-2</v>
      </c>
      <c r="V12" s="148">
        <v>1.7117E-2</v>
      </c>
      <c r="W12" s="148">
        <v>9.8639999999999995E-3</v>
      </c>
      <c r="X12" s="148">
        <v>1.1563E-2</v>
      </c>
      <c r="Y12" s="148">
        <v>1.0395E-2</v>
      </c>
      <c r="Z12" s="148">
        <v>2.1099999999999999E-3</v>
      </c>
      <c r="AA12" s="148">
        <v>6.0629999999999998E-3</v>
      </c>
      <c r="AB12" s="148">
        <v>3.7870000000000001E-2</v>
      </c>
      <c r="AC12" s="148">
        <v>5.5630000000000002E-3</v>
      </c>
      <c r="AD12" s="148">
        <v>8.7399999999999999E-4</v>
      </c>
      <c r="AE12" s="148">
        <v>9.2669999999999992E-3</v>
      </c>
      <c r="AF12" s="148">
        <v>1.46E-2</v>
      </c>
      <c r="AG12" s="148">
        <v>7.9999999999999996E-6</v>
      </c>
      <c r="AH12" s="148">
        <v>2.0999999999999999E-5</v>
      </c>
      <c r="AI12" s="148">
        <v>3.4999999999999997E-5</v>
      </c>
      <c r="AJ12" s="148">
        <v>3.5E-4</v>
      </c>
      <c r="AK12" s="148">
        <v>1.0970000000000001E-3</v>
      </c>
      <c r="AL12" s="148">
        <v>8.7600000000000004E-4</v>
      </c>
      <c r="AM12" s="148">
        <v>1.3501000000000001E-2</v>
      </c>
      <c r="AN12" s="148">
        <v>0.13146099999999999</v>
      </c>
      <c r="AO12" s="148">
        <v>2.2889999999999998E-3</v>
      </c>
      <c r="AP12" s="148">
        <v>3.8479999999999999E-3</v>
      </c>
      <c r="AQ12" s="148">
        <v>7.8919999999999997E-3</v>
      </c>
      <c r="AR12" s="148">
        <v>9.3369999999999998E-3</v>
      </c>
      <c r="AS12" s="148">
        <v>7.3020000000000003E-3</v>
      </c>
      <c r="AT12" s="149">
        <v>2.2728999999999999E-2</v>
      </c>
      <c r="AU12" s="148">
        <v>1.1504E-2</v>
      </c>
      <c r="AV12" s="148">
        <v>8.1679999999999999E-3</v>
      </c>
      <c r="AW12" s="148">
        <v>0</v>
      </c>
      <c r="AX12" s="148">
        <v>0</v>
      </c>
      <c r="AY12" s="148">
        <v>0</v>
      </c>
      <c r="AZ12" s="148">
        <v>4.8013209999999997</v>
      </c>
      <c r="BA12" s="148">
        <v>4.5120000000000004E-3</v>
      </c>
      <c r="BB12" s="148">
        <v>2.5558000000000001E-2</v>
      </c>
      <c r="BC12" s="148">
        <v>1.4643E-2</v>
      </c>
      <c r="BD12" s="148">
        <v>3.5288E-2</v>
      </c>
      <c r="BE12" s="148">
        <v>2.7987000000000001E-2</v>
      </c>
      <c r="BF12" s="148">
        <v>1.5688000000000001E-2</v>
      </c>
      <c r="BG12" s="148">
        <v>2.6266999999999999E-2</v>
      </c>
      <c r="BH12" s="148">
        <v>6.4938999999999997E-2</v>
      </c>
      <c r="BI12" s="148">
        <v>5.6218999999999998E-2</v>
      </c>
      <c r="BJ12" s="148">
        <v>5.8630000000000002E-2</v>
      </c>
      <c r="BK12" s="148">
        <v>-1.755E-2</v>
      </c>
      <c r="BL12" s="159">
        <v>1.4451E-2</v>
      </c>
    </row>
    <row r="13" spans="1:64" ht="15.75" customHeight="1" x14ac:dyDescent="0.15">
      <c r="A13" s="23">
        <v>9</v>
      </c>
      <c r="B13" s="32" t="s">
        <v>4</v>
      </c>
      <c r="C13" s="158">
        <v>1.077E-2</v>
      </c>
      <c r="D13" s="148">
        <v>9.1830000000000002E-3</v>
      </c>
      <c r="E13" s="148">
        <v>4.2492000000000002E-2</v>
      </c>
      <c r="F13" s="148">
        <v>2.7248999999999999E-2</v>
      </c>
      <c r="G13" s="148">
        <v>5.5329999999999997E-3</v>
      </c>
      <c r="H13" s="148">
        <v>7.8729999999999998E-3</v>
      </c>
      <c r="I13" s="148">
        <v>3.1510000000000002E-3</v>
      </c>
      <c r="J13" s="148">
        <v>3.5680999999999997E-2</v>
      </c>
      <c r="K13" s="148">
        <v>6.1987E-2</v>
      </c>
      <c r="L13" s="148">
        <v>9.990000000000001E-4</v>
      </c>
      <c r="M13" s="148">
        <v>5.0699999999999999E-3</v>
      </c>
      <c r="N13" s="148">
        <v>4.5026999999999998E-2</v>
      </c>
      <c r="O13" s="148">
        <v>2.2449E-2</v>
      </c>
      <c r="P13" s="148">
        <v>1.6521999999999998E-2</v>
      </c>
      <c r="Q13" s="148">
        <v>3.411E-3</v>
      </c>
      <c r="R13" s="148">
        <v>2.6180000000000001E-3</v>
      </c>
      <c r="S13" s="148">
        <v>8.3799999999999999E-4</v>
      </c>
      <c r="T13" s="148">
        <v>1.3849999999999999E-3</v>
      </c>
      <c r="U13" s="148">
        <v>6.4999999999999997E-4</v>
      </c>
      <c r="V13" s="148">
        <v>1.477E-3</v>
      </c>
      <c r="W13" s="148">
        <v>1.057E-3</v>
      </c>
      <c r="X13" s="148">
        <v>4.1599999999999997E-4</v>
      </c>
      <c r="Y13" s="148">
        <v>1.6019999999999999E-3</v>
      </c>
      <c r="Z13" s="148">
        <v>7.5589999999999997E-3</v>
      </c>
      <c r="AA13" s="148">
        <v>3.0860000000000002E-3</v>
      </c>
      <c r="AB13" s="148">
        <v>1.954E-3</v>
      </c>
      <c r="AC13" s="148">
        <v>1.1950000000000001E-2</v>
      </c>
      <c r="AD13" s="148">
        <v>5.0339000000000002E-2</v>
      </c>
      <c r="AE13" s="148">
        <v>1.3859E-2</v>
      </c>
      <c r="AF13" s="148">
        <v>1.1398E-2</v>
      </c>
      <c r="AG13" s="148">
        <v>1.451E-3</v>
      </c>
      <c r="AH13" s="148">
        <v>4.6299999999999998E-4</v>
      </c>
      <c r="AI13" s="148">
        <v>3.8999999999999999E-4</v>
      </c>
      <c r="AJ13" s="148">
        <v>9.5945000000000003E-2</v>
      </c>
      <c r="AK13" s="148">
        <v>7.6300000000000001E-4</v>
      </c>
      <c r="AL13" s="148">
        <v>8.1510000000000003E-3</v>
      </c>
      <c r="AM13" s="148">
        <v>3.3960000000000001E-3</v>
      </c>
      <c r="AN13" s="148">
        <v>2.2529999999999998E-3</v>
      </c>
      <c r="AO13" s="148">
        <v>3.4359999999999998E-3</v>
      </c>
      <c r="AP13" s="148">
        <v>2.166E-3</v>
      </c>
      <c r="AQ13" s="148">
        <v>5.3400000000000001E-3</v>
      </c>
      <c r="AR13" s="148">
        <v>0</v>
      </c>
      <c r="AS13" s="148">
        <v>1.9362999999999998E-2</v>
      </c>
      <c r="AT13" s="149">
        <v>1.0024E-2</v>
      </c>
      <c r="AU13" s="148">
        <v>1.0549999999999999E-3</v>
      </c>
      <c r="AV13" s="148">
        <v>2.0742E-2</v>
      </c>
      <c r="AW13" s="148">
        <v>0</v>
      </c>
      <c r="AX13" s="148">
        <v>0</v>
      </c>
      <c r="AY13" s="148">
        <v>0</v>
      </c>
      <c r="AZ13" s="148">
        <v>8.7929169999999992</v>
      </c>
      <c r="BA13" s="148">
        <v>1.0743000000000001E-2</v>
      </c>
      <c r="BB13" s="148">
        <v>1.5240999999999999E-2</v>
      </c>
      <c r="BC13" s="148">
        <v>3.2439999999999999E-3</v>
      </c>
      <c r="BD13" s="148">
        <v>2.3411000000000001E-2</v>
      </c>
      <c r="BE13" s="148">
        <v>1.6279999999999999E-2</v>
      </c>
      <c r="BF13" s="148">
        <v>1.3379E-2</v>
      </c>
      <c r="BG13" s="148">
        <v>1.5544000000000001E-2</v>
      </c>
      <c r="BH13" s="148">
        <v>2.1835E-2</v>
      </c>
      <c r="BI13" s="148">
        <v>2.6322999999999999E-2</v>
      </c>
      <c r="BJ13" s="148">
        <v>2.5082E-2</v>
      </c>
      <c r="BK13" s="148">
        <v>4.3210000000000002E-3</v>
      </c>
      <c r="BL13" s="159">
        <v>1.2062E-2</v>
      </c>
    </row>
    <row r="14" spans="1:64" ht="15.75" customHeight="1" x14ac:dyDescent="0.15">
      <c r="A14" s="25">
        <v>10</v>
      </c>
      <c r="B14" s="32" t="s">
        <v>167</v>
      </c>
      <c r="C14" s="158">
        <v>1.4298E-2</v>
      </c>
      <c r="D14" s="148">
        <v>8.6420000000000004E-3</v>
      </c>
      <c r="E14" s="148">
        <v>1.0375000000000001E-2</v>
      </c>
      <c r="F14" s="148">
        <v>3.86E-4</v>
      </c>
      <c r="G14" s="148">
        <v>1.8206E-2</v>
      </c>
      <c r="H14" s="148">
        <v>9.3589999999999993E-3</v>
      </c>
      <c r="I14" s="148">
        <v>1.6865000000000002E-2</v>
      </c>
      <c r="J14" s="148">
        <v>1.5547999999999999E-2</v>
      </c>
      <c r="K14" s="148">
        <v>1.17E-4</v>
      </c>
      <c r="L14" s="148">
        <v>0.24943299999999999</v>
      </c>
      <c r="M14" s="148">
        <v>4.0973000000000002E-2</v>
      </c>
      <c r="N14" s="148">
        <v>1.939E-3</v>
      </c>
      <c r="O14" s="148">
        <v>1.0456E-2</v>
      </c>
      <c r="P14" s="148">
        <v>6.7999999999999999E-5</v>
      </c>
      <c r="Q14" s="148">
        <v>2.5500000000000002E-3</v>
      </c>
      <c r="R14" s="148">
        <v>5.1200000000000004E-3</v>
      </c>
      <c r="S14" s="148">
        <v>8.3619999999999996E-3</v>
      </c>
      <c r="T14" s="148">
        <v>3.8760000000000001E-3</v>
      </c>
      <c r="U14" s="148">
        <v>1.6933E-2</v>
      </c>
      <c r="V14" s="148">
        <v>1.8152999999999999E-2</v>
      </c>
      <c r="W14" s="148">
        <v>2.6672999999999999E-2</v>
      </c>
      <c r="X14" s="148">
        <v>3.6860999999999998E-2</v>
      </c>
      <c r="Y14" s="148">
        <v>2.5763999999999999E-2</v>
      </c>
      <c r="Z14" s="148">
        <v>2.828E-2</v>
      </c>
      <c r="AA14" s="148">
        <v>3.7559999999999998E-3</v>
      </c>
      <c r="AB14" s="148">
        <v>5.6937000000000001E-2</v>
      </c>
      <c r="AC14" s="148">
        <v>1.1939999999999999E-2</v>
      </c>
      <c r="AD14" s="148">
        <v>0</v>
      </c>
      <c r="AE14" s="148">
        <v>3.9114000000000003E-2</v>
      </c>
      <c r="AF14" s="148">
        <v>1.8389999999999999E-3</v>
      </c>
      <c r="AG14" s="148">
        <v>4.1749999999999999E-3</v>
      </c>
      <c r="AH14" s="148">
        <v>2.7829999999999999E-3</v>
      </c>
      <c r="AI14" s="148">
        <v>5.8299999999999997E-4</v>
      </c>
      <c r="AJ14" s="148">
        <v>5.1599999999999997E-4</v>
      </c>
      <c r="AK14" s="148">
        <v>3.9719999999999998E-3</v>
      </c>
      <c r="AL14" s="148">
        <v>8.12E-4</v>
      </c>
      <c r="AM14" s="148">
        <v>5.986E-3</v>
      </c>
      <c r="AN14" s="148">
        <v>8.7100000000000003E-4</v>
      </c>
      <c r="AO14" s="148">
        <v>2.516E-3</v>
      </c>
      <c r="AP14" s="148">
        <v>2.4369999999999999E-3</v>
      </c>
      <c r="AQ14" s="148">
        <v>2.3440000000000002E-3</v>
      </c>
      <c r="AR14" s="148">
        <v>3.7039000000000002E-2</v>
      </c>
      <c r="AS14" s="148">
        <v>3.64E-3</v>
      </c>
      <c r="AT14" s="149">
        <v>1.5084999999999999E-2</v>
      </c>
      <c r="AU14" s="148">
        <v>1.1410000000000001E-3</v>
      </c>
      <c r="AV14" s="148">
        <v>1.2520000000000001E-3</v>
      </c>
      <c r="AW14" s="148">
        <v>1.1400000000000001E-4</v>
      </c>
      <c r="AX14" s="148">
        <v>0</v>
      </c>
      <c r="AY14" s="148">
        <v>0</v>
      </c>
      <c r="AZ14" s="148">
        <v>2.9981990000000001</v>
      </c>
      <c r="BA14" s="148">
        <v>5.7899999999999998E-4</v>
      </c>
      <c r="BB14" s="148">
        <v>1.5866999999999999E-2</v>
      </c>
      <c r="BC14" s="148">
        <v>8.6370000000000006E-3</v>
      </c>
      <c r="BD14" s="148">
        <v>3.8336000000000002E-2</v>
      </c>
      <c r="BE14" s="148">
        <v>2.7834000000000001E-2</v>
      </c>
      <c r="BF14" s="148">
        <v>1.3554E-2</v>
      </c>
      <c r="BG14" s="148">
        <v>1.9359000000000001E-2</v>
      </c>
      <c r="BH14" s="148">
        <v>1.1183E-2</v>
      </c>
      <c r="BI14" s="148">
        <v>2.6966E-2</v>
      </c>
      <c r="BJ14" s="148">
        <v>2.2602000000000001E-2</v>
      </c>
      <c r="BK14" s="148">
        <v>6.5510000000000004E-3</v>
      </c>
      <c r="BL14" s="159">
        <v>1.8175E-2</v>
      </c>
    </row>
    <row r="15" spans="1:64" ht="15.75" customHeight="1" x14ac:dyDescent="0.15">
      <c r="A15" s="23">
        <v>11</v>
      </c>
      <c r="B15" s="32" t="s">
        <v>168</v>
      </c>
      <c r="C15" s="158">
        <v>2.2899999999999999E-3</v>
      </c>
      <c r="D15" s="148">
        <v>7.2000000000000005E-4</v>
      </c>
      <c r="E15" s="148">
        <v>1.0169999999999999E-3</v>
      </c>
      <c r="F15" s="148">
        <v>3.663E-3</v>
      </c>
      <c r="G15" s="148">
        <v>2.3599999999999999E-4</v>
      </c>
      <c r="H15" s="148">
        <v>2.5100000000000001E-3</v>
      </c>
      <c r="I15" s="148">
        <v>4.9700000000000005E-4</v>
      </c>
      <c r="J15" s="148">
        <v>5.9100000000000005E-4</v>
      </c>
      <c r="K15" s="148">
        <v>2.1999999999999999E-5</v>
      </c>
      <c r="L15" s="148">
        <v>7.27E-4</v>
      </c>
      <c r="M15" s="148">
        <v>4.4116000000000002E-2</v>
      </c>
      <c r="N15" s="148">
        <v>5.5900000000000004E-4</v>
      </c>
      <c r="O15" s="148">
        <v>1.1280000000000001E-3</v>
      </c>
      <c r="P15" s="148">
        <v>6.7500000000000004E-4</v>
      </c>
      <c r="Q15" s="148">
        <v>2.13E-4</v>
      </c>
      <c r="R15" s="148">
        <v>1.838E-3</v>
      </c>
      <c r="S15" s="148">
        <v>9.3950000000000006E-3</v>
      </c>
      <c r="T15" s="148">
        <v>5.4689999999999999E-3</v>
      </c>
      <c r="U15" s="148">
        <v>1.4607E-2</v>
      </c>
      <c r="V15" s="148">
        <v>3.8600000000000001E-3</v>
      </c>
      <c r="W15" s="148">
        <v>8.9210000000000001E-3</v>
      </c>
      <c r="X15" s="148">
        <v>6.3429999999999997E-3</v>
      </c>
      <c r="Y15" s="148">
        <v>1.4690999999999999E-2</v>
      </c>
      <c r="Z15" s="148">
        <v>2.2599999999999999E-4</v>
      </c>
      <c r="AA15" s="148">
        <v>1.6145E-2</v>
      </c>
      <c r="AB15" s="148">
        <v>3.849E-3</v>
      </c>
      <c r="AC15" s="148">
        <v>1.4339999999999999E-3</v>
      </c>
      <c r="AD15" s="148">
        <v>0</v>
      </c>
      <c r="AE15" s="148">
        <v>1.508E-3</v>
      </c>
      <c r="AF15" s="148">
        <v>1.2744999999999999E-2</v>
      </c>
      <c r="AG15" s="148">
        <v>1.0900000000000001E-4</v>
      </c>
      <c r="AH15" s="148">
        <v>1.0000000000000001E-5</v>
      </c>
      <c r="AI15" s="148">
        <v>0</v>
      </c>
      <c r="AJ15" s="148">
        <v>1.9239999999999999E-3</v>
      </c>
      <c r="AK15" s="148">
        <v>1.01E-4</v>
      </c>
      <c r="AL15" s="148">
        <v>9.0799999999999995E-4</v>
      </c>
      <c r="AM15" s="148">
        <v>1.34E-4</v>
      </c>
      <c r="AN15" s="148">
        <v>1.206E-3</v>
      </c>
      <c r="AO15" s="148">
        <v>4.8630000000000001E-3</v>
      </c>
      <c r="AP15" s="148">
        <v>7.3749999999999996E-3</v>
      </c>
      <c r="AQ15" s="148">
        <v>6.0099999999999997E-4</v>
      </c>
      <c r="AR15" s="148">
        <v>1.0258E-2</v>
      </c>
      <c r="AS15" s="148">
        <v>2.8299999999999999E-4</v>
      </c>
      <c r="AT15" s="149">
        <v>5.0020000000000004E-3</v>
      </c>
      <c r="AU15" s="148">
        <v>5.4299999999999997E-4</v>
      </c>
      <c r="AV15" s="148">
        <v>1.7260000000000001E-3</v>
      </c>
      <c r="AW15" s="148">
        <v>0</v>
      </c>
      <c r="AX15" s="148">
        <v>0</v>
      </c>
      <c r="AY15" s="148">
        <v>0</v>
      </c>
      <c r="AZ15" s="148">
        <v>0.76950799999999997</v>
      </c>
      <c r="BA15" s="148">
        <v>9.0600000000000001E-4</v>
      </c>
      <c r="BB15" s="148">
        <v>5.5859999999999998E-3</v>
      </c>
      <c r="BC15" s="148">
        <v>9.5500000000000001E-4</v>
      </c>
      <c r="BD15" s="148">
        <v>1.1195E-2</v>
      </c>
      <c r="BE15" s="148">
        <v>7.5729999999999999E-3</v>
      </c>
      <c r="BF15" s="148">
        <v>4.0810000000000004E-3</v>
      </c>
      <c r="BG15" s="148">
        <v>6.1659999999999996E-3</v>
      </c>
      <c r="BH15" s="148">
        <v>1.0460000000000001E-2</v>
      </c>
      <c r="BI15" s="148">
        <v>7.3709999999999999E-3</v>
      </c>
      <c r="BJ15" s="148">
        <v>8.2249999999999997E-3</v>
      </c>
      <c r="BK15" s="148">
        <v>8.7299999999999997E-4</v>
      </c>
      <c r="BL15" s="159">
        <v>5.4140000000000004E-3</v>
      </c>
    </row>
    <row r="16" spans="1:64" ht="15.75" customHeight="1" x14ac:dyDescent="0.15">
      <c r="A16" s="25">
        <v>12</v>
      </c>
      <c r="B16" s="32" t="s">
        <v>169</v>
      </c>
      <c r="C16" s="158">
        <v>3.2400000000000001E-4</v>
      </c>
      <c r="D16" s="148">
        <v>0</v>
      </c>
      <c r="E16" s="148">
        <v>0</v>
      </c>
      <c r="F16" s="148">
        <v>0</v>
      </c>
      <c r="G16" s="148">
        <v>3.0000000000000001E-5</v>
      </c>
      <c r="H16" s="148">
        <v>0</v>
      </c>
      <c r="I16" s="148">
        <v>3.7599999999999998E-4</v>
      </c>
      <c r="J16" s="148">
        <v>2.6999999999999999E-5</v>
      </c>
      <c r="K16" s="148">
        <v>0</v>
      </c>
      <c r="L16" s="148">
        <v>6.0999999999999999E-5</v>
      </c>
      <c r="M16" s="148">
        <v>0</v>
      </c>
      <c r="N16" s="148">
        <v>6.2199999999999998E-3</v>
      </c>
      <c r="O16" s="148">
        <v>2.0999999999999999E-5</v>
      </c>
      <c r="P16" s="148">
        <v>9.9999999999999995E-7</v>
      </c>
      <c r="Q16" s="148">
        <v>0</v>
      </c>
      <c r="R16" s="148">
        <v>4.0000000000000002E-4</v>
      </c>
      <c r="S16" s="148">
        <v>2.4000000000000001E-5</v>
      </c>
      <c r="T16" s="148">
        <v>9.5000000000000005E-5</v>
      </c>
      <c r="U16" s="148">
        <v>3.3799999999999998E-4</v>
      </c>
      <c r="V16" s="148">
        <v>1.9764E-2</v>
      </c>
      <c r="W16" s="148">
        <v>2.2520000000000001E-3</v>
      </c>
      <c r="X16" s="148">
        <v>8.1899999999999996E-4</v>
      </c>
      <c r="Y16" s="148">
        <v>7.6000000000000004E-5</v>
      </c>
      <c r="Z16" s="148">
        <v>1.0000000000000001E-5</v>
      </c>
      <c r="AA16" s="148">
        <v>3.4E-5</v>
      </c>
      <c r="AB16" s="148">
        <v>1.9900000000000001E-4</v>
      </c>
      <c r="AC16" s="148">
        <v>3.0760000000000002E-3</v>
      </c>
      <c r="AD16" s="148">
        <v>0</v>
      </c>
      <c r="AE16" s="148">
        <v>0</v>
      </c>
      <c r="AF16" s="148">
        <v>2.4499999999999999E-4</v>
      </c>
      <c r="AG16" s="148">
        <v>5.5999999999999999E-5</v>
      </c>
      <c r="AH16" s="148">
        <v>3.0000000000000001E-6</v>
      </c>
      <c r="AI16" s="148">
        <v>0</v>
      </c>
      <c r="AJ16" s="148">
        <v>1.4E-5</v>
      </c>
      <c r="AK16" s="148">
        <v>0</v>
      </c>
      <c r="AL16" s="148">
        <v>5.7000000000000003E-5</v>
      </c>
      <c r="AM16" s="148">
        <v>4.3999999999999999E-5</v>
      </c>
      <c r="AN16" s="148">
        <v>3.8099999999999999E-4</v>
      </c>
      <c r="AO16" s="148">
        <v>1.6899999999999999E-4</v>
      </c>
      <c r="AP16" s="148">
        <v>1.9999999999999999E-6</v>
      </c>
      <c r="AQ16" s="148">
        <v>6.5499999999999998E-4</v>
      </c>
      <c r="AR16" s="148">
        <v>0</v>
      </c>
      <c r="AS16" s="148">
        <v>1.152E-3</v>
      </c>
      <c r="AT16" s="149">
        <v>3.9399999999999998E-4</v>
      </c>
      <c r="AU16" s="148">
        <v>1.8599999999999999E-4</v>
      </c>
      <c r="AV16" s="148">
        <v>7.3999999999999996E-5</v>
      </c>
      <c r="AW16" s="148">
        <v>0</v>
      </c>
      <c r="AX16" s="148">
        <v>0</v>
      </c>
      <c r="AY16" s="148">
        <v>0</v>
      </c>
      <c r="AZ16" s="148">
        <v>2.9537819999999999</v>
      </c>
      <c r="BA16" s="148">
        <v>-9.7E-5</v>
      </c>
      <c r="BB16" s="148">
        <v>3.6299999999999999E-4</v>
      </c>
      <c r="BC16" s="148">
        <v>8.7989999999999995E-3</v>
      </c>
      <c r="BD16" s="148">
        <v>4.4749999999999998E-3</v>
      </c>
      <c r="BE16" s="148">
        <v>6.0039999999999998E-3</v>
      </c>
      <c r="BF16" s="148">
        <v>2.8080000000000002E-3</v>
      </c>
      <c r="BG16" s="148">
        <v>2.0089999999999999E-3</v>
      </c>
      <c r="BH16" s="148">
        <v>7.8600000000000002E-4</v>
      </c>
      <c r="BI16" s="148">
        <v>9.1500000000000001E-4</v>
      </c>
      <c r="BJ16" s="148">
        <v>8.7900000000000001E-4</v>
      </c>
      <c r="BK16" s="148">
        <v>4.3010000000000001E-3</v>
      </c>
      <c r="BL16" s="159">
        <v>2.4220000000000001E-3</v>
      </c>
    </row>
    <row r="17" spans="1:64" ht="15.75" customHeight="1" x14ac:dyDescent="0.15">
      <c r="A17" s="23">
        <v>13</v>
      </c>
      <c r="B17" s="32" t="s">
        <v>170</v>
      </c>
      <c r="C17" s="158">
        <v>2.496E-3</v>
      </c>
      <c r="D17" s="148">
        <v>3.6000000000000002E-4</v>
      </c>
      <c r="E17" s="148">
        <v>2.5000000000000001E-5</v>
      </c>
      <c r="F17" s="148">
        <v>6.3999999999999997E-5</v>
      </c>
      <c r="G17" s="148">
        <v>3.248E-3</v>
      </c>
      <c r="H17" s="148">
        <v>7.6900000000000004E-4</v>
      </c>
      <c r="I17" s="148">
        <v>2.8900000000000002E-3</v>
      </c>
      <c r="J17" s="148">
        <v>5.6049999999999997E-3</v>
      </c>
      <c r="K17" s="148">
        <v>3.21E-4</v>
      </c>
      <c r="L17" s="148">
        <v>3.571E-3</v>
      </c>
      <c r="M17" s="148">
        <v>9.0499999999999999E-4</v>
      </c>
      <c r="N17" s="148">
        <v>2.3862000000000001E-2</v>
      </c>
      <c r="O17" s="148">
        <v>7.7370999999999995E-2</v>
      </c>
      <c r="P17" s="148">
        <v>6.3660000000000001E-3</v>
      </c>
      <c r="Q17" s="148">
        <v>1.2159E-2</v>
      </c>
      <c r="R17" s="148">
        <v>3.4759999999999999E-3</v>
      </c>
      <c r="S17" s="148">
        <v>7.6470000000000002E-3</v>
      </c>
      <c r="T17" s="148">
        <v>6.6039999999999996E-3</v>
      </c>
      <c r="U17" s="148">
        <v>6.0089999999999996E-3</v>
      </c>
      <c r="V17" s="148">
        <v>1.2083E-2</v>
      </c>
      <c r="W17" s="148">
        <v>4.5139999999999998E-3</v>
      </c>
      <c r="X17" s="148">
        <v>2.7680000000000001E-3</v>
      </c>
      <c r="Y17" s="148">
        <v>5.3109999999999997E-3</v>
      </c>
      <c r="Z17" s="148">
        <v>1.137E-2</v>
      </c>
      <c r="AA17" s="148">
        <v>2.993E-3</v>
      </c>
      <c r="AB17" s="148">
        <v>6.3629999999999997E-3</v>
      </c>
      <c r="AC17" s="148">
        <v>4.9411999999999998E-2</v>
      </c>
      <c r="AD17" s="148">
        <v>4.3999999999999999E-5</v>
      </c>
      <c r="AE17" s="148">
        <v>4.9439999999999996E-3</v>
      </c>
      <c r="AF17" s="148">
        <v>2.5999999999999998E-4</v>
      </c>
      <c r="AG17" s="148">
        <v>1.2999999999999999E-4</v>
      </c>
      <c r="AH17" s="148">
        <v>6.0000000000000002E-6</v>
      </c>
      <c r="AI17" s="148">
        <v>7.2000000000000002E-5</v>
      </c>
      <c r="AJ17" s="148">
        <v>1.2999999999999999E-5</v>
      </c>
      <c r="AK17" s="148">
        <v>6.9999999999999999E-6</v>
      </c>
      <c r="AL17" s="148">
        <v>1.5300000000000001E-4</v>
      </c>
      <c r="AM17" s="148">
        <v>1.418E-3</v>
      </c>
      <c r="AN17" s="148">
        <v>4.5199999999999998E-4</v>
      </c>
      <c r="AO17" s="148">
        <v>2.5099999999999998E-4</v>
      </c>
      <c r="AP17" s="148">
        <v>6.87E-4</v>
      </c>
      <c r="AQ17" s="148">
        <v>5.9999999999999995E-4</v>
      </c>
      <c r="AR17" s="148">
        <v>4.9899999999999996E-3</v>
      </c>
      <c r="AS17" s="148">
        <v>3.5490000000000001E-3</v>
      </c>
      <c r="AT17" s="149">
        <v>5.1269999999999996E-3</v>
      </c>
      <c r="AU17" s="148">
        <v>5.9599999999999996E-4</v>
      </c>
      <c r="AV17" s="148">
        <v>3.2400000000000001E-4</v>
      </c>
      <c r="AW17" s="148">
        <v>0</v>
      </c>
      <c r="AX17" s="148">
        <v>0</v>
      </c>
      <c r="AY17" s="148">
        <v>0</v>
      </c>
      <c r="AZ17" s="148">
        <v>1.1734690000000001</v>
      </c>
      <c r="BA17" s="148">
        <v>1.36E-4</v>
      </c>
      <c r="BB17" s="148">
        <v>5.365E-3</v>
      </c>
      <c r="BC17" s="148">
        <v>6.3150000000000003E-3</v>
      </c>
      <c r="BD17" s="148">
        <v>1.1990000000000001E-2</v>
      </c>
      <c r="BE17" s="148">
        <v>9.9830000000000006E-3</v>
      </c>
      <c r="BF17" s="148">
        <v>4.8240000000000002E-3</v>
      </c>
      <c r="BG17" s="148">
        <v>6.7130000000000002E-3</v>
      </c>
      <c r="BH17" s="148">
        <v>6.5579999999999996E-3</v>
      </c>
      <c r="BI17" s="148">
        <v>1.1455E-2</v>
      </c>
      <c r="BJ17" s="148">
        <v>1.0101000000000001E-2</v>
      </c>
      <c r="BK17" s="148">
        <v>7.3999999999999999E-4</v>
      </c>
      <c r="BL17" s="159">
        <v>5.476E-3</v>
      </c>
    </row>
    <row r="18" spans="1:64" ht="15.75" customHeight="1" x14ac:dyDescent="0.15">
      <c r="A18" s="25">
        <v>14</v>
      </c>
      <c r="B18" s="32" t="s">
        <v>5</v>
      </c>
      <c r="C18" s="158">
        <v>4.1999999999999998E-5</v>
      </c>
      <c r="D18" s="148">
        <v>0</v>
      </c>
      <c r="E18" s="148">
        <v>7.6000000000000004E-5</v>
      </c>
      <c r="F18" s="148">
        <v>1.157E-3</v>
      </c>
      <c r="G18" s="148">
        <v>0</v>
      </c>
      <c r="H18" s="148">
        <v>2.41E-4</v>
      </c>
      <c r="I18" s="148">
        <v>9.4230000000000008E-3</v>
      </c>
      <c r="J18" s="148">
        <v>5.7000000000000003E-5</v>
      </c>
      <c r="K18" s="148">
        <v>0</v>
      </c>
      <c r="L18" s="148">
        <v>1.4959999999999999E-3</v>
      </c>
      <c r="M18" s="148">
        <v>3.8240000000000001E-3</v>
      </c>
      <c r="N18" s="148">
        <v>3.3769999999999998E-3</v>
      </c>
      <c r="O18" s="148">
        <v>6.3860000000000002E-3</v>
      </c>
      <c r="P18" s="148">
        <v>0.51445399999999997</v>
      </c>
      <c r="Q18" s="148">
        <v>1.1800000000000001E-3</v>
      </c>
      <c r="R18" s="148">
        <v>0.215477</v>
      </c>
      <c r="S18" s="148">
        <v>9.2339000000000004E-2</v>
      </c>
      <c r="T18" s="148">
        <v>9.7132999999999997E-2</v>
      </c>
      <c r="U18" s="148">
        <v>3.0765000000000001E-2</v>
      </c>
      <c r="V18" s="148">
        <v>3.1310000000000001E-3</v>
      </c>
      <c r="W18" s="148">
        <v>5.0603000000000002E-2</v>
      </c>
      <c r="X18" s="148">
        <v>1.1212E-2</v>
      </c>
      <c r="Y18" s="148">
        <v>4.5154E-2</v>
      </c>
      <c r="Z18" s="148">
        <v>5.2709999999999996E-3</v>
      </c>
      <c r="AA18" s="148">
        <v>0.112816</v>
      </c>
      <c r="AB18" s="148">
        <v>3.5430000000000001E-3</v>
      </c>
      <c r="AC18" s="148">
        <v>2.2478999999999999E-2</v>
      </c>
      <c r="AD18" s="148">
        <v>0</v>
      </c>
      <c r="AE18" s="148">
        <v>3.4E-5</v>
      </c>
      <c r="AF18" s="148">
        <v>0</v>
      </c>
      <c r="AG18" s="148">
        <v>0</v>
      </c>
      <c r="AH18" s="148">
        <v>0</v>
      </c>
      <c r="AI18" s="148">
        <v>0</v>
      </c>
      <c r="AJ18" s="148">
        <v>9.0000000000000006E-5</v>
      </c>
      <c r="AK18" s="148">
        <v>0</v>
      </c>
      <c r="AL18" s="148">
        <v>1.9000000000000001E-5</v>
      </c>
      <c r="AM18" s="148">
        <v>0</v>
      </c>
      <c r="AN18" s="148">
        <v>1.9999999999999999E-6</v>
      </c>
      <c r="AO18" s="148">
        <v>5.0000000000000004E-6</v>
      </c>
      <c r="AP18" s="148">
        <v>1.4300000000000001E-4</v>
      </c>
      <c r="AQ18" s="148">
        <v>2.5000000000000001E-5</v>
      </c>
      <c r="AR18" s="148">
        <v>2.0999999999999999E-5</v>
      </c>
      <c r="AS18" s="148">
        <v>4.9150000000000001E-3</v>
      </c>
      <c r="AT18" s="149">
        <v>4.1821999999999998E-2</v>
      </c>
      <c r="AU18" s="148">
        <v>0</v>
      </c>
      <c r="AV18" s="148">
        <v>-1.1400000000000001E-4</v>
      </c>
      <c r="AW18" s="148">
        <v>0</v>
      </c>
      <c r="AX18" s="148">
        <v>-1.0200000000000001E-3</v>
      </c>
      <c r="AY18" s="148">
        <v>0</v>
      </c>
      <c r="AZ18" s="148">
        <v>19.777911</v>
      </c>
      <c r="BA18" s="148">
        <v>-1.0529999999999999E-3</v>
      </c>
      <c r="BB18" s="148">
        <v>4.2784999999999997E-2</v>
      </c>
      <c r="BC18" s="148">
        <v>4.4956000000000003E-2</v>
      </c>
      <c r="BD18" s="148">
        <v>5.8682999999999999E-2</v>
      </c>
      <c r="BE18" s="148">
        <v>5.3829000000000002E-2</v>
      </c>
      <c r="BF18" s="148">
        <v>2.5076000000000001E-2</v>
      </c>
      <c r="BG18" s="148">
        <v>4.6008E-2</v>
      </c>
      <c r="BH18" s="148">
        <v>2.0344999999999999E-2</v>
      </c>
      <c r="BI18" s="148">
        <v>6.6475000000000006E-2</v>
      </c>
      <c r="BJ18" s="148">
        <v>5.3719000000000003E-2</v>
      </c>
      <c r="BK18" s="148">
        <v>2.905E-3</v>
      </c>
      <c r="BL18" s="159">
        <v>4.3192000000000001E-2</v>
      </c>
    </row>
    <row r="19" spans="1:64" ht="15.75" customHeight="1" x14ac:dyDescent="0.15">
      <c r="A19" s="23">
        <v>15</v>
      </c>
      <c r="B19" s="32" t="s">
        <v>6</v>
      </c>
      <c r="C19" s="158">
        <v>0</v>
      </c>
      <c r="D19" s="148">
        <v>0</v>
      </c>
      <c r="E19" s="148">
        <v>0</v>
      </c>
      <c r="F19" s="148">
        <v>3.21E-4</v>
      </c>
      <c r="G19" s="148">
        <v>1.8209999999999999E-3</v>
      </c>
      <c r="H19" s="148">
        <v>6.9999999999999999E-6</v>
      </c>
      <c r="I19" s="148">
        <v>2.4840000000000001E-3</v>
      </c>
      <c r="J19" s="148">
        <v>4.6379999999999998E-3</v>
      </c>
      <c r="K19" s="148">
        <v>1.2E-5</v>
      </c>
      <c r="L19" s="148">
        <v>2.4650000000000002E-3</v>
      </c>
      <c r="M19" s="148">
        <v>1.9849999999999998E-3</v>
      </c>
      <c r="N19" s="148">
        <v>3.3422E-2</v>
      </c>
      <c r="O19" s="148">
        <v>8.234E-3</v>
      </c>
      <c r="P19" s="148">
        <v>8.5159999999999993E-3</v>
      </c>
      <c r="Q19" s="148">
        <v>0.59027399999999997</v>
      </c>
      <c r="R19" s="148">
        <v>6.2561000000000005E-2</v>
      </c>
      <c r="S19" s="148">
        <v>4.1611000000000002E-2</v>
      </c>
      <c r="T19" s="148">
        <v>2.0750999999999999E-2</v>
      </c>
      <c r="U19" s="148">
        <v>3.4564999999999999E-2</v>
      </c>
      <c r="V19" s="148">
        <v>4.2255000000000001E-2</v>
      </c>
      <c r="W19" s="148">
        <v>6.5273999999999999E-2</v>
      </c>
      <c r="X19" s="148">
        <v>4.7191999999999998E-2</v>
      </c>
      <c r="Y19" s="148">
        <v>2.5811000000000001E-2</v>
      </c>
      <c r="Z19" s="148">
        <v>1.8605E-2</v>
      </c>
      <c r="AA19" s="148">
        <v>1.043E-2</v>
      </c>
      <c r="AB19" s="148">
        <v>1.5362000000000001E-2</v>
      </c>
      <c r="AC19" s="148">
        <v>8.4130000000000003E-3</v>
      </c>
      <c r="AD19" s="148">
        <v>1.75E-4</v>
      </c>
      <c r="AE19" s="148">
        <v>2.2499999999999999E-4</v>
      </c>
      <c r="AF19" s="148">
        <v>6.0000000000000002E-6</v>
      </c>
      <c r="AG19" s="148">
        <v>1.4E-5</v>
      </c>
      <c r="AH19" s="148">
        <v>0</v>
      </c>
      <c r="AI19" s="148">
        <v>0</v>
      </c>
      <c r="AJ19" s="148">
        <v>1.1E-5</v>
      </c>
      <c r="AK19" s="148">
        <v>5.7000000000000003E-5</v>
      </c>
      <c r="AL19" s="148">
        <v>1.25E-4</v>
      </c>
      <c r="AM19" s="148">
        <v>1.6799999999999999E-4</v>
      </c>
      <c r="AN19" s="148">
        <v>1.2899999999999999E-3</v>
      </c>
      <c r="AO19" s="148">
        <v>2.12E-4</v>
      </c>
      <c r="AP19" s="148">
        <v>4.5100000000000001E-4</v>
      </c>
      <c r="AQ19" s="148">
        <v>3.2200000000000002E-4</v>
      </c>
      <c r="AR19" s="148">
        <v>9.4200000000000002E-4</v>
      </c>
      <c r="AS19" s="148">
        <v>3.8070000000000001E-3</v>
      </c>
      <c r="AT19" s="149">
        <v>1.6695999999999999E-2</v>
      </c>
      <c r="AU19" s="148">
        <v>8.7000000000000001E-5</v>
      </c>
      <c r="AV19" s="148">
        <v>5.5199999999999997E-4</v>
      </c>
      <c r="AW19" s="148">
        <v>0</v>
      </c>
      <c r="AX19" s="148">
        <v>0</v>
      </c>
      <c r="AY19" s="148">
        <v>2.1419999999999998E-3</v>
      </c>
      <c r="AZ19" s="148">
        <v>4.7424970000000002</v>
      </c>
      <c r="BA19" s="148">
        <v>6.2399999999999999E-4</v>
      </c>
      <c r="BB19" s="148">
        <v>1.7554E-2</v>
      </c>
      <c r="BC19" s="148">
        <v>5.4669999999999996E-3</v>
      </c>
      <c r="BD19" s="148">
        <v>1.9348000000000001E-2</v>
      </c>
      <c r="BE19" s="148">
        <v>1.4439E-2</v>
      </c>
      <c r="BF19" s="148">
        <v>7.2009999999999999E-3</v>
      </c>
      <c r="BG19" s="148">
        <v>1.6645E-2</v>
      </c>
      <c r="BH19" s="148">
        <v>5.9655E-2</v>
      </c>
      <c r="BI19" s="148">
        <v>2.8045E-2</v>
      </c>
      <c r="BJ19" s="148">
        <v>3.6785999999999999E-2</v>
      </c>
      <c r="BK19" s="148">
        <v>-1.5698E-2</v>
      </c>
      <c r="BL19" s="159">
        <v>9.2919999999999999E-3</v>
      </c>
    </row>
    <row r="20" spans="1:64" ht="15.75" customHeight="1" x14ac:dyDescent="0.15">
      <c r="A20" s="25">
        <v>16</v>
      </c>
      <c r="B20" s="32" t="s">
        <v>7</v>
      </c>
      <c r="C20" s="158">
        <v>1.14E-3</v>
      </c>
      <c r="D20" s="148">
        <v>5.4000000000000001E-4</v>
      </c>
      <c r="E20" s="148">
        <v>7.8799999999999996E-4</v>
      </c>
      <c r="F20" s="148">
        <v>1.8894999999999999E-2</v>
      </c>
      <c r="G20" s="148">
        <v>1.2924E-2</v>
      </c>
      <c r="H20" s="148">
        <v>9.4700000000000003E-4</v>
      </c>
      <c r="I20" s="148">
        <v>1.3632999999999999E-2</v>
      </c>
      <c r="J20" s="148">
        <v>1.1583E-2</v>
      </c>
      <c r="K20" s="148">
        <v>4.4799999999999999E-4</v>
      </c>
      <c r="L20" s="148">
        <v>1.8749999999999999E-3</v>
      </c>
      <c r="M20" s="148">
        <v>2.4060000000000002E-2</v>
      </c>
      <c r="N20" s="148">
        <v>1.9016000000000002E-2</v>
      </c>
      <c r="O20" s="148">
        <v>1.0732999999999999E-2</v>
      </c>
      <c r="P20" s="148">
        <v>1.603E-3</v>
      </c>
      <c r="Q20" s="148">
        <v>2.5430000000000001E-3</v>
      </c>
      <c r="R20" s="148">
        <v>9.6452999999999997E-2</v>
      </c>
      <c r="S20" s="148">
        <v>2.7279000000000001E-2</v>
      </c>
      <c r="T20" s="148">
        <v>3.2561E-2</v>
      </c>
      <c r="U20" s="148">
        <v>5.6424000000000002E-2</v>
      </c>
      <c r="V20" s="148">
        <v>1.8183999999999999E-2</v>
      </c>
      <c r="W20" s="148">
        <v>3.3363999999999998E-2</v>
      </c>
      <c r="X20" s="148">
        <v>2.8986000000000001E-2</v>
      </c>
      <c r="Y20" s="148">
        <v>8.2269999999999999E-3</v>
      </c>
      <c r="Z20" s="148">
        <v>1.361E-3</v>
      </c>
      <c r="AA20" s="148">
        <v>1.7513000000000001E-2</v>
      </c>
      <c r="AB20" s="148">
        <v>1.6795999999999998E-2</v>
      </c>
      <c r="AC20" s="148">
        <v>9.1645000000000004E-2</v>
      </c>
      <c r="AD20" s="148">
        <v>4.8799999999999999E-4</v>
      </c>
      <c r="AE20" s="148">
        <v>7.85E-4</v>
      </c>
      <c r="AF20" s="148">
        <v>1.5799999999999999E-4</v>
      </c>
      <c r="AG20" s="148">
        <v>3.0950000000000001E-3</v>
      </c>
      <c r="AH20" s="148">
        <v>1.13E-4</v>
      </c>
      <c r="AI20" s="148">
        <v>3.1799999999999998E-4</v>
      </c>
      <c r="AJ20" s="148">
        <v>9.5799999999999998E-4</v>
      </c>
      <c r="AK20" s="148">
        <v>3.88E-4</v>
      </c>
      <c r="AL20" s="148">
        <v>3.1310000000000001E-3</v>
      </c>
      <c r="AM20" s="148">
        <v>2.1000000000000001E-4</v>
      </c>
      <c r="AN20" s="148">
        <v>3.4600000000000001E-4</v>
      </c>
      <c r="AO20" s="148">
        <v>2.3280000000000002E-3</v>
      </c>
      <c r="AP20" s="148">
        <v>1.289E-3</v>
      </c>
      <c r="AQ20" s="148">
        <v>2.4350000000000001E-3</v>
      </c>
      <c r="AR20" s="148">
        <v>3.8499999999999998E-4</v>
      </c>
      <c r="AS20" s="148">
        <v>5.8199999999999997E-3</v>
      </c>
      <c r="AT20" s="149">
        <v>1.1599999999999999E-2</v>
      </c>
      <c r="AU20" s="148">
        <v>2.0040000000000001E-3</v>
      </c>
      <c r="AV20" s="148">
        <v>9.9299999999999996E-4</v>
      </c>
      <c r="AW20" s="148">
        <v>6.0000000000000002E-6</v>
      </c>
      <c r="AX20" s="148">
        <v>6.7100000000000005E-4</v>
      </c>
      <c r="AY20" s="148">
        <v>3.434E-3</v>
      </c>
      <c r="AZ20" s="148">
        <v>-2.8967589999999999</v>
      </c>
      <c r="BA20" s="148">
        <v>1.6479999999999999E-3</v>
      </c>
      <c r="BB20" s="148">
        <v>1.2747E-2</v>
      </c>
      <c r="BC20" s="148">
        <v>5.6579999999999998E-3</v>
      </c>
      <c r="BD20" s="148">
        <v>2.3300999999999999E-2</v>
      </c>
      <c r="BE20" s="148">
        <v>1.7062000000000001E-2</v>
      </c>
      <c r="BF20" s="148">
        <v>8.9859999999999992E-3</v>
      </c>
      <c r="BG20" s="148">
        <v>1.4005999999999999E-2</v>
      </c>
      <c r="BH20" s="148">
        <v>1.2231000000000001E-2</v>
      </c>
      <c r="BI20" s="148">
        <v>1.4312E-2</v>
      </c>
      <c r="BJ20" s="148">
        <v>1.3736999999999999E-2</v>
      </c>
      <c r="BK20" s="148">
        <v>5.3099999999999996E-3</v>
      </c>
      <c r="BL20" s="159">
        <v>1.4104999999999999E-2</v>
      </c>
    </row>
    <row r="21" spans="1:64" ht="15.75" customHeight="1" x14ac:dyDescent="0.15">
      <c r="A21" s="23">
        <v>17</v>
      </c>
      <c r="B21" s="32" t="s">
        <v>98</v>
      </c>
      <c r="C21" s="158">
        <v>0</v>
      </c>
      <c r="D21" s="148">
        <v>0</v>
      </c>
      <c r="E21" s="148">
        <v>0</v>
      </c>
      <c r="F21" s="148">
        <v>2.2490000000000001E-3</v>
      </c>
      <c r="G21" s="148">
        <v>0</v>
      </c>
      <c r="H21" s="148">
        <v>0</v>
      </c>
      <c r="I21" s="148">
        <v>1.936E-3</v>
      </c>
      <c r="J21" s="148">
        <v>1.8E-5</v>
      </c>
      <c r="K21" s="148">
        <v>0</v>
      </c>
      <c r="L21" s="148">
        <v>4.8999999999999998E-4</v>
      </c>
      <c r="M21" s="148">
        <v>0</v>
      </c>
      <c r="N21" s="148">
        <v>5.1440000000000001E-3</v>
      </c>
      <c r="O21" s="148">
        <v>1.343E-3</v>
      </c>
      <c r="P21" s="148">
        <v>2.4399999999999999E-4</v>
      </c>
      <c r="Q21" s="148">
        <v>3.4E-5</v>
      </c>
      <c r="R21" s="148">
        <v>1.426E-3</v>
      </c>
      <c r="S21" s="148">
        <v>0.168099</v>
      </c>
      <c r="T21" s="148">
        <v>3.5246E-2</v>
      </c>
      <c r="U21" s="148">
        <v>2.5124E-2</v>
      </c>
      <c r="V21" s="148">
        <v>1.9350000000000001E-3</v>
      </c>
      <c r="W21" s="148">
        <v>1.3826E-2</v>
      </c>
      <c r="X21" s="148">
        <v>3.1419999999999998E-3</v>
      </c>
      <c r="Y21" s="148">
        <v>7.1310000000000002E-3</v>
      </c>
      <c r="Z21" s="148">
        <v>1.5510000000000001E-3</v>
      </c>
      <c r="AA21" s="148">
        <v>2.1867000000000001E-2</v>
      </c>
      <c r="AB21" s="148">
        <v>1.6799999999999999E-4</v>
      </c>
      <c r="AC21" s="148">
        <v>5.8339999999999998E-3</v>
      </c>
      <c r="AD21" s="148">
        <v>0</v>
      </c>
      <c r="AE21" s="148">
        <v>1.2354E-2</v>
      </c>
      <c r="AF21" s="148">
        <v>0</v>
      </c>
      <c r="AG21" s="148">
        <v>3.9999999999999998E-6</v>
      </c>
      <c r="AH21" s="148">
        <v>0</v>
      </c>
      <c r="AI21" s="148">
        <v>0</v>
      </c>
      <c r="AJ21" s="148">
        <v>9.5000000000000005E-5</v>
      </c>
      <c r="AK21" s="148">
        <v>3.9999999999999998E-6</v>
      </c>
      <c r="AL21" s="148">
        <v>2.0799999999999999E-4</v>
      </c>
      <c r="AM21" s="148">
        <v>0</v>
      </c>
      <c r="AN21" s="148">
        <v>0</v>
      </c>
      <c r="AO21" s="148">
        <v>0</v>
      </c>
      <c r="AP21" s="148">
        <v>9.4660000000000005E-3</v>
      </c>
      <c r="AQ21" s="148">
        <v>6.9999999999999999E-6</v>
      </c>
      <c r="AR21" s="148">
        <v>0</v>
      </c>
      <c r="AS21" s="148">
        <v>0</v>
      </c>
      <c r="AT21" s="149">
        <v>6.2090000000000001E-3</v>
      </c>
      <c r="AU21" s="148">
        <v>0</v>
      </c>
      <c r="AV21" s="148">
        <v>4.3999999999999999E-5</v>
      </c>
      <c r="AW21" s="148">
        <v>0</v>
      </c>
      <c r="AX21" s="148">
        <v>5.7109999999999999E-3</v>
      </c>
      <c r="AY21" s="148">
        <v>4.3846000000000003E-2</v>
      </c>
      <c r="AZ21" s="148">
        <v>-2.1662669999999999</v>
      </c>
      <c r="BA21" s="148">
        <v>1.166E-2</v>
      </c>
      <c r="BB21" s="148">
        <v>1.1710999999999999E-2</v>
      </c>
      <c r="BC21" s="148">
        <v>3.1454999999999997E-2</v>
      </c>
      <c r="BD21" s="148">
        <v>1.9939999999999999E-2</v>
      </c>
      <c r="BE21" s="148">
        <v>2.4011999999999999E-2</v>
      </c>
      <c r="BF21" s="148">
        <v>1.7541000000000001E-2</v>
      </c>
      <c r="BG21" s="148">
        <v>1.5301E-2</v>
      </c>
      <c r="BH21" s="148">
        <v>1.9722E-2</v>
      </c>
      <c r="BI21" s="148">
        <v>2.4854999999999999E-2</v>
      </c>
      <c r="BJ21" s="148">
        <v>2.3435000000000001E-2</v>
      </c>
      <c r="BK21" s="148">
        <v>1.2978E-2</v>
      </c>
      <c r="BL21" s="159">
        <v>1.2331E-2</v>
      </c>
    </row>
    <row r="22" spans="1:64" ht="15.75" customHeight="1" x14ac:dyDescent="0.15">
      <c r="A22" s="25">
        <v>18</v>
      </c>
      <c r="B22" s="32" t="s">
        <v>99</v>
      </c>
      <c r="C22" s="158">
        <v>0</v>
      </c>
      <c r="D22" s="148">
        <v>1.8000000000000001E-4</v>
      </c>
      <c r="E22" s="148">
        <v>0</v>
      </c>
      <c r="F22" s="148">
        <v>2.1210000000000001E-3</v>
      </c>
      <c r="G22" s="148">
        <v>0</v>
      </c>
      <c r="H22" s="148">
        <v>0</v>
      </c>
      <c r="I22" s="148">
        <v>1.06E-4</v>
      </c>
      <c r="J22" s="148">
        <v>0</v>
      </c>
      <c r="K22" s="148">
        <v>1.5E-5</v>
      </c>
      <c r="L22" s="148">
        <v>3.2659999999999998E-3</v>
      </c>
      <c r="M22" s="148">
        <v>0</v>
      </c>
      <c r="N22" s="148">
        <v>4.4900000000000001E-3</v>
      </c>
      <c r="O22" s="148">
        <v>1.077E-3</v>
      </c>
      <c r="P22" s="148">
        <v>2.6600000000000001E-4</v>
      </c>
      <c r="Q22" s="148">
        <v>3.4299999999999999E-4</v>
      </c>
      <c r="R22" s="148">
        <v>6.8300000000000001E-4</v>
      </c>
      <c r="S22" s="148">
        <v>6.1380000000000002E-3</v>
      </c>
      <c r="T22" s="148">
        <v>0.13133700000000001</v>
      </c>
      <c r="U22" s="148">
        <v>2.879E-3</v>
      </c>
      <c r="V22" s="148">
        <v>3.4390000000000002E-3</v>
      </c>
      <c r="W22" s="148">
        <v>2.4069999999999999E-3</v>
      </c>
      <c r="X22" s="148">
        <v>1.206E-3</v>
      </c>
      <c r="Y22" s="148">
        <v>7.5100000000000004E-4</v>
      </c>
      <c r="Z22" s="148">
        <v>2.4899999999999998E-4</v>
      </c>
      <c r="AA22" s="148">
        <v>3.1199999999999999E-3</v>
      </c>
      <c r="AB22" s="148">
        <v>5.3999999999999998E-5</v>
      </c>
      <c r="AC22" s="148">
        <v>6.8999999999999997E-5</v>
      </c>
      <c r="AD22" s="148">
        <v>6.9999999999999999E-6</v>
      </c>
      <c r="AE22" s="148">
        <v>2.9700000000000001E-4</v>
      </c>
      <c r="AF22" s="148">
        <v>0</v>
      </c>
      <c r="AG22" s="148">
        <v>3.0000000000000001E-6</v>
      </c>
      <c r="AH22" s="148">
        <v>0</v>
      </c>
      <c r="AI22" s="148">
        <v>0</v>
      </c>
      <c r="AJ22" s="148">
        <v>4.1999999999999998E-5</v>
      </c>
      <c r="AK22" s="148">
        <v>1.9999999999999999E-6</v>
      </c>
      <c r="AL22" s="148">
        <v>1.1E-5</v>
      </c>
      <c r="AM22" s="148">
        <v>0</v>
      </c>
      <c r="AN22" s="148">
        <v>0</v>
      </c>
      <c r="AO22" s="148">
        <v>0</v>
      </c>
      <c r="AP22" s="148">
        <v>1.3998999999999999E-2</v>
      </c>
      <c r="AQ22" s="148">
        <v>9.0000000000000002E-6</v>
      </c>
      <c r="AR22" s="148">
        <v>0</v>
      </c>
      <c r="AS22" s="148">
        <v>0</v>
      </c>
      <c r="AT22" s="149">
        <v>4.5539999999999999E-3</v>
      </c>
      <c r="AU22" s="148">
        <v>0</v>
      </c>
      <c r="AV22" s="148">
        <v>2.5000000000000001E-5</v>
      </c>
      <c r="AW22" s="148">
        <v>0</v>
      </c>
      <c r="AX22" s="148">
        <v>3.62E-3</v>
      </c>
      <c r="AY22" s="148">
        <v>0.126944</v>
      </c>
      <c r="AZ22" s="148">
        <v>-5.671068</v>
      </c>
      <c r="BA22" s="148">
        <v>3.3170999999999999E-2</v>
      </c>
      <c r="BB22" s="148">
        <v>1.9754000000000001E-2</v>
      </c>
      <c r="BC22" s="148">
        <v>6.0483000000000002E-2</v>
      </c>
      <c r="BD22" s="148">
        <v>3.9350999999999997E-2</v>
      </c>
      <c r="BE22" s="148">
        <v>4.6823999999999998E-2</v>
      </c>
      <c r="BF22" s="148">
        <v>3.9670999999999998E-2</v>
      </c>
      <c r="BG22" s="148">
        <v>2.7654000000000001E-2</v>
      </c>
      <c r="BH22" s="148">
        <v>2.2193999999999998E-2</v>
      </c>
      <c r="BI22" s="148">
        <v>3.9620000000000002E-2</v>
      </c>
      <c r="BJ22" s="148">
        <v>3.4802E-2</v>
      </c>
      <c r="BK22" s="148">
        <v>4.3439999999999999E-2</v>
      </c>
      <c r="BL22" s="159">
        <v>2.5044E-2</v>
      </c>
    </row>
    <row r="23" spans="1:64" ht="15.75" customHeight="1" x14ac:dyDescent="0.15">
      <c r="A23" s="23">
        <v>19</v>
      </c>
      <c r="B23" s="32" t="s">
        <v>100</v>
      </c>
      <c r="C23" s="158">
        <v>6.5399999999999996E-4</v>
      </c>
      <c r="D23" s="148">
        <v>0</v>
      </c>
      <c r="E23" s="148">
        <v>0</v>
      </c>
      <c r="F23" s="148">
        <v>0</v>
      </c>
      <c r="G23" s="148">
        <v>0</v>
      </c>
      <c r="H23" s="148">
        <v>0</v>
      </c>
      <c r="I23" s="148">
        <v>0</v>
      </c>
      <c r="J23" s="148">
        <v>0</v>
      </c>
      <c r="K23" s="148">
        <v>0</v>
      </c>
      <c r="L23" s="148">
        <v>0</v>
      </c>
      <c r="M23" s="148">
        <v>0</v>
      </c>
      <c r="N23" s="148">
        <v>0</v>
      </c>
      <c r="O23" s="148">
        <v>0</v>
      </c>
      <c r="P23" s="148">
        <v>0</v>
      </c>
      <c r="Q23" s="148">
        <v>0</v>
      </c>
      <c r="R23" s="148">
        <v>2.4000000000000001E-5</v>
      </c>
      <c r="S23" s="148">
        <v>3.738E-3</v>
      </c>
      <c r="T23" s="148">
        <v>4.9129999999999998E-3</v>
      </c>
      <c r="U23" s="148">
        <v>0.10253</v>
      </c>
      <c r="V23" s="148">
        <v>1.11E-4</v>
      </c>
      <c r="W23" s="148">
        <v>1.09E-3</v>
      </c>
      <c r="X23" s="148">
        <v>1.7910000000000001E-3</v>
      </c>
      <c r="Y23" s="148">
        <v>3.1500000000000001E-4</v>
      </c>
      <c r="Z23" s="148">
        <v>1.01E-3</v>
      </c>
      <c r="AA23" s="148">
        <v>2.3800000000000001E-4</v>
      </c>
      <c r="AB23" s="148">
        <v>3.0699999999999998E-4</v>
      </c>
      <c r="AC23" s="148">
        <v>1.74E-4</v>
      </c>
      <c r="AD23" s="148">
        <v>0</v>
      </c>
      <c r="AE23" s="148">
        <v>1.13E-4</v>
      </c>
      <c r="AF23" s="148">
        <v>3.1000000000000001E-5</v>
      </c>
      <c r="AG23" s="148">
        <v>1.238E-3</v>
      </c>
      <c r="AH23" s="148">
        <v>1.1E-5</v>
      </c>
      <c r="AI23" s="148">
        <v>0</v>
      </c>
      <c r="AJ23" s="148">
        <v>2.1999999999999999E-5</v>
      </c>
      <c r="AK23" s="148">
        <v>1.2400000000000001E-4</v>
      </c>
      <c r="AL23" s="148">
        <v>1.9170000000000001E-3</v>
      </c>
      <c r="AM23" s="148">
        <v>0</v>
      </c>
      <c r="AN23" s="148">
        <v>1.0671999999999999E-2</v>
      </c>
      <c r="AO23" s="148">
        <v>0</v>
      </c>
      <c r="AP23" s="148">
        <v>4.9160000000000002E-3</v>
      </c>
      <c r="AQ23" s="148">
        <v>7.7399999999999995E-4</v>
      </c>
      <c r="AR23" s="148">
        <v>2.4714E-2</v>
      </c>
      <c r="AS23" s="148">
        <v>0</v>
      </c>
      <c r="AT23" s="149">
        <v>2.7889999999999998E-3</v>
      </c>
      <c r="AU23" s="148">
        <v>1.56E-4</v>
      </c>
      <c r="AV23" s="148">
        <v>3.4400000000000001E-4</v>
      </c>
      <c r="AW23" s="148">
        <v>3.0000000000000001E-6</v>
      </c>
      <c r="AX23" s="148">
        <v>1.6173E-2</v>
      </c>
      <c r="AY23" s="148">
        <v>3.3058999999999998E-2</v>
      </c>
      <c r="AZ23" s="148">
        <v>-3.0546220000000002</v>
      </c>
      <c r="BA23" s="148">
        <v>9.4959999999999992E-3</v>
      </c>
      <c r="BB23" s="148">
        <v>7.1919999999999996E-3</v>
      </c>
      <c r="BC23" s="148">
        <v>5.8479999999999999E-3</v>
      </c>
      <c r="BD23" s="148">
        <v>4.6821000000000002E-2</v>
      </c>
      <c r="BE23" s="148">
        <v>3.2330999999999999E-2</v>
      </c>
      <c r="BF23" s="148">
        <v>2.0367E-2</v>
      </c>
      <c r="BG23" s="148">
        <v>1.4529E-2</v>
      </c>
      <c r="BH23" s="148">
        <v>1.7760000000000001E-2</v>
      </c>
      <c r="BI23" s="148">
        <v>1.1153E-2</v>
      </c>
      <c r="BJ23" s="148">
        <v>1.298E-2</v>
      </c>
      <c r="BK23" s="148">
        <v>2.6086000000000002E-2</v>
      </c>
      <c r="BL23" s="159">
        <v>1.5094E-2</v>
      </c>
    </row>
    <row r="24" spans="1:64" ht="15.75" customHeight="1" x14ac:dyDescent="0.15">
      <c r="A24" s="25">
        <v>20</v>
      </c>
      <c r="B24" s="32" t="s">
        <v>171</v>
      </c>
      <c r="C24" s="158">
        <v>0</v>
      </c>
      <c r="D24" s="148">
        <v>0</v>
      </c>
      <c r="E24" s="148">
        <v>0</v>
      </c>
      <c r="F24" s="148">
        <v>6.3999999999999997E-5</v>
      </c>
      <c r="G24" s="148">
        <v>9.9999999999999995E-7</v>
      </c>
      <c r="H24" s="148">
        <v>0</v>
      </c>
      <c r="I24" s="148">
        <v>1.2E-5</v>
      </c>
      <c r="J24" s="148">
        <v>3.9999999999999998E-6</v>
      </c>
      <c r="K24" s="148">
        <v>9.9999999999999995E-7</v>
      </c>
      <c r="L24" s="148">
        <v>0</v>
      </c>
      <c r="M24" s="148">
        <v>1.9999999999999999E-6</v>
      </c>
      <c r="N24" s="148">
        <v>0</v>
      </c>
      <c r="O24" s="148">
        <v>0</v>
      </c>
      <c r="P24" s="148">
        <v>9.9999999999999995E-7</v>
      </c>
      <c r="Q24" s="148">
        <v>4.1999999999999998E-5</v>
      </c>
      <c r="R24" s="148">
        <v>8.1440000000000002E-3</v>
      </c>
      <c r="S24" s="148">
        <v>1.4940999999999999E-2</v>
      </c>
      <c r="T24" s="148">
        <v>1.2482E-2</v>
      </c>
      <c r="U24" s="148">
        <v>0.14230599999999999</v>
      </c>
      <c r="V24" s="148">
        <v>0.26613199999999998</v>
      </c>
      <c r="W24" s="148">
        <v>8.6860000000000007E-2</v>
      </c>
      <c r="X24" s="148">
        <v>0.29803000000000002</v>
      </c>
      <c r="Y24" s="148">
        <v>1.4106E-2</v>
      </c>
      <c r="Z24" s="148">
        <v>7.4669999999999997E-3</v>
      </c>
      <c r="AA24" s="148">
        <v>1.6180000000000001E-3</v>
      </c>
      <c r="AB24" s="148">
        <v>1.8389999999999999E-3</v>
      </c>
      <c r="AC24" s="148">
        <v>3.2299999999999999E-4</v>
      </c>
      <c r="AD24" s="148">
        <v>5.0000000000000004E-6</v>
      </c>
      <c r="AE24" s="148">
        <v>2.4000000000000001E-5</v>
      </c>
      <c r="AF24" s="148">
        <v>0</v>
      </c>
      <c r="AG24" s="148">
        <v>2.1999999999999999E-5</v>
      </c>
      <c r="AH24" s="148">
        <v>4.1999999999999998E-5</v>
      </c>
      <c r="AI24" s="148">
        <v>0</v>
      </c>
      <c r="AJ24" s="148">
        <v>6.0000000000000002E-6</v>
      </c>
      <c r="AK24" s="148">
        <v>1.1429999999999999E-3</v>
      </c>
      <c r="AL24" s="148">
        <v>1.3079999999999999E-3</v>
      </c>
      <c r="AM24" s="148">
        <v>2.7009999999999998E-3</v>
      </c>
      <c r="AN24" s="148">
        <v>1.9999999999999999E-6</v>
      </c>
      <c r="AO24" s="148">
        <v>0</v>
      </c>
      <c r="AP24" s="148">
        <v>1.4177E-2</v>
      </c>
      <c r="AQ24" s="148">
        <v>1.4E-5</v>
      </c>
      <c r="AR24" s="148">
        <v>3.5989E-2</v>
      </c>
      <c r="AS24" s="148">
        <v>0</v>
      </c>
      <c r="AT24" s="149">
        <v>1.1431E-2</v>
      </c>
      <c r="AU24" s="148">
        <v>3.6000000000000001E-5</v>
      </c>
      <c r="AV24" s="148">
        <v>5.0600000000000005E-4</v>
      </c>
      <c r="AW24" s="148">
        <v>0</v>
      </c>
      <c r="AX24" s="148">
        <v>0</v>
      </c>
      <c r="AY24" s="148">
        <v>0</v>
      </c>
      <c r="AZ24" s="148">
        <v>-2.031212</v>
      </c>
      <c r="BA24" s="148">
        <v>3.6999999999999999E-4</v>
      </c>
      <c r="BB24" s="148">
        <v>1.1993E-2</v>
      </c>
      <c r="BC24" s="148">
        <v>7.9100000000000004E-4</v>
      </c>
      <c r="BD24" s="148">
        <v>1.0791E-2</v>
      </c>
      <c r="BE24" s="148">
        <v>7.2550000000000002E-3</v>
      </c>
      <c r="BF24" s="148">
        <v>3.6480000000000002E-3</v>
      </c>
      <c r="BG24" s="148">
        <v>1.061E-2</v>
      </c>
      <c r="BH24" s="148">
        <v>4.2909000000000003E-2</v>
      </c>
      <c r="BI24" s="148">
        <v>1.772E-2</v>
      </c>
      <c r="BJ24" s="148">
        <v>2.4684999999999999E-2</v>
      </c>
      <c r="BK24" s="148">
        <v>-1.2636E-2</v>
      </c>
      <c r="BL24" s="159">
        <v>5.4710000000000002E-3</v>
      </c>
    </row>
    <row r="25" spans="1:64" ht="15.75" customHeight="1" x14ac:dyDescent="0.15">
      <c r="A25" s="23">
        <v>21</v>
      </c>
      <c r="B25" s="32" t="s">
        <v>8</v>
      </c>
      <c r="C25" s="158">
        <v>5.3000000000000001E-5</v>
      </c>
      <c r="D25" s="148">
        <v>0</v>
      </c>
      <c r="E25" s="148">
        <v>1.119E-3</v>
      </c>
      <c r="F25" s="148">
        <v>4.4999999999999999E-4</v>
      </c>
      <c r="G25" s="148">
        <v>0</v>
      </c>
      <c r="H25" s="148">
        <v>0</v>
      </c>
      <c r="I25" s="148">
        <v>1.9100000000000001E-4</v>
      </c>
      <c r="J25" s="148">
        <v>9.9999999999999995E-7</v>
      </c>
      <c r="K25" s="148">
        <v>0</v>
      </c>
      <c r="L25" s="148">
        <v>2.8E-5</v>
      </c>
      <c r="M25" s="148">
        <v>0</v>
      </c>
      <c r="N25" s="148">
        <v>0</v>
      </c>
      <c r="O25" s="148">
        <v>4.6E-5</v>
      </c>
      <c r="P25" s="148">
        <v>0</v>
      </c>
      <c r="Q25" s="148">
        <v>3.9999999999999998E-6</v>
      </c>
      <c r="R25" s="148">
        <v>8.8999999999999995E-4</v>
      </c>
      <c r="S25" s="148">
        <v>2.7852999999999999E-2</v>
      </c>
      <c r="T25" s="148">
        <v>2.8431000000000001E-2</v>
      </c>
      <c r="U25" s="148">
        <v>2.3571999999999999E-2</v>
      </c>
      <c r="V25" s="148">
        <v>1.7177000000000001E-2</v>
      </c>
      <c r="W25" s="148">
        <v>0.16713700000000001</v>
      </c>
      <c r="X25" s="148">
        <v>1.8502999999999999E-2</v>
      </c>
      <c r="Y25" s="148">
        <v>3.3838E-2</v>
      </c>
      <c r="Z25" s="148">
        <v>1.781E-3</v>
      </c>
      <c r="AA25" s="148">
        <v>1.8457999999999999E-2</v>
      </c>
      <c r="AB25" s="148">
        <v>8.3299999999999997E-4</v>
      </c>
      <c r="AC25" s="148">
        <v>7.9609999999999993E-3</v>
      </c>
      <c r="AD25" s="148">
        <v>3.0000000000000001E-6</v>
      </c>
      <c r="AE25" s="148">
        <v>2.22E-4</v>
      </c>
      <c r="AF25" s="148">
        <v>0</v>
      </c>
      <c r="AG25" s="148">
        <v>2.2499999999999999E-4</v>
      </c>
      <c r="AH25" s="148">
        <v>1.9999999999999999E-6</v>
      </c>
      <c r="AI25" s="148">
        <v>1.2E-5</v>
      </c>
      <c r="AJ25" s="148">
        <v>1.94E-4</v>
      </c>
      <c r="AK25" s="148">
        <v>1.6899999999999999E-4</v>
      </c>
      <c r="AL25" s="148">
        <v>1.3110000000000001E-3</v>
      </c>
      <c r="AM25" s="148">
        <v>2.7500000000000002E-4</v>
      </c>
      <c r="AN25" s="148">
        <v>7.4999999999999993E-5</v>
      </c>
      <c r="AO25" s="148">
        <v>0</v>
      </c>
      <c r="AP25" s="148">
        <v>7.633E-3</v>
      </c>
      <c r="AQ25" s="148">
        <v>1.5699999999999999E-4</v>
      </c>
      <c r="AR25" s="148">
        <v>0</v>
      </c>
      <c r="AS25" s="148">
        <v>1.1590000000000001E-3</v>
      </c>
      <c r="AT25" s="149">
        <v>1.3517E-2</v>
      </c>
      <c r="AU25" s="148">
        <v>4.4000000000000003E-3</v>
      </c>
      <c r="AV25" s="148">
        <v>1.035E-2</v>
      </c>
      <c r="AW25" s="148">
        <v>0</v>
      </c>
      <c r="AX25" s="148">
        <v>1.0917E-2</v>
      </c>
      <c r="AY25" s="148">
        <v>5.4608999999999998E-2</v>
      </c>
      <c r="AZ25" s="148">
        <v>-3.2593040000000002</v>
      </c>
      <c r="BA25" s="148">
        <v>2.0362000000000002E-2</v>
      </c>
      <c r="BB25" s="148">
        <v>2.3216000000000001E-2</v>
      </c>
      <c r="BC25" s="148">
        <v>4.2269000000000001E-2</v>
      </c>
      <c r="BD25" s="148">
        <v>4.3333000000000003E-2</v>
      </c>
      <c r="BE25" s="148">
        <v>4.2957000000000002E-2</v>
      </c>
      <c r="BF25" s="148">
        <v>3.1119000000000001E-2</v>
      </c>
      <c r="BG25" s="148">
        <v>2.8976999999999999E-2</v>
      </c>
      <c r="BH25" s="148">
        <v>5.3678999999999998E-2</v>
      </c>
      <c r="BI25" s="148">
        <v>3.8672999999999999E-2</v>
      </c>
      <c r="BJ25" s="148">
        <v>4.2821999999999999E-2</v>
      </c>
      <c r="BK25" s="148">
        <v>2.206E-2</v>
      </c>
      <c r="BL25" s="159">
        <v>2.3921999999999999E-2</v>
      </c>
    </row>
    <row r="26" spans="1:64" ht="15.75" customHeight="1" x14ac:dyDescent="0.15">
      <c r="A26" s="25">
        <v>22</v>
      </c>
      <c r="B26" s="32" t="s">
        <v>102</v>
      </c>
      <c r="C26" s="158">
        <v>6.0000000000000002E-6</v>
      </c>
      <c r="D26" s="148">
        <v>0</v>
      </c>
      <c r="E26" s="148">
        <v>7.6000000000000004E-5</v>
      </c>
      <c r="F26" s="148">
        <v>0</v>
      </c>
      <c r="G26" s="148">
        <v>2.0000000000000002E-5</v>
      </c>
      <c r="H26" s="148">
        <v>3.9999999999999998E-6</v>
      </c>
      <c r="I26" s="148">
        <v>3.0000000000000001E-6</v>
      </c>
      <c r="J26" s="148">
        <v>2.3E-5</v>
      </c>
      <c r="K26" s="148">
        <v>1.9999999999999999E-6</v>
      </c>
      <c r="L26" s="148">
        <v>9.9999999999999995E-7</v>
      </c>
      <c r="M26" s="148">
        <v>3.3000000000000003E-5</v>
      </c>
      <c r="N26" s="148">
        <v>5.0000000000000004E-6</v>
      </c>
      <c r="O26" s="148">
        <v>1.5999999999999999E-5</v>
      </c>
      <c r="P26" s="148">
        <v>0</v>
      </c>
      <c r="Q26" s="148">
        <v>0</v>
      </c>
      <c r="R26" s="148">
        <v>4.1E-5</v>
      </c>
      <c r="S26" s="148">
        <v>1.596E-3</v>
      </c>
      <c r="T26" s="148">
        <v>2.7799999999999998E-4</v>
      </c>
      <c r="U26" s="148">
        <v>3.1000000000000001E-5</v>
      </c>
      <c r="V26" s="148">
        <v>7.8999999999999996E-5</v>
      </c>
      <c r="W26" s="148">
        <v>4.3999999999999999E-5</v>
      </c>
      <c r="X26" s="148">
        <v>2.4528999999999999E-2</v>
      </c>
      <c r="Y26" s="148">
        <v>5.9519999999999998E-3</v>
      </c>
      <c r="Z26" s="148">
        <v>3.0000000000000001E-5</v>
      </c>
      <c r="AA26" s="148">
        <v>1.387E-3</v>
      </c>
      <c r="AB26" s="148">
        <v>3.8999999999999999E-5</v>
      </c>
      <c r="AC26" s="148">
        <v>1.58E-3</v>
      </c>
      <c r="AD26" s="148">
        <v>1.4E-5</v>
      </c>
      <c r="AE26" s="148">
        <v>1.0000000000000001E-5</v>
      </c>
      <c r="AF26" s="148">
        <v>1.9000000000000001E-5</v>
      </c>
      <c r="AG26" s="148">
        <v>3.21E-4</v>
      </c>
      <c r="AH26" s="148">
        <v>1.3799999999999999E-4</v>
      </c>
      <c r="AI26" s="148">
        <v>6.3999999999999997E-5</v>
      </c>
      <c r="AJ26" s="148">
        <v>1E-4</v>
      </c>
      <c r="AK26" s="148">
        <v>2.4000000000000001E-4</v>
      </c>
      <c r="AL26" s="148">
        <v>9.3899999999999995E-4</v>
      </c>
      <c r="AM26" s="148">
        <v>1.8599999999999999E-4</v>
      </c>
      <c r="AN26" s="148">
        <v>2.4000000000000001E-5</v>
      </c>
      <c r="AO26" s="148">
        <v>7.7000000000000001E-5</v>
      </c>
      <c r="AP26" s="148">
        <v>1.441E-3</v>
      </c>
      <c r="AQ26" s="148">
        <v>1.44E-4</v>
      </c>
      <c r="AR26" s="148">
        <v>0</v>
      </c>
      <c r="AS26" s="148">
        <v>0</v>
      </c>
      <c r="AT26" s="149">
        <v>1.578E-3</v>
      </c>
      <c r="AU26" s="148">
        <v>2.4789999999999999E-3</v>
      </c>
      <c r="AV26" s="148">
        <v>1.0468E-2</v>
      </c>
      <c r="AW26" s="148">
        <v>0</v>
      </c>
      <c r="AX26" s="148">
        <v>3.6457000000000003E-2</v>
      </c>
      <c r="AY26" s="148">
        <v>4.4812999999999999E-2</v>
      </c>
      <c r="AZ26" s="148">
        <v>-2.8727490000000002</v>
      </c>
      <c r="BA26" s="148">
        <v>1.8818000000000001E-2</v>
      </c>
      <c r="BB26" s="148">
        <v>1.0166E-2</v>
      </c>
      <c r="BC26" s="148">
        <v>1.0359E-2</v>
      </c>
      <c r="BD26" s="148">
        <v>6.8580000000000004E-3</v>
      </c>
      <c r="BE26" s="148">
        <v>8.0960000000000008E-3</v>
      </c>
      <c r="BF26" s="148">
        <v>1.3712999999999999E-2</v>
      </c>
      <c r="BG26" s="148">
        <v>9.5619999999999993E-3</v>
      </c>
      <c r="BH26" s="148">
        <v>0.06</v>
      </c>
      <c r="BI26" s="148">
        <v>1.1976000000000001E-2</v>
      </c>
      <c r="BJ26" s="148">
        <v>2.5255E-2</v>
      </c>
      <c r="BK26" s="148">
        <v>4.7800000000000004E-3</v>
      </c>
      <c r="BL26" s="159">
        <v>3.833E-3</v>
      </c>
    </row>
    <row r="27" spans="1:64" ht="15.75" customHeight="1" x14ac:dyDescent="0.15">
      <c r="A27" s="23">
        <v>23</v>
      </c>
      <c r="B27" s="32" t="s">
        <v>172</v>
      </c>
      <c r="C27" s="158">
        <v>0</v>
      </c>
      <c r="D27" s="148">
        <v>0</v>
      </c>
      <c r="E27" s="148">
        <v>0</v>
      </c>
      <c r="F27" s="148">
        <v>0</v>
      </c>
      <c r="G27" s="148">
        <v>0</v>
      </c>
      <c r="H27" s="148">
        <v>0</v>
      </c>
      <c r="I27" s="148">
        <v>0</v>
      </c>
      <c r="J27" s="148">
        <v>0</v>
      </c>
      <c r="K27" s="148">
        <v>0</v>
      </c>
      <c r="L27" s="148">
        <v>0</v>
      </c>
      <c r="M27" s="148">
        <v>0</v>
      </c>
      <c r="N27" s="148">
        <v>0</v>
      </c>
      <c r="O27" s="148">
        <v>0</v>
      </c>
      <c r="P27" s="148">
        <v>0</v>
      </c>
      <c r="Q27" s="148">
        <v>0</v>
      </c>
      <c r="R27" s="148">
        <v>0</v>
      </c>
      <c r="S27" s="148">
        <v>0</v>
      </c>
      <c r="T27" s="148">
        <v>1E-4</v>
      </c>
      <c r="U27" s="148">
        <v>0</v>
      </c>
      <c r="V27" s="148">
        <v>0</v>
      </c>
      <c r="W27" s="148">
        <v>0</v>
      </c>
      <c r="X27" s="148">
        <v>0</v>
      </c>
      <c r="Y27" s="148">
        <v>0.46523199999999998</v>
      </c>
      <c r="Z27" s="148">
        <v>0</v>
      </c>
      <c r="AA27" s="148">
        <v>0.101411</v>
      </c>
      <c r="AB27" s="148">
        <v>0</v>
      </c>
      <c r="AC27" s="148">
        <v>0</v>
      </c>
      <c r="AD27" s="148">
        <v>0</v>
      </c>
      <c r="AE27" s="148">
        <v>0</v>
      </c>
      <c r="AF27" s="148">
        <v>0</v>
      </c>
      <c r="AG27" s="148">
        <v>0</v>
      </c>
      <c r="AH27" s="148">
        <v>0</v>
      </c>
      <c r="AI27" s="148">
        <v>0</v>
      </c>
      <c r="AJ27" s="148">
        <v>2.3E-5</v>
      </c>
      <c r="AK27" s="148">
        <v>0</v>
      </c>
      <c r="AL27" s="148">
        <v>1.92E-4</v>
      </c>
      <c r="AM27" s="148">
        <v>0</v>
      </c>
      <c r="AN27" s="148">
        <v>0</v>
      </c>
      <c r="AO27" s="148">
        <v>0</v>
      </c>
      <c r="AP27" s="148">
        <v>2.4666E-2</v>
      </c>
      <c r="AQ27" s="148">
        <v>0</v>
      </c>
      <c r="AR27" s="148">
        <v>0</v>
      </c>
      <c r="AS27" s="148">
        <v>0</v>
      </c>
      <c r="AT27" s="149">
        <v>9.7739999999999994E-2</v>
      </c>
      <c r="AU27" s="148">
        <v>0</v>
      </c>
      <c r="AV27" s="148">
        <v>2.5239999999999999E-2</v>
      </c>
      <c r="AW27" s="148">
        <v>0</v>
      </c>
      <c r="AX27" s="148">
        <v>5.4860000000000004E-3</v>
      </c>
      <c r="AY27" s="148">
        <v>3.5991000000000002E-2</v>
      </c>
      <c r="AZ27" s="148">
        <v>-2.787515</v>
      </c>
      <c r="BA27" s="148">
        <v>2.3179999999999999E-2</v>
      </c>
      <c r="BB27" s="148">
        <v>0.11161799999999999</v>
      </c>
      <c r="BC27" s="148">
        <v>0.57532300000000003</v>
      </c>
      <c r="BD27" s="148">
        <v>0.22250300000000001</v>
      </c>
      <c r="BE27" s="148">
        <v>0.34726899999999999</v>
      </c>
      <c r="BF27" s="148">
        <v>0.17747399999999999</v>
      </c>
      <c r="BG27" s="148">
        <v>0.18038899999999999</v>
      </c>
      <c r="BH27" s="148">
        <v>7.3977000000000001E-2</v>
      </c>
      <c r="BI27" s="148">
        <v>0.12570400000000001</v>
      </c>
      <c r="BJ27" s="148">
        <v>0.111401</v>
      </c>
      <c r="BK27" s="148">
        <v>0.22861500000000001</v>
      </c>
      <c r="BL27" s="159">
        <v>0.20557700000000001</v>
      </c>
    </row>
    <row r="28" spans="1:64" ht="15.75" customHeight="1" x14ac:dyDescent="0.15">
      <c r="A28" s="25">
        <v>24</v>
      </c>
      <c r="B28" s="32" t="s">
        <v>173</v>
      </c>
      <c r="C28" s="158">
        <v>0</v>
      </c>
      <c r="D28" s="148">
        <v>0</v>
      </c>
      <c r="E28" s="148">
        <v>0</v>
      </c>
      <c r="F28" s="148">
        <v>0</v>
      </c>
      <c r="G28" s="148">
        <v>0</v>
      </c>
      <c r="H28" s="148">
        <v>0</v>
      </c>
      <c r="I28" s="148">
        <v>0</v>
      </c>
      <c r="J28" s="148">
        <v>0</v>
      </c>
      <c r="K28" s="148">
        <v>0</v>
      </c>
      <c r="L28" s="148">
        <v>0</v>
      </c>
      <c r="M28" s="148">
        <v>0</v>
      </c>
      <c r="N28" s="148">
        <v>0</v>
      </c>
      <c r="O28" s="148">
        <v>0</v>
      </c>
      <c r="P28" s="148">
        <v>0</v>
      </c>
      <c r="Q28" s="148">
        <v>0</v>
      </c>
      <c r="R28" s="148">
        <v>0</v>
      </c>
      <c r="S28" s="148">
        <v>0</v>
      </c>
      <c r="T28" s="148">
        <v>0</v>
      </c>
      <c r="U28" s="148">
        <v>0</v>
      </c>
      <c r="V28" s="148">
        <v>0</v>
      </c>
      <c r="W28" s="148">
        <v>0</v>
      </c>
      <c r="X28" s="148">
        <v>0</v>
      </c>
      <c r="Y28" s="148">
        <v>0</v>
      </c>
      <c r="Z28" s="148">
        <v>0.34081600000000001</v>
      </c>
      <c r="AA28" s="148">
        <v>0</v>
      </c>
      <c r="AB28" s="148">
        <v>0</v>
      </c>
      <c r="AC28" s="148">
        <v>0</v>
      </c>
      <c r="AD28" s="148">
        <v>0</v>
      </c>
      <c r="AE28" s="148">
        <v>0</v>
      </c>
      <c r="AF28" s="148">
        <v>0</v>
      </c>
      <c r="AG28" s="148">
        <v>0</v>
      </c>
      <c r="AH28" s="148">
        <v>0</v>
      </c>
      <c r="AI28" s="148">
        <v>0</v>
      </c>
      <c r="AJ28" s="148">
        <v>4.7749999999999997E-3</v>
      </c>
      <c r="AK28" s="148">
        <v>0</v>
      </c>
      <c r="AL28" s="148">
        <v>1.939E-3</v>
      </c>
      <c r="AM28" s="148">
        <v>0</v>
      </c>
      <c r="AN28" s="148">
        <v>0</v>
      </c>
      <c r="AO28" s="148">
        <v>0</v>
      </c>
      <c r="AP28" s="148">
        <v>0</v>
      </c>
      <c r="AQ28" s="148">
        <v>0</v>
      </c>
      <c r="AR28" s="148">
        <v>0</v>
      </c>
      <c r="AS28" s="148">
        <v>0</v>
      </c>
      <c r="AT28" s="149">
        <v>2.7190000000000001E-3</v>
      </c>
      <c r="AU28" s="148">
        <v>0</v>
      </c>
      <c r="AV28" s="148">
        <v>0</v>
      </c>
      <c r="AW28" s="148">
        <v>0</v>
      </c>
      <c r="AX28" s="148">
        <v>1.2402E-2</v>
      </c>
      <c r="AY28" s="148">
        <v>4.4860000000000004E-3</v>
      </c>
      <c r="AZ28" s="148">
        <v>-5.5864349999999998</v>
      </c>
      <c r="BA28" s="148">
        <v>1.9109999999999999E-3</v>
      </c>
      <c r="BB28" s="148">
        <v>3.679E-3</v>
      </c>
      <c r="BC28" s="148">
        <v>2.7809E-2</v>
      </c>
      <c r="BD28" s="148">
        <v>1.0045E-2</v>
      </c>
      <c r="BE28" s="148">
        <v>1.6327000000000001E-2</v>
      </c>
      <c r="BF28" s="148">
        <v>8.7740000000000005E-3</v>
      </c>
      <c r="BG28" s="148">
        <v>7.3699999999999998E-3</v>
      </c>
      <c r="BH28" s="148">
        <v>2.2381999999999999E-2</v>
      </c>
      <c r="BI28" s="148">
        <v>1.9959999999999999E-3</v>
      </c>
      <c r="BJ28" s="148">
        <v>7.633E-3</v>
      </c>
      <c r="BK28" s="148">
        <v>9.6579999999999999E-3</v>
      </c>
      <c r="BL28" s="159">
        <v>7.2740000000000001E-3</v>
      </c>
    </row>
    <row r="29" spans="1:64" ht="15.75" customHeight="1" x14ac:dyDescent="0.15">
      <c r="A29" s="23">
        <v>25</v>
      </c>
      <c r="B29" s="32" t="s">
        <v>174</v>
      </c>
      <c r="C29" s="158">
        <v>0</v>
      </c>
      <c r="D29" s="148">
        <v>0</v>
      </c>
      <c r="E29" s="148">
        <v>2.9701000000000002E-2</v>
      </c>
      <c r="F29" s="148">
        <v>6.3999999999999997E-5</v>
      </c>
      <c r="G29" s="148">
        <v>0</v>
      </c>
      <c r="H29" s="148">
        <v>0</v>
      </c>
      <c r="I29" s="148">
        <v>0</v>
      </c>
      <c r="J29" s="148">
        <v>0</v>
      </c>
      <c r="K29" s="148">
        <v>0</v>
      </c>
      <c r="L29" s="148">
        <v>0</v>
      </c>
      <c r="M29" s="148">
        <v>0</v>
      </c>
      <c r="N29" s="148">
        <v>0</v>
      </c>
      <c r="O29" s="148">
        <v>0</v>
      </c>
      <c r="P29" s="148">
        <v>0</v>
      </c>
      <c r="Q29" s="148">
        <v>0</v>
      </c>
      <c r="R29" s="148">
        <v>0</v>
      </c>
      <c r="S29" s="148">
        <v>0</v>
      </c>
      <c r="T29" s="148">
        <v>0</v>
      </c>
      <c r="U29" s="148">
        <v>0</v>
      </c>
      <c r="V29" s="148">
        <v>0</v>
      </c>
      <c r="W29" s="148">
        <v>0</v>
      </c>
      <c r="X29" s="148">
        <v>0</v>
      </c>
      <c r="Y29" s="148">
        <v>0</v>
      </c>
      <c r="Z29" s="148">
        <v>0</v>
      </c>
      <c r="AA29" s="148">
        <v>0.190357</v>
      </c>
      <c r="AB29" s="148">
        <v>0</v>
      </c>
      <c r="AC29" s="148">
        <v>0</v>
      </c>
      <c r="AD29" s="148">
        <v>0</v>
      </c>
      <c r="AE29" s="148">
        <v>0</v>
      </c>
      <c r="AF29" s="148">
        <v>0</v>
      </c>
      <c r="AG29" s="148">
        <v>0</v>
      </c>
      <c r="AH29" s="148">
        <v>0</v>
      </c>
      <c r="AI29" s="148">
        <v>0</v>
      </c>
      <c r="AJ29" s="148">
        <v>9.4529999999999996E-3</v>
      </c>
      <c r="AK29" s="148">
        <v>0</v>
      </c>
      <c r="AL29" s="148">
        <v>1.1460000000000001E-3</v>
      </c>
      <c r="AM29" s="148">
        <v>2.0999999999999999E-5</v>
      </c>
      <c r="AN29" s="148">
        <v>0</v>
      </c>
      <c r="AO29" s="148">
        <v>0</v>
      </c>
      <c r="AP29" s="148">
        <v>1.8890000000000001E-3</v>
      </c>
      <c r="AQ29" s="148">
        <v>2.9E-5</v>
      </c>
      <c r="AR29" s="148">
        <v>0</v>
      </c>
      <c r="AS29" s="148">
        <v>0</v>
      </c>
      <c r="AT29" s="149">
        <v>1.9059999999999999E-3</v>
      </c>
      <c r="AU29" s="148">
        <v>0</v>
      </c>
      <c r="AV29" s="148">
        <v>6.2200000000000005E-4</v>
      </c>
      <c r="AW29" s="148">
        <v>0</v>
      </c>
      <c r="AX29" s="148">
        <v>1.3299999999999999E-2</v>
      </c>
      <c r="AY29" s="148">
        <v>8.2520000000000007E-3</v>
      </c>
      <c r="AZ29" s="148">
        <v>-1.689676</v>
      </c>
      <c r="BA29" s="148">
        <v>3.0630000000000002E-3</v>
      </c>
      <c r="BB29" s="148">
        <v>3.3609999999999998E-3</v>
      </c>
      <c r="BC29" s="148">
        <v>1.0876E-2</v>
      </c>
      <c r="BD29" s="148">
        <v>1.5372E-2</v>
      </c>
      <c r="BE29" s="148">
        <v>1.3782000000000001E-2</v>
      </c>
      <c r="BF29" s="148">
        <v>8.1659999999999996E-3</v>
      </c>
      <c r="BG29" s="148">
        <v>6.4019999999999997E-3</v>
      </c>
      <c r="BH29" s="148">
        <v>2.3500000000000001E-3</v>
      </c>
      <c r="BI29" s="148">
        <v>5.2059999999999997E-3</v>
      </c>
      <c r="BJ29" s="148">
        <v>4.4159999999999998E-3</v>
      </c>
      <c r="BK29" s="148">
        <v>1.1069000000000001E-2</v>
      </c>
      <c r="BL29" s="159">
        <v>7.1269999999999997E-3</v>
      </c>
    </row>
    <row r="30" spans="1:64" ht="15.75" customHeight="1" x14ac:dyDescent="0.15">
      <c r="A30" s="25">
        <v>26</v>
      </c>
      <c r="B30" s="32" t="s">
        <v>175</v>
      </c>
      <c r="C30" s="158">
        <v>1.3090000000000001E-3</v>
      </c>
      <c r="D30" s="148">
        <v>3.9610000000000001E-3</v>
      </c>
      <c r="E30" s="148">
        <v>4.9589999999999999E-3</v>
      </c>
      <c r="F30" s="148">
        <v>4.9490000000000003E-3</v>
      </c>
      <c r="G30" s="148">
        <v>9.8860000000000007E-3</v>
      </c>
      <c r="H30" s="148">
        <v>7.5399999999999998E-3</v>
      </c>
      <c r="I30" s="148">
        <v>1.2213E-2</v>
      </c>
      <c r="J30" s="148">
        <v>3.8470000000000002E-3</v>
      </c>
      <c r="K30" s="148">
        <v>8.2700000000000004E-4</v>
      </c>
      <c r="L30" s="148">
        <v>2.2330000000000002E-3</v>
      </c>
      <c r="M30" s="148">
        <v>1.529E-3</v>
      </c>
      <c r="N30" s="148">
        <v>2.0955999999999999E-2</v>
      </c>
      <c r="O30" s="148">
        <v>8.2660000000000008E-3</v>
      </c>
      <c r="P30" s="148">
        <v>8.685E-3</v>
      </c>
      <c r="Q30" s="148">
        <v>4.0143999999999999E-2</v>
      </c>
      <c r="R30" s="148">
        <v>6.4869999999999997E-3</v>
      </c>
      <c r="S30" s="148">
        <v>1.6080000000000001E-3</v>
      </c>
      <c r="T30" s="148">
        <v>5.2469999999999999E-3</v>
      </c>
      <c r="U30" s="148">
        <v>4.7330000000000002E-3</v>
      </c>
      <c r="V30" s="148">
        <v>5.3829999999999998E-3</v>
      </c>
      <c r="W30" s="148">
        <v>3.039E-3</v>
      </c>
      <c r="X30" s="148">
        <v>1.0363000000000001E-2</v>
      </c>
      <c r="Y30" s="148">
        <v>1.5679999999999999E-3</v>
      </c>
      <c r="Z30" s="148">
        <v>3.8019999999999998E-3</v>
      </c>
      <c r="AA30" s="148">
        <v>1.913E-3</v>
      </c>
      <c r="AB30" s="148">
        <v>3.8882E-2</v>
      </c>
      <c r="AC30" s="148">
        <v>3.4970000000000001E-3</v>
      </c>
      <c r="AD30" s="148">
        <v>9.384E-3</v>
      </c>
      <c r="AE30" s="148">
        <v>3.9950000000000003E-3</v>
      </c>
      <c r="AF30" s="148">
        <v>4.2079999999999999E-3</v>
      </c>
      <c r="AG30" s="148">
        <v>5.7239999999999999E-3</v>
      </c>
      <c r="AH30" s="148">
        <v>1.6118E-2</v>
      </c>
      <c r="AI30" s="148">
        <v>6.6000000000000005E-5</v>
      </c>
      <c r="AJ30" s="148">
        <v>2.2669999999999999E-3</v>
      </c>
      <c r="AK30" s="148">
        <v>2.0464E-2</v>
      </c>
      <c r="AL30" s="148">
        <v>8.6250000000000007E-3</v>
      </c>
      <c r="AM30" s="148">
        <v>2.3174E-2</v>
      </c>
      <c r="AN30" s="148">
        <v>3.9480000000000001E-3</v>
      </c>
      <c r="AO30" s="148">
        <v>4.8263E-2</v>
      </c>
      <c r="AP30" s="148">
        <v>8.9320000000000007E-3</v>
      </c>
      <c r="AQ30" s="148">
        <v>6.6649999999999999E-3</v>
      </c>
      <c r="AR30" s="148">
        <v>0.14685899999999999</v>
      </c>
      <c r="AS30" s="148">
        <v>1.66E-3</v>
      </c>
      <c r="AT30" s="149">
        <v>6.8349999999999999E-3</v>
      </c>
      <c r="AU30" s="148">
        <v>1.4602E-2</v>
      </c>
      <c r="AV30" s="148">
        <v>1.0562E-2</v>
      </c>
      <c r="AW30" s="148">
        <v>0</v>
      </c>
      <c r="AX30" s="148">
        <v>4.0489999999999996E-3</v>
      </c>
      <c r="AY30" s="148">
        <v>7.9520000000000007E-3</v>
      </c>
      <c r="AZ30" s="148">
        <v>-1.973589</v>
      </c>
      <c r="BA30" s="148">
        <v>8.4290000000000007E-3</v>
      </c>
      <c r="BB30" s="148">
        <v>1.0893E-2</v>
      </c>
      <c r="BC30" s="148">
        <v>1.0369999999999999E-3</v>
      </c>
      <c r="BD30" s="148">
        <v>2.2525E-2</v>
      </c>
      <c r="BE30" s="148">
        <v>1.4926E-2</v>
      </c>
      <c r="BF30" s="148">
        <v>1.1521999999999999E-2</v>
      </c>
      <c r="BG30" s="148">
        <v>1.2070000000000001E-2</v>
      </c>
      <c r="BH30" s="148">
        <v>2.7886000000000001E-2</v>
      </c>
      <c r="BI30" s="148">
        <v>1.7257000000000002E-2</v>
      </c>
      <c r="BJ30" s="148">
        <v>2.0195999999999999E-2</v>
      </c>
      <c r="BK30" s="148">
        <v>4.8089999999999999E-3</v>
      </c>
      <c r="BL30" s="159">
        <v>9.103E-3</v>
      </c>
    </row>
    <row r="31" spans="1:64" ht="15.75" customHeight="1" x14ac:dyDescent="0.15">
      <c r="A31" s="23">
        <v>27</v>
      </c>
      <c r="B31" s="32" t="s">
        <v>10</v>
      </c>
      <c r="C31" s="158">
        <v>3.5500000000000001E-4</v>
      </c>
      <c r="D31" s="148">
        <v>0</v>
      </c>
      <c r="E31" s="148">
        <v>7.6000000000000004E-5</v>
      </c>
      <c r="F31" s="148">
        <v>3.86E-4</v>
      </c>
      <c r="G31" s="148">
        <v>6.0999999999999999E-5</v>
      </c>
      <c r="H31" s="148">
        <v>2.7999999999999998E-4</v>
      </c>
      <c r="I31" s="148">
        <v>4.0999999999999999E-4</v>
      </c>
      <c r="J31" s="148">
        <v>4.35E-4</v>
      </c>
      <c r="K31" s="148">
        <v>4.1E-5</v>
      </c>
      <c r="L31" s="148">
        <v>4.26E-4</v>
      </c>
      <c r="M31" s="148">
        <v>1.92E-4</v>
      </c>
      <c r="N31" s="148">
        <v>4.9700000000000005E-4</v>
      </c>
      <c r="O31" s="148">
        <v>7.2099999999999996E-4</v>
      </c>
      <c r="P31" s="148">
        <v>5.4100000000000003E-4</v>
      </c>
      <c r="Q31" s="148">
        <v>4.0200000000000001E-4</v>
      </c>
      <c r="R31" s="148">
        <v>3.86E-4</v>
      </c>
      <c r="S31" s="148">
        <v>2.02E-4</v>
      </c>
      <c r="T31" s="148">
        <v>1.9100000000000001E-4</v>
      </c>
      <c r="U31" s="148">
        <v>1.4200000000000001E-4</v>
      </c>
      <c r="V31" s="148">
        <v>3.1E-4</v>
      </c>
      <c r="W31" s="148">
        <v>2.32E-4</v>
      </c>
      <c r="X31" s="148">
        <v>1.65E-4</v>
      </c>
      <c r="Y31" s="148">
        <v>5.5000000000000002E-5</v>
      </c>
      <c r="Z31" s="148">
        <v>1.95E-4</v>
      </c>
      <c r="AA31" s="148">
        <v>1.8799999999999999E-4</v>
      </c>
      <c r="AB31" s="148">
        <v>1.6100000000000001E-4</v>
      </c>
      <c r="AC31" s="148">
        <v>7.8999999999999996E-5</v>
      </c>
      <c r="AD31" s="148">
        <v>1.895E-3</v>
      </c>
      <c r="AE31" s="148">
        <v>3.7260000000000001E-3</v>
      </c>
      <c r="AF31" s="148">
        <v>3.5300000000000002E-4</v>
      </c>
      <c r="AG31" s="148">
        <v>3.5300000000000002E-4</v>
      </c>
      <c r="AH31" s="148">
        <v>3.3199999999999999E-4</v>
      </c>
      <c r="AI31" s="148">
        <v>1.14E-3</v>
      </c>
      <c r="AJ31" s="148">
        <v>8.8800000000000001E-4</v>
      </c>
      <c r="AK31" s="148">
        <v>4.3800000000000002E-4</v>
      </c>
      <c r="AL31" s="148">
        <v>1.2470000000000001E-3</v>
      </c>
      <c r="AM31" s="148">
        <v>6.3900000000000003E-4</v>
      </c>
      <c r="AN31" s="148">
        <v>2.8899999999999998E-4</v>
      </c>
      <c r="AO31" s="148">
        <v>1.8799999999999999E-4</v>
      </c>
      <c r="AP31" s="148">
        <v>1.3999999999999999E-4</v>
      </c>
      <c r="AQ31" s="148">
        <v>2.6800000000000001E-4</v>
      </c>
      <c r="AR31" s="148">
        <v>0</v>
      </c>
      <c r="AS31" s="148">
        <v>0</v>
      </c>
      <c r="AT31" s="149">
        <v>3.9500000000000001E-4</v>
      </c>
      <c r="AU31" s="148">
        <v>0</v>
      </c>
      <c r="AV31" s="148">
        <v>0</v>
      </c>
      <c r="AW31" s="148">
        <v>0</v>
      </c>
      <c r="AX31" s="148">
        <v>0.72402200000000005</v>
      </c>
      <c r="AY31" s="148">
        <v>0.23402500000000001</v>
      </c>
      <c r="AZ31" s="148">
        <v>0</v>
      </c>
      <c r="BA31" s="148">
        <v>8.8654999999999998E-2</v>
      </c>
      <c r="BB31" s="148">
        <v>4.0613999999999997E-2</v>
      </c>
      <c r="BC31" s="148">
        <v>0</v>
      </c>
      <c r="BD31" s="148">
        <v>0</v>
      </c>
      <c r="BE31" s="148">
        <v>0</v>
      </c>
      <c r="BF31" s="148">
        <v>4.6448000000000003E-2</v>
      </c>
      <c r="BG31" s="148">
        <v>2.8761999999999999E-2</v>
      </c>
      <c r="BH31" s="148">
        <v>0</v>
      </c>
      <c r="BI31" s="148">
        <v>0</v>
      </c>
      <c r="BJ31" s="148">
        <v>0</v>
      </c>
      <c r="BK31" s="148">
        <v>8.2399E-2</v>
      </c>
      <c r="BL31" s="159">
        <v>3.9261999999999998E-2</v>
      </c>
    </row>
    <row r="32" spans="1:64" ht="15.75" customHeight="1" x14ac:dyDescent="0.15">
      <c r="A32" s="25">
        <v>28</v>
      </c>
      <c r="B32" s="32" t="s">
        <v>176</v>
      </c>
      <c r="C32" s="158">
        <v>1.4250000000000001E-2</v>
      </c>
      <c r="D32" s="148">
        <v>4.6810000000000003E-3</v>
      </c>
      <c r="E32" s="148">
        <v>2.6776999999999999E-2</v>
      </c>
      <c r="F32" s="148">
        <v>3.2197999999999997E-2</v>
      </c>
      <c r="G32" s="148">
        <v>1.4718999999999999E-2</v>
      </c>
      <c r="H32" s="148">
        <v>3.2684999999999999E-2</v>
      </c>
      <c r="I32" s="148">
        <v>3.3374000000000001E-2</v>
      </c>
      <c r="J32" s="148">
        <v>2.8941999999999999E-2</v>
      </c>
      <c r="K32" s="148">
        <v>7.6290000000000004E-3</v>
      </c>
      <c r="L32" s="148">
        <v>3.3063000000000002E-2</v>
      </c>
      <c r="M32" s="148">
        <v>3.0283000000000001E-2</v>
      </c>
      <c r="N32" s="148">
        <v>5.1942000000000002E-2</v>
      </c>
      <c r="O32" s="148">
        <v>4.3862999999999999E-2</v>
      </c>
      <c r="P32" s="148">
        <v>5.2663000000000001E-2</v>
      </c>
      <c r="Q32" s="148">
        <v>2.9505E-2</v>
      </c>
      <c r="R32" s="148">
        <v>2.2890000000000001E-2</v>
      </c>
      <c r="S32" s="148">
        <v>1.1599E-2</v>
      </c>
      <c r="T32" s="148">
        <v>1.2364E-2</v>
      </c>
      <c r="U32" s="148">
        <v>5.6210000000000001E-3</v>
      </c>
      <c r="V32" s="148">
        <v>3.2250000000000001E-2</v>
      </c>
      <c r="W32" s="148">
        <v>7.8650000000000005E-3</v>
      </c>
      <c r="X32" s="148">
        <v>5.9890000000000004E-3</v>
      </c>
      <c r="Y32" s="148">
        <v>1.1642E-2</v>
      </c>
      <c r="Z32" s="148">
        <v>1.8275E-2</v>
      </c>
      <c r="AA32" s="148">
        <v>1.6025999999999999E-2</v>
      </c>
      <c r="AB32" s="148">
        <v>1.6823999999999999E-2</v>
      </c>
      <c r="AC32" s="148">
        <v>3.3899999999999998E-3</v>
      </c>
      <c r="AD32" s="148">
        <v>7.8146999999999994E-2</v>
      </c>
      <c r="AE32" s="148">
        <v>4.7151999999999999E-2</v>
      </c>
      <c r="AF32" s="148">
        <v>7.3613999999999999E-2</v>
      </c>
      <c r="AG32" s="148">
        <v>1.8887999999999999E-2</v>
      </c>
      <c r="AH32" s="148">
        <v>5.3749999999999996E-3</v>
      </c>
      <c r="AI32" s="148">
        <v>3.8700000000000002E-3</v>
      </c>
      <c r="AJ32" s="148">
        <v>1.3625E-2</v>
      </c>
      <c r="AK32" s="148">
        <v>5.9579999999999998E-3</v>
      </c>
      <c r="AL32" s="148">
        <v>1.2066E-2</v>
      </c>
      <c r="AM32" s="148">
        <v>1.4252000000000001E-2</v>
      </c>
      <c r="AN32" s="148">
        <v>1.1878E-2</v>
      </c>
      <c r="AO32" s="148">
        <v>4.6360000000000004E-3</v>
      </c>
      <c r="AP32" s="148">
        <v>5.2360000000000002E-3</v>
      </c>
      <c r="AQ32" s="148">
        <v>3.5450000000000002E-2</v>
      </c>
      <c r="AR32" s="148">
        <v>0</v>
      </c>
      <c r="AS32" s="148">
        <v>4.5370000000000002E-3</v>
      </c>
      <c r="AT32" s="149">
        <v>1.7337999999999999E-2</v>
      </c>
      <c r="AU32" s="148">
        <v>4.4900000000000002E-4</v>
      </c>
      <c r="AV32" s="148">
        <v>2.2988000000000001E-2</v>
      </c>
      <c r="AW32" s="148">
        <v>0</v>
      </c>
      <c r="AX32" s="148">
        <v>0</v>
      </c>
      <c r="AY32" s="148">
        <v>0</v>
      </c>
      <c r="AZ32" s="148">
        <v>0</v>
      </c>
      <c r="BA32" s="148">
        <v>1.2352999999999999E-2</v>
      </c>
      <c r="BB32" s="148">
        <v>2.3538E-2</v>
      </c>
      <c r="BC32" s="148">
        <v>4.1599999999999997E-4</v>
      </c>
      <c r="BD32" s="148">
        <v>5.7940999999999999E-2</v>
      </c>
      <c r="BE32" s="148">
        <v>3.7599E-2</v>
      </c>
      <c r="BF32" s="148">
        <v>2.4372000000000001E-2</v>
      </c>
      <c r="BG32" s="148">
        <v>2.7640999999999999E-2</v>
      </c>
      <c r="BH32" s="148">
        <v>1.5999999999999999E-5</v>
      </c>
      <c r="BI32" s="148">
        <v>4.9069000000000002E-2</v>
      </c>
      <c r="BJ32" s="148">
        <v>3.5506000000000003E-2</v>
      </c>
      <c r="BK32" s="148">
        <v>1.5755000000000002E-2</v>
      </c>
      <c r="BL32" s="159">
        <v>2.477E-2</v>
      </c>
    </row>
    <row r="33" spans="1:64" ht="15.75" customHeight="1" x14ac:dyDescent="0.15">
      <c r="A33" s="23">
        <v>29</v>
      </c>
      <c r="B33" s="32" t="s">
        <v>177</v>
      </c>
      <c r="C33" s="158">
        <v>7.18E-4</v>
      </c>
      <c r="D33" s="148">
        <v>1.8000000000000001E-4</v>
      </c>
      <c r="E33" s="148">
        <v>3.0499999999999999E-4</v>
      </c>
      <c r="F33" s="148">
        <v>2.1849999999999999E-3</v>
      </c>
      <c r="G33" s="148">
        <v>1.9480000000000001E-3</v>
      </c>
      <c r="H33" s="148">
        <v>1.8190000000000001E-3</v>
      </c>
      <c r="I33" s="148">
        <v>1.536E-3</v>
      </c>
      <c r="J33" s="148">
        <v>2.323E-3</v>
      </c>
      <c r="K33" s="148">
        <v>4.2400000000000001E-4</v>
      </c>
      <c r="L33" s="148">
        <v>1.041E-3</v>
      </c>
      <c r="M33" s="148">
        <v>5.6599999999999999E-4</v>
      </c>
      <c r="N33" s="148">
        <v>8.52E-4</v>
      </c>
      <c r="O33" s="148">
        <v>1.3990000000000001E-3</v>
      </c>
      <c r="P33" s="148">
        <v>8.9899999999999995E-4</v>
      </c>
      <c r="Q33" s="148">
        <v>7.6000000000000004E-4</v>
      </c>
      <c r="R33" s="148">
        <v>6.1799999999999995E-4</v>
      </c>
      <c r="S33" s="148">
        <v>6.4000000000000005E-4</v>
      </c>
      <c r="T33" s="148">
        <v>6.6399999999999999E-4</v>
      </c>
      <c r="U33" s="148">
        <v>7.4799999999999997E-4</v>
      </c>
      <c r="V33" s="148">
        <v>1.7329999999999999E-3</v>
      </c>
      <c r="W33" s="148">
        <v>4.7800000000000002E-4</v>
      </c>
      <c r="X33" s="148">
        <v>2.1100000000000001E-4</v>
      </c>
      <c r="Y33" s="148">
        <v>2.9799999999999998E-4</v>
      </c>
      <c r="Z33" s="148">
        <v>2.2100000000000001E-4</v>
      </c>
      <c r="AA33" s="148">
        <v>6.1799999999999995E-4</v>
      </c>
      <c r="AB33" s="148">
        <v>8.4800000000000001E-4</v>
      </c>
      <c r="AC33" s="148">
        <v>7.54E-4</v>
      </c>
      <c r="AD33" s="148">
        <v>7.0799999999999997E-4</v>
      </c>
      <c r="AE33" s="148">
        <v>7.9087000000000005E-2</v>
      </c>
      <c r="AF33" s="148">
        <v>9.4870000000000006E-3</v>
      </c>
      <c r="AG33" s="148">
        <v>1.8990000000000001E-3</v>
      </c>
      <c r="AH33" s="148">
        <v>1.2329999999999999E-3</v>
      </c>
      <c r="AI33" s="148">
        <v>3.8200000000000002E-4</v>
      </c>
      <c r="AJ33" s="148">
        <v>3.7320000000000001E-3</v>
      </c>
      <c r="AK33" s="148">
        <v>2.0049999999999998E-3</v>
      </c>
      <c r="AL33" s="148">
        <v>4.228E-3</v>
      </c>
      <c r="AM33" s="148">
        <v>7.6750000000000004E-3</v>
      </c>
      <c r="AN33" s="148">
        <v>4.6290000000000003E-3</v>
      </c>
      <c r="AO33" s="148">
        <v>2.2650000000000001E-3</v>
      </c>
      <c r="AP33" s="148">
        <v>7.1500000000000003E-4</v>
      </c>
      <c r="AQ33" s="148">
        <v>9.0240000000000008E-3</v>
      </c>
      <c r="AR33" s="148">
        <v>0</v>
      </c>
      <c r="AS33" s="148">
        <v>1.384E-3</v>
      </c>
      <c r="AT33" s="149">
        <v>2.1120000000000002E-3</v>
      </c>
      <c r="AU33" s="148">
        <v>1.7799999999999999E-4</v>
      </c>
      <c r="AV33" s="148">
        <v>5.6930000000000001E-3</v>
      </c>
      <c r="AW33" s="148">
        <v>-2.7859999999999998E-3</v>
      </c>
      <c r="AX33" s="148">
        <v>0</v>
      </c>
      <c r="AY33" s="148">
        <v>0</v>
      </c>
      <c r="AZ33" s="148">
        <v>0</v>
      </c>
      <c r="BA33" s="148">
        <v>2.6849999999999999E-3</v>
      </c>
      <c r="BB33" s="148">
        <v>3.4020000000000001E-3</v>
      </c>
      <c r="BC33" s="148">
        <v>1.2E-4</v>
      </c>
      <c r="BD33" s="148">
        <v>1.7080000000000001E-3</v>
      </c>
      <c r="BE33" s="148">
        <v>1.1460000000000001E-3</v>
      </c>
      <c r="BF33" s="148">
        <v>1.952E-3</v>
      </c>
      <c r="BG33" s="148">
        <v>2.7439999999999999E-3</v>
      </c>
      <c r="BH33" s="148">
        <v>1.2E-5</v>
      </c>
      <c r="BI33" s="148">
        <v>1.27E-4</v>
      </c>
      <c r="BJ33" s="148">
        <v>9.5000000000000005E-5</v>
      </c>
      <c r="BK33" s="148">
        <v>3.3899999999999998E-3</v>
      </c>
      <c r="BL33" s="159">
        <v>3.7109999999999999E-3</v>
      </c>
    </row>
    <row r="34" spans="1:64" ht="15.75" customHeight="1" x14ac:dyDescent="0.15">
      <c r="A34" s="25">
        <v>30</v>
      </c>
      <c r="B34" s="32" t="s">
        <v>178</v>
      </c>
      <c r="C34" s="158">
        <v>3.88E-4</v>
      </c>
      <c r="D34" s="148">
        <v>0</v>
      </c>
      <c r="E34" s="148">
        <v>3.3100000000000002E-4</v>
      </c>
      <c r="F34" s="148">
        <v>1.9919999999999998E-3</v>
      </c>
      <c r="G34" s="148">
        <v>7.9199999999999995E-4</v>
      </c>
      <c r="H34" s="148">
        <v>2.0900000000000001E-4</v>
      </c>
      <c r="I34" s="148">
        <v>5.9699999999999998E-4</v>
      </c>
      <c r="J34" s="148">
        <v>2.3530000000000001E-3</v>
      </c>
      <c r="K34" s="148">
        <v>6.9999999999999999E-6</v>
      </c>
      <c r="L34" s="148">
        <v>4.3000000000000002E-5</v>
      </c>
      <c r="M34" s="148">
        <v>1.73E-4</v>
      </c>
      <c r="N34" s="148">
        <v>3.0800000000000001E-4</v>
      </c>
      <c r="O34" s="148">
        <v>2.444E-3</v>
      </c>
      <c r="P34" s="148">
        <v>9.1000000000000003E-5</v>
      </c>
      <c r="Q34" s="148">
        <v>5.7000000000000003E-5</v>
      </c>
      <c r="R34" s="148">
        <v>7.7000000000000001E-5</v>
      </c>
      <c r="S34" s="148">
        <v>3.2299999999999999E-4</v>
      </c>
      <c r="T34" s="148">
        <v>3.0000000000000001E-5</v>
      </c>
      <c r="U34" s="148">
        <v>8.9099999999999997E-4</v>
      </c>
      <c r="V34" s="148">
        <v>7.4100000000000001E-4</v>
      </c>
      <c r="W34" s="148">
        <v>1.66E-4</v>
      </c>
      <c r="X34" s="148">
        <v>1.5899999999999999E-4</v>
      </c>
      <c r="Y34" s="148">
        <v>3.8000000000000002E-5</v>
      </c>
      <c r="Z34" s="148">
        <v>6.9999999999999999E-6</v>
      </c>
      <c r="AA34" s="148">
        <v>2.8639999999999998E-3</v>
      </c>
      <c r="AB34" s="148">
        <v>2.92E-4</v>
      </c>
      <c r="AC34" s="148">
        <v>1.797E-3</v>
      </c>
      <c r="AD34" s="148">
        <v>6.8209999999999998E-3</v>
      </c>
      <c r="AE34" s="148">
        <v>1.72E-3</v>
      </c>
      <c r="AF34" s="148">
        <v>0</v>
      </c>
      <c r="AG34" s="148">
        <v>1.274E-3</v>
      </c>
      <c r="AH34" s="148">
        <v>3.0760000000000002E-3</v>
      </c>
      <c r="AI34" s="148">
        <v>1.2E-5</v>
      </c>
      <c r="AJ34" s="148">
        <v>5.3039999999999997E-3</v>
      </c>
      <c r="AK34" s="148">
        <v>3.9189999999999997E-3</v>
      </c>
      <c r="AL34" s="148">
        <v>3.3263000000000001E-2</v>
      </c>
      <c r="AM34" s="148">
        <v>4.0749999999999996E-3</v>
      </c>
      <c r="AN34" s="148">
        <v>3.6830000000000001E-3</v>
      </c>
      <c r="AO34" s="148">
        <v>3.4E-5</v>
      </c>
      <c r="AP34" s="148">
        <v>3.1700000000000001E-4</v>
      </c>
      <c r="AQ34" s="148">
        <v>1.7047E-2</v>
      </c>
      <c r="AR34" s="148">
        <v>0</v>
      </c>
      <c r="AS34" s="148">
        <v>1.4352999999999999E-2</v>
      </c>
      <c r="AT34" s="149">
        <v>2.4949999999999998E-3</v>
      </c>
      <c r="AU34" s="148">
        <v>0</v>
      </c>
      <c r="AV34" s="148">
        <v>1.1950000000000001E-3</v>
      </c>
      <c r="AW34" s="148">
        <v>8.515E-3</v>
      </c>
      <c r="AX34" s="148">
        <v>0</v>
      </c>
      <c r="AY34" s="148">
        <v>0</v>
      </c>
      <c r="AZ34" s="148">
        <v>0</v>
      </c>
      <c r="BA34" s="148">
        <v>1.792E-3</v>
      </c>
      <c r="BB34" s="148">
        <v>3.3939999999999999E-3</v>
      </c>
      <c r="BC34" s="148">
        <v>4.3000000000000002E-5</v>
      </c>
      <c r="BD34" s="148">
        <v>3.117E-3</v>
      </c>
      <c r="BE34" s="148">
        <v>2.0300000000000001E-3</v>
      </c>
      <c r="BF34" s="148">
        <v>1.905E-3</v>
      </c>
      <c r="BG34" s="148">
        <v>2.996E-3</v>
      </c>
      <c r="BH34" s="148">
        <v>1.9999999999999999E-6</v>
      </c>
      <c r="BI34" s="148">
        <v>0</v>
      </c>
      <c r="BJ34" s="148">
        <v>9.9999999999999995E-7</v>
      </c>
      <c r="BK34" s="148">
        <v>3.3790000000000001E-3</v>
      </c>
      <c r="BL34" s="159">
        <v>4.0889999999999998E-3</v>
      </c>
    </row>
    <row r="35" spans="1:64" ht="15.75" customHeight="1" x14ac:dyDescent="0.15">
      <c r="A35" s="23">
        <v>31</v>
      </c>
      <c r="B35" s="32" t="s">
        <v>179</v>
      </c>
      <c r="C35" s="158">
        <v>7.4473999999999999E-2</v>
      </c>
      <c r="D35" s="148">
        <v>1.7284999999999998E-2</v>
      </c>
      <c r="E35" s="148">
        <v>8.2263000000000003E-2</v>
      </c>
      <c r="F35" s="148">
        <v>2.2814999999999998E-2</v>
      </c>
      <c r="G35" s="148">
        <v>7.5777999999999998E-2</v>
      </c>
      <c r="H35" s="148">
        <v>6.8598999999999993E-2</v>
      </c>
      <c r="I35" s="148">
        <v>8.1380999999999995E-2</v>
      </c>
      <c r="J35" s="148">
        <v>4.6469999999999997E-2</v>
      </c>
      <c r="K35" s="148">
        <v>1.0402E-2</v>
      </c>
      <c r="L35" s="148">
        <v>5.7667000000000003E-2</v>
      </c>
      <c r="M35" s="148">
        <v>5.2366000000000003E-2</v>
      </c>
      <c r="N35" s="148">
        <v>4.5172999999999998E-2</v>
      </c>
      <c r="O35" s="148">
        <v>3.9314000000000002E-2</v>
      </c>
      <c r="P35" s="148">
        <v>2.7344E-2</v>
      </c>
      <c r="Q35" s="148">
        <v>5.8344E-2</v>
      </c>
      <c r="R35" s="148">
        <v>4.4552000000000001E-2</v>
      </c>
      <c r="S35" s="148">
        <v>4.1424999999999997E-2</v>
      </c>
      <c r="T35" s="148">
        <v>4.1278000000000002E-2</v>
      </c>
      <c r="U35" s="148">
        <v>4.9425999999999998E-2</v>
      </c>
      <c r="V35" s="148">
        <v>4.2050999999999998E-2</v>
      </c>
      <c r="W35" s="148">
        <v>5.3141000000000001E-2</v>
      </c>
      <c r="X35" s="148">
        <v>4.3261000000000001E-2</v>
      </c>
      <c r="Y35" s="148">
        <v>4.0138E-2</v>
      </c>
      <c r="Z35" s="148">
        <v>2.0524000000000001E-2</v>
      </c>
      <c r="AA35" s="148">
        <v>4.7039999999999998E-2</v>
      </c>
      <c r="AB35" s="148">
        <v>6.4996999999999999E-2</v>
      </c>
      <c r="AC35" s="148">
        <v>5.6355000000000002E-2</v>
      </c>
      <c r="AD35" s="148">
        <v>1.8995999999999999E-2</v>
      </c>
      <c r="AE35" s="148">
        <v>1.9878E-2</v>
      </c>
      <c r="AF35" s="148">
        <v>1.5417E-2</v>
      </c>
      <c r="AG35" s="148">
        <v>1.0919E-2</v>
      </c>
      <c r="AH35" s="148">
        <v>5.3270000000000001E-3</v>
      </c>
      <c r="AI35" s="148">
        <v>1.2440000000000001E-3</v>
      </c>
      <c r="AJ35" s="148">
        <v>2.6672999999999999E-2</v>
      </c>
      <c r="AK35" s="148">
        <v>1.1415E-2</v>
      </c>
      <c r="AL35" s="148">
        <v>9.4579999999999994E-3</v>
      </c>
      <c r="AM35" s="148">
        <v>2.4882999999999999E-2</v>
      </c>
      <c r="AN35" s="148">
        <v>5.0270000000000002E-2</v>
      </c>
      <c r="AO35" s="148">
        <v>3.7419000000000001E-2</v>
      </c>
      <c r="AP35" s="148">
        <v>2.0063000000000001E-2</v>
      </c>
      <c r="AQ35" s="148">
        <v>7.5190000000000007E-2</v>
      </c>
      <c r="AR35" s="148">
        <v>0.22681499999999999</v>
      </c>
      <c r="AS35" s="148">
        <v>1.0059E-2</v>
      </c>
      <c r="AT35" s="149">
        <v>3.4598999999999998E-2</v>
      </c>
      <c r="AU35" s="148">
        <v>0.110495</v>
      </c>
      <c r="AV35" s="148">
        <v>0.157527</v>
      </c>
      <c r="AW35" s="148">
        <v>1.44E-4</v>
      </c>
      <c r="AX35" s="148">
        <v>1.8048999999999999E-2</v>
      </c>
      <c r="AY35" s="148">
        <v>5.4648000000000002E-2</v>
      </c>
      <c r="AZ35" s="148">
        <v>-8.6440579999999994</v>
      </c>
      <c r="BA35" s="148">
        <v>0.10324</v>
      </c>
      <c r="BB35" s="148">
        <v>8.2610000000000003E-2</v>
      </c>
      <c r="BC35" s="148">
        <v>4.1964000000000001E-2</v>
      </c>
      <c r="BD35" s="148">
        <v>8.8897000000000004E-2</v>
      </c>
      <c r="BE35" s="148">
        <v>7.2300000000000003E-2</v>
      </c>
      <c r="BF35" s="148">
        <v>8.8510000000000005E-2</v>
      </c>
      <c r="BG35" s="148">
        <v>7.9601000000000005E-2</v>
      </c>
      <c r="BH35" s="148">
        <v>1.8699999999999999E-3</v>
      </c>
      <c r="BI35" s="148">
        <v>7.9438999999999996E-2</v>
      </c>
      <c r="BJ35" s="148">
        <v>5.799E-2</v>
      </c>
      <c r="BK35" s="148">
        <v>0.112132</v>
      </c>
      <c r="BL35" s="159">
        <v>8.7490999999999999E-2</v>
      </c>
    </row>
    <row r="36" spans="1:64" ht="15.75" customHeight="1" x14ac:dyDescent="0.15">
      <c r="A36" s="25">
        <v>32</v>
      </c>
      <c r="B36" s="32" t="s">
        <v>11</v>
      </c>
      <c r="C36" s="158">
        <v>5.679E-3</v>
      </c>
      <c r="D36" s="148">
        <v>8.2819999999999994E-3</v>
      </c>
      <c r="E36" s="148">
        <v>1.6580000000000001E-2</v>
      </c>
      <c r="F36" s="148">
        <v>4.3316E-2</v>
      </c>
      <c r="G36" s="148">
        <v>6.398E-3</v>
      </c>
      <c r="H36" s="148">
        <v>1.7958999999999999E-2</v>
      </c>
      <c r="I36" s="148">
        <v>1.0109999999999999E-2</v>
      </c>
      <c r="J36" s="148">
        <v>5.8979999999999996E-3</v>
      </c>
      <c r="K36" s="148">
        <v>3.3019999999999998E-3</v>
      </c>
      <c r="L36" s="148">
        <v>3.542E-3</v>
      </c>
      <c r="M36" s="148">
        <v>5.5310000000000003E-3</v>
      </c>
      <c r="N36" s="148">
        <v>1.8519999999999998E-2</v>
      </c>
      <c r="O36" s="148">
        <v>9.3900000000000008E-3</v>
      </c>
      <c r="P36" s="148">
        <v>4.5589999999999997E-3</v>
      </c>
      <c r="Q36" s="148">
        <v>8.7069999999999995E-3</v>
      </c>
      <c r="R36" s="148">
        <v>1.2191E-2</v>
      </c>
      <c r="S36" s="148">
        <v>6.0790000000000002E-3</v>
      </c>
      <c r="T36" s="148">
        <v>7.5059999999999997E-3</v>
      </c>
      <c r="U36" s="148">
        <v>8.8459999999999997E-3</v>
      </c>
      <c r="V36" s="148">
        <v>6.1650000000000003E-3</v>
      </c>
      <c r="W36" s="148">
        <v>5.1219999999999998E-3</v>
      </c>
      <c r="X36" s="148">
        <v>5.8770000000000003E-3</v>
      </c>
      <c r="Y36" s="148">
        <v>3.3630000000000001E-3</v>
      </c>
      <c r="Z36" s="148">
        <v>1.0160000000000001E-2</v>
      </c>
      <c r="AA36" s="148">
        <v>8.4600000000000005E-3</v>
      </c>
      <c r="AB36" s="148">
        <v>1.8076999999999999E-2</v>
      </c>
      <c r="AC36" s="148">
        <v>1.2447E-2</v>
      </c>
      <c r="AD36" s="148">
        <v>1.5564E-2</v>
      </c>
      <c r="AE36" s="148">
        <v>2.6981000000000002E-2</v>
      </c>
      <c r="AF36" s="148">
        <v>3.6097999999999998E-2</v>
      </c>
      <c r="AG36" s="148">
        <v>1.7614999999999999E-2</v>
      </c>
      <c r="AH36" s="148">
        <v>4.3742999999999997E-2</v>
      </c>
      <c r="AI36" s="148">
        <v>7.5771000000000005E-2</v>
      </c>
      <c r="AJ36" s="148">
        <v>2.367E-2</v>
      </c>
      <c r="AK36" s="148">
        <v>5.9150000000000001E-3</v>
      </c>
      <c r="AL36" s="148">
        <v>1.9288E-2</v>
      </c>
      <c r="AM36" s="148">
        <v>6.4000000000000003E-3</v>
      </c>
      <c r="AN36" s="148">
        <v>8.4159999999999999E-3</v>
      </c>
      <c r="AO36" s="148">
        <v>2.6565999999999999E-2</v>
      </c>
      <c r="AP36" s="148">
        <v>8.1609999999999999E-3</v>
      </c>
      <c r="AQ36" s="148">
        <v>6.4640000000000001E-3</v>
      </c>
      <c r="AR36" s="148">
        <v>0</v>
      </c>
      <c r="AS36" s="148">
        <v>2.8549999999999999E-3</v>
      </c>
      <c r="AT36" s="149">
        <v>1.3779E-2</v>
      </c>
      <c r="AU36" s="148">
        <v>1.9000000000000001E-5</v>
      </c>
      <c r="AV36" s="148">
        <v>5.8383999999999998E-2</v>
      </c>
      <c r="AW36" s="148">
        <v>0</v>
      </c>
      <c r="AX36" s="148">
        <v>0</v>
      </c>
      <c r="AY36" s="148">
        <v>0</v>
      </c>
      <c r="AZ36" s="148">
        <v>0</v>
      </c>
      <c r="BA36" s="148">
        <v>3.1338999999999999E-2</v>
      </c>
      <c r="BB36" s="148">
        <v>2.8466000000000002E-2</v>
      </c>
      <c r="BC36" s="148">
        <v>7.254E-3</v>
      </c>
      <c r="BD36" s="148">
        <v>8.25E-4</v>
      </c>
      <c r="BE36" s="148">
        <v>3.0990000000000002E-3</v>
      </c>
      <c r="BF36" s="148">
        <v>1.7894E-2</v>
      </c>
      <c r="BG36" s="148">
        <v>2.1062999999999998E-2</v>
      </c>
      <c r="BH36" s="148">
        <v>1.1261E-2</v>
      </c>
      <c r="BI36" s="148">
        <v>1.9969000000000001E-2</v>
      </c>
      <c r="BJ36" s="148">
        <v>1.7561E-2</v>
      </c>
      <c r="BK36" s="148">
        <v>1.8152000000000001E-2</v>
      </c>
      <c r="BL36" s="159">
        <v>2.2341E-2</v>
      </c>
    </row>
    <row r="37" spans="1:64" ht="15.75" customHeight="1" x14ac:dyDescent="0.15">
      <c r="A37" s="23">
        <v>33</v>
      </c>
      <c r="B37" s="32" t="s">
        <v>12</v>
      </c>
      <c r="C37" s="158">
        <v>4.3369999999999997E-3</v>
      </c>
      <c r="D37" s="148">
        <v>7.2000000000000005E-4</v>
      </c>
      <c r="E37" s="148">
        <v>7.6300000000000001E-4</v>
      </c>
      <c r="F37" s="148">
        <v>5.2700000000000004E-3</v>
      </c>
      <c r="G37" s="148">
        <v>2.5579999999999999E-3</v>
      </c>
      <c r="H37" s="148">
        <v>3.1159999999999998E-3</v>
      </c>
      <c r="I37" s="148">
        <v>2.3570000000000002E-3</v>
      </c>
      <c r="J37" s="148">
        <v>2.1480000000000002E-3</v>
      </c>
      <c r="K37" s="148">
        <v>3.57E-4</v>
      </c>
      <c r="L37" s="148">
        <v>3.3219999999999999E-3</v>
      </c>
      <c r="M37" s="148">
        <v>2.5869999999999999E-3</v>
      </c>
      <c r="N37" s="148">
        <v>2.8909999999999999E-3</v>
      </c>
      <c r="O37" s="148">
        <v>2.983E-3</v>
      </c>
      <c r="P37" s="148">
        <v>1.3519999999999999E-3</v>
      </c>
      <c r="Q37" s="148">
        <v>1.859E-3</v>
      </c>
      <c r="R37" s="148">
        <v>3.751E-3</v>
      </c>
      <c r="S37" s="148">
        <v>2.9199999999999999E-3</v>
      </c>
      <c r="T37" s="148">
        <v>2.7910000000000001E-3</v>
      </c>
      <c r="U37" s="148">
        <v>1.722E-3</v>
      </c>
      <c r="V37" s="148">
        <v>1.5529999999999999E-3</v>
      </c>
      <c r="W37" s="148">
        <v>2.0569999999999998E-3</v>
      </c>
      <c r="X37" s="148">
        <v>2.653E-3</v>
      </c>
      <c r="Y37" s="148">
        <v>6.3000000000000003E-4</v>
      </c>
      <c r="Z37" s="148">
        <v>6.3699999999999998E-4</v>
      </c>
      <c r="AA37" s="148">
        <v>2.4919999999999999E-3</v>
      </c>
      <c r="AB37" s="148">
        <v>2.7070000000000002E-3</v>
      </c>
      <c r="AC37" s="148">
        <v>4.7400000000000003E-3</v>
      </c>
      <c r="AD37" s="148">
        <v>5.254E-3</v>
      </c>
      <c r="AE37" s="148">
        <v>1.2620000000000001E-3</v>
      </c>
      <c r="AF37" s="148">
        <v>2.1489999999999999E-3</v>
      </c>
      <c r="AG37" s="148">
        <v>2.9260999999999999E-2</v>
      </c>
      <c r="AH37" s="148">
        <v>1.5469E-2</v>
      </c>
      <c r="AI37" s="148">
        <v>2.9756000000000001E-2</v>
      </c>
      <c r="AJ37" s="148">
        <v>2.2159000000000002E-2</v>
      </c>
      <c r="AK37" s="148">
        <v>2.1838E-2</v>
      </c>
      <c r="AL37" s="148">
        <v>1.1329999999999999E-3</v>
      </c>
      <c r="AM37" s="148">
        <v>1.3183E-2</v>
      </c>
      <c r="AN37" s="148">
        <v>1.695E-2</v>
      </c>
      <c r="AO37" s="148">
        <v>1.7937999999999999E-2</v>
      </c>
      <c r="AP37" s="148">
        <v>8.3009999999999994E-3</v>
      </c>
      <c r="AQ37" s="148">
        <v>1.3941E-2</v>
      </c>
      <c r="AR37" s="148">
        <v>0</v>
      </c>
      <c r="AS37" s="148">
        <v>3.15E-2</v>
      </c>
      <c r="AT37" s="149">
        <v>9.8069999999999997E-3</v>
      </c>
      <c r="AU37" s="148">
        <v>0</v>
      </c>
      <c r="AV37" s="148">
        <v>0.209371</v>
      </c>
      <c r="AW37" s="148">
        <v>2.5300000000000002E-4</v>
      </c>
      <c r="AX37" s="148">
        <v>0</v>
      </c>
      <c r="AY37" s="148">
        <v>0</v>
      </c>
      <c r="AZ37" s="148">
        <v>0</v>
      </c>
      <c r="BA37" s="148">
        <v>0.11241900000000001</v>
      </c>
      <c r="BB37" s="148">
        <v>6.1127000000000001E-2</v>
      </c>
      <c r="BC37" s="148">
        <v>2.4899999999999998E-4</v>
      </c>
      <c r="BD37" s="148">
        <v>5.8910000000000004E-3</v>
      </c>
      <c r="BE37" s="148">
        <v>3.8960000000000002E-3</v>
      </c>
      <c r="BF37" s="148">
        <v>6.0753000000000001E-2</v>
      </c>
      <c r="BG37" s="148">
        <v>4.4424999999999999E-2</v>
      </c>
      <c r="BH37" s="148">
        <v>1.5E-5</v>
      </c>
      <c r="BI37" s="148">
        <v>4.542E-3</v>
      </c>
      <c r="BJ37" s="148">
        <v>3.29E-3</v>
      </c>
      <c r="BK37" s="148">
        <v>0.10523</v>
      </c>
      <c r="BL37" s="159">
        <v>5.9443000000000003E-2</v>
      </c>
    </row>
    <row r="38" spans="1:64" ht="15.75" customHeight="1" x14ac:dyDescent="0.15">
      <c r="A38" s="25">
        <v>34</v>
      </c>
      <c r="B38" s="32" t="s">
        <v>180</v>
      </c>
      <c r="C38" s="158">
        <v>5.3954000000000002E-2</v>
      </c>
      <c r="D38" s="148">
        <v>5.9957000000000003E-2</v>
      </c>
      <c r="E38" s="148">
        <v>4.5823000000000003E-2</v>
      </c>
      <c r="F38" s="148">
        <v>0.24749399999999999</v>
      </c>
      <c r="G38" s="148">
        <v>3.4581000000000001E-2</v>
      </c>
      <c r="H38" s="148">
        <v>2.5364000000000001E-2</v>
      </c>
      <c r="I38" s="148">
        <v>4.0246999999999998E-2</v>
      </c>
      <c r="J38" s="148">
        <v>2.7001000000000001E-2</v>
      </c>
      <c r="K38" s="148">
        <v>1.9300999999999999E-2</v>
      </c>
      <c r="L38" s="148">
        <v>1.8075999999999998E-2</v>
      </c>
      <c r="M38" s="148">
        <v>1.6511000000000001E-2</v>
      </c>
      <c r="N38" s="148">
        <v>3.5763999999999997E-2</v>
      </c>
      <c r="O38" s="148">
        <v>5.1976000000000001E-2</v>
      </c>
      <c r="P38" s="148">
        <v>2.1250999999999999E-2</v>
      </c>
      <c r="Q38" s="148">
        <v>3.1308999999999997E-2</v>
      </c>
      <c r="R38" s="148">
        <v>2.8559000000000001E-2</v>
      </c>
      <c r="S38" s="148">
        <v>2.0050999999999999E-2</v>
      </c>
      <c r="T38" s="148">
        <v>1.9295E-2</v>
      </c>
      <c r="U38" s="148">
        <v>2.2688E-2</v>
      </c>
      <c r="V38" s="148">
        <v>1.9313E-2</v>
      </c>
      <c r="W38" s="148">
        <v>1.7794000000000001E-2</v>
      </c>
      <c r="X38" s="148">
        <v>1.9946999999999999E-2</v>
      </c>
      <c r="Y38" s="148">
        <v>1.4657999999999999E-2</v>
      </c>
      <c r="Z38" s="148">
        <v>6.378E-3</v>
      </c>
      <c r="AA38" s="148">
        <v>1.5292E-2</v>
      </c>
      <c r="AB38" s="148">
        <v>0.106472</v>
      </c>
      <c r="AC38" s="148">
        <v>4.3790000000000003E-2</v>
      </c>
      <c r="AD38" s="148">
        <v>4.1068E-2</v>
      </c>
      <c r="AE38" s="148">
        <v>2.214E-2</v>
      </c>
      <c r="AF38" s="148">
        <v>6.1157000000000003E-2</v>
      </c>
      <c r="AG38" s="148">
        <v>5.1569999999999998E-2</v>
      </c>
      <c r="AH38" s="148">
        <v>3.5643000000000001E-2</v>
      </c>
      <c r="AI38" s="148">
        <v>2.5730000000000002E-3</v>
      </c>
      <c r="AJ38" s="148">
        <v>0.12794700000000001</v>
      </c>
      <c r="AK38" s="148">
        <v>2.6511E-2</v>
      </c>
      <c r="AL38" s="148">
        <v>3.1962999999999998E-2</v>
      </c>
      <c r="AM38" s="148">
        <v>2.486E-2</v>
      </c>
      <c r="AN38" s="148">
        <v>1.5295E-2</v>
      </c>
      <c r="AO38" s="148">
        <v>3.7959E-2</v>
      </c>
      <c r="AP38" s="148">
        <v>1.5429E-2</v>
      </c>
      <c r="AQ38" s="148">
        <v>3.5574000000000001E-2</v>
      </c>
      <c r="AR38" s="148">
        <v>5.0755000000000002E-2</v>
      </c>
      <c r="AS38" s="148">
        <v>9.1811000000000004E-2</v>
      </c>
      <c r="AT38" s="149">
        <v>3.0261E-2</v>
      </c>
      <c r="AU38" s="148">
        <v>2.7637999999999999E-2</v>
      </c>
      <c r="AV38" s="148">
        <v>4.4408999999999997E-2</v>
      </c>
      <c r="AW38" s="148">
        <v>5.5000000000000003E-4</v>
      </c>
      <c r="AX38" s="148">
        <v>2.1640000000000001E-3</v>
      </c>
      <c r="AY38" s="148">
        <v>6.8190000000000004E-3</v>
      </c>
      <c r="AZ38" s="148">
        <v>-2.3175270000000001</v>
      </c>
      <c r="BA38" s="148">
        <v>2.6728999999999999E-2</v>
      </c>
      <c r="BB38" s="148">
        <v>4.3423999999999997E-2</v>
      </c>
      <c r="BC38" s="148">
        <v>4.6462000000000003E-2</v>
      </c>
      <c r="BD38" s="148">
        <v>3.1345999999999999E-2</v>
      </c>
      <c r="BE38" s="148">
        <v>3.6691000000000001E-2</v>
      </c>
      <c r="BF38" s="148">
        <v>3.1472E-2</v>
      </c>
      <c r="BG38" s="148">
        <v>4.1459999999999997E-2</v>
      </c>
      <c r="BH38" s="148">
        <v>3.4056000000000003E-2</v>
      </c>
      <c r="BI38" s="148">
        <v>3.7949999999999998E-2</v>
      </c>
      <c r="BJ38" s="148">
        <v>3.6873000000000003E-2</v>
      </c>
      <c r="BK38" s="148">
        <v>2.7290999999999999E-2</v>
      </c>
      <c r="BL38" s="159">
        <v>4.3133999999999999E-2</v>
      </c>
    </row>
    <row r="39" spans="1:64" ht="15.75" customHeight="1" x14ac:dyDescent="0.15">
      <c r="A39" s="23">
        <v>35</v>
      </c>
      <c r="B39" s="32" t="s">
        <v>93</v>
      </c>
      <c r="C39" s="158">
        <v>4.2509999999999996E-3</v>
      </c>
      <c r="D39" s="148">
        <v>1.4400000000000001E-3</v>
      </c>
      <c r="E39" s="148">
        <v>4.0940000000000004E-3</v>
      </c>
      <c r="F39" s="148">
        <v>5.8479999999999999E-3</v>
      </c>
      <c r="G39" s="148">
        <v>5.0800000000000003E-3</v>
      </c>
      <c r="H39" s="148">
        <v>5.4419999999999998E-3</v>
      </c>
      <c r="I39" s="148">
        <v>6.1469999999999997E-3</v>
      </c>
      <c r="J39" s="148">
        <v>1.0851E-2</v>
      </c>
      <c r="K39" s="148">
        <v>7.2499999999999995E-4</v>
      </c>
      <c r="L39" s="148">
        <v>5.4260000000000003E-3</v>
      </c>
      <c r="M39" s="148">
        <v>9.2980000000000007E-3</v>
      </c>
      <c r="N39" s="148">
        <v>1.2106E-2</v>
      </c>
      <c r="O39" s="148">
        <v>6.3010000000000002E-3</v>
      </c>
      <c r="P39" s="148">
        <v>3.032E-3</v>
      </c>
      <c r="Q39" s="148">
        <v>4.6709999999999998E-3</v>
      </c>
      <c r="R39" s="148">
        <v>5.4660000000000004E-3</v>
      </c>
      <c r="S39" s="148">
        <v>7.3899999999999999E-3</v>
      </c>
      <c r="T39" s="148">
        <v>8.5159999999999993E-3</v>
      </c>
      <c r="U39" s="148">
        <v>9.1229999999999992E-3</v>
      </c>
      <c r="V39" s="148">
        <v>9.2180000000000005E-3</v>
      </c>
      <c r="W39" s="148">
        <v>1.4815E-2</v>
      </c>
      <c r="X39" s="148">
        <v>1.5834000000000001E-2</v>
      </c>
      <c r="Y39" s="148">
        <v>2.7680000000000001E-3</v>
      </c>
      <c r="Z39" s="148">
        <v>3.0720000000000001E-3</v>
      </c>
      <c r="AA39" s="148">
        <v>4.3169999999999997E-3</v>
      </c>
      <c r="AB39" s="148">
        <v>7.2009999999999999E-3</v>
      </c>
      <c r="AC39" s="148">
        <v>8.5360000000000002E-3</v>
      </c>
      <c r="AD39" s="148">
        <v>1.0111E-2</v>
      </c>
      <c r="AE39" s="148">
        <v>4.3740000000000001E-2</v>
      </c>
      <c r="AF39" s="148">
        <v>9.6699999999999998E-3</v>
      </c>
      <c r="AG39" s="148">
        <v>3.6228000000000003E-2</v>
      </c>
      <c r="AH39" s="148">
        <v>5.8536999999999999E-2</v>
      </c>
      <c r="AI39" s="148">
        <v>3.3400000000000001E-3</v>
      </c>
      <c r="AJ39" s="148">
        <v>1.0352999999999999E-2</v>
      </c>
      <c r="AK39" s="148">
        <v>0.16034699999999999</v>
      </c>
      <c r="AL39" s="148">
        <v>2.8975999999999998E-2</v>
      </c>
      <c r="AM39" s="148">
        <v>4.3610000000000003E-2</v>
      </c>
      <c r="AN39" s="148">
        <v>1.1624000000000001E-2</v>
      </c>
      <c r="AO39" s="148">
        <v>6.8096000000000004E-2</v>
      </c>
      <c r="AP39" s="148">
        <v>6.8343000000000001E-2</v>
      </c>
      <c r="AQ39" s="148">
        <v>1.9973000000000001E-2</v>
      </c>
      <c r="AR39" s="148">
        <v>0</v>
      </c>
      <c r="AS39" s="148">
        <v>7.5532000000000002E-2</v>
      </c>
      <c r="AT39" s="149">
        <v>2.0990000000000002E-2</v>
      </c>
      <c r="AU39" s="148">
        <v>1.1996E-2</v>
      </c>
      <c r="AV39" s="148">
        <v>4.3874000000000003E-2</v>
      </c>
      <c r="AW39" s="148">
        <v>2.6800000000000001E-4</v>
      </c>
      <c r="AX39" s="148">
        <v>3.8360999999999999E-2</v>
      </c>
      <c r="AY39" s="148">
        <v>7.4998999999999996E-2</v>
      </c>
      <c r="AZ39" s="148">
        <v>0.98019199999999995</v>
      </c>
      <c r="BA39" s="148">
        <v>4.4757999999999999E-2</v>
      </c>
      <c r="BB39" s="148">
        <v>4.2009999999999999E-2</v>
      </c>
      <c r="BC39" s="148">
        <v>3.068E-3</v>
      </c>
      <c r="BD39" s="148">
        <v>1.06E-3</v>
      </c>
      <c r="BE39" s="148">
        <v>1.7700000000000001E-3</v>
      </c>
      <c r="BF39" s="148">
        <v>2.4292000000000001E-2</v>
      </c>
      <c r="BG39" s="148">
        <v>3.0266999999999999E-2</v>
      </c>
      <c r="BH39" s="148">
        <v>1.8536E-2</v>
      </c>
      <c r="BI39" s="148">
        <v>3.3578999999999998E-2</v>
      </c>
      <c r="BJ39" s="148">
        <v>2.9419000000000001E-2</v>
      </c>
      <c r="BK39" s="148">
        <v>2.0323000000000001E-2</v>
      </c>
      <c r="BL39" s="159">
        <v>3.0575999999999999E-2</v>
      </c>
    </row>
    <row r="40" spans="1:64" ht="15.75" customHeight="1" x14ac:dyDescent="0.15">
      <c r="A40" s="25">
        <v>36</v>
      </c>
      <c r="B40" s="32" t="s">
        <v>13</v>
      </c>
      <c r="C40" s="158">
        <v>0</v>
      </c>
      <c r="D40" s="148">
        <v>0</v>
      </c>
      <c r="E40" s="148">
        <v>0</v>
      </c>
      <c r="F40" s="148">
        <v>0</v>
      </c>
      <c r="G40" s="148">
        <v>0</v>
      </c>
      <c r="H40" s="148">
        <v>0</v>
      </c>
      <c r="I40" s="148">
        <v>0</v>
      </c>
      <c r="J40" s="148">
        <v>0</v>
      </c>
      <c r="K40" s="148">
        <v>0</v>
      </c>
      <c r="L40" s="148">
        <v>0</v>
      </c>
      <c r="M40" s="148">
        <v>0</v>
      </c>
      <c r="N40" s="148">
        <v>0</v>
      </c>
      <c r="O40" s="148">
        <v>0</v>
      </c>
      <c r="P40" s="148">
        <v>0</v>
      </c>
      <c r="Q40" s="148">
        <v>0</v>
      </c>
      <c r="R40" s="148">
        <v>0</v>
      </c>
      <c r="S40" s="148">
        <v>0</v>
      </c>
      <c r="T40" s="148">
        <v>0</v>
      </c>
      <c r="U40" s="148">
        <v>0</v>
      </c>
      <c r="V40" s="148">
        <v>0</v>
      </c>
      <c r="W40" s="148">
        <v>0</v>
      </c>
      <c r="X40" s="148">
        <v>0</v>
      </c>
      <c r="Y40" s="148">
        <v>0</v>
      </c>
      <c r="Z40" s="148">
        <v>0</v>
      </c>
      <c r="AA40" s="148">
        <v>0</v>
      </c>
      <c r="AB40" s="148">
        <v>0</v>
      </c>
      <c r="AC40" s="148">
        <v>0</v>
      </c>
      <c r="AD40" s="148">
        <v>0</v>
      </c>
      <c r="AE40" s="148">
        <v>0</v>
      </c>
      <c r="AF40" s="148">
        <v>0</v>
      </c>
      <c r="AG40" s="148">
        <v>0</v>
      </c>
      <c r="AH40" s="148">
        <v>0</v>
      </c>
      <c r="AI40" s="148">
        <v>0</v>
      </c>
      <c r="AJ40" s="148">
        <v>0</v>
      </c>
      <c r="AK40" s="148">
        <v>0</v>
      </c>
      <c r="AL40" s="148">
        <v>0</v>
      </c>
      <c r="AM40" s="148">
        <v>0</v>
      </c>
      <c r="AN40" s="148">
        <v>0</v>
      </c>
      <c r="AO40" s="148">
        <v>0</v>
      </c>
      <c r="AP40" s="148">
        <v>0</v>
      </c>
      <c r="AQ40" s="148">
        <v>0</v>
      </c>
      <c r="AR40" s="148">
        <v>0</v>
      </c>
      <c r="AS40" s="148">
        <v>0.24659900000000001</v>
      </c>
      <c r="AT40" s="149">
        <v>8.5899999999999995E-4</v>
      </c>
      <c r="AU40" s="148">
        <v>0</v>
      </c>
      <c r="AV40" s="148">
        <v>4.1850000000000004E-3</v>
      </c>
      <c r="AW40" s="148">
        <v>0.261133</v>
      </c>
      <c r="AX40" s="148">
        <v>0</v>
      </c>
      <c r="AY40" s="148">
        <v>0</v>
      </c>
      <c r="AZ40" s="148">
        <v>0</v>
      </c>
      <c r="BA40" s="148">
        <v>3.7517000000000002E-2</v>
      </c>
      <c r="BB40" s="148">
        <v>1.7902999999999999E-2</v>
      </c>
      <c r="BC40" s="148">
        <v>0</v>
      </c>
      <c r="BD40" s="148">
        <v>0</v>
      </c>
      <c r="BE40" s="148">
        <v>0</v>
      </c>
      <c r="BF40" s="148">
        <v>1.9656E-2</v>
      </c>
      <c r="BG40" s="148">
        <v>1.2678E-2</v>
      </c>
      <c r="BH40" s="148">
        <v>0</v>
      </c>
      <c r="BI40" s="148">
        <v>0</v>
      </c>
      <c r="BJ40" s="148">
        <v>0</v>
      </c>
      <c r="BK40" s="148">
        <v>3.4869999999999998E-2</v>
      </c>
      <c r="BL40" s="159">
        <v>1.7306999999999999E-2</v>
      </c>
    </row>
    <row r="41" spans="1:64" ht="15.75" customHeight="1" x14ac:dyDescent="0.15">
      <c r="A41" s="23">
        <v>37</v>
      </c>
      <c r="B41" s="32" t="s">
        <v>14</v>
      </c>
      <c r="C41" s="158">
        <v>6.7000000000000002E-5</v>
      </c>
      <c r="D41" s="148">
        <v>1.8000000000000001E-4</v>
      </c>
      <c r="E41" s="148">
        <v>0</v>
      </c>
      <c r="F41" s="148">
        <v>4.4999999999999999E-4</v>
      </c>
      <c r="G41" s="148">
        <v>2.7500000000000002E-4</v>
      </c>
      <c r="H41" s="148">
        <v>1.1E-5</v>
      </c>
      <c r="I41" s="148">
        <v>1.5200000000000001E-4</v>
      </c>
      <c r="J41" s="148">
        <v>3.1799999999999998E-4</v>
      </c>
      <c r="K41" s="148">
        <v>6.0000000000000002E-6</v>
      </c>
      <c r="L41" s="148">
        <v>1.4300000000000001E-4</v>
      </c>
      <c r="M41" s="148">
        <v>5.1E-5</v>
      </c>
      <c r="N41" s="148">
        <v>1.469E-3</v>
      </c>
      <c r="O41" s="148">
        <v>2.31E-4</v>
      </c>
      <c r="P41" s="148">
        <v>8.7000000000000001E-5</v>
      </c>
      <c r="Q41" s="148">
        <v>5.5999999999999999E-5</v>
      </c>
      <c r="R41" s="148">
        <v>3.2899999999999997E-4</v>
      </c>
      <c r="S41" s="148">
        <v>7.94E-4</v>
      </c>
      <c r="T41" s="148">
        <v>2.9700000000000001E-4</v>
      </c>
      <c r="U41" s="148">
        <v>3.5199999999999999E-4</v>
      </c>
      <c r="V41" s="148">
        <v>1.0579999999999999E-3</v>
      </c>
      <c r="W41" s="148">
        <v>9.8200000000000002E-4</v>
      </c>
      <c r="X41" s="148">
        <v>1.5200000000000001E-3</v>
      </c>
      <c r="Y41" s="148">
        <v>1.6200000000000001E-4</v>
      </c>
      <c r="Z41" s="148">
        <v>5.8999999999999998E-5</v>
      </c>
      <c r="AA41" s="148">
        <v>2.13E-4</v>
      </c>
      <c r="AB41" s="148">
        <v>4.6E-5</v>
      </c>
      <c r="AC41" s="148">
        <v>1.5799999999999999E-4</v>
      </c>
      <c r="AD41" s="148">
        <v>4.7600000000000002E-4</v>
      </c>
      <c r="AE41" s="148">
        <v>9.2E-5</v>
      </c>
      <c r="AF41" s="148">
        <v>1.46E-4</v>
      </c>
      <c r="AG41" s="148">
        <v>2.0100000000000001E-4</v>
      </c>
      <c r="AH41" s="148">
        <v>2.0799999999999999E-4</v>
      </c>
      <c r="AI41" s="148">
        <v>9.9999999999999995E-7</v>
      </c>
      <c r="AJ41" s="148">
        <v>1.291E-3</v>
      </c>
      <c r="AK41" s="148">
        <v>4.2050000000000004E-3</v>
      </c>
      <c r="AL41" s="148">
        <v>7.1000000000000005E-5</v>
      </c>
      <c r="AM41" s="148">
        <v>9.9999999999999995E-7</v>
      </c>
      <c r="AN41" s="148">
        <v>9.1000000000000003E-5</v>
      </c>
      <c r="AO41" s="148">
        <v>0</v>
      </c>
      <c r="AP41" s="148">
        <v>4.9299999999999995E-4</v>
      </c>
      <c r="AQ41" s="148">
        <v>4.3800000000000002E-4</v>
      </c>
      <c r="AR41" s="148">
        <v>0</v>
      </c>
      <c r="AS41" s="148">
        <v>1.56E-4</v>
      </c>
      <c r="AT41" s="149">
        <v>3.9800000000000002E-4</v>
      </c>
      <c r="AU41" s="148">
        <v>0</v>
      </c>
      <c r="AV41" s="148">
        <v>3.0431E-2</v>
      </c>
      <c r="AW41" s="148">
        <v>0.18185999999999999</v>
      </c>
      <c r="AX41" s="148">
        <v>0.102698</v>
      </c>
      <c r="AY41" s="148">
        <v>0.241702</v>
      </c>
      <c r="AZ41" s="148">
        <v>0</v>
      </c>
      <c r="BA41" s="148">
        <v>0.107255</v>
      </c>
      <c r="BB41" s="148">
        <v>4.9052999999999999E-2</v>
      </c>
      <c r="BC41" s="148">
        <v>7.7120000000000001E-3</v>
      </c>
      <c r="BD41" s="148">
        <v>2.8249999999999998E-3</v>
      </c>
      <c r="BE41" s="148">
        <v>4.5529999999999998E-3</v>
      </c>
      <c r="BF41" s="148">
        <v>5.8360000000000002E-2</v>
      </c>
      <c r="BG41" s="148">
        <v>3.6066000000000001E-2</v>
      </c>
      <c r="BH41" s="148">
        <v>3.4693000000000002E-2</v>
      </c>
      <c r="BI41" s="148">
        <v>2.1256000000000001E-2</v>
      </c>
      <c r="BJ41" s="148">
        <v>2.4971E-2</v>
      </c>
      <c r="BK41" s="148">
        <v>8.4204000000000001E-2</v>
      </c>
      <c r="BL41" s="159">
        <v>4.0117E-2</v>
      </c>
    </row>
    <row r="42" spans="1:64" ht="15.75" customHeight="1" x14ac:dyDescent="0.15">
      <c r="A42" s="25">
        <v>38</v>
      </c>
      <c r="B42" s="32" t="s">
        <v>181</v>
      </c>
      <c r="C42" s="158">
        <v>8.4000000000000003E-4</v>
      </c>
      <c r="D42" s="148">
        <v>0</v>
      </c>
      <c r="E42" s="148">
        <v>0</v>
      </c>
      <c r="F42" s="148">
        <v>0</v>
      </c>
      <c r="G42" s="148">
        <v>0</v>
      </c>
      <c r="H42" s="148">
        <v>0</v>
      </c>
      <c r="I42" s="148">
        <v>0</v>
      </c>
      <c r="J42" s="148">
        <v>1.1E-5</v>
      </c>
      <c r="K42" s="148">
        <v>0</v>
      </c>
      <c r="L42" s="148">
        <v>9.9999999999999995E-7</v>
      </c>
      <c r="M42" s="148">
        <v>0</v>
      </c>
      <c r="N42" s="148">
        <v>0</v>
      </c>
      <c r="O42" s="148">
        <v>0</v>
      </c>
      <c r="P42" s="148">
        <v>1.9999999999999999E-6</v>
      </c>
      <c r="Q42" s="148">
        <v>0</v>
      </c>
      <c r="R42" s="148">
        <v>0</v>
      </c>
      <c r="S42" s="148">
        <v>0</v>
      </c>
      <c r="T42" s="148">
        <v>0</v>
      </c>
      <c r="U42" s="148">
        <v>0</v>
      </c>
      <c r="V42" s="148">
        <v>0</v>
      </c>
      <c r="W42" s="148">
        <v>0</v>
      </c>
      <c r="X42" s="148">
        <v>0</v>
      </c>
      <c r="Y42" s="148">
        <v>0</v>
      </c>
      <c r="Z42" s="148">
        <v>0</v>
      </c>
      <c r="AA42" s="148">
        <v>0</v>
      </c>
      <c r="AB42" s="148">
        <v>1.0000000000000001E-5</v>
      </c>
      <c r="AC42" s="148">
        <v>0</v>
      </c>
      <c r="AD42" s="148">
        <v>3.9999999999999998E-6</v>
      </c>
      <c r="AE42" s="148">
        <v>2.5599999999999999E-4</v>
      </c>
      <c r="AF42" s="148">
        <v>0</v>
      </c>
      <c r="AG42" s="148">
        <v>2.5000000000000001E-5</v>
      </c>
      <c r="AH42" s="148">
        <v>1.5200000000000001E-4</v>
      </c>
      <c r="AI42" s="148">
        <v>6.0000000000000002E-6</v>
      </c>
      <c r="AJ42" s="148">
        <v>1.1839999999999999E-3</v>
      </c>
      <c r="AK42" s="148">
        <v>6.11E-4</v>
      </c>
      <c r="AL42" s="148">
        <v>2.3E-5</v>
      </c>
      <c r="AM42" s="148">
        <v>2.4000000000000001E-5</v>
      </c>
      <c r="AN42" s="148">
        <v>1.6608999999999999E-2</v>
      </c>
      <c r="AO42" s="148">
        <v>1.4E-5</v>
      </c>
      <c r="AP42" s="148">
        <v>3.6000000000000001E-5</v>
      </c>
      <c r="AQ42" s="148">
        <v>7.6000000000000004E-5</v>
      </c>
      <c r="AR42" s="148">
        <v>0</v>
      </c>
      <c r="AS42" s="148">
        <v>2.441E-3</v>
      </c>
      <c r="AT42" s="149">
        <v>8.3600000000000005E-4</v>
      </c>
      <c r="AU42" s="148">
        <v>5.3200999999999998E-2</v>
      </c>
      <c r="AV42" s="148">
        <v>4.8832E-2</v>
      </c>
      <c r="AW42" s="148">
        <v>0.54990700000000003</v>
      </c>
      <c r="AX42" s="148">
        <v>0</v>
      </c>
      <c r="AY42" s="148">
        <v>0</v>
      </c>
      <c r="AZ42" s="148">
        <v>0</v>
      </c>
      <c r="BA42" s="148">
        <v>0.102146</v>
      </c>
      <c r="BB42" s="148">
        <v>4.7189000000000002E-2</v>
      </c>
      <c r="BC42" s="148">
        <v>9.9999999999999995E-7</v>
      </c>
      <c r="BD42" s="148">
        <v>1.1069999999999999E-3</v>
      </c>
      <c r="BE42" s="148">
        <v>7.1599999999999995E-4</v>
      </c>
      <c r="BF42" s="148">
        <v>5.3857000000000002E-2</v>
      </c>
      <c r="BG42" s="148">
        <v>3.3626000000000003E-2</v>
      </c>
      <c r="BH42" s="148">
        <v>2.9E-5</v>
      </c>
      <c r="BI42" s="148">
        <v>4.9870000000000001E-3</v>
      </c>
      <c r="BJ42" s="148">
        <v>3.6159999999999999E-3</v>
      </c>
      <c r="BK42" s="148">
        <v>9.2743999999999993E-2</v>
      </c>
      <c r="BL42" s="159">
        <v>4.4582999999999998E-2</v>
      </c>
    </row>
    <row r="43" spans="1:64" ht="15.75" customHeight="1" x14ac:dyDescent="0.15">
      <c r="A43" s="23">
        <v>39</v>
      </c>
      <c r="B43" s="32" t="s">
        <v>182</v>
      </c>
      <c r="C43" s="158">
        <v>2.1100000000000001E-4</v>
      </c>
      <c r="D43" s="148">
        <v>0</v>
      </c>
      <c r="E43" s="148">
        <v>4.5519999999999996E-3</v>
      </c>
      <c r="F43" s="148">
        <v>2.506E-3</v>
      </c>
      <c r="G43" s="148">
        <v>9.41E-4</v>
      </c>
      <c r="H43" s="148">
        <v>3.9300000000000001E-4</v>
      </c>
      <c r="I43" s="148">
        <v>1.273E-3</v>
      </c>
      <c r="J43" s="148">
        <v>1.457E-3</v>
      </c>
      <c r="K43" s="148">
        <v>1.5300000000000001E-4</v>
      </c>
      <c r="L43" s="148">
        <v>4.7600000000000002E-4</v>
      </c>
      <c r="M43" s="148">
        <v>9.0300000000000005E-4</v>
      </c>
      <c r="N43" s="148">
        <v>6.38E-4</v>
      </c>
      <c r="O43" s="148">
        <v>7.8399999999999997E-4</v>
      </c>
      <c r="P43" s="148">
        <v>6.1899999999999998E-4</v>
      </c>
      <c r="Q43" s="148">
        <v>3.88E-4</v>
      </c>
      <c r="R43" s="148">
        <v>7.76E-4</v>
      </c>
      <c r="S43" s="148">
        <v>2.2910000000000001E-3</v>
      </c>
      <c r="T43" s="148">
        <v>1.91E-3</v>
      </c>
      <c r="U43" s="148">
        <v>2.2030000000000001E-3</v>
      </c>
      <c r="V43" s="148">
        <v>7.1699999999999997E-4</v>
      </c>
      <c r="W43" s="148">
        <v>5.3600000000000002E-4</v>
      </c>
      <c r="X43" s="148">
        <v>6.0099999999999997E-4</v>
      </c>
      <c r="Y43" s="148">
        <v>1.35E-4</v>
      </c>
      <c r="Z43" s="148">
        <v>3.01E-4</v>
      </c>
      <c r="AA43" s="148">
        <v>1.176E-3</v>
      </c>
      <c r="AB43" s="148">
        <v>9.19E-4</v>
      </c>
      <c r="AC43" s="148">
        <v>1.0020000000000001E-3</v>
      </c>
      <c r="AD43" s="148">
        <v>1.4599999999999999E-3</v>
      </c>
      <c r="AE43" s="148">
        <v>7.9699999999999997E-3</v>
      </c>
      <c r="AF43" s="148">
        <v>1.954E-3</v>
      </c>
      <c r="AG43" s="148">
        <v>5.2700000000000002E-4</v>
      </c>
      <c r="AH43" s="148">
        <v>3.1819999999999999E-3</v>
      </c>
      <c r="AI43" s="148">
        <v>3.19E-4</v>
      </c>
      <c r="AJ43" s="148">
        <v>1.255E-3</v>
      </c>
      <c r="AK43" s="148">
        <v>1.2359999999999999E-3</v>
      </c>
      <c r="AL43" s="148">
        <v>9.9999999999999995E-7</v>
      </c>
      <c r="AM43" s="148">
        <v>3.0400000000000002E-3</v>
      </c>
      <c r="AN43" s="148">
        <v>1.059E-3</v>
      </c>
      <c r="AO43" s="148">
        <v>0</v>
      </c>
      <c r="AP43" s="148">
        <v>1.9620000000000002E-3</v>
      </c>
      <c r="AQ43" s="148">
        <v>2.7190000000000001E-3</v>
      </c>
      <c r="AR43" s="148">
        <v>0</v>
      </c>
      <c r="AS43" s="148">
        <v>4.8170000000000001E-3</v>
      </c>
      <c r="AT43" s="149">
        <v>1.034E-3</v>
      </c>
      <c r="AU43" s="148">
        <v>0</v>
      </c>
      <c r="AV43" s="148">
        <v>1.0069E-2</v>
      </c>
      <c r="AW43" s="148">
        <v>0</v>
      </c>
      <c r="AX43" s="148">
        <v>0</v>
      </c>
      <c r="AY43" s="148">
        <v>0</v>
      </c>
      <c r="AZ43" s="148">
        <v>0</v>
      </c>
      <c r="BA43" s="148">
        <v>5.4050000000000001E-3</v>
      </c>
      <c r="BB43" s="148">
        <v>3.5200000000000001E-3</v>
      </c>
      <c r="BC43" s="148">
        <v>1.2899999999999999E-4</v>
      </c>
      <c r="BD43" s="148">
        <v>0</v>
      </c>
      <c r="BE43" s="148">
        <v>4.6E-5</v>
      </c>
      <c r="BF43" s="148">
        <v>2.8530000000000001E-3</v>
      </c>
      <c r="BG43" s="148">
        <v>2.506E-3</v>
      </c>
      <c r="BH43" s="148">
        <v>1.075E-3</v>
      </c>
      <c r="BI43" s="148">
        <v>2.5950000000000001E-3</v>
      </c>
      <c r="BJ43" s="148">
        <v>2.1749999999999999E-3</v>
      </c>
      <c r="BK43" s="148">
        <v>3.3779999999999999E-3</v>
      </c>
      <c r="BL43" s="159">
        <v>2.627E-3</v>
      </c>
    </row>
    <row r="44" spans="1:64" ht="15.75" customHeight="1" x14ac:dyDescent="0.15">
      <c r="A44" s="25">
        <v>40</v>
      </c>
      <c r="B44" s="32" t="s">
        <v>15</v>
      </c>
      <c r="C44" s="158">
        <v>1.6008000000000001E-2</v>
      </c>
      <c r="D44" s="148">
        <v>2.3767E-2</v>
      </c>
      <c r="E44" s="148">
        <v>7.8829999999999994E-3</v>
      </c>
      <c r="F44" s="148">
        <v>3.5924999999999999E-2</v>
      </c>
      <c r="G44" s="148">
        <v>3.7170000000000002E-2</v>
      </c>
      <c r="H44" s="148">
        <v>2.7335000000000002E-2</v>
      </c>
      <c r="I44" s="148">
        <v>2.2853999999999999E-2</v>
      </c>
      <c r="J44" s="148">
        <v>4.5276999999999998E-2</v>
      </c>
      <c r="K44" s="148">
        <v>4.7419999999999997E-3</v>
      </c>
      <c r="L44" s="148">
        <v>3.7092E-2</v>
      </c>
      <c r="M44" s="148">
        <v>4.011E-2</v>
      </c>
      <c r="N44" s="148">
        <v>3.2403000000000001E-2</v>
      </c>
      <c r="O44" s="148">
        <v>6.0276999999999997E-2</v>
      </c>
      <c r="P44" s="148">
        <v>1.1480000000000001E-2</v>
      </c>
      <c r="Q44" s="148">
        <v>2.2511E-2</v>
      </c>
      <c r="R44" s="148">
        <v>2.6832999999999999E-2</v>
      </c>
      <c r="S44" s="148">
        <v>4.6371999999999997E-2</v>
      </c>
      <c r="T44" s="148">
        <v>3.3124000000000001E-2</v>
      </c>
      <c r="U44" s="148">
        <v>3.2828000000000003E-2</v>
      </c>
      <c r="V44" s="148">
        <v>4.8272000000000002E-2</v>
      </c>
      <c r="W44" s="148">
        <v>4.0085000000000003E-2</v>
      </c>
      <c r="X44" s="148">
        <v>3.3217999999999998E-2</v>
      </c>
      <c r="Y44" s="148">
        <v>2.5906999999999999E-2</v>
      </c>
      <c r="Z44" s="148">
        <v>6.2609999999999999E-2</v>
      </c>
      <c r="AA44" s="148">
        <v>4.5864000000000002E-2</v>
      </c>
      <c r="AB44" s="148">
        <v>3.9043000000000001E-2</v>
      </c>
      <c r="AC44" s="148">
        <v>8.9677999999999994E-2</v>
      </c>
      <c r="AD44" s="148">
        <v>4.9188000000000003E-2</v>
      </c>
      <c r="AE44" s="148">
        <v>0.152364</v>
      </c>
      <c r="AF44" s="148">
        <v>5.9711E-2</v>
      </c>
      <c r="AG44" s="148">
        <v>8.0834000000000003E-2</v>
      </c>
      <c r="AH44" s="148">
        <v>0.11541800000000001</v>
      </c>
      <c r="AI44" s="148">
        <v>2.6668000000000001E-2</v>
      </c>
      <c r="AJ44" s="148">
        <v>0.11368200000000001</v>
      </c>
      <c r="AK44" s="148">
        <v>0.16422700000000001</v>
      </c>
      <c r="AL44" s="148">
        <v>8.8539999999999994E-2</v>
      </c>
      <c r="AM44" s="148">
        <v>7.8806000000000001E-2</v>
      </c>
      <c r="AN44" s="148">
        <v>4.5339999999999998E-2</v>
      </c>
      <c r="AO44" s="148">
        <v>7.5229000000000004E-2</v>
      </c>
      <c r="AP44" s="148">
        <v>0.125808</v>
      </c>
      <c r="AQ44" s="148">
        <v>3.7529E-2</v>
      </c>
      <c r="AR44" s="148">
        <v>0</v>
      </c>
      <c r="AS44" s="148">
        <v>3.9927999999999998E-2</v>
      </c>
      <c r="AT44" s="149">
        <v>5.6304E-2</v>
      </c>
      <c r="AU44" s="148">
        <v>5.3480000000000003E-3</v>
      </c>
      <c r="AV44" s="148">
        <v>1.4589E-2</v>
      </c>
      <c r="AW44" s="148">
        <v>0</v>
      </c>
      <c r="AX44" s="148">
        <v>6.3920000000000001E-3</v>
      </c>
      <c r="AY44" s="148">
        <v>1.6195999999999999E-2</v>
      </c>
      <c r="AZ44" s="148">
        <v>0</v>
      </c>
      <c r="BA44" s="148">
        <v>1.2425E-2</v>
      </c>
      <c r="BB44" s="148">
        <v>6.3877000000000003E-2</v>
      </c>
      <c r="BC44" s="148">
        <v>1.4026E-2</v>
      </c>
      <c r="BD44" s="148">
        <v>8.5240000000000003E-3</v>
      </c>
      <c r="BE44" s="148">
        <v>1.0468999999999999E-2</v>
      </c>
      <c r="BF44" s="148">
        <v>1.1494000000000001E-2</v>
      </c>
      <c r="BG44" s="148">
        <v>4.8291000000000001E-2</v>
      </c>
      <c r="BH44" s="148">
        <v>2.9766999999999998E-2</v>
      </c>
      <c r="BI44" s="148">
        <v>2.8008000000000002E-2</v>
      </c>
      <c r="BJ44" s="148">
        <v>2.8493999999999998E-2</v>
      </c>
      <c r="BK44" s="148">
        <v>-1.665E-3</v>
      </c>
      <c r="BL44" s="159">
        <v>5.5518999999999999E-2</v>
      </c>
    </row>
    <row r="45" spans="1:64" ht="15.75" customHeight="1" x14ac:dyDescent="0.15">
      <c r="A45" s="23">
        <v>41</v>
      </c>
      <c r="B45" s="32" t="s">
        <v>16</v>
      </c>
      <c r="C45" s="158">
        <v>1.6100000000000001E-4</v>
      </c>
      <c r="D45" s="148">
        <v>1.8000000000000001E-4</v>
      </c>
      <c r="E45" s="148">
        <v>8.8999999999999995E-4</v>
      </c>
      <c r="F45" s="148">
        <v>6.3999999999999997E-5</v>
      </c>
      <c r="G45" s="148">
        <v>1.6200000000000001E-4</v>
      </c>
      <c r="H45" s="148">
        <v>1.2400000000000001E-4</v>
      </c>
      <c r="I45" s="148">
        <v>8.7999999999999998E-5</v>
      </c>
      <c r="J45" s="148">
        <v>9.2999999999999997E-5</v>
      </c>
      <c r="K45" s="148">
        <v>1.5E-5</v>
      </c>
      <c r="L45" s="148">
        <v>8.3999999999999995E-5</v>
      </c>
      <c r="M45" s="148">
        <v>1.01E-4</v>
      </c>
      <c r="N45" s="148">
        <v>1.1E-4</v>
      </c>
      <c r="O45" s="148">
        <v>6.0000000000000002E-5</v>
      </c>
      <c r="P45" s="148">
        <v>6.3E-5</v>
      </c>
      <c r="Q45" s="148">
        <v>1.16E-4</v>
      </c>
      <c r="R45" s="148">
        <v>9.8999999999999994E-5</v>
      </c>
      <c r="S45" s="148">
        <v>1.25E-4</v>
      </c>
      <c r="T45" s="148">
        <v>9.6000000000000002E-5</v>
      </c>
      <c r="U45" s="148">
        <v>9.6000000000000002E-5</v>
      </c>
      <c r="V45" s="148">
        <v>1.85E-4</v>
      </c>
      <c r="W45" s="148">
        <v>1.11E-4</v>
      </c>
      <c r="X45" s="148">
        <v>1.26E-4</v>
      </c>
      <c r="Y45" s="148">
        <v>9.3999999999999994E-5</v>
      </c>
      <c r="Z45" s="148">
        <v>5.3999999999999998E-5</v>
      </c>
      <c r="AA45" s="148">
        <v>1.3100000000000001E-4</v>
      </c>
      <c r="AB45" s="148">
        <v>1.0399999999999999E-4</v>
      </c>
      <c r="AC45" s="148">
        <v>2.4899999999999998E-4</v>
      </c>
      <c r="AD45" s="148">
        <v>6.7999999999999999E-5</v>
      </c>
      <c r="AE45" s="148">
        <v>2.9999999999999997E-4</v>
      </c>
      <c r="AF45" s="148">
        <v>5.3000000000000001E-5</v>
      </c>
      <c r="AG45" s="148">
        <v>8.7200000000000005E-4</v>
      </c>
      <c r="AH45" s="148">
        <v>2.0599999999999999E-4</v>
      </c>
      <c r="AI45" s="148">
        <v>5.0699999999999996E-4</v>
      </c>
      <c r="AJ45" s="148">
        <v>7.0100000000000002E-4</v>
      </c>
      <c r="AK45" s="148">
        <v>7.7299999999999999E-3</v>
      </c>
      <c r="AL45" s="148">
        <v>4.2400000000000001E-4</v>
      </c>
      <c r="AM45" s="148">
        <v>3.336E-3</v>
      </c>
      <c r="AN45" s="148">
        <v>1.1949E-2</v>
      </c>
      <c r="AO45" s="148">
        <v>2.578E-3</v>
      </c>
      <c r="AP45" s="148">
        <v>1.312E-3</v>
      </c>
      <c r="AQ45" s="148">
        <v>1.7132000000000001E-2</v>
      </c>
      <c r="AR45" s="148">
        <v>0</v>
      </c>
      <c r="AS45" s="148">
        <v>1.6670000000000001E-3</v>
      </c>
      <c r="AT45" s="149">
        <v>1.805E-3</v>
      </c>
      <c r="AU45" s="148">
        <v>0.67762900000000004</v>
      </c>
      <c r="AV45" s="148">
        <v>0.14482200000000001</v>
      </c>
      <c r="AW45" s="148">
        <v>0</v>
      </c>
      <c r="AX45" s="148">
        <v>0</v>
      </c>
      <c r="AY45" s="148">
        <v>0</v>
      </c>
      <c r="AZ45" s="148">
        <v>0</v>
      </c>
      <c r="BA45" s="148">
        <v>9.8876000000000006E-2</v>
      </c>
      <c r="BB45" s="148">
        <v>4.6708E-2</v>
      </c>
      <c r="BC45" s="148">
        <v>5.0489999999999997E-3</v>
      </c>
      <c r="BD45" s="148">
        <v>3.0202E-2</v>
      </c>
      <c r="BE45" s="148">
        <v>2.1307E-2</v>
      </c>
      <c r="BF45" s="148">
        <v>6.1947000000000002E-2</v>
      </c>
      <c r="BG45" s="148">
        <v>3.9294999999999997E-2</v>
      </c>
      <c r="BH45" s="148">
        <v>1.0293E-2</v>
      </c>
      <c r="BI45" s="148">
        <v>6.4759999999999998E-2</v>
      </c>
      <c r="BJ45" s="148">
        <v>4.9699E-2</v>
      </c>
      <c r="BK45" s="148">
        <v>7.1426000000000003E-2</v>
      </c>
      <c r="BL45" s="159">
        <v>3.5497000000000001E-2</v>
      </c>
    </row>
    <row r="46" spans="1:64" ht="15.75" customHeight="1" x14ac:dyDescent="0.15">
      <c r="A46" s="25">
        <v>42</v>
      </c>
      <c r="B46" s="32" t="s">
        <v>183</v>
      </c>
      <c r="C46" s="158">
        <v>8.0999999999999996E-4</v>
      </c>
      <c r="D46" s="148">
        <v>1.9810000000000001E-3</v>
      </c>
      <c r="E46" s="148">
        <v>7.3700000000000002E-4</v>
      </c>
      <c r="F46" s="148">
        <v>8.9999999999999998E-4</v>
      </c>
      <c r="G46" s="148">
        <v>6.78E-4</v>
      </c>
      <c r="H46" s="148">
        <v>1.0460000000000001E-3</v>
      </c>
      <c r="I46" s="148">
        <v>8.1099999999999998E-4</v>
      </c>
      <c r="J46" s="148">
        <v>5.8299999999999997E-4</v>
      </c>
      <c r="K46" s="148">
        <v>2.3E-5</v>
      </c>
      <c r="L46" s="148">
        <v>1.25E-4</v>
      </c>
      <c r="M46" s="148">
        <v>3.3399999999999999E-4</v>
      </c>
      <c r="N46" s="148">
        <v>1.322E-3</v>
      </c>
      <c r="O46" s="148">
        <v>1.256E-3</v>
      </c>
      <c r="P46" s="148">
        <v>1.8200000000000001E-4</v>
      </c>
      <c r="Q46" s="148">
        <v>3.3500000000000001E-4</v>
      </c>
      <c r="R46" s="148">
        <v>3.88E-4</v>
      </c>
      <c r="S46" s="148">
        <v>1.121E-3</v>
      </c>
      <c r="T46" s="148">
        <v>1.041E-3</v>
      </c>
      <c r="U46" s="148">
        <v>5.2499999999999997E-4</v>
      </c>
      <c r="V46" s="148">
        <v>8.1700000000000002E-4</v>
      </c>
      <c r="W46" s="148">
        <v>9.3000000000000005E-4</v>
      </c>
      <c r="X46" s="148">
        <v>7.76E-4</v>
      </c>
      <c r="Y46" s="148">
        <v>2.5000000000000001E-4</v>
      </c>
      <c r="Z46" s="148">
        <v>5.5000000000000003E-4</v>
      </c>
      <c r="AA46" s="148">
        <v>1.565E-3</v>
      </c>
      <c r="AB46" s="148">
        <v>9.4200000000000002E-4</v>
      </c>
      <c r="AC46" s="148">
        <v>9.3599999999999998E-4</v>
      </c>
      <c r="AD46" s="148">
        <v>3.6999999999999998E-5</v>
      </c>
      <c r="AE46" s="148">
        <v>1.054E-3</v>
      </c>
      <c r="AF46" s="148">
        <v>3.2299999999999998E-3</v>
      </c>
      <c r="AG46" s="148">
        <v>1.9949999999999998E-3</v>
      </c>
      <c r="AH46" s="148">
        <v>3.4789999999999999E-3</v>
      </c>
      <c r="AI46" s="148">
        <v>3.1199999999999999E-4</v>
      </c>
      <c r="AJ46" s="148">
        <v>1.663E-3</v>
      </c>
      <c r="AK46" s="148">
        <v>1.82E-3</v>
      </c>
      <c r="AL46" s="148">
        <v>3.1259999999999999E-3</v>
      </c>
      <c r="AM46" s="148">
        <v>4.5950000000000001E-3</v>
      </c>
      <c r="AN46" s="148">
        <v>2.2669999999999999E-3</v>
      </c>
      <c r="AO46" s="148">
        <v>4.9059999999999998E-3</v>
      </c>
      <c r="AP46" s="148">
        <v>1.531E-3</v>
      </c>
      <c r="AQ46" s="148">
        <v>1.843E-3</v>
      </c>
      <c r="AR46" s="148">
        <v>0</v>
      </c>
      <c r="AS46" s="148">
        <v>2.03E-4</v>
      </c>
      <c r="AT46" s="149">
        <v>1.1820000000000001E-3</v>
      </c>
      <c r="AU46" s="148">
        <v>0</v>
      </c>
      <c r="AV46" s="148">
        <v>0</v>
      </c>
      <c r="AW46" s="148">
        <v>0</v>
      </c>
      <c r="AX46" s="148">
        <v>0</v>
      </c>
      <c r="AY46" s="148">
        <v>0</v>
      </c>
      <c r="AZ46" s="148">
        <v>0</v>
      </c>
      <c r="BA46" s="148">
        <v>0</v>
      </c>
      <c r="BB46" s="148">
        <v>1.2229999999999999E-3</v>
      </c>
      <c r="BC46" s="148">
        <v>0</v>
      </c>
      <c r="BD46" s="148">
        <v>0</v>
      </c>
      <c r="BE46" s="148">
        <v>0</v>
      </c>
      <c r="BF46" s="148">
        <v>0</v>
      </c>
      <c r="BG46" s="148">
        <v>8.6600000000000002E-4</v>
      </c>
      <c r="BH46" s="148">
        <v>0</v>
      </c>
      <c r="BI46" s="148">
        <v>0</v>
      </c>
      <c r="BJ46" s="148">
        <v>0</v>
      </c>
      <c r="BK46" s="148">
        <v>0</v>
      </c>
      <c r="BL46" s="159">
        <v>1.1820000000000001E-3</v>
      </c>
    </row>
    <row r="47" spans="1:64" ht="15.75" customHeight="1" x14ac:dyDescent="0.15">
      <c r="A47" s="23">
        <v>43</v>
      </c>
      <c r="B47" s="32" t="s">
        <v>184</v>
      </c>
      <c r="C47" s="158">
        <v>5.5519999999999996E-3</v>
      </c>
      <c r="D47" s="148">
        <v>5.0410000000000003E-3</v>
      </c>
      <c r="E47" s="148">
        <v>1.3783E-2</v>
      </c>
      <c r="F47" s="148">
        <v>1.6388E-2</v>
      </c>
      <c r="G47" s="148">
        <v>5.3160000000000004E-3</v>
      </c>
      <c r="H47" s="148">
        <v>4.5620000000000001E-3</v>
      </c>
      <c r="I47" s="148">
        <v>6.6969999999999998E-3</v>
      </c>
      <c r="J47" s="148">
        <v>5.3769999999999998E-3</v>
      </c>
      <c r="K47" s="148">
        <v>6.5700000000000003E-4</v>
      </c>
      <c r="L47" s="148">
        <v>5.9839999999999997E-3</v>
      </c>
      <c r="M47" s="148">
        <v>7.1980000000000004E-3</v>
      </c>
      <c r="N47" s="148">
        <v>8.5620000000000002E-3</v>
      </c>
      <c r="O47" s="148">
        <v>1.7801999999999998E-2</v>
      </c>
      <c r="P47" s="148">
        <v>9.6830000000000006E-3</v>
      </c>
      <c r="Q47" s="148">
        <v>7.6899999999999998E-3</v>
      </c>
      <c r="R47" s="148">
        <v>7.5669999999999999E-3</v>
      </c>
      <c r="S47" s="148">
        <v>9.9190000000000007E-3</v>
      </c>
      <c r="T47" s="148">
        <v>6.9300000000000004E-3</v>
      </c>
      <c r="U47" s="148">
        <v>3.7490000000000002E-3</v>
      </c>
      <c r="V47" s="148">
        <v>3.0569999999999998E-3</v>
      </c>
      <c r="W47" s="148">
        <v>8.7709999999999993E-3</v>
      </c>
      <c r="X47" s="148">
        <v>2.8839999999999998E-3</v>
      </c>
      <c r="Y47" s="148">
        <v>1.5770000000000001E-3</v>
      </c>
      <c r="Z47" s="148">
        <v>5.1989999999999996E-3</v>
      </c>
      <c r="AA47" s="148">
        <v>9.9520000000000008E-3</v>
      </c>
      <c r="AB47" s="148">
        <v>3.9789999999999999E-3</v>
      </c>
      <c r="AC47" s="148">
        <v>1.4666E-2</v>
      </c>
      <c r="AD47" s="148">
        <v>1.5578E-2</v>
      </c>
      <c r="AE47" s="148">
        <v>3.5241000000000001E-2</v>
      </c>
      <c r="AF47" s="148">
        <v>2.0975000000000001E-2</v>
      </c>
      <c r="AG47" s="148">
        <v>1.3717E-2</v>
      </c>
      <c r="AH47" s="148">
        <v>7.306E-3</v>
      </c>
      <c r="AI47" s="148">
        <v>9.4970000000000002E-3</v>
      </c>
      <c r="AJ47" s="148">
        <v>1.5640999999999999E-2</v>
      </c>
      <c r="AK47" s="148">
        <v>5.7219999999999997E-3</v>
      </c>
      <c r="AL47" s="148">
        <v>9.4959999999999992E-3</v>
      </c>
      <c r="AM47" s="148">
        <v>1.4786000000000001E-2</v>
      </c>
      <c r="AN47" s="148">
        <v>5.7629999999999999E-3</v>
      </c>
      <c r="AO47" s="148">
        <v>5.5570000000000003E-3</v>
      </c>
      <c r="AP47" s="148">
        <v>4.0109999999999998E-3</v>
      </c>
      <c r="AQ47" s="148">
        <v>5.2529999999999999E-3</v>
      </c>
      <c r="AR47" s="148">
        <v>5.0299999999999997E-4</v>
      </c>
      <c r="AS47" s="148">
        <v>2.7539999999999999E-3</v>
      </c>
      <c r="AT47" s="149">
        <v>7.6699999999999997E-3</v>
      </c>
      <c r="AU47" s="148">
        <v>0</v>
      </c>
      <c r="AV47" s="148">
        <v>3.3000000000000003E-5</v>
      </c>
      <c r="AW47" s="148">
        <v>0</v>
      </c>
      <c r="AX47" s="148">
        <v>0</v>
      </c>
      <c r="AY47" s="148">
        <v>0</v>
      </c>
      <c r="AZ47" s="148">
        <v>0</v>
      </c>
      <c r="BA47" s="148">
        <v>1.8E-5</v>
      </c>
      <c r="BB47" s="148">
        <v>7.9419999999999994E-3</v>
      </c>
      <c r="BC47" s="148">
        <v>2.5000000000000001E-5</v>
      </c>
      <c r="BD47" s="148">
        <v>0</v>
      </c>
      <c r="BE47" s="148">
        <v>9.0000000000000002E-6</v>
      </c>
      <c r="BF47" s="148">
        <v>1.4E-5</v>
      </c>
      <c r="BG47" s="148">
        <v>5.6270000000000001E-3</v>
      </c>
      <c r="BH47" s="148">
        <v>3.88E-4</v>
      </c>
      <c r="BI47" s="148">
        <v>1.5736E-2</v>
      </c>
      <c r="BJ47" s="148">
        <v>1.1493E-2</v>
      </c>
      <c r="BK47" s="148">
        <v>-8.8710000000000004E-3</v>
      </c>
      <c r="BL47" s="159">
        <v>3.4849999999999998E-3</v>
      </c>
    </row>
    <row r="48" spans="1:64" ht="15.75" customHeight="1" x14ac:dyDescent="0.15">
      <c r="A48" s="26" t="s">
        <v>197</v>
      </c>
      <c r="B48" s="168" t="s">
        <v>75</v>
      </c>
      <c r="C48" s="160">
        <v>0.50957200000000002</v>
      </c>
      <c r="D48" s="150">
        <v>0.31832899999999997</v>
      </c>
      <c r="E48" s="150">
        <v>0.55415099999999995</v>
      </c>
      <c r="F48" s="150">
        <v>0.50674799999999998</v>
      </c>
      <c r="G48" s="150">
        <v>0.62716099999999997</v>
      </c>
      <c r="H48" s="150">
        <v>0.59684499999999996</v>
      </c>
      <c r="I48" s="150">
        <v>0.63394700000000004</v>
      </c>
      <c r="J48" s="150">
        <v>0.66636600000000001</v>
      </c>
      <c r="K48" s="150">
        <v>0.69329600000000002</v>
      </c>
      <c r="L48" s="150">
        <v>0.64222800000000002</v>
      </c>
      <c r="M48" s="150">
        <v>0.53110400000000002</v>
      </c>
      <c r="N48" s="150">
        <v>0.52402700000000002</v>
      </c>
      <c r="O48" s="150">
        <v>0.50116899999999998</v>
      </c>
      <c r="P48" s="150">
        <v>0.72707900000000003</v>
      </c>
      <c r="Q48" s="150">
        <v>0.83750899999999995</v>
      </c>
      <c r="R48" s="150">
        <v>0.57373700000000005</v>
      </c>
      <c r="S48" s="150">
        <v>0.571214</v>
      </c>
      <c r="T48" s="150">
        <v>0.52898900000000004</v>
      </c>
      <c r="U48" s="150">
        <v>0.62536700000000001</v>
      </c>
      <c r="V48" s="150">
        <v>0.60636800000000002</v>
      </c>
      <c r="W48" s="150">
        <v>0.63907099999999994</v>
      </c>
      <c r="X48" s="150">
        <v>0.64345300000000005</v>
      </c>
      <c r="Y48" s="150">
        <v>0.770513</v>
      </c>
      <c r="Z48" s="150">
        <v>0.56090499999999999</v>
      </c>
      <c r="AA48" s="150">
        <v>0.67246600000000001</v>
      </c>
      <c r="AB48" s="150">
        <v>0.54298500000000005</v>
      </c>
      <c r="AC48" s="150">
        <v>0.53059999999999996</v>
      </c>
      <c r="AD48" s="150">
        <v>0.64617400000000003</v>
      </c>
      <c r="AE48" s="150">
        <v>0.53410899999999994</v>
      </c>
      <c r="AF48" s="150">
        <v>0.345107</v>
      </c>
      <c r="AG48" s="150">
        <v>0.29517599999999999</v>
      </c>
      <c r="AH48" s="150">
        <v>0.324237</v>
      </c>
      <c r="AI48" s="150">
        <v>0.15739700000000001</v>
      </c>
      <c r="AJ48" s="150">
        <v>0.49098399999999998</v>
      </c>
      <c r="AK48" s="150">
        <v>0.46598400000000001</v>
      </c>
      <c r="AL48" s="150">
        <v>0.28060299999999999</v>
      </c>
      <c r="AM48" s="150">
        <v>0.31206299999999998</v>
      </c>
      <c r="AN48" s="150">
        <v>0.37809799999999999</v>
      </c>
      <c r="AO48" s="150">
        <v>0.39291100000000001</v>
      </c>
      <c r="AP48" s="150">
        <v>0.37215799999999999</v>
      </c>
      <c r="AQ48" s="150">
        <v>0.460449</v>
      </c>
      <c r="AR48" s="150">
        <v>1.000054</v>
      </c>
      <c r="AS48" s="150">
        <v>0.58823800000000004</v>
      </c>
      <c r="AT48" s="151">
        <v>0.52830299999999997</v>
      </c>
      <c r="AU48" s="150">
        <v>1</v>
      </c>
      <c r="AV48" s="150">
        <v>1</v>
      </c>
      <c r="AW48" s="150">
        <v>1</v>
      </c>
      <c r="AX48" s="150">
        <v>1</v>
      </c>
      <c r="AY48" s="150">
        <v>1</v>
      </c>
      <c r="AZ48" s="150">
        <v>1</v>
      </c>
      <c r="BA48" s="150">
        <v>1</v>
      </c>
      <c r="BB48" s="150">
        <v>1</v>
      </c>
      <c r="BC48" s="150">
        <v>1</v>
      </c>
      <c r="BD48" s="150">
        <v>1</v>
      </c>
      <c r="BE48" s="150">
        <v>1</v>
      </c>
      <c r="BF48" s="150">
        <v>1</v>
      </c>
      <c r="BG48" s="150">
        <v>1</v>
      </c>
      <c r="BH48" s="150">
        <v>1</v>
      </c>
      <c r="BI48" s="150">
        <v>1</v>
      </c>
      <c r="BJ48" s="150">
        <v>1</v>
      </c>
      <c r="BK48" s="150">
        <v>1</v>
      </c>
      <c r="BL48" s="161">
        <v>1</v>
      </c>
    </row>
    <row r="49" spans="1:64" ht="15.75" customHeight="1" x14ac:dyDescent="0.15">
      <c r="A49" s="27" t="s">
        <v>198</v>
      </c>
      <c r="B49" s="191" t="s">
        <v>19</v>
      </c>
      <c r="C49" s="162">
        <v>4.7200000000000002E-3</v>
      </c>
      <c r="D49" s="152">
        <v>9.9030000000000003E-3</v>
      </c>
      <c r="E49" s="152">
        <v>2.2657E-2</v>
      </c>
      <c r="F49" s="152">
        <v>4.9099999999999998E-2</v>
      </c>
      <c r="G49" s="152">
        <v>8.6899999999999998E-3</v>
      </c>
      <c r="H49" s="152">
        <v>1.217E-2</v>
      </c>
      <c r="I49" s="152">
        <v>1.6818E-2</v>
      </c>
      <c r="J49" s="152">
        <v>1.4741000000000001E-2</v>
      </c>
      <c r="K49" s="152">
        <v>3.2919999999999998E-3</v>
      </c>
      <c r="L49" s="152">
        <v>1.8412999999999999E-2</v>
      </c>
      <c r="M49" s="152">
        <v>1.4904000000000001E-2</v>
      </c>
      <c r="N49" s="152">
        <v>1.4645999999999999E-2</v>
      </c>
      <c r="O49" s="152">
        <v>1.6992E-2</v>
      </c>
      <c r="P49" s="152">
        <v>7.9539999999999993E-3</v>
      </c>
      <c r="Q49" s="152">
        <v>1.1606999999999999E-2</v>
      </c>
      <c r="R49" s="152">
        <v>1.5004E-2</v>
      </c>
      <c r="S49" s="152">
        <v>1.5355000000000001E-2</v>
      </c>
      <c r="T49" s="152">
        <v>1.8549E-2</v>
      </c>
      <c r="U49" s="152">
        <v>2.2152999999999999E-2</v>
      </c>
      <c r="V49" s="152">
        <v>1.7978000000000001E-2</v>
      </c>
      <c r="W49" s="152">
        <v>1.55E-2</v>
      </c>
      <c r="X49" s="152">
        <v>1.1956E-2</v>
      </c>
      <c r="Y49" s="152">
        <v>7.3379999999999999E-3</v>
      </c>
      <c r="Z49" s="152">
        <v>1.5309E-2</v>
      </c>
      <c r="AA49" s="152">
        <v>8.5089999999999992E-3</v>
      </c>
      <c r="AB49" s="152">
        <v>1.9376000000000001E-2</v>
      </c>
      <c r="AC49" s="152">
        <v>2.0958999999999998E-2</v>
      </c>
      <c r="AD49" s="152">
        <v>8.3059999999999991E-3</v>
      </c>
      <c r="AE49" s="152">
        <v>1.2880000000000001E-2</v>
      </c>
      <c r="AF49" s="152">
        <v>2.5078E-2</v>
      </c>
      <c r="AG49" s="152">
        <v>2.5250000000000002E-2</v>
      </c>
      <c r="AH49" s="152">
        <v>3.0821000000000001E-2</v>
      </c>
      <c r="AI49" s="152">
        <v>3.7880000000000001E-3</v>
      </c>
      <c r="AJ49" s="152">
        <v>1.6851000000000001E-2</v>
      </c>
      <c r="AK49" s="152">
        <v>1.7610000000000001E-2</v>
      </c>
      <c r="AL49" s="152">
        <v>9.4850000000000004E-3</v>
      </c>
      <c r="AM49" s="152">
        <v>1.0538E-2</v>
      </c>
      <c r="AN49" s="152">
        <v>1.0406E-2</v>
      </c>
      <c r="AO49" s="152">
        <v>3.7269999999999998E-2</v>
      </c>
      <c r="AP49" s="152">
        <v>1.4664E-2</v>
      </c>
      <c r="AQ49" s="152">
        <v>2.3584000000000001E-2</v>
      </c>
      <c r="AR49" s="152">
        <v>0</v>
      </c>
      <c r="AS49" s="152">
        <v>4.1700000000000001E-3</v>
      </c>
      <c r="AT49" s="153">
        <v>1.3677E-2</v>
      </c>
      <c r="AU49" s="148"/>
      <c r="AV49" s="148"/>
      <c r="AW49" s="148"/>
      <c r="AX49" s="148"/>
      <c r="AY49" s="148"/>
      <c r="AZ49" s="148"/>
      <c r="BA49" s="148"/>
      <c r="BB49" s="148"/>
      <c r="BC49" s="148"/>
      <c r="BD49" s="148"/>
      <c r="BE49" s="148"/>
      <c r="BF49" s="148"/>
      <c r="BG49" s="148"/>
      <c r="BH49" s="148"/>
      <c r="BI49" s="148"/>
      <c r="BJ49" s="148"/>
      <c r="BK49" s="148"/>
      <c r="BL49" s="163"/>
    </row>
    <row r="50" spans="1:64" ht="15.75" customHeight="1" x14ac:dyDescent="0.15">
      <c r="A50" s="29" t="s">
        <v>199</v>
      </c>
      <c r="B50" s="32" t="s">
        <v>26</v>
      </c>
      <c r="C50" s="158">
        <v>0.11854000000000001</v>
      </c>
      <c r="D50" s="148">
        <v>0.26053300000000001</v>
      </c>
      <c r="E50" s="148">
        <v>0.154914</v>
      </c>
      <c r="F50" s="148">
        <v>0.226607</v>
      </c>
      <c r="G50" s="148">
        <v>0.137569</v>
      </c>
      <c r="H50" s="148">
        <v>0.24543899999999999</v>
      </c>
      <c r="I50" s="148">
        <v>0.17808299999999999</v>
      </c>
      <c r="J50" s="148">
        <v>9.8053000000000001E-2</v>
      </c>
      <c r="K50" s="148">
        <v>1.166E-2</v>
      </c>
      <c r="L50" s="148">
        <v>0.22356000000000001</v>
      </c>
      <c r="M50" s="148">
        <v>0.23205700000000001</v>
      </c>
      <c r="N50" s="148">
        <v>0.29342600000000002</v>
      </c>
      <c r="O50" s="148">
        <v>0.22037899999999999</v>
      </c>
      <c r="P50" s="148">
        <v>7.2452000000000003E-2</v>
      </c>
      <c r="Q50" s="148">
        <v>0.15120600000000001</v>
      </c>
      <c r="R50" s="148">
        <v>0.27219599999999999</v>
      </c>
      <c r="S50" s="148">
        <v>0.230355</v>
      </c>
      <c r="T50" s="148">
        <v>0.26115100000000002</v>
      </c>
      <c r="U50" s="148">
        <v>0.15906600000000001</v>
      </c>
      <c r="V50" s="148">
        <v>0.18037700000000001</v>
      </c>
      <c r="W50" s="148">
        <v>0.20466999999999999</v>
      </c>
      <c r="X50" s="148">
        <v>0.2051</v>
      </c>
      <c r="Y50" s="148">
        <v>0.12503900000000001</v>
      </c>
      <c r="Z50" s="148">
        <v>0.216999</v>
      </c>
      <c r="AA50" s="148">
        <v>0.19160199999999999</v>
      </c>
      <c r="AB50" s="148">
        <v>0.25495299999999999</v>
      </c>
      <c r="AC50" s="148">
        <v>0.35047600000000001</v>
      </c>
      <c r="AD50" s="148">
        <v>6.9310999999999998E-2</v>
      </c>
      <c r="AE50" s="148">
        <v>0.138546</v>
      </c>
      <c r="AF50" s="148">
        <v>0.47395100000000001</v>
      </c>
      <c r="AG50" s="148">
        <v>0.38100000000000001</v>
      </c>
      <c r="AH50" s="148">
        <v>0.31531700000000001</v>
      </c>
      <c r="AI50" s="148">
        <v>5.6370999999999997E-2</v>
      </c>
      <c r="AJ50" s="148">
        <v>0.26962799999999998</v>
      </c>
      <c r="AK50" s="148">
        <v>0.20660100000000001</v>
      </c>
      <c r="AL50" s="148">
        <v>0.36718699999999999</v>
      </c>
      <c r="AM50" s="148">
        <v>0.49263099999999999</v>
      </c>
      <c r="AN50" s="148">
        <v>0.50355899999999998</v>
      </c>
      <c r="AO50" s="148">
        <v>0.49876900000000002</v>
      </c>
      <c r="AP50" s="148">
        <v>0.36648900000000001</v>
      </c>
      <c r="AQ50" s="148">
        <v>0.26634099999999999</v>
      </c>
      <c r="AR50" s="148">
        <v>0</v>
      </c>
      <c r="AS50" s="148">
        <v>1.2666999999999999E-2</v>
      </c>
      <c r="AT50" s="149">
        <v>0.23286399999999999</v>
      </c>
      <c r="AU50" s="148"/>
      <c r="AV50" s="148"/>
      <c r="AW50" s="148"/>
      <c r="AX50" s="148"/>
      <c r="AY50" s="148"/>
      <c r="AZ50" s="148"/>
      <c r="BA50" s="148"/>
      <c r="BB50" s="148"/>
      <c r="BC50" s="148"/>
      <c r="BD50" s="148"/>
      <c r="BE50" s="148"/>
      <c r="BF50" s="148"/>
      <c r="BG50" s="148"/>
      <c r="BH50" s="148"/>
      <c r="BI50" s="148"/>
      <c r="BJ50" s="148"/>
      <c r="BK50" s="148"/>
      <c r="BL50" s="163"/>
    </row>
    <row r="51" spans="1:64" ht="15.75" customHeight="1" x14ac:dyDescent="0.15">
      <c r="A51" s="29" t="s">
        <v>200</v>
      </c>
      <c r="B51" s="32" t="s">
        <v>27</v>
      </c>
      <c r="C51" s="158">
        <v>0.22517200000000001</v>
      </c>
      <c r="D51" s="148">
        <v>0.34317599999999998</v>
      </c>
      <c r="E51" s="148">
        <v>0.109574</v>
      </c>
      <c r="F51" s="148">
        <v>7.6734999999999998E-2</v>
      </c>
      <c r="G51" s="148">
        <v>9.2317999999999997E-2</v>
      </c>
      <c r="H51" s="148">
        <v>-4.4365000000000002E-2</v>
      </c>
      <c r="I51" s="148">
        <v>8.0768999999999994E-2</v>
      </c>
      <c r="J51" s="148">
        <v>6.3642000000000004E-2</v>
      </c>
      <c r="K51" s="148">
        <v>4.2667999999999998E-2</v>
      </c>
      <c r="L51" s="148">
        <v>-6.796E-3</v>
      </c>
      <c r="M51" s="148">
        <v>3.7192999999999997E-2</v>
      </c>
      <c r="N51" s="148">
        <v>1.7145000000000001E-2</v>
      </c>
      <c r="O51" s="148">
        <v>0.12618399999999999</v>
      </c>
      <c r="P51" s="148">
        <v>0.126085</v>
      </c>
      <c r="Q51" s="148">
        <v>-3.7190000000000001E-2</v>
      </c>
      <c r="R51" s="148">
        <v>3.5799999999999998E-2</v>
      </c>
      <c r="S51" s="148">
        <v>7.7067999999999998E-2</v>
      </c>
      <c r="T51" s="148">
        <v>9.1696E-2</v>
      </c>
      <c r="U51" s="148">
        <v>3.5646999999999998E-2</v>
      </c>
      <c r="V51" s="148">
        <v>-3.0459E-2</v>
      </c>
      <c r="W51" s="148">
        <v>-4.3819999999999998E-2</v>
      </c>
      <c r="X51" s="148">
        <v>-6.6239999999999993E-2</v>
      </c>
      <c r="Y51" s="148">
        <v>1.2411999999999999E-2</v>
      </c>
      <c r="Z51" s="148">
        <v>5.1630000000000001E-3</v>
      </c>
      <c r="AA51" s="148">
        <v>1.8435E-2</v>
      </c>
      <c r="AB51" s="148">
        <v>5.1672999999999997E-2</v>
      </c>
      <c r="AC51" s="148">
        <v>2.8309999999999998E-2</v>
      </c>
      <c r="AD51" s="148">
        <v>7.5592999999999994E-2</v>
      </c>
      <c r="AE51" s="148">
        <v>0.11829000000000001</v>
      </c>
      <c r="AF51" s="148">
        <v>4.9388000000000001E-2</v>
      </c>
      <c r="AG51" s="148">
        <v>0.169041</v>
      </c>
      <c r="AH51" s="148">
        <v>0.25010300000000002</v>
      </c>
      <c r="AI51" s="148">
        <v>0.39627600000000002</v>
      </c>
      <c r="AJ51" s="148">
        <v>6.2819E-2</v>
      </c>
      <c r="AK51" s="148">
        <v>0.15618699999999999</v>
      </c>
      <c r="AL51" s="148">
        <v>0</v>
      </c>
      <c r="AM51" s="148">
        <v>3.0346000000000001E-2</v>
      </c>
      <c r="AN51" s="148">
        <v>3.9919999999999997E-2</v>
      </c>
      <c r="AO51" s="148">
        <v>-6.1590000000000004E-3</v>
      </c>
      <c r="AP51" s="148">
        <v>8.6110999999999993E-2</v>
      </c>
      <c r="AQ51" s="148">
        <v>0.10298599999999999</v>
      </c>
      <c r="AR51" s="148">
        <v>-5.3999999999999998E-5</v>
      </c>
      <c r="AS51" s="148">
        <v>0.33344000000000001</v>
      </c>
      <c r="AT51" s="149">
        <v>8.5221000000000005E-2</v>
      </c>
      <c r="AU51" s="148"/>
      <c r="AV51" s="148"/>
      <c r="AW51" s="148"/>
      <c r="AX51" s="148"/>
      <c r="AY51" s="148"/>
      <c r="AZ51" s="148"/>
      <c r="BA51" s="148"/>
      <c r="BB51" s="148"/>
      <c r="BC51" s="148"/>
      <c r="BD51" s="148"/>
      <c r="BE51" s="148"/>
      <c r="BF51" s="148"/>
      <c r="BG51" s="148"/>
      <c r="BH51" s="148"/>
      <c r="BI51" s="148"/>
      <c r="BJ51" s="148"/>
      <c r="BK51" s="148"/>
      <c r="BL51" s="163"/>
    </row>
    <row r="52" spans="1:64" ht="15.75" customHeight="1" x14ac:dyDescent="0.15">
      <c r="A52" s="29" t="s">
        <v>201</v>
      </c>
      <c r="B52" s="32" t="s">
        <v>28</v>
      </c>
      <c r="C52" s="158">
        <v>0.132269</v>
      </c>
      <c r="D52" s="148">
        <v>9.0384999999999993E-2</v>
      </c>
      <c r="E52" s="148">
        <v>0.11699900000000001</v>
      </c>
      <c r="F52" s="148">
        <v>9.3445E-2</v>
      </c>
      <c r="G52" s="148">
        <v>5.7193000000000001E-2</v>
      </c>
      <c r="H52" s="148">
        <v>0.14105400000000001</v>
      </c>
      <c r="I52" s="148">
        <v>6.4082E-2</v>
      </c>
      <c r="J52" s="148">
        <v>0.13633600000000001</v>
      </c>
      <c r="K52" s="148">
        <v>2.6765000000000001E-2</v>
      </c>
      <c r="L52" s="148">
        <v>8.3940000000000001E-2</v>
      </c>
      <c r="M52" s="148">
        <v>0.157995</v>
      </c>
      <c r="N52" s="148">
        <v>0.12798699999999999</v>
      </c>
      <c r="O52" s="148">
        <v>0.104667</v>
      </c>
      <c r="P52" s="148">
        <v>4.9035000000000002E-2</v>
      </c>
      <c r="Q52" s="148">
        <v>2.8150999999999999E-2</v>
      </c>
      <c r="R52" s="148">
        <v>7.7115000000000003E-2</v>
      </c>
      <c r="S52" s="148">
        <v>9.6637000000000001E-2</v>
      </c>
      <c r="T52" s="148">
        <v>9.2022000000000007E-2</v>
      </c>
      <c r="U52" s="148">
        <v>0.142817</v>
      </c>
      <c r="V52" s="148">
        <v>0.21584700000000001</v>
      </c>
      <c r="W52" s="148">
        <v>0.179537</v>
      </c>
      <c r="X52" s="148">
        <v>0.18867100000000001</v>
      </c>
      <c r="Y52" s="148">
        <v>9.0484999999999996E-2</v>
      </c>
      <c r="Z52" s="148">
        <v>0.124102</v>
      </c>
      <c r="AA52" s="148">
        <v>9.6906000000000006E-2</v>
      </c>
      <c r="AB52" s="148">
        <v>0.102843</v>
      </c>
      <c r="AC52" s="148">
        <v>3.7303999999999997E-2</v>
      </c>
      <c r="AD52" s="148">
        <v>0.17335300000000001</v>
      </c>
      <c r="AE52" s="148">
        <v>0.19783100000000001</v>
      </c>
      <c r="AF52" s="148">
        <v>8.9110999999999996E-2</v>
      </c>
      <c r="AG52" s="148">
        <v>8.8107000000000005E-2</v>
      </c>
      <c r="AH52" s="148">
        <v>7.5097999999999998E-2</v>
      </c>
      <c r="AI52" s="148">
        <v>0.33752500000000002</v>
      </c>
      <c r="AJ52" s="148">
        <v>0.118606</v>
      </c>
      <c r="AK52" s="148">
        <v>0.120458</v>
      </c>
      <c r="AL52" s="148">
        <v>0.34170499999999998</v>
      </c>
      <c r="AM52" s="148">
        <v>0.14361399999999999</v>
      </c>
      <c r="AN52" s="148">
        <v>6.4340999999999995E-2</v>
      </c>
      <c r="AO52" s="148">
        <v>6.2282999999999998E-2</v>
      </c>
      <c r="AP52" s="148">
        <v>0.11179699999999999</v>
      </c>
      <c r="AQ52" s="148">
        <v>9.7561999999999996E-2</v>
      </c>
      <c r="AR52" s="148">
        <v>0</v>
      </c>
      <c r="AS52" s="148">
        <v>4.9038999999999999E-2</v>
      </c>
      <c r="AT52" s="149">
        <v>0.115005</v>
      </c>
      <c r="AU52" s="148"/>
      <c r="AV52" s="148"/>
      <c r="AW52" s="148"/>
      <c r="AX52" s="148"/>
      <c r="AY52" s="148"/>
      <c r="AZ52" s="148"/>
      <c r="BA52" s="148"/>
      <c r="BB52" s="148"/>
      <c r="BC52" s="148"/>
      <c r="BD52" s="148"/>
      <c r="BE52" s="148"/>
      <c r="BF52" s="148"/>
      <c r="BG52" s="148"/>
      <c r="BH52" s="148"/>
      <c r="BI52" s="148"/>
      <c r="BJ52" s="148"/>
      <c r="BK52" s="148"/>
      <c r="BL52" s="163"/>
    </row>
    <row r="53" spans="1:64" ht="15.75" customHeight="1" x14ac:dyDescent="0.15">
      <c r="A53" s="29" t="s">
        <v>202</v>
      </c>
      <c r="B53" s="32" t="s">
        <v>203</v>
      </c>
      <c r="C53" s="158">
        <v>3.9357000000000003E-2</v>
      </c>
      <c r="D53" s="148">
        <v>2.5207E-2</v>
      </c>
      <c r="E53" s="148">
        <v>4.2365E-2</v>
      </c>
      <c r="F53" s="148">
        <v>4.7364999999999997E-2</v>
      </c>
      <c r="G53" s="148">
        <v>8.0339999999999995E-2</v>
      </c>
      <c r="H53" s="148">
        <v>4.8867000000000001E-2</v>
      </c>
      <c r="I53" s="148">
        <v>2.6308000000000002E-2</v>
      </c>
      <c r="J53" s="148">
        <v>2.0864000000000001E-2</v>
      </c>
      <c r="K53" s="148">
        <v>0.226132</v>
      </c>
      <c r="L53" s="148">
        <v>3.8661000000000001E-2</v>
      </c>
      <c r="M53" s="148">
        <v>2.6754E-2</v>
      </c>
      <c r="N53" s="148">
        <v>2.2780000000000002E-2</v>
      </c>
      <c r="O53" s="148">
        <v>3.0609000000000001E-2</v>
      </c>
      <c r="P53" s="148">
        <v>1.7398E-2</v>
      </c>
      <c r="Q53" s="148">
        <v>8.7209999999999996E-3</v>
      </c>
      <c r="R53" s="148">
        <v>2.6155000000000001E-2</v>
      </c>
      <c r="S53" s="148">
        <v>9.3760000000000007E-3</v>
      </c>
      <c r="T53" s="148">
        <v>7.5989999999999999E-3</v>
      </c>
      <c r="U53" s="148">
        <v>1.4952999999999999E-2</v>
      </c>
      <c r="V53" s="148">
        <v>9.894E-3</v>
      </c>
      <c r="W53" s="148">
        <v>5.0470000000000003E-3</v>
      </c>
      <c r="X53" s="148">
        <v>1.7062999999999998E-2</v>
      </c>
      <c r="Y53" s="148">
        <v>-5.7840000000000001E-3</v>
      </c>
      <c r="Z53" s="148">
        <v>7.7618999999999994E-2</v>
      </c>
      <c r="AA53" s="148">
        <v>1.2083999999999999E-2</v>
      </c>
      <c r="AB53" s="148">
        <v>2.8176E-2</v>
      </c>
      <c r="AC53" s="148">
        <v>3.6982000000000001E-2</v>
      </c>
      <c r="AD53" s="148">
        <v>2.7637999999999999E-2</v>
      </c>
      <c r="AE53" s="148">
        <v>4.2672000000000002E-2</v>
      </c>
      <c r="AF53" s="148">
        <v>1.7368000000000001E-2</v>
      </c>
      <c r="AG53" s="148">
        <v>4.1928E-2</v>
      </c>
      <c r="AH53" s="148">
        <v>2.0524000000000001E-2</v>
      </c>
      <c r="AI53" s="148">
        <v>4.8933999999999998E-2</v>
      </c>
      <c r="AJ53" s="148">
        <v>4.3726000000000001E-2</v>
      </c>
      <c r="AK53" s="148">
        <v>3.3172E-2</v>
      </c>
      <c r="AL53" s="148">
        <v>1.021E-3</v>
      </c>
      <c r="AM53" s="148">
        <v>1.3145E-2</v>
      </c>
      <c r="AN53" s="148">
        <v>1.4959999999999999E-2</v>
      </c>
      <c r="AO53" s="148">
        <v>3.4937000000000003E-2</v>
      </c>
      <c r="AP53" s="148">
        <v>4.8823999999999999E-2</v>
      </c>
      <c r="AQ53" s="148">
        <v>4.9084000000000003E-2</v>
      </c>
      <c r="AR53" s="148">
        <v>0</v>
      </c>
      <c r="AS53" s="148">
        <v>1.7503000000000001E-2</v>
      </c>
      <c r="AT53" s="149">
        <v>2.6768E-2</v>
      </c>
      <c r="AU53" s="148"/>
      <c r="AV53" s="148"/>
      <c r="AW53" s="148"/>
      <c r="AX53" s="148"/>
      <c r="AY53" s="148"/>
      <c r="AZ53" s="148"/>
      <c r="BA53" s="148"/>
      <c r="BB53" s="148"/>
      <c r="BC53" s="148"/>
      <c r="BD53" s="148"/>
      <c r="BE53" s="148"/>
      <c r="BF53" s="148"/>
      <c r="BG53" s="148"/>
      <c r="BH53" s="148"/>
      <c r="BI53" s="148"/>
      <c r="BJ53" s="148"/>
      <c r="BK53" s="148"/>
      <c r="BL53" s="163"/>
    </row>
    <row r="54" spans="1:64" ht="15.75" customHeight="1" x14ac:dyDescent="0.15">
      <c r="A54" s="29" t="s">
        <v>204</v>
      </c>
      <c r="B54" s="32" t="s">
        <v>81</v>
      </c>
      <c r="C54" s="158">
        <v>-2.9628999999999999E-2</v>
      </c>
      <c r="D54" s="148">
        <v>-4.7532999999999999E-2</v>
      </c>
      <c r="E54" s="148">
        <v>-6.6100000000000002E-4</v>
      </c>
      <c r="F54" s="148">
        <v>0</v>
      </c>
      <c r="G54" s="148">
        <v>-3.2720000000000002E-3</v>
      </c>
      <c r="H54" s="148">
        <v>-1.1E-5</v>
      </c>
      <c r="I54" s="148">
        <v>-6.0000000000000002E-6</v>
      </c>
      <c r="J54" s="148">
        <v>-1.9999999999999999E-6</v>
      </c>
      <c r="K54" s="148">
        <v>-3.8119999999999999E-3</v>
      </c>
      <c r="L54" s="148">
        <v>-3.9999999999999998E-6</v>
      </c>
      <c r="M54" s="148">
        <v>-6.9999999999999999E-6</v>
      </c>
      <c r="N54" s="148">
        <v>-1.0000000000000001E-5</v>
      </c>
      <c r="O54" s="148">
        <v>0</v>
      </c>
      <c r="P54" s="148">
        <v>-3.0000000000000001E-6</v>
      </c>
      <c r="Q54" s="148">
        <v>-5.0000000000000004E-6</v>
      </c>
      <c r="R54" s="148">
        <v>-6.9999999999999999E-6</v>
      </c>
      <c r="S54" s="148">
        <v>-5.0000000000000004E-6</v>
      </c>
      <c r="T54" s="148">
        <v>-6.0000000000000002E-6</v>
      </c>
      <c r="U54" s="148">
        <v>-3.9999999999999998E-6</v>
      </c>
      <c r="V54" s="148">
        <v>-5.0000000000000004E-6</v>
      </c>
      <c r="W54" s="148">
        <v>-3.9999999999999998E-6</v>
      </c>
      <c r="X54" s="148">
        <v>-3.0000000000000001E-6</v>
      </c>
      <c r="Y54" s="148">
        <v>-3.0000000000000001E-6</v>
      </c>
      <c r="Z54" s="148">
        <v>-9.7E-5</v>
      </c>
      <c r="AA54" s="148">
        <v>-1.9999999999999999E-6</v>
      </c>
      <c r="AB54" s="148">
        <v>-6.9999999999999999E-6</v>
      </c>
      <c r="AC54" s="148">
        <v>-4.6309999999999997E-3</v>
      </c>
      <c r="AD54" s="148">
        <v>-3.7500000000000001E-4</v>
      </c>
      <c r="AE54" s="148">
        <v>-4.4326999999999998E-2</v>
      </c>
      <c r="AF54" s="148">
        <v>-3.0000000000000001E-6</v>
      </c>
      <c r="AG54" s="148">
        <v>-5.0100000000000003E-4</v>
      </c>
      <c r="AH54" s="148">
        <v>-1.61E-2</v>
      </c>
      <c r="AI54" s="148">
        <v>-2.9E-4</v>
      </c>
      <c r="AJ54" s="148">
        <v>-2.614E-3</v>
      </c>
      <c r="AK54" s="148">
        <v>-1.2E-5</v>
      </c>
      <c r="AL54" s="148">
        <v>0</v>
      </c>
      <c r="AM54" s="148">
        <v>-2.3370000000000001E-3</v>
      </c>
      <c r="AN54" s="148">
        <v>-1.1284000000000001E-2</v>
      </c>
      <c r="AO54" s="148">
        <v>-2.0011000000000001E-2</v>
      </c>
      <c r="AP54" s="148">
        <v>-4.3999999999999999E-5</v>
      </c>
      <c r="AQ54" s="148">
        <v>-6.0000000000000002E-6</v>
      </c>
      <c r="AR54" s="148">
        <v>0</v>
      </c>
      <c r="AS54" s="148">
        <v>-5.0569999999999999E-3</v>
      </c>
      <c r="AT54" s="149">
        <v>-1.838E-3</v>
      </c>
      <c r="AU54" s="148"/>
      <c r="AV54" s="148"/>
      <c r="AW54" s="148"/>
      <c r="AX54" s="148"/>
      <c r="AY54" s="148"/>
      <c r="AZ54" s="148"/>
      <c r="BA54" s="148"/>
      <c r="BB54" s="148"/>
      <c r="BC54" s="148"/>
      <c r="BD54" s="148"/>
      <c r="BE54" s="148"/>
      <c r="BF54" s="148"/>
      <c r="BG54" s="148"/>
      <c r="BH54" s="148"/>
      <c r="BI54" s="148"/>
      <c r="BJ54" s="148"/>
      <c r="BK54" s="148"/>
      <c r="BL54" s="163"/>
    </row>
    <row r="55" spans="1:64" ht="15.75" customHeight="1" x14ac:dyDescent="0.15">
      <c r="A55" s="29" t="s">
        <v>205</v>
      </c>
      <c r="B55" s="168" t="s">
        <v>29</v>
      </c>
      <c r="C55" s="160">
        <v>0.49042799999999998</v>
      </c>
      <c r="D55" s="150">
        <v>0.68167100000000003</v>
      </c>
      <c r="E55" s="150">
        <v>0.445849</v>
      </c>
      <c r="F55" s="150">
        <v>0.49325200000000002</v>
      </c>
      <c r="G55" s="150">
        <v>0.37283899999999998</v>
      </c>
      <c r="H55" s="150">
        <v>0.40315499999999999</v>
      </c>
      <c r="I55" s="150">
        <v>0.36605300000000002</v>
      </c>
      <c r="J55" s="150">
        <v>0.33363399999999999</v>
      </c>
      <c r="K55" s="150">
        <v>0.30670399999999998</v>
      </c>
      <c r="L55" s="150">
        <v>0.35777199999999998</v>
      </c>
      <c r="M55" s="150">
        <v>0.46889599999999998</v>
      </c>
      <c r="N55" s="150">
        <v>0.47597299999999998</v>
      </c>
      <c r="O55" s="150">
        <v>0.49883100000000002</v>
      </c>
      <c r="P55" s="150">
        <v>0.27292100000000002</v>
      </c>
      <c r="Q55" s="150">
        <v>0.162491</v>
      </c>
      <c r="R55" s="150">
        <v>0.426263</v>
      </c>
      <c r="S55" s="150">
        <v>0.428786</v>
      </c>
      <c r="T55" s="150">
        <v>0.47101100000000001</v>
      </c>
      <c r="U55" s="150">
        <v>0.37463299999999999</v>
      </c>
      <c r="V55" s="150">
        <v>0.39363199999999998</v>
      </c>
      <c r="W55" s="150">
        <v>0.360929</v>
      </c>
      <c r="X55" s="150">
        <v>0.356547</v>
      </c>
      <c r="Y55" s="150">
        <v>0.229487</v>
      </c>
      <c r="Z55" s="150">
        <v>0.43909500000000001</v>
      </c>
      <c r="AA55" s="150">
        <v>0.32753399999999999</v>
      </c>
      <c r="AB55" s="150">
        <v>0.457015</v>
      </c>
      <c r="AC55" s="150">
        <v>0.46939999999999998</v>
      </c>
      <c r="AD55" s="150">
        <v>0.35382599999999997</v>
      </c>
      <c r="AE55" s="150">
        <v>0.465891</v>
      </c>
      <c r="AF55" s="150">
        <v>0.65489299999999995</v>
      </c>
      <c r="AG55" s="150">
        <v>0.70482400000000001</v>
      </c>
      <c r="AH55" s="150">
        <v>0.675763</v>
      </c>
      <c r="AI55" s="150">
        <v>0.84260299999999999</v>
      </c>
      <c r="AJ55" s="150">
        <v>0.50901600000000002</v>
      </c>
      <c r="AK55" s="150">
        <v>0.53401600000000005</v>
      </c>
      <c r="AL55" s="150">
        <v>0.71939699999999995</v>
      </c>
      <c r="AM55" s="150">
        <v>0.68793700000000002</v>
      </c>
      <c r="AN55" s="150">
        <v>0.62190199999999995</v>
      </c>
      <c r="AO55" s="150">
        <v>0.60708899999999999</v>
      </c>
      <c r="AP55" s="150">
        <v>0.62784200000000001</v>
      </c>
      <c r="AQ55" s="150">
        <v>0.539551</v>
      </c>
      <c r="AR55" s="150">
        <v>-5.3999999999999998E-5</v>
      </c>
      <c r="AS55" s="150">
        <v>0.41176200000000002</v>
      </c>
      <c r="AT55" s="151">
        <v>0.47169699999999998</v>
      </c>
      <c r="AU55" s="148"/>
      <c r="AV55" s="148"/>
      <c r="AW55" s="148"/>
      <c r="AX55" s="148"/>
      <c r="AY55" s="148"/>
      <c r="AZ55" s="148"/>
      <c r="BA55" s="148"/>
      <c r="BB55" s="148"/>
      <c r="BC55" s="148"/>
      <c r="BD55" s="148"/>
      <c r="BE55" s="148"/>
      <c r="BF55" s="148"/>
      <c r="BG55" s="148"/>
      <c r="BH55" s="148"/>
      <c r="BI55" s="148"/>
      <c r="BJ55" s="148"/>
      <c r="BK55" s="148"/>
      <c r="BL55" s="163"/>
    </row>
    <row r="56" spans="1:64" ht="15.75" customHeight="1" thickBot="1" x14ac:dyDescent="0.2">
      <c r="A56" s="30" t="s">
        <v>206</v>
      </c>
      <c r="B56" s="203" t="s">
        <v>193</v>
      </c>
      <c r="C56" s="164">
        <v>1</v>
      </c>
      <c r="D56" s="165">
        <v>1</v>
      </c>
      <c r="E56" s="165">
        <v>1</v>
      </c>
      <c r="F56" s="165">
        <v>1</v>
      </c>
      <c r="G56" s="165">
        <v>1</v>
      </c>
      <c r="H56" s="165">
        <v>1</v>
      </c>
      <c r="I56" s="165">
        <v>1</v>
      </c>
      <c r="J56" s="165">
        <v>1</v>
      </c>
      <c r="K56" s="165">
        <v>1</v>
      </c>
      <c r="L56" s="165">
        <v>1</v>
      </c>
      <c r="M56" s="165">
        <v>1</v>
      </c>
      <c r="N56" s="165">
        <v>1</v>
      </c>
      <c r="O56" s="165">
        <v>1</v>
      </c>
      <c r="P56" s="165">
        <v>1</v>
      </c>
      <c r="Q56" s="165">
        <v>1</v>
      </c>
      <c r="R56" s="165">
        <v>1</v>
      </c>
      <c r="S56" s="165">
        <v>1</v>
      </c>
      <c r="T56" s="165">
        <v>1</v>
      </c>
      <c r="U56" s="165">
        <v>1</v>
      </c>
      <c r="V56" s="165">
        <v>1</v>
      </c>
      <c r="W56" s="165">
        <v>1</v>
      </c>
      <c r="X56" s="165">
        <v>1</v>
      </c>
      <c r="Y56" s="165">
        <v>1</v>
      </c>
      <c r="Z56" s="165">
        <v>1</v>
      </c>
      <c r="AA56" s="165">
        <v>1</v>
      </c>
      <c r="AB56" s="165">
        <v>1</v>
      </c>
      <c r="AC56" s="165">
        <v>1</v>
      </c>
      <c r="AD56" s="165">
        <v>1</v>
      </c>
      <c r="AE56" s="165">
        <v>1</v>
      </c>
      <c r="AF56" s="165">
        <v>1</v>
      </c>
      <c r="AG56" s="165">
        <v>1</v>
      </c>
      <c r="AH56" s="165">
        <v>1</v>
      </c>
      <c r="AI56" s="165">
        <v>1</v>
      </c>
      <c r="AJ56" s="165">
        <v>1</v>
      </c>
      <c r="AK56" s="165">
        <v>1</v>
      </c>
      <c r="AL56" s="165">
        <v>1</v>
      </c>
      <c r="AM56" s="165">
        <v>1</v>
      </c>
      <c r="AN56" s="165">
        <v>1</v>
      </c>
      <c r="AO56" s="165">
        <v>1</v>
      </c>
      <c r="AP56" s="165">
        <v>1</v>
      </c>
      <c r="AQ56" s="165">
        <v>1</v>
      </c>
      <c r="AR56" s="165">
        <v>1</v>
      </c>
      <c r="AS56" s="165">
        <v>1</v>
      </c>
      <c r="AT56" s="166">
        <v>1</v>
      </c>
      <c r="AU56" s="165"/>
      <c r="AV56" s="165"/>
      <c r="AW56" s="165"/>
      <c r="AX56" s="165"/>
      <c r="AY56" s="165"/>
      <c r="AZ56" s="165"/>
      <c r="BA56" s="165"/>
      <c r="BB56" s="165"/>
      <c r="BC56" s="165"/>
      <c r="BD56" s="165"/>
      <c r="BE56" s="165"/>
      <c r="BF56" s="165"/>
      <c r="BG56" s="165"/>
      <c r="BH56" s="165"/>
      <c r="BI56" s="165"/>
      <c r="BJ56" s="165"/>
      <c r="BK56" s="165"/>
      <c r="BL56" s="167"/>
    </row>
  </sheetData>
  <phoneticPr fontId="3"/>
  <pageMargins left="0.70866141732283472" right="0.70866141732283472" top="0.74803149606299213" bottom="0.74803149606299213" header="0.31496062992125984" footer="0.31496062992125984"/>
  <pageSetup paperSize="9" scale="20" orientation="landscape" r:id="rId1"/>
  <headerFooter alignWithMargins="0">
    <oddHeader>&amp;L&amp;F&amp;R&amp;A</oddHead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T48"/>
  <sheetViews>
    <sheetView workbookViewId="0">
      <pane xSplit="2" ySplit="4" topLeftCell="C5" activePane="bottomRight" state="frozen"/>
      <selection activeCell="B14" sqref="B14"/>
      <selection pane="topRight" activeCell="B14" sqref="B14"/>
      <selection pane="bottomLeft" activeCell="B14" sqref="B14"/>
      <selection pane="bottomRight" activeCell="A2" sqref="A2"/>
    </sheetView>
  </sheetViews>
  <sheetFormatPr defaultRowHeight="13.5" x14ac:dyDescent="0.15"/>
  <cols>
    <col min="1" max="1" width="4.875" style="120" customWidth="1"/>
    <col min="2" max="2" width="25.625" style="120" customWidth="1"/>
    <col min="3" max="45" width="9.125" style="120" customWidth="1"/>
    <col min="46" max="16384" width="9" style="120"/>
  </cols>
  <sheetData>
    <row r="1" spans="1:46" x14ac:dyDescent="0.15">
      <c r="A1" s="119"/>
      <c r="F1" s="120" t="s">
        <v>56</v>
      </c>
    </row>
    <row r="2" spans="1:46" ht="14.25" thickBot="1" x14ac:dyDescent="0.2">
      <c r="A2" s="204" t="s">
        <v>236</v>
      </c>
    </row>
    <row r="3" spans="1:46" s="121" customFormat="1" x14ac:dyDescent="0.15">
      <c r="A3" s="337" t="s">
        <v>56</v>
      </c>
      <c r="B3" s="338"/>
      <c r="C3" s="33">
        <v>1</v>
      </c>
      <c r="D3" s="33">
        <v>2</v>
      </c>
      <c r="E3" s="33">
        <v>3</v>
      </c>
      <c r="F3" s="33">
        <v>4</v>
      </c>
      <c r="G3" s="33">
        <v>5</v>
      </c>
      <c r="H3" s="33">
        <v>6</v>
      </c>
      <c r="I3" s="33">
        <v>7</v>
      </c>
      <c r="J3" s="33">
        <v>8</v>
      </c>
      <c r="K3" s="33">
        <v>9</v>
      </c>
      <c r="L3" s="33">
        <v>10</v>
      </c>
      <c r="M3" s="33">
        <v>11</v>
      </c>
      <c r="N3" s="33">
        <v>12</v>
      </c>
      <c r="O3" s="33">
        <v>13</v>
      </c>
      <c r="P3" s="33">
        <v>14</v>
      </c>
      <c r="Q3" s="33">
        <v>15</v>
      </c>
      <c r="R3" s="33">
        <v>16</v>
      </c>
      <c r="S3" s="33">
        <v>17</v>
      </c>
      <c r="T3" s="33">
        <v>18</v>
      </c>
      <c r="U3" s="33">
        <v>19</v>
      </c>
      <c r="V3" s="33">
        <v>20</v>
      </c>
      <c r="W3" s="33">
        <v>21</v>
      </c>
      <c r="X3" s="33">
        <v>22</v>
      </c>
      <c r="Y3" s="282">
        <v>23</v>
      </c>
      <c r="Z3" s="286">
        <v>24</v>
      </c>
      <c r="AA3" s="284">
        <v>25</v>
      </c>
      <c r="AB3" s="33">
        <v>26</v>
      </c>
      <c r="AC3" s="33">
        <v>27</v>
      </c>
      <c r="AD3" s="33">
        <v>28</v>
      </c>
      <c r="AE3" s="33">
        <v>29</v>
      </c>
      <c r="AF3" s="33">
        <v>30</v>
      </c>
      <c r="AG3" s="33">
        <v>31</v>
      </c>
      <c r="AH3" s="33">
        <v>32</v>
      </c>
      <c r="AI3" s="33">
        <v>33</v>
      </c>
      <c r="AJ3" s="33">
        <v>34</v>
      </c>
      <c r="AK3" s="33">
        <v>35</v>
      </c>
      <c r="AL3" s="33">
        <v>36</v>
      </c>
      <c r="AM3" s="33">
        <v>37</v>
      </c>
      <c r="AN3" s="33">
        <v>38</v>
      </c>
      <c r="AO3" s="33">
        <v>39</v>
      </c>
      <c r="AP3" s="33">
        <v>40</v>
      </c>
      <c r="AQ3" s="33">
        <v>41</v>
      </c>
      <c r="AR3" s="33">
        <v>42</v>
      </c>
      <c r="AS3" s="33">
        <v>43</v>
      </c>
      <c r="AT3" s="34"/>
    </row>
    <row r="4" spans="1:46" s="121" customFormat="1" ht="33" customHeight="1" thickBot="1" x14ac:dyDescent="0.2">
      <c r="A4" s="339"/>
      <c r="B4" s="340" t="s">
        <v>336</v>
      </c>
      <c r="C4" s="169" t="s">
        <v>163</v>
      </c>
      <c r="D4" s="169" t="s">
        <v>210</v>
      </c>
      <c r="E4" s="169" t="s">
        <v>211</v>
      </c>
      <c r="F4" s="169" t="s">
        <v>1</v>
      </c>
      <c r="G4" s="169" t="s">
        <v>166</v>
      </c>
      <c r="H4" s="169" t="s">
        <v>2</v>
      </c>
      <c r="I4" s="169" t="s">
        <v>97</v>
      </c>
      <c r="J4" s="169" t="s">
        <v>3</v>
      </c>
      <c r="K4" s="169" t="s">
        <v>4</v>
      </c>
      <c r="L4" s="169" t="s">
        <v>167</v>
      </c>
      <c r="M4" s="169" t="s">
        <v>168</v>
      </c>
      <c r="N4" s="169" t="s">
        <v>169</v>
      </c>
      <c r="O4" s="169" t="s">
        <v>170</v>
      </c>
      <c r="P4" s="169" t="s">
        <v>5</v>
      </c>
      <c r="Q4" s="169" t="s">
        <v>6</v>
      </c>
      <c r="R4" s="169" t="s">
        <v>7</v>
      </c>
      <c r="S4" s="169" t="s">
        <v>98</v>
      </c>
      <c r="T4" s="169" t="s">
        <v>99</v>
      </c>
      <c r="U4" s="169" t="s">
        <v>100</v>
      </c>
      <c r="V4" s="169" t="s">
        <v>171</v>
      </c>
      <c r="W4" s="169" t="s">
        <v>8</v>
      </c>
      <c r="X4" s="169" t="s">
        <v>102</v>
      </c>
      <c r="Y4" s="283" t="s">
        <v>212</v>
      </c>
      <c r="Z4" s="287" t="s">
        <v>173</v>
      </c>
      <c r="AA4" s="285" t="s">
        <v>174</v>
      </c>
      <c r="AB4" s="169" t="s">
        <v>175</v>
      </c>
      <c r="AC4" s="169" t="s">
        <v>10</v>
      </c>
      <c r="AD4" s="169" t="s">
        <v>176</v>
      </c>
      <c r="AE4" s="169" t="s">
        <v>177</v>
      </c>
      <c r="AF4" s="169" t="s">
        <v>178</v>
      </c>
      <c r="AG4" s="169" t="s">
        <v>179</v>
      </c>
      <c r="AH4" s="169" t="s">
        <v>11</v>
      </c>
      <c r="AI4" s="169" t="s">
        <v>12</v>
      </c>
      <c r="AJ4" s="169" t="s">
        <v>180</v>
      </c>
      <c r="AK4" s="169" t="s">
        <v>93</v>
      </c>
      <c r="AL4" s="169" t="s">
        <v>13</v>
      </c>
      <c r="AM4" s="169" t="s">
        <v>14</v>
      </c>
      <c r="AN4" s="169" t="s">
        <v>181</v>
      </c>
      <c r="AO4" s="169" t="s">
        <v>182</v>
      </c>
      <c r="AP4" s="169" t="s">
        <v>15</v>
      </c>
      <c r="AQ4" s="169" t="s">
        <v>16</v>
      </c>
      <c r="AR4" s="169" t="s">
        <v>213</v>
      </c>
      <c r="AS4" s="169" t="s">
        <v>214</v>
      </c>
      <c r="AT4" s="170" t="s">
        <v>215</v>
      </c>
    </row>
    <row r="5" spans="1:46" s="121" customFormat="1" x14ac:dyDescent="0.15">
      <c r="A5" s="23">
        <v>1</v>
      </c>
      <c r="B5" s="32" t="s">
        <v>163</v>
      </c>
      <c r="C5" s="171">
        <v>1.045474</v>
      </c>
      <c r="D5" s="172">
        <v>9.8700000000000003E-4</v>
      </c>
      <c r="E5" s="172">
        <v>2.4459999999999998E-3</v>
      </c>
      <c r="F5" s="172">
        <v>6.2000000000000003E-5</v>
      </c>
      <c r="G5" s="172">
        <v>5.8762000000000002E-2</v>
      </c>
      <c r="H5" s="172">
        <v>5.7470000000000004E-3</v>
      </c>
      <c r="I5" s="172">
        <v>1.94E-4</v>
      </c>
      <c r="J5" s="172">
        <v>6.3199999999999997E-4</v>
      </c>
      <c r="K5" s="172">
        <v>3.0000000000000001E-6</v>
      </c>
      <c r="L5" s="172">
        <v>4.0000000000000003E-5</v>
      </c>
      <c r="M5" s="172">
        <v>2.1111999999999999E-2</v>
      </c>
      <c r="N5" s="172">
        <v>5.0000000000000002E-5</v>
      </c>
      <c r="O5" s="172">
        <v>1.94E-4</v>
      </c>
      <c r="P5" s="172">
        <v>2.0999999999999999E-5</v>
      </c>
      <c r="Q5" s="172">
        <v>2.5999999999999998E-5</v>
      </c>
      <c r="R5" s="172">
        <v>3.4E-5</v>
      </c>
      <c r="S5" s="172">
        <v>1.1E-4</v>
      </c>
      <c r="T5" s="172">
        <v>7.1000000000000005E-5</v>
      </c>
      <c r="U5" s="172">
        <v>1.6200000000000001E-4</v>
      </c>
      <c r="V5" s="172">
        <v>5.8999999999999998E-5</v>
      </c>
      <c r="W5" s="172">
        <v>1.07E-4</v>
      </c>
      <c r="X5" s="172">
        <v>8.1000000000000004E-5</v>
      </c>
      <c r="Y5" s="172">
        <v>2.1100000000000001E-4</v>
      </c>
      <c r="Z5" s="172">
        <v>1.5E-5</v>
      </c>
      <c r="AA5" s="172">
        <v>1.9900000000000001E-4</v>
      </c>
      <c r="AB5" s="172">
        <v>7.2000000000000005E-4</v>
      </c>
      <c r="AC5" s="172">
        <v>4.64E-4</v>
      </c>
      <c r="AD5" s="172">
        <v>1.5999999999999999E-5</v>
      </c>
      <c r="AE5" s="172">
        <v>5.3999999999999998E-5</v>
      </c>
      <c r="AF5" s="172">
        <v>1.3799999999999999E-4</v>
      </c>
      <c r="AG5" s="172">
        <v>6.8999999999999997E-5</v>
      </c>
      <c r="AH5" s="172">
        <v>2.8E-5</v>
      </c>
      <c r="AI5" s="172">
        <v>1.0000000000000001E-5</v>
      </c>
      <c r="AJ5" s="172">
        <v>6.7000000000000002E-5</v>
      </c>
      <c r="AK5" s="172">
        <v>8.3999999999999995E-5</v>
      </c>
      <c r="AL5" s="172">
        <v>4.6999999999999997E-5</v>
      </c>
      <c r="AM5" s="172">
        <v>1.0870000000000001E-3</v>
      </c>
      <c r="AN5" s="172">
        <v>1.2199999999999999E-3</v>
      </c>
      <c r="AO5" s="172">
        <v>1.06E-3</v>
      </c>
      <c r="AP5" s="172">
        <v>1.0900000000000001E-4</v>
      </c>
      <c r="AQ5" s="172">
        <v>9.4470000000000005E-3</v>
      </c>
      <c r="AR5" s="172">
        <v>1.8000000000000001E-4</v>
      </c>
      <c r="AS5" s="178">
        <v>1.06E-4</v>
      </c>
      <c r="AT5" s="174">
        <v>1.1517059999999999</v>
      </c>
    </row>
    <row r="6" spans="1:46" s="121" customFormat="1" x14ac:dyDescent="0.15">
      <c r="A6" s="25">
        <v>2</v>
      </c>
      <c r="B6" s="32" t="s">
        <v>164</v>
      </c>
      <c r="C6" s="173">
        <v>4.6999999999999997E-5</v>
      </c>
      <c r="D6" s="122">
        <v>1.0149859999999999</v>
      </c>
      <c r="E6" s="122">
        <v>2.0000000000000002E-5</v>
      </c>
      <c r="F6" s="122">
        <v>3.0000000000000001E-6</v>
      </c>
      <c r="G6" s="122">
        <v>6.0000000000000002E-5</v>
      </c>
      <c r="H6" s="122">
        <v>9.0000000000000002E-6</v>
      </c>
      <c r="I6" s="122">
        <v>2.6229999999999999E-3</v>
      </c>
      <c r="J6" s="122">
        <v>3.6000000000000001E-5</v>
      </c>
      <c r="K6" s="122">
        <v>0</v>
      </c>
      <c r="L6" s="122">
        <v>7.9999999999999996E-6</v>
      </c>
      <c r="M6" s="122">
        <v>6.9999999999999999E-6</v>
      </c>
      <c r="N6" s="122">
        <v>5.1E-5</v>
      </c>
      <c r="O6" s="122">
        <v>1.4E-5</v>
      </c>
      <c r="P6" s="122">
        <v>1.9999999999999999E-6</v>
      </c>
      <c r="Q6" s="122">
        <v>3.9999999999999998E-6</v>
      </c>
      <c r="R6" s="122">
        <v>5.0000000000000004E-6</v>
      </c>
      <c r="S6" s="122">
        <v>3.0000000000000001E-6</v>
      </c>
      <c r="T6" s="122">
        <v>3.0000000000000001E-6</v>
      </c>
      <c r="U6" s="122">
        <v>5.0000000000000004E-6</v>
      </c>
      <c r="V6" s="122">
        <v>5.0000000000000004E-6</v>
      </c>
      <c r="W6" s="122">
        <v>6.9999999999999999E-6</v>
      </c>
      <c r="X6" s="122">
        <v>5.0000000000000004E-6</v>
      </c>
      <c r="Y6" s="122">
        <v>1.9999999999999999E-6</v>
      </c>
      <c r="Z6" s="122">
        <v>9.9999999999999995E-7</v>
      </c>
      <c r="AA6" s="122">
        <v>3.9999999999999998E-6</v>
      </c>
      <c r="AB6" s="122">
        <v>9.3999999999999994E-5</v>
      </c>
      <c r="AC6" s="122">
        <v>4.5000000000000003E-5</v>
      </c>
      <c r="AD6" s="122">
        <v>3.0000000000000001E-6</v>
      </c>
      <c r="AE6" s="122">
        <v>5.0000000000000004E-6</v>
      </c>
      <c r="AF6" s="122">
        <v>5.0000000000000004E-6</v>
      </c>
      <c r="AG6" s="122">
        <v>7.9999999999999996E-6</v>
      </c>
      <c r="AH6" s="122">
        <v>6.0000000000000002E-6</v>
      </c>
      <c r="AI6" s="122">
        <v>9.9999999999999995E-7</v>
      </c>
      <c r="AJ6" s="122">
        <v>3.9999999999999998E-6</v>
      </c>
      <c r="AK6" s="122">
        <v>1.2999999999999999E-5</v>
      </c>
      <c r="AL6" s="122">
        <v>3.9999999999999998E-6</v>
      </c>
      <c r="AM6" s="122">
        <v>1.4E-5</v>
      </c>
      <c r="AN6" s="122">
        <v>1.2999999999999999E-5</v>
      </c>
      <c r="AO6" s="122">
        <v>1.7E-5</v>
      </c>
      <c r="AP6" s="122">
        <v>3.9999999999999998E-6</v>
      </c>
      <c r="AQ6" s="122">
        <v>1.13E-4</v>
      </c>
      <c r="AR6" s="122">
        <v>3.1100000000000002E-4</v>
      </c>
      <c r="AS6" s="179">
        <v>3.9999999999999998E-6</v>
      </c>
      <c r="AT6" s="175">
        <v>1.01857</v>
      </c>
    </row>
    <row r="7" spans="1:46" s="121" customFormat="1" x14ac:dyDescent="0.15">
      <c r="A7" s="23">
        <v>3</v>
      </c>
      <c r="B7" s="32" t="s">
        <v>165</v>
      </c>
      <c r="C7" s="173">
        <v>1.47E-4</v>
      </c>
      <c r="D7" s="122">
        <v>2.5000000000000001E-5</v>
      </c>
      <c r="E7" s="122">
        <v>1.0331969999999999</v>
      </c>
      <c r="F7" s="122">
        <v>9.9999999999999995E-7</v>
      </c>
      <c r="G7" s="122">
        <v>4.1929999999999997E-3</v>
      </c>
      <c r="H7" s="122">
        <v>6.0000000000000002E-6</v>
      </c>
      <c r="I7" s="122">
        <v>3.9999999999999998E-6</v>
      </c>
      <c r="J7" s="122">
        <v>2.0999999999999999E-5</v>
      </c>
      <c r="K7" s="122">
        <v>0</v>
      </c>
      <c r="L7" s="122">
        <v>9.9999999999999995E-7</v>
      </c>
      <c r="M7" s="122">
        <v>3.9999999999999998E-6</v>
      </c>
      <c r="N7" s="122">
        <v>3.9999999999999998E-6</v>
      </c>
      <c r="O7" s="122">
        <v>1.9999999999999999E-6</v>
      </c>
      <c r="P7" s="122">
        <v>9.9999999999999995E-7</v>
      </c>
      <c r="Q7" s="122">
        <v>3.9999999999999998E-6</v>
      </c>
      <c r="R7" s="122">
        <v>9.9999999999999995E-7</v>
      </c>
      <c r="S7" s="122">
        <v>9.9999999999999995E-7</v>
      </c>
      <c r="T7" s="122">
        <v>9.9999999999999995E-7</v>
      </c>
      <c r="U7" s="122">
        <v>9.9999999999999995E-7</v>
      </c>
      <c r="V7" s="122">
        <v>9.9999999999999995E-7</v>
      </c>
      <c r="W7" s="122">
        <v>9.9999999999999995E-7</v>
      </c>
      <c r="X7" s="122">
        <v>1.9999999999999999E-6</v>
      </c>
      <c r="Y7" s="122">
        <v>9.9999999999999995E-7</v>
      </c>
      <c r="Z7" s="122">
        <v>9.9999999999999995E-7</v>
      </c>
      <c r="AA7" s="122">
        <v>9.9999999999999995E-7</v>
      </c>
      <c r="AB7" s="122">
        <v>2.7799999999999998E-4</v>
      </c>
      <c r="AC7" s="122">
        <v>9.9999999999999995E-7</v>
      </c>
      <c r="AD7" s="122">
        <v>9.9999999999999995E-7</v>
      </c>
      <c r="AE7" s="122">
        <v>1.9999999999999999E-6</v>
      </c>
      <c r="AF7" s="122">
        <v>9.9999999999999995E-7</v>
      </c>
      <c r="AG7" s="122">
        <v>1.9999999999999999E-6</v>
      </c>
      <c r="AH7" s="122">
        <v>1.9999999999999999E-6</v>
      </c>
      <c r="AI7" s="122">
        <v>9.9999999999999995E-7</v>
      </c>
      <c r="AJ7" s="122">
        <v>3.0000000000000001E-6</v>
      </c>
      <c r="AK7" s="122">
        <v>9.0000000000000002E-6</v>
      </c>
      <c r="AL7" s="122">
        <v>3.0000000000000001E-6</v>
      </c>
      <c r="AM7" s="122">
        <v>2.8E-5</v>
      </c>
      <c r="AN7" s="122">
        <v>1.8200000000000001E-4</v>
      </c>
      <c r="AO7" s="122">
        <v>9.0000000000000002E-6</v>
      </c>
      <c r="AP7" s="122">
        <v>3.0000000000000001E-6</v>
      </c>
      <c r="AQ7" s="122">
        <v>1.271E-3</v>
      </c>
      <c r="AR7" s="122">
        <v>1.2999999999999999E-5</v>
      </c>
      <c r="AS7" s="179">
        <v>7.9999999999999996E-6</v>
      </c>
      <c r="AT7" s="175">
        <v>1.039442</v>
      </c>
    </row>
    <row r="8" spans="1:46" s="121" customFormat="1" x14ac:dyDescent="0.15">
      <c r="A8" s="25">
        <v>4</v>
      </c>
      <c r="B8" s="32" t="s">
        <v>1</v>
      </c>
      <c r="C8" s="173">
        <v>5.3999999999999998E-5</v>
      </c>
      <c r="D8" s="122">
        <v>3.6000000000000001E-5</v>
      </c>
      <c r="E8" s="122">
        <v>1.26E-4</v>
      </c>
      <c r="F8" s="122">
        <v>1.000146</v>
      </c>
      <c r="G8" s="122">
        <v>4.8000000000000001E-5</v>
      </c>
      <c r="H8" s="122">
        <v>7.1000000000000005E-5</v>
      </c>
      <c r="I8" s="122">
        <v>9.5000000000000005E-5</v>
      </c>
      <c r="J8" s="122">
        <v>1.5799999999999999E-4</v>
      </c>
      <c r="K8" s="122">
        <v>4.6839999999999998E-3</v>
      </c>
      <c r="L8" s="122">
        <v>6.0000000000000002E-5</v>
      </c>
      <c r="M8" s="122">
        <v>6.3999999999999997E-5</v>
      </c>
      <c r="N8" s="122">
        <v>5.8900000000000001E-4</v>
      </c>
      <c r="O8" s="122">
        <v>4.9399999999999997E-4</v>
      </c>
      <c r="P8" s="122">
        <v>4.7199999999999998E-4</v>
      </c>
      <c r="Q8" s="122">
        <v>1.4799999999999999E-4</v>
      </c>
      <c r="R8" s="122">
        <v>1.0399999999999999E-4</v>
      </c>
      <c r="S8" s="122">
        <v>5.1999999999999997E-5</v>
      </c>
      <c r="T8" s="122">
        <v>5.5000000000000002E-5</v>
      </c>
      <c r="U8" s="122">
        <v>3.1999999999999999E-5</v>
      </c>
      <c r="V8" s="122">
        <v>6.0000000000000002E-5</v>
      </c>
      <c r="W8" s="122">
        <v>4.0000000000000003E-5</v>
      </c>
      <c r="X8" s="122">
        <v>2.5999999999999998E-5</v>
      </c>
      <c r="Y8" s="122">
        <v>5.3000000000000001E-5</v>
      </c>
      <c r="Z8" s="122">
        <v>4.8000000000000001E-5</v>
      </c>
      <c r="AA8" s="122">
        <v>7.2000000000000002E-5</v>
      </c>
      <c r="AB8" s="122">
        <v>5.5999999999999999E-5</v>
      </c>
      <c r="AC8" s="122">
        <v>1.0399999999999999E-4</v>
      </c>
      <c r="AD8" s="122">
        <v>2.846E-3</v>
      </c>
      <c r="AE8" s="122">
        <v>1.02E-4</v>
      </c>
      <c r="AF8" s="122">
        <v>1.2400000000000001E-4</v>
      </c>
      <c r="AG8" s="122">
        <v>3.6999999999999998E-5</v>
      </c>
      <c r="AH8" s="122">
        <v>1.8E-5</v>
      </c>
      <c r="AI8" s="122">
        <v>7.9999999999999996E-6</v>
      </c>
      <c r="AJ8" s="122">
        <v>2.1100000000000001E-4</v>
      </c>
      <c r="AK8" s="122">
        <v>2.0000000000000002E-5</v>
      </c>
      <c r="AL8" s="122">
        <v>4.1999999999999998E-5</v>
      </c>
      <c r="AM8" s="122">
        <v>3.4E-5</v>
      </c>
      <c r="AN8" s="122">
        <v>2.9E-5</v>
      </c>
      <c r="AO8" s="122">
        <v>2.4000000000000001E-5</v>
      </c>
      <c r="AP8" s="122">
        <v>1.9000000000000001E-5</v>
      </c>
      <c r="AQ8" s="122">
        <v>6.8999999999999997E-5</v>
      </c>
      <c r="AR8" s="122">
        <v>3.0000000000000001E-5</v>
      </c>
      <c r="AS8" s="179">
        <v>7.2000000000000002E-5</v>
      </c>
      <c r="AT8" s="175">
        <v>1.01163</v>
      </c>
    </row>
    <row r="9" spans="1:46" s="121" customFormat="1" x14ac:dyDescent="0.15">
      <c r="A9" s="23">
        <v>5</v>
      </c>
      <c r="B9" s="32" t="s">
        <v>166</v>
      </c>
      <c r="C9" s="173">
        <v>3.7720999999999998E-2</v>
      </c>
      <c r="D9" s="122">
        <v>6.3010000000000002E-3</v>
      </c>
      <c r="E9" s="122">
        <v>4.4139999999999999E-2</v>
      </c>
      <c r="F9" s="122">
        <v>5.1E-5</v>
      </c>
      <c r="G9" s="122">
        <v>1.0780670000000001</v>
      </c>
      <c r="H9" s="122">
        <v>1.1479999999999999E-3</v>
      </c>
      <c r="I9" s="122">
        <v>6.3599999999999996E-4</v>
      </c>
      <c r="J9" s="122">
        <v>2.9020000000000001E-3</v>
      </c>
      <c r="K9" s="122">
        <v>6.9999999999999999E-6</v>
      </c>
      <c r="L9" s="122">
        <v>1.17E-4</v>
      </c>
      <c r="M9" s="122">
        <v>8.52E-4</v>
      </c>
      <c r="N9" s="122">
        <v>3.48E-4</v>
      </c>
      <c r="O9" s="122">
        <v>2.4399999999999999E-4</v>
      </c>
      <c r="P9" s="122">
        <v>2.6999999999999999E-5</v>
      </c>
      <c r="Q9" s="122">
        <v>4.1E-5</v>
      </c>
      <c r="R9" s="122">
        <v>3.0000000000000001E-5</v>
      </c>
      <c r="S9" s="122">
        <v>3.3000000000000003E-5</v>
      </c>
      <c r="T9" s="122">
        <v>2.8E-5</v>
      </c>
      <c r="U9" s="122">
        <v>3.8000000000000002E-5</v>
      </c>
      <c r="V9" s="122">
        <v>3.6000000000000001E-5</v>
      </c>
      <c r="W9" s="122">
        <v>3.6999999999999998E-5</v>
      </c>
      <c r="X9" s="122">
        <v>3.6000000000000001E-5</v>
      </c>
      <c r="Y9" s="122">
        <v>3.4E-5</v>
      </c>
      <c r="Z9" s="122">
        <v>1.8E-5</v>
      </c>
      <c r="AA9" s="122">
        <v>3.6999999999999998E-5</v>
      </c>
      <c r="AB9" s="122">
        <v>1.263E-3</v>
      </c>
      <c r="AC9" s="122">
        <v>7.2000000000000002E-5</v>
      </c>
      <c r="AD9" s="122">
        <v>2.8E-5</v>
      </c>
      <c r="AE9" s="122">
        <v>6.9999999999999994E-5</v>
      </c>
      <c r="AF9" s="122">
        <v>4.1999999999999998E-5</v>
      </c>
      <c r="AG9" s="122">
        <v>1.0399999999999999E-4</v>
      </c>
      <c r="AH9" s="122">
        <v>4.3999999999999999E-5</v>
      </c>
      <c r="AI9" s="122">
        <v>2.5000000000000001E-5</v>
      </c>
      <c r="AJ9" s="122">
        <v>1.1E-4</v>
      </c>
      <c r="AK9" s="122">
        <v>2.7399999999999999E-4</v>
      </c>
      <c r="AL9" s="122">
        <v>1.25E-4</v>
      </c>
      <c r="AM9" s="122">
        <v>2.3219999999999998E-3</v>
      </c>
      <c r="AN9" s="122">
        <v>3.307E-3</v>
      </c>
      <c r="AO9" s="122">
        <v>6.6500000000000001E-4</v>
      </c>
      <c r="AP9" s="122">
        <v>7.4999999999999993E-5</v>
      </c>
      <c r="AQ9" s="122">
        <v>4.3787E-2</v>
      </c>
      <c r="AR9" s="122">
        <v>1.64E-4</v>
      </c>
      <c r="AS9" s="179">
        <v>1.1739999999999999E-3</v>
      </c>
      <c r="AT9" s="175">
        <v>1.2265809999999999</v>
      </c>
    </row>
    <row r="10" spans="1:46" s="121" customFormat="1" x14ac:dyDescent="0.15">
      <c r="A10" s="25">
        <v>6</v>
      </c>
      <c r="B10" s="32" t="s">
        <v>2</v>
      </c>
      <c r="C10" s="173">
        <v>5.2999999999999998E-4</v>
      </c>
      <c r="D10" s="122">
        <v>1.8699999999999999E-4</v>
      </c>
      <c r="E10" s="122">
        <v>1.807E-3</v>
      </c>
      <c r="F10" s="122">
        <v>5.44E-4</v>
      </c>
      <c r="G10" s="122">
        <v>2.3499999999999999E-4</v>
      </c>
      <c r="H10" s="122">
        <v>1.0262610000000001</v>
      </c>
      <c r="I10" s="122">
        <v>7.2900000000000005E-4</v>
      </c>
      <c r="J10" s="122">
        <v>2.2900000000000001E-4</v>
      </c>
      <c r="K10" s="122">
        <v>1.5999999999999999E-5</v>
      </c>
      <c r="L10" s="122">
        <v>1.94E-4</v>
      </c>
      <c r="M10" s="122">
        <v>2.4979999999999998E-3</v>
      </c>
      <c r="N10" s="122">
        <v>6.1799999999999995E-4</v>
      </c>
      <c r="O10" s="122">
        <v>6.1200000000000002E-4</v>
      </c>
      <c r="P10" s="122">
        <v>1.02E-4</v>
      </c>
      <c r="Q10" s="122">
        <v>1.9799999999999999E-4</v>
      </c>
      <c r="R10" s="122">
        <v>2.1599999999999999E-4</v>
      </c>
      <c r="S10" s="122">
        <v>2.2499999999999999E-4</v>
      </c>
      <c r="T10" s="122">
        <v>2.0100000000000001E-4</v>
      </c>
      <c r="U10" s="122">
        <v>2.4000000000000001E-4</v>
      </c>
      <c r="V10" s="122">
        <v>5.7600000000000001E-4</v>
      </c>
      <c r="W10" s="122">
        <v>3.5300000000000002E-4</v>
      </c>
      <c r="X10" s="122">
        <v>2.9500000000000001E-4</v>
      </c>
      <c r="Y10" s="122">
        <v>3.6400000000000001E-4</v>
      </c>
      <c r="Z10" s="122">
        <v>1.2899999999999999E-4</v>
      </c>
      <c r="AA10" s="122">
        <v>2.13E-4</v>
      </c>
      <c r="AB10" s="122">
        <v>5.2300000000000003E-4</v>
      </c>
      <c r="AC10" s="122">
        <v>4.6099999999999998E-4</v>
      </c>
      <c r="AD10" s="122">
        <v>6.2000000000000003E-5</v>
      </c>
      <c r="AE10" s="122">
        <v>2.3499999999999999E-4</v>
      </c>
      <c r="AF10" s="122">
        <v>3.0499999999999999E-4</v>
      </c>
      <c r="AG10" s="122">
        <v>5.3300000000000005E-4</v>
      </c>
      <c r="AH10" s="122">
        <v>2.42E-4</v>
      </c>
      <c r="AI10" s="122">
        <v>3.0000000000000001E-5</v>
      </c>
      <c r="AJ10" s="122">
        <v>2.7700000000000001E-4</v>
      </c>
      <c r="AK10" s="122">
        <v>2.0799999999999999E-4</v>
      </c>
      <c r="AL10" s="122">
        <v>5.1400000000000003E-4</v>
      </c>
      <c r="AM10" s="122">
        <v>1.2300000000000001E-4</v>
      </c>
      <c r="AN10" s="122">
        <v>3.9800000000000002E-4</v>
      </c>
      <c r="AO10" s="122">
        <v>2.8210000000000002E-3</v>
      </c>
      <c r="AP10" s="122">
        <v>2.8800000000000001E-4</v>
      </c>
      <c r="AQ10" s="122">
        <v>5.31E-4</v>
      </c>
      <c r="AR10" s="122">
        <v>2.5070000000000001E-3</v>
      </c>
      <c r="AS10" s="179">
        <v>2.5099999999999998E-4</v>
      </c>
      <c r="AT10" s="175">
        <v>1.0478810000000001</v>
      </c>
    </row>
    <row r="11" spans="1:46" s="121" customFormat="1" x14ac:dyDescent="0.15">
      <c r="A11" s="23">
        <v>7</v>
      </c>
      <c r="B11" s="32" t="s">
        <v>97</v>
      </c>
      <c r="C11" s="173">
        <v>9.5370000000000003E-3</v>
      </c>
      <c r="D11" s="122">
        <v>2.4399999999999999E-3</v>
      </c>
      <c r="E11" s="122">
        <v>1.6050000000000001E-3</v>
      </c>
      <c r="F11" s="122">
        <v>1.3179999999999999E-3</v>
      </c>
      <c r="G11" s="122">
        <v>6.3850000000000001E-3</v>
      </c>
      <c r="H11" s="122">
        <v>2.6090000000000002E-3</v>
      </c>
      <c r="I11" s="122">
        <v>1.088185</v>
      </c>
      <c r="J11" s="122">
        <v>4.679E-3</v>
      </c>
      <c r="K11" s="122">
        <v>9.0000000000000006E-5</v>
      </c>
      <c r="L11" s="122">
        <v>2.7899999999999999E-3</v>
      </c>
      <c r="M11" s="122">
        <v>2.3140000000000001E-3</v>
      </c>
      <c r="N11" s="122">
        <v>2.0858999999999999E-2</v>
      </c>
      <c r="O11" s="122">
        <v>5.5490000000000001E-3</v>
      </c>
      <c r="P11" s="122">
        <v>5.5000000000000003E-4</v>
      </c>
      <c r="Q11" s="122">
        <v>1.397E-3</v>
      </c>
      <c r="R11" s="122">
        <v>1.913E-3</v>
      </c>
      <c r="S11" s="122">
        <v>1.0120000000000001E-3</v>
      </c>
      <c r="T11" s="122">
        <v>1.1119999999999999E-3</v>
      </c>
      <c r="U11" s="122">
        <v>1.9289999999999999E-3</v>
      </c>
      <c r="V11" s="122">
        <v>1.949E-3</v>
      </c>
      <c r="W11" s="122">
        <v>2.7399999999999998E-3</v>
      </c>
      <c r="X11" s="122">
        <v>2.1059999999999998E-3</v>
      </c>
      <c r="Y11" s="122">
        <v>9.1299999999999997E-4</v>
      </c>
      <c r="Z11" s="122">
        <v>5.0699999999999996E-4</v>
      </c>
      <c r="AA11" s="122">
        <v>1.4339999999999999E-3</v>
      </c>
      <c r="AB11" s="122">
        <v>2.5965999999999999E-2</v>
      </c>
      <c r="AC11" s="122">
        <v>1.7340000000000001E-2</v>
      </c>
      <c r="AD11" s="122">
        <v>1.1180000000000001E-3</v>
      </c>
      <c r="AE11" s="122">
        <v>2.0409999999999998E-3</v>
      </c>
      <c r="AF11" s="122">
        <v>1.905E-3</v>
      </c>
      <c r="AG11" s="122">
        <v>3.0959999999999998E-3</v>
      </c>
      <c r="AH11" s="122">
        <v>2.4320000000000001E-3</v>
      </c>
      <c r="AI11" s="122">
        <v>4.08E-4</v>
      </c>
      <c r="AJ11" s="122">
        <v>1.5200000000000001E-3</v>
      </c>
      <c r="AK11" s="122">
        <v>5.0520000000000001E-3</v>
      </c>
      <c r="AL11" s="122">
        <v>1.307E-3</v>
      </c>
      <c r="AM11" s="122">
        <v>3.5230000000000001E-3</v>
      </c>
      <c r="AN11" s="122">
        <v>2.33E-3</v>
      </c>
      <c r="AO11" s="122">
        <v>6.8820000000000001E-3</v>
      </c>
      <c r="AP11" s="122">
        <v>1.7440000000000001E-3</v>
      </c>
      <c r="AQ11" s="122">
        <v>2.764E-3</v>
      </c>
      <c r="AR11" s="122">
        <v>0.12837899999999999</v>
      </c>
      <c r="AS11" s="179">
        <v>1.2930000000000001E-3</v>
      </c>
      <c r="AT11" s="175">
        <v>1.375019</v>
      </c>
    </row>
    <row r="12" spans="1:46" s="121" customFormat="1" x14ac:dyDescent="0.15">
      <c r="A12" s="25">
        <v>8</v>
      </c>
      <c r="B12" s="32" t="s">
        <v>3</v>
      </c>
      <c r="C12" s="173">
        <v>8.6750000000000004E-3</v>
      </c>
      <c r="D12" s="122">
        <v>3.0400000000000002E-4</v>
      </c>
      <c r="E12" s="122">
        <v>2.1489999999999999E-3</v>
      </c>
      <c r="F12" s="122">
        <v>2.9250000000000001E-3</v>
      </c>
      <c r="G12" s="122">
        <v>2.6540000000000001E-3</v>
      </c>
      <c r="H12" s="122">
        <v>1.9390000000000001E-2</v>
      </c>
      <c r="I12" s="122">
        <v>4.9800000000000001E-3</v>
      </c>
      <c r="J12" s="122">
        <v>1.053858</v>
      </c>
      <c r="K12" s="122">
        <v>3.2000000000000003E-4</v>
      </c>
      <c r="L12" s="122">
        <v>3.2096E-2</v>
      </c>
      <c r="M12" s="122">
        <v>2.5090999999999999E-2</v>
      </c>
      <c r="N12" s="122">
        <v>3.0019999999999999E-3</v>
      </c>
      <c r="O12" s="122">
        <v>6.8849999999999996E-3</v>
      </c>
      <c r="P12" s="122">
        <v>8.6899999999999998E-4</v>
      </c>
      <c r="Q12" s="122">
        <v>1.034E-3</v>
      </c>
      <c r="R12" s="122">
        <v>1.428E-3</v>
      </c>
      <c r="S12" s="122">
        <v>1.294E-3</v>
      </c>
      <c r="T12" s="122">
        <v>9.4499999999999998E-4</v>
      </c>
      <c r="U12" s="122">
        <v>3.5349999999999999E-3</v>
      </c>
      <c r="V12" s="122">
        <v>3.0669999999999998E-3</v>
      </c>
      <c r="W12" s="122">
        <v>2.2190000000000001E-3</v>
      </c>
      <c r="X12" s="122">
        <v>2.5969999999999999E-3</v>
      </c>
      <c r="Y12" s="122">
        <v>3.003E-3</v>
      </c>
      <c r="Z12" s="122">
        <v>8.9700000000000001E-4</v>
      </c>
      <c r="AA12" s="122">
        <v>1.6100000000000001E-3</v>
      </c>
      <c r="AB12" s="122">
        <v>6.5399999999999998E-3</v>
      </c>
      <c r="AC12" s="122">
        <v>1.379E-3</v>
      </c>
      <c r="AD12" s="122">
        <v>2.5599999999999999E-4</v>
      </c>
      <c r="AE12" s="122">
        <v>2.307E-3</v>
      </c>
      <c r="AF12" s="122">
        <v>2.3700000000000001E-3</v>
      </c>
      <c r="AG12" s="122">
        <v>2.1900000000000001E-4</v>
      </c>
      <c r="AH12" s="122">
        <v>2.43E-4</v>
      </c>
      <c r="AI12" s="122">
        <v>6.3E-5</v>
      </c>
      <c r="AJ12" s="122">
        <v>3.0200000000000002E-4</v>
      </c>
      <c r="AK12" s="122">
        <v>5.2099999999999998E-4</v>
      </c>
      <c r="AL12" s="122">
        <v>3.8000000000000002E-4</v>
      </c>
      <c r="AM12" s="122">
        <v>2.212E-3</v>
      </c>
      <c r="AN12" s="122">
        <v>1.8988999999999999E-2</v>
      </c>
      <c r="AO12" s="122">
        <v>7.2599999999999997E-4</v>
      </c>
      <c r="AP12" s="122">
        <v>9.0799999999999995E-4</v>
      </c>
      <c r="AQ12" s="122">
        <v>1.5039999999999999E-3</v>
      </c>
      <c r="AR12" s="122">
        <v>2.9979999999999998E-3</v>
      </c>
      <c r="AS12" s="179">
        <v>1.3780000000000001E-3</v>
      </c>
      <c r="AT12" s="175">
        <v>1.2281219999999999</v>
      </c>
    </row>
    <row r="13" spans="1:46" s="121" customFormat="1" x14ac:dyDescent="0.15">
      <c r="A13" s="23">
        <v>9</v>
      </c>
      <c r="B13" s="32" t="s">
        <v>4</v>
      </c>
      <c r="C13" s="173">
        <v>6.6559999999999996E-3</v>
      </c>
      <c r="D13" s="122">
        <v>5.5440000000000003E-3</v>
      </c>
      <c r="E13" s="122">
        <v>1.9199999999999998E-2</v>
      </c>
      <c r="F13" s="122">
        <v>1.8238000000000001E-2</v>
      </c>
      <c r="G13" s="122">
        <v>4.3660000000000001E-3</v>
      </c>
      <c r="H13" s="122">
        <v>4.7999999999999996E-3</v>
      </c>
      <c r="I13" s="122">
        <v>3.4250000000000001E-3</v>
      </c>
      <c r="J13" s="122">
        <v>1.6031E-2</v>
      </c>
      <c r="K13" s="122">
        <v>1.0247869999999999</v>
      </c>
      <c r="L13" s="122">
        <v>2.1459999999999999E-3</v>
      </c>
      <c r="M13" s="122">
        <v>3.643E-3</v>
      </c>
      <c r="N13" s="122">
        <v>1.9522000000000001E-2</v>
      </c>
      <c r="O13" s="122">
        <v>1.1368E-2</v>
      </c>
      <c r="P13" s="122">
        <v>1.0555999999999999E-2</v>
      </c>
      <c r="Q13" s="122">
        <v>3.2139999999999998E-3</v>
      </c>
      <c r="R13" s="122">
        <v>3.741E-3</v>
      </c>
      <c r="S13" s="122">
        <v>2.0140000000000002E-3</v>
      </c>
      <c r="T13" s="122">
        <v>2.2139999999999998E-3</v>
      </c>
      <c r="U13" s="122">
        <v>1.73E-3</v>
      </c>
      <c r="V13" s="122">
        <v>1.9989999999999999E-3</v>
      </c>
      <c r="W13" s="122">
        <v>1.864E-3</v>
      </c>
      <c r="X13" s="122">
        <v>1.374E-3</v>
      </c>
      <c r="Y13" s="122">
        <v>2.3770000000000002E-3</v>
      </c>
      <c r="Z13" s="122">
        <v>3.8790000000000001E-3</v>
      </c>
      <c r="AA13" s="122">
        <v>3.2560000000000002E-3</v>
      </c>
      <c r="AB13" s="122">
        <v>4.5430000000000002E-3</v>
      </c>
      <c r="AC13" s="122">
        <v>6.8690000000000001E-3</v>
      </c>
      <c r="AD13" s="122">
        <v>2.1780000000000001E-2</v>
      </c>
      <c r="AE13" s="122">
        <v>7.7479999999999997E-3</v>
      </c>
      <c r="AF13" s="122">
        <v>7.2760000000000003E-3</v>
      </c>
      <c r="AG13" s="122">
        <v>2.555E-3</v>
      </c>
      <c r="AH13" s="122">
        <v>1.676E-3</v>
      </c>
      <c r="AI13" s="122">
        <v>4.8500000000000003E-4</v>
      </c>
      <c r="AJ13" s="122">
        <v>4.1419999999999998E-2</v>
      </c>
      <c r="AK13" s="122">
        <v>1.7539999999999999E-3</v>
      </c>
      <c r="AL13" s="122">
        <v>4.764E-3</v>
      </c>
      <c r="AM13" s="122">
        <v>2.6800000000000001E-3</v>
      </c>
      <c r="AN13" s="122">
        <v>2.1050000000000001E-3</v>
      </c>
      <c r="AO13" s="122">
        <v>2.9510000000000001E-3</v>
      </c>
      <c r="AP13" s="122">
        <v>1.8079999999999999E-3</v>
      </c>
      <c r="AQ13" s="122">
        <v>4.2059999999999997E-3</v>
      </c>
      <c r="AR13" s="122">
        <v>2.5869999999999999E-3</v>
      </c>
      <c r="AS13" s="179">
        <v>1.1741E-2</v>
      </c>
      <c r="AT13" s="175">
        <v>1.3068900000000001</v>
      </c>
    </row>
    <row r="14" spans="1:46" s="121" customFormat="1" x14ac:dyDescent="0.15">
      <c r="A14" s="25">
        <v>10</v>
      </c>
      <c r="B14" s="32" t="s">
        <v>167</v>
      </c>
      <c r="C14" s="173">
        <v>8.6940000000000003E-3</v>
      </c>
      <c r="D14" s="122">
        <v>4.921E-3</v>
      </c>
      <c r="E14" s="122">
        <v>6.5459999999999997E-3</v>
      </c>
      <c r="F14" s="122">
        <v>8.4400000000000002E-4</v>
      </c>
      <c r="G14" s="122">
        <v>1.1323E-2</v>
      </c>
      <c r="H14" s="122">
        <v>5.7010000000000003E-3</v>
      </c>
      <c r="I14" s="122">
        <v>1.0191E-2</v>
      </c>
      <c r="J14" s="122">
        <v>9.0609999999999996E-3</v>
      </c>
      <c r="K14" s="122">
        <v>1.44E-4</v>
      </c>
      <c r="L14" s="122">
        <v>1.130898</v>
      </c>
      <c r="M14" s="122">
        <v>2.2585999999999998E-2</v>
      </c>
      <c r="N14" s="122">
        <v>1.8630000000000001E-3</v>
      </c>
      <c r="O14" s="122">
        <v>6.1960000000000001E-3</v>
      </c>
      <c r="P14" s="122">
        <v>4.2200000000000001E-4</v>
      </c>
      <c r="Q14" s="122">
        <v>2.281E-3</v>
      </c>
      <c r="R14" s="122">
        <v>3.3170000000000001E-3</v>
      </c>
      <c r="S14" s="122">
        <v>5.2839999999999996E-3</v>
      </c>
      <c r="T14" s="122">
        <v>2.8509999999999998E-3</v>
      </c>
      <c r="U14" s="122">
        <v>1.0300999999999999E-2</v>
      </c>
      <c r="V14" s="122">
        <v>1.0716E-2</v>
      </c>
      <c r="W14" s="122">
        <v>1.5514999999999999E-2</v>
      </c>
      <c r="X14" s="122">
        <v>2.0625999999999999E-2</v>
      </c>
      <c r="Y14" s="122">
        <v>1.9816E-2</v>
      </c>
      <c r="Z14" s="122">
        <v>1.6310999999999999E-2</v>
      </c>
      <c r="AA14" s="122">
        <v>4.313E-3</v>
      </c>
      <c r="AB14" s="122">
        <v>3.0893E-2</v>
      </c>
      <c r="AC14" s="122">
        <v>7.2110000000000004E-3</v>
      </c>
      <c r="AD14" s="122">
        <v>3.9800000000000002E-4</v>
      </c>
      <c r="AE14" s="122">
        <v>2.2969E-2</v>
      </c>
      <c r="AF14" s="122">
        <v>1.7700000000000001E-3</v>
      </c>
      <c r="AG14" s="122">
        <v>2.7399999999999998E-3</v>
      </c>
      <c r="AH14" s="122">
        <v>2.2369999999999998E-3</v>
      </c>
      <c r="AI14" s="122">
        <v>5.5699999999999999E-4</v>
      </c>
      <c r="AJ14" s="122">
        <v>9.7900000000000005E-4</v>
      </c>
      <c r="AK14" s="122">
        <v>3.2130000000000001E-3</v>
      </c>
      <c r="AL14" s="122">
        <v>1.127E-3</v>
      </c>
      <c r="AM14" s="122">
        <v>4.091E-3</v>
      </c>
      <c r="AN14" s="122">
        <v>1.2229999999999999E-3</v>
      </c>
      <c r="AO14" s="122">
        <v>2.5400000000000002E-3</v>
      </c>
      <c r="AP14" s="122">
        <v>2.4199999999999998E-3</v>
      </c>
      <c r="AQ14" s="122">
        <v>2.4870000000000001E-3</v>
      </c>
      <c r="AR14" s="122">
        <v>2.2692E-2</v>
      </c>
      <c r="AS14" s="179">
        <v>2.6919999999999999E-3</v>
      </c>
      <c r="AT14" s="175">
        <v>1.4429620000000001</v>
      </c>
    </row>
    <row r="15" spans="1:46" s="121" customFormat="1" x14ac:dyDescent="0.15">
      <c r="A15" s="23">
        <v>11</v>
      </c>
      <c r="B15" s="32" t="s">
        <v>168</v>
      </c>
      <c r="C15" s="173">
        <v>1.2750000000000001E-3</v>
      </c>
      <c r="D15" s="122">
        <v>5.0900000000000001E-4</v>
      </c>
      <c r="E15" s="122">
        <v>7.8799999999999996E-4</v>
      </c>
      <c r="F15" s="122">
        <v>2.1280000000000001E-3</v>
      </c>
      <c r="G15" s="122">
        <v>4.4200000000000001E-4</v>
      </c>
      <c r="H15" s="122">
        <v>1.3669999999999999E-3</v>
      </c>
      <c r="I15" s="122">
        <v>4.6999999999999999E-4</v>
      </c>
      <c r="J15" s="122">
        <v>5.53E-4</v>
      </c>
      <c r="K15" s="122">
        <v>6.6000000000000005E-5</v>
      </c>
      <c r="L15" s="122">
        <v>6.02E-4</v>
      </c>
      <c r="M15" s="122">
        <v>1.020241</v>
      </c>
      <c r="N15" s="122">
        <v>5.1199999999999998E-4</v>
      </c>
      <c r="O15" s="122">
        <v>8.7600000000000004E-4</v>
      </c>
      <c r="P15" s="122">
        <v>5.5500000000000005E-4</v>
      </c>
      <c r="Q15" s="122">
        <v>3.1300000000000002E-4</v>
      </c>
      <c r="R15" s="122">
        <v>1.1349999999999999E-3</v>
      </c>
      <c r="S15" s="122">
        <v>4.7840000000000001E-3</v>
      </c>
      <c r="T15" s="122">
        <v>2.9320000000000001E-3</v>
      </c>
      <c r="U15" s="122">
        <v>7.221E-3</v>
      </c>
      <c r="V15" s="122">
        <v>2.1610000000000002E-3</v>
      </c>
      <c r="W15" s="122">
        <v>4.5849999999999997E-3</v>
      </c>
      <c r="X15" s="122">
        <v>3.2690000000000002E-3</v>
      </c>
      <c r="Y15" s="122">
        <v>9.6780000000000008E-3</v>
      </c>
      <c r="Z15" s="122">
        <v>4.0000000000000002E-4</v>
      </c>
      <c r="AA15" s="122">
        <v>9.1319999999999995E-3</v>
      </c>
      <c r="AB15" s="122">
        <v>2.1069999999999999E-3</v>
      </c>
      <c r="AC15" s="122">
        <v>1.168E-3</v>
      </c>
      <c r="AD15" s="122">
        <v>3.0600000000000001E-4</v>
      </c>
      <c r="AE15" s="122">
        <v>1.4679999999999999E-3</v>
      </c>
      <c r="AF15" s="122">
        <v>6.1209999999999997E-3</v>
      </c>
      <c r="AG15" s="122">
        <v>4.5399999999999998E-4</v>
      </c>
      <c r="AH15" s="122">
        <v>5.4900000000000001E-4</v>
      </c>
      <c r="AI15" s="122">
        <v>1.3999999999999999E-4</v>
      </c>
      <c r="AJ15" s="122">
        <v>1.526E-3</v>
      </c>
      <c r="AK15" s="122">
        <v>7.9699999999999997E-4</v>
      </c>
      <c r="AL15" s="122">
        <v>1.0269999999999999E-3</v>
      </c>
      <c r="AM15" s="122">
        <v>4.8899999999999996E-4</v>
      </c>
      <c r="AN15" s="122">
        <v>8.5099999999999998E-4</v>
      </c>
      <c r="AO15" s="122">
        <v>2.6350000000000002E-3</v>
      </c>
      <c r="AP15" s="122">
        <v>4.0699999999999998E-3</v>
      </c>
      <c r="AQ15" s="122">
        <v>6.6200000000000005E-4</v>
      </c>
      <c r="AR15" s="122">
        <v>5.0109999999999998E-3</v>
      </c>
      <c r="AS15" s="179">
        <v>7.8200000000000003E-4</v>
      </c>
      <c r="AT15" s="175">
        <v>1.1061540000000001</v>
      </c>
    </row>
    <row r="16" spans="1:46" s="121" customFormat="1" x14ac:dyDescent="0.15">
      <c r="A16" s="25">
        <v>12</v>
      </c>
      <c r="B16" s="32" t="s">
        <v>169</v>
      </c>
      <c r="C16" s="173">
        <v>3.1000000000000001E-5</v>
      </c>
      <c r="D16" s="122">
        <v>9.9999999999999995E-7</v>
      </c>
      <c r="E16" s="122">
        <v>1.9999999999999999E-6</v>
      </c>
      <c r="F16" s="122">
        <v>3.0000000000000001E-6</v>
      </c>
      <c r="G16" s="122">
        <v>6.0000000000000002E-6</v>
      </c>
      <c r="H16" s="122">
        <v>9.9999999999999995E-7</v>
      </c>
      <c r="I16" s="122">
        <v>3.6999999999999998E-5</v>
      </c>
      <c r="J16" s="122">
        <v>3.9999999999999998E-6</v>
      </c>
      <c r="K16" s="122">
        <v>0</v>
      </c>
      <c r="L16" s="122">
        <v>6.9999999999999999E-6</v>
      </c>
      <c r="M16" s="122">
        <v>3.0000000000000001E-6</v>
      </c>
      <c r="N16" s="122">
        <v>1.0005390000000001</v>
      </c>
      <c r="O16" s="122">
        <v>3.9999999999999998E-6</v>
      </c>
      <c r="P16" s="122">
        <v>1.9999999999999999E-6</v>
      </c>
      <c r="Q16" s="122">
        <v>1.9999999999999999E-6</v>
      </c>
      <c r="R16" s="122">
        <v>4.1999999999999998E-5</v>
      </c>
      <c r="S16" s="122">
        <v>1.2999999999999999E-5</v>
      </c>
      <c r="T16" s="122">
        <v>1.8E-5</v>
      </c>
      <c r="U16" s="122">
        <v>9.3999999999999994E-5</v>
      </c>
      <c r="V16" s="122">
        <v>1.815E-3</v>
      </c>
      <c r="W16" s="122">
        <v>2.4399999999999999E-4</v>
      </c>
      <c r="X16" s="122">
        <v>1.95E-4</v>
      </c>
      <c r="Y16" s="122">
        <v>2.1999999999999999E-5</v>
      </c>
      <c r="Z16" s="122">
        <v>6.0000000000000002E-6</v>
      </c>
      <c r="AA16" s="122">
        <v>9.0000000000000002E-6</v>
      </c>
      <c r="AB16" s="122">
        <v>2.0999999999999999E-5</v>
      </c>
      <c r="AC16" s="122">
        <v>2.7099999999999997E-4</v>
      </c>
      <c r="AD16" s="122">
        <v>1.9999999999999999E-6</v>
      </c>
      <c r="AE16" s="122">
        <v>5.0000000000000004E-6</v>
      </c>
      <c r="AF16" s="122">
        <v>2.3E-5</v>
      </c>
      <c r="AG16" s="122">
        <v>6.9999999999999999E-6</v>
      </c>
      <c r="AH16" s="122">
        <v>1.9999999999999999E-6</v>
      </c>
      <c r="AI16" s="122">
        <v>9.9999999999999995E-7</v>
      </c>
      <c r="AJ16" s="122">
        <v>3.9999999999999998E-6</v>
      </c>
      <c r="AK16" s="122">
        <v>3.0000000000000001E-6</v>
      </c>
      <c r="AL16" s="122">
        <v>7.9999999999999996E-6</v>
      </c>
      <c r="AM16" s="122">
        <v>6.9999999999999999E-6</v>
      </c>
      <c r="AN16" s="122">
        <v>3.6000000000000001E-5</v>
      </c>
      <c r="AO16" s="122">
        <v>1.7E-5</v>
      </c>
      <c r="AP16" s="122">
        <v>9.0000000000000002E-6</v>
      </c>
      <c r="AQ16" s="122">
        <v>5.8999999999999998E-5</v>
      </c>
      <c r="AR16" s="122">
        <v>2.1999999999999999E-5</v>
      </c>
      <c r="AS16" s="179">
        <v>1.03E-4</v>
      </c>
      <c r="AT16" s="175">
        <v>1.0037039999999999</v>
      </c>
    </row>
    <row r="17" spans="1:46" s="121" customFormat="1" x14ac:dyDescent="0.15">
      <c r="A17" s="23">
        <v>13</v>
      </c>
      <c r="B17" s="32" t="s">
        <v>170</v>
      </c>
      <c r="C17" s="173">
        <v>8.7299999999999997E-4</v>
      </c>
      <c r="D17" s="122">
        <v>1.46E-4</v>
      </c>
      <c r="E17" s="122">
        <v>1.2E-4</v>
      </c>
      <c r="F17" s="122">
        <v>1.06E-4</v>
      </c>
      <c r="G17" s="122">
        <v>1.1540000000000001E-3</v>
      </c>
      <c r="H17" s="122">
        <v>3.1700000000000001E-4</v>
      </c>
      <c r="I17" s="122">
        <v>1.024E-3</v>
      </c>
      <c r="J17" s="122">
        <v>1.82E-3</v>
      </c>
      <c r="K17" s="122">
        <v>1.05E-4</v>
      </c>
      <c r="L17" s="122">
        <v>1.2960000000000001E-3</v>
      </c>
      <c r="M17" s="122">
        <v>4.1800000000000002E-4</v>
      </c>
      <c r="N17" s="122">
        <v>7.1910000000000003E-3</v>
      </c>
      <c r="O17" s="122">
        <v>1.02298</v>
      </c>
      <c r="P17" s="122">
        <v>2.6359999999999999E-3</v>
      </c>
      <c r="Q17" s="122">
        <v>4.1669999999999997E-3</v>
      </c>
      <c r="R17" s="122">
        <v>1.5139999999999999E-3</v>
      </c>
      <c r="S17" s="122">
        <v>2.6329999999999999E-3</v>
      </c>
      <c r="T17" s="122">
        <v>2.3219999999999998E-3</v>
      </c>
      <c r="U17" s="122">
        <v>2.1710000000000002E-3</v>
      </c>
      <c r="V17" s="122">
        <v>3.9410000000000001E-3</v>
      </c>
      <c r="W17" s="122">
        <v>1.7210000000000001E-3</v>
      </c>
      <c r="X17" s="122">
        <v>1.235E-3</v>
      </c>
      <c r="Y17" s="122">
        <v>2.444E-3</v>
      </c>
      <c r="Z17" s="122">
        <v>3.718E-3</v>
      </c>
      <c r="AA17" s="122">
        <v>1.426E-3</v>
      </c>
      <c r="AB17" s="122">
        <v>2.0439999999999998E-3</v>
      </c>
      <c r="AC17" s="122">
        <v>1.4813E-2</v>
      </c>
      <c r="AD17" s="122">
        <v>8.5000000000000006E-5</v>
      </c>
      <c r="AE17" s="122">
        <v>1.7700000000000001E-3</v>
      </c>
      <c r="AF17" s="122">
        <v>1.55E-4</v>
      </c>
      <c r="AG17" s="122">
        <v>1.05E-4</v>
      </c>
      <c r="AH17" s="122">
        <v>7.7000000000000001E-5</v>
      </c>
      <c r="AI17" s="122">
        <v>6.0000000000000002E-5</v>
      </c>
      <c r="AJ17" s="122">
        <v>1.03E-4</v>
      </c>
      <c r="AK17" s="122">
        <v>1.07E-4</v>
      </c>
      <c r="AL17" s="122">
        <v>1.35E-4</v>
      </c>
      <c r="AM17" s="122">
        <v>5.1999999999999995E-4</v>
      </c>
      <c r="AN17" s="122">
        <v>2.3000000000000001E-4</v>
      </c>
      <c r="AO17" s="122">
        <v>1.7000000000000001E-4</v>
      </c>
      <c r="AP17" s="122">
        <v>3.4499999999999998E-4</v>
      </c>
      <c r="AQ17" s="122">
        <v>2.9799999999999998E-4</v>
      </c>
      <c r="AR17" s="122">
        <v>1.7819999999999999E-3</v>
      </c>
      <c r="AS17" s="179">
        <v>1.1410000000000001E-3</v>
      </c>
      <c r="AT17" s="175">
        <v>1.0914200000000001</v>
      </c>
    </row>
    <row r="18" spans="1:46" s="121" customFormat="1" x14ac:dyDescent="0.15">
      <c r="A18" s="25">
        <v>14</v>
      </c>
      <c r="B18" s="32" t="s">
        <v>5</v>
      </c>
      <c r="C18" s="173">
        <v>4.55E-4</v>
      </c>
      <c r="D18" s="122">
        <v>2.1000000000000001E-4</v>
      </c>
      <c r="E18" s="122">
        <v>1.866E-3</v>
      </c>
      <c r="F18" s="122">
        <v>3.1259999999999999E-3</v>
      </c>
      <c r="G18" s="122">
        <v>1.634E-3</v>
      </c>
      <c r="H18" s="122">
        <v>4.7699999999999999E-4</v>
      </c>
      <c r="I18" s="122">
        <v>9.0860000000000003E-3</v>
      </c>
      <c r="J18" s="122">
        <v>1.474E-3</v>
      </c>
      <c r="K18" s="122">
        <v>9.3999999999999994E-5</v>
      </c>
      <c r="L18" s="122">
        <v>1.763E-3</v>
      </c>
      <c r="M18" s="122">
        <v>5.4469999999999996E-3</v>
      </c>
      <c r="N18" s="122">
        <v>4.9199999999999999E-3</v>
      </c>
      <c r="O18" s="122">
        <v>6.1510000000000002E-3</v>
      </c>
      <c r="P18" s="122">
        <v>1.371208</v>
      </c>
      <c r="Q18" s="122">
        <v>1.505E-3</v>
      </c>
      <c r="R18" s="122">
        <v>0.16503999999999999</v>
      </c>
      <c r="S18" s="122">
        <v>7.3027999999999996E-2</v>
      </c>
      <c r="T18" s="122">
        <v>7.7866000000000005E-2</v>
      </c>
      <c r="U18" s="122">
        <v>2.9869E-2</v>
      </c>
      <c r="V18" s="122">
        <v>4.908E-3</v>
      </c>
      <c r="W18" s="122">
        <v>4.2557999999999999E-2</v>
      </c>
      <c r="X18" s="122">
        <v>1.1814E-2</v>
      </c>
      <c r="Y18" s="122">
        <v>4.8062000000000001E-2</v>
      </c>
      <c r="Z18" s="122">
        <v>4.5450000000000004E-3</v>
      </c>
      <c r="AA18" s="122">
        <v>9.6240999999999993E-2</v>
      </c>
      <c r="AB18" s="122">
        <v>4.7600000000000003E-3</v>
      </c>
      <c r="AC18" s="122">
        <v>2.5892999999999999E-2</v>
      </c>
      <c r="AD18" s="122">
        <v>3.0299999999999999E-4</v>
      </c>
      <c r="AE18" s="122">
        <v>9.6199999999999996E-4</v>
      </c>
      <c r="AF18" s="122">
        <v>3.1100000000000002E-4</v>
      </c>
      <c r="AG18" s="122">
        <v>5.9999999999999995E-4</v>
      </c>
      <c r="AH18" s="122">
        <v>3.4499999999999998E-4</v>
      </c>
      <c r="AI18" s="122">
        <v>1.5799999999999999E-4</v>
      </c>
      <c r="AJ18" s="122">
        <v>1.024E-3</v>
      </c>
      <c r="AK18" s="122">
        <v>5.1500000000000005E-4</v>
      </c>
      <c r="AL18" s="122">
        <v>7.1400000000000001E-4</v>
      </c>
      <c r="AM18" s="122">
        <v>3.4699999999999998E-4</v>
      </c>
      <c r="AN18" s="122">
        <v>3.5399999999999999E-4</v>
      </c>
      <c r="AO18" s="122">
        <v>5.9900000000000003E-4</v>
      </c>
      <c r="AP18" s="122">
        <v>2.0820000000000001E-3</v>
      </c>
      <c r="AQ18" s="122">
        <v>5.4900000000000001E-4</v>
      </c>
      <c r="AR18" s="122">
        <v>1.797E-3</v>
      </c>
      <c r="AS18" s="179">
        <v>4.5129999999999997E-3</v>
      </c>
      <c r="AT18" s="175">
        <v>2.009172</v>
      </c>
    </row>
    <row r="19" spans="1:46" s="121" customFormat="1" x14ac:dyDescent="0.15">
      <c r="A19" s="23">
        <v>15</v>
      </c>
      <c r="B19" s="32" t="s">
        <v>6</v>
      </c>
      <c r="C19" s="173">
        <v>8.8999999999999995E-5</v>
      </c>
      <c r="D19" s="122">
        <v>4.1E-5</v>
      </c>
      <c r="E19" s="122">
        <v>1.4200000000000001E-4</v>
      </c>
      <c r="F19" s="122">
        <v>3.3700000000000001E-4</v>
      </c>
      <c r="G19" s="122">
        <v>6.6500000000000001E-4</v>
      </c>
      <c r="H19" s="122">
        <v>7.8999999999999996E-5</v>
      </c>
      <c r="I19" s="122">
        <v>8.6799999999999996E-4</v>
      </c>
      <c r="J19" s="122">
        <v>1.3339999999999999E-3</v>
      </c>
      <c r="K19" s="122">
        <v>1.5999999999999999E-5</v>
      </c>
      <c r="L19" s="122">
        <v>7.7499999999999997E-4</v>
      </c>
      <c r="M19" s="122">
        <v>8.0400000000000003E-4</v>
      </c>
      <c r="N19" s="122">
        <v>8.2579999999999997E-3</v>
      </c>
      <c r="O19" s="122">
        <v>2.2000000000000001E-3</v>
      </c>
      <c r="P19" s="122">
        <v>2.846E-3</v>
      </c>
      <c r="Q19" s="122">
        <v>1.1405149999999999</v>
      </c>
      <c r="R19" s="122">
        <v>1.6199999999999999E-2</v>
      </c>
      <c r="S19" s="122">
        <v>1.1003000000000001E-2</v>
      </c>
      <c r="T19" s="122">
        <v>5.9870000000000001E-3</v>
      </c>
      <c r="U19" s="122">
        <v>9.7230000000000007E-3</v>
      </c>
      <c r="V19" s="122">
        <v>1.1058E-2</v>
      </c>
      <c r="W19" s="122">
        <v>1.7104000000000001E-2</v>
      </c>
      <c r="X19" s="122">
        <v>1.2442999999999999E-2</v>
      </c>
      <c r="Y19" s="122">
        <v>9.2399999999999999E-3</v>
      </c>
      <c r="Z19" s="122">
        <v>4.8989999999999997E-3</v>
      </c>
      <c r="AA19" s="122">
        <v>3.9969999999999997E-3</v>
      </c>
      <c r="AB19" s="122">
        <v>3.967E-3</v>
      </c>
      <c r="AC19" s="122">
        <v>3.0869999999999999E-3</v>
      </c>
      <c r="AD19" s="122">
        <v>1.05E-4</v>
      </c>
      <c r="AE19" s="122">
        <v>2.4600000000000002E-4</v>
      </c>
      <c r="AF19" s="122">
        <v>7.1000000000000005E-5</v>
      </c>
      <c r="AG19" s="122">
        <v>1.0399999999999999E-4</v>
      </c>
      <c r="AH19" s="122">
        <v>9.1000000000000003E-5</v>
      </c>
      <c r="AI19" s="122">
        <v>3.0000000000000001E-5</v>
      </c>
      <c r="AJ19" s="122">
        <v>1.1900000000000001E-4</v>
      </c>
      <c r="AK19" s="122">
        <v>1.4799999999999999E-4</v>
      </c>
      <c r="AL19" s="122">
        <v>1.5300000000000001E-4</v>
      </c>
      <c r="AM19" s="122">
        <v>1.44E-4</v>
      </c>
      <c r="AN19" s="122">
        <v>4.17E-4</v>
      </c>
      <c r="AO19" s="122">
        <v>1.93E-4</v>
      </c>
      <c r="AP19" s="122">
        <v>4.9299999999999995E-4</v>
      </c>
      <c r="AQ19" s="122">
        <v>1.83E-4</v>
      </c>
      <c r="AR19" s="122">
        <v>7.1199999999999996E-4</v>
      </c>
      <c r="AS19" s="179">
        <v>1.06E-3</v>
      </c>
      <c r="AT19" s="175">
        <v>1.2719450000000001</v>
      </c>
    </row>
    <row r="20" spans="1:46" s="121" customFormat="1" x14ac:dyDescent="0.15">
      <c r="A20" s="25">
        <v>16</v>
      </c>
      <c r="B20" s="32" t="s">
        <v>7</v>
      </c>
      <c r="C20" s="173">
        <v>1.5100000000000001E-3</v>
      </c>
      <c r="D20" s="122">
        <v>5.7899999999999998E-4</v>
      </c>
      <c r="E20" s="122">
        <v>1.423E-3</v>
      </c>
      <c r="F20" s="122">
        <v>1.2371999999999999E-2</v>
      </c>
      <c r="G20" s="122">
        <v>9.2200000000000008E-3</v>
      </c>
      <c r="H20" s="122">
        <v>1.0759999999999999E-3</v>
      </c>
      <c r="I20" s="122">
        <v>9.7520000000000003E-3</v>
      </c>
      <c r="J20" s="122">
        <v>8.0309999999999999E-3</v>
      </c>
      <c r="K20" s="122">
        <v>4.0200000000000001E-4</v>
      </c>
      <c r="L20" s="122">
        <v>1.9E-3</v>
      </c>
      <c r="M20" s="122">
        <v>1.593E-2</v>
      </c>
      <c r="N20" s="122">
        <v>1.2625000000000001E-2</v>
      </c>
      <c r="O20" s="122">
        <v>7.3879999999999996E-3</v>
      </c>
      <c r="P20" s="122">
        <v>1.6819999999999999E-3</v>
      </c>
      <c r="Q20" s="122">
        <v>2.2729999999999998E-3</v>
      </c>
      <c r="R20" s="122">
        <v>1.0612189999999999</v>
      </c>
      <c r="S20" s="122">
        <v>1.8669000000000002E-2</v>
      </c>
      <c r="T20" s="122">
        <v>2.2277999999999999E-2</v>
      </c>
      <c r="U20" s="122">
        <v>3.7849000000000001E-2</v>
      </c>
      <c r="V20" s="122">
        <v>1.2715000000000001E-2</v>
      </c>
      <c r="W20" s="122">
        <v>2.2918999999999998E-2</v>
      </c>
      <c r="X20" s="122">
        <v>1.9632E-2</v>
      </c>
      <c r="Y20" s="122">
        <v>8.2240000000000004E-3</v>
      </c>
      <c r="Z20" s="122">
        <v>1.245E-3</v>
      </c>
      <c r="AA20" s="122">
        <v>1.3554E-2</v>
      </c>
      <c r="AB20" s="122">
        <v>1.1381E-2</v>
      </c>
      <c r="AC20" s="122">
        <v>5.8388000000000002E-2</v>
      </c>
      <c r="AD20" s="122">
        <v>7.0399999999999998E-4</v>
      </c>
      <c r="AE20" s="122">
        <v>1.3680000000000001E-3</v>
      </c>
      <c r="AF20" s="122">
        <v>5.1900000000000004E-4</v>
      </c>
      <c r="AG20" s="122">
        <v>2.284E-3</v>
      </c>
      <c r="AH20" s="122">
        <v>4.44E-4</v>
      </c>
      <c r="AI20" s="122">
        <v>3.7100000000000002E-4</v>
      </c>
      <c r="AJ20" s="122">
        <v>1.142E-3</v>
      </c>
      <c r="AK20" s="122">
        <v>7.9000000000000001E-4</v>
      </c>
      <c r="AL20" s="122">
        <v>2.3760000000000001E-3</v>
      </c>
      <c r="AM20" s="122">
        <v>5.9299999999999999E-4</v>
      </c>
      <c r="AN20" s="122">
        <v>8.0500000000000005E-4</v>
      </c>
      <c r="AO20" s="122">
        <v>2.0200000000000001E-3</v>
      </c>
      <c r="AP20" s="122">
        <v>1.6429999999999999E-3</v>
      </c>
      <c r="AQ20" s="122">
        <v>2.294E-3</v>
      </c>
      <c r="AR20" s="122">
        <v>2.8270000000000001E-3</v>
      </c>
      <c r="AS20" s="179">
        <v>4.5329999999999997E-3</v>
      </c>
      <c r="AT20" s="175">
        <v>1.398949</v>
      </c>
    </row>
    <row r="21" spans="1:46" s="121" customFormat="1" x14ac:dyDescent="0.15">
      <c r="A21" s="23">
        <v>17</v>
      </c>
      <c r="B21" s="32" t="s">
        <v>98</v>
      </c>
      <c r="C21" s="173">
        <v>9.5000000000000005E-5</v>
      </c>
      <c r="D21" s="122">
        <v>8.7000000000000001E-5</v>
      </c>
      <c r="E21" s="122">
        <v>1.7200000000000001E-4</v>
      </c>
      <c r="F21" s="122">
        <v>7.7300000000000003E-4</v>
      </c>
      <c r="G21" s="122">
        <v>1.5300000000000001E-4</v>
      </c>
      <c r="H21" s="122">
        <v>1.12E-4</v>
      </c>
      <c r="I21" s="122">
        <v>6.5099999999999999E-4</v>
      </c>
      <c r="J21" s="122">
        <v>1.66E-4</v>
      </c>
      <c r="K21" s="122">
        <v>2.5999999999999998E-5</v>
      </c>
      <c r="L21" s="122">
        <v>2.9100000000000003E-4</v>
      </c>
      <c r="M21" s="122">
        <v>1.4300000000000001E-4</v>
      </c>
      <c r="N21" s="122">
        <v>1.4649999999999999E-3</v>
      </c>
      <c r="O21" s="122">
        <v>5.5099999999999995E-4</v>
      </c>
      <c r="P21" s="122">
        <v>1.5899999999999999E-4</v>
      </c>
      <c r="Q21" s="122">
        <v>1.1400000000000001E-4</v>
      </c>
      <c r="R21" s="122">
        <v>5.1099999999999995E-4</v>
      </c>
      <c r="S21" s="122">
        <v>1.043032</v>
      </c>
      <c r="T21" s="122">
        <v>9.5670000000000009E-3</v>
      </c>
      <c r="U21" s="122">
        <v>6.8120000000000003E-3</v>
      </c>
      <c r="V21" s="122">
        <v>7.2599999999999997E-4</v>
      </c>
      <c r="W21" s="122">
        <v>3.8860000000000001E-3</v>
      </c>
      <c r="X21" s="122">
        <v>1E-3</v>
      </c>
      <c r="Y21" s="122">
        <v>2.7490000000000001E-3</v>
      </c>
      <c r="Z21" s="122">
        <v>6.1600000000000001E-4</v>
      </c>
      <c r="AA21" s="122">
        <v>6.5539999999999999E-3</v>
      </c>
      <c r="AB21" s="122">
        <v>2.2499999999999999E-4</v>
      </c>
      <c r="AC21" s="122">
        <v>1.7949999999999999E-3</v>
      </c>
      <c r="AD21" s="122">
        <v>1.5899999999999999E-4</v>
      </c>
      <c r="AE21" s="122">
        <v>3.8700000000000002E-3</v>
      </c>
      <c r="AF21" s="122">
        <v>2.23E-4</v>
      </c>
      <c r="AG21" s="122">
        <v>2.4800000000000001E-4</v>
      </c>
      <c r="AH21" s="122">
        <v>3.3E-4</v>
      </c>
      <c r="AI21" s="122">
        <v>9.2999999999999997E-5</v>
      </c>
      <c r="AJ21" s="122">
        <v>4.0200000000000001E-4</v>
      </c>
      <c r="AK21" s="122">
        <v>4.8000000000000001E-4</v>
      </c>
      <c r="AL21" s="122">
        <v>3.3100000000000002E-4</v>
      </c>
      <c r="AM21" s="122">
        <v>2.5900000000000001E-4</v>
      </c>
      <c r="AN21" s="122">
        <v>1.83E-4</v>
      </c>
      <c r="AO21" s="122">
        <v>2.4899999999999998E-4</v>
      </c>
      <c r="AP21" s="122">
        <v>2.869E-3</v>
      </c>
      <c r="AQ21" s="122">
        <v>1.8100000000000001E-4</v>
      </c>
      <c r="AR21" s="122">
        <v>2.0699999999999999E-4</v>
      </c>
      <c r="AS21" s="179">
        <v>2.5000000000000001E-4</v>
      </c>
      <c r="AT21" s="175">
        <v>1.0927659999999999</v>
      </c>
    </row>
    <row r="22" spans="1:46" s="121" customFormat="1" x14ac:dyDescent="0.15">
      <c r="A22" s="25">
        <v>18</v>
      </c>
      <c r="B22" s="32" t="s">
        <v>99</v>
      </c>
      <c r="C22" s="173">
        <v>1.66E-4</v>
      </c>
      <c r="D22" s="122">
        <v>2.2599999999999999E-4</v>
      </c>
      <c r="E22" s="122">
        <v>1.54E-4</v>
      </c>
      <c r="F22" s="122">
        <v>1.0740000000000001E-3</v>
      </c>
      <c r="G22" s="122">
        <v>2.7500000000000002E-4</v>
      </c>
      <c r="H22" s="122">
        <v>2.02E-4</v>
      </c>
      <c r="I22" s="122">
        <v>2.4899999999999998E-4</v>
      </c>
      <c r="J22" s="122">
        <v>2.9100000000000003E-4</v>
      </c>
      <c r="K22" s="122">
        <v>4.8999999999999998E-5</v>
      </c>
      <c r="L22" s="122">
        <v>1.544E-3</v>
      </c>
      <c r="M22" s="122">
        <v>2.7999999999999998E-4</v>
      </c>
      <c r="N22" s="122">
        <v>1.8090000000000001E-3</v>
      </c>
      <c r="O22" s="122">
        <v>7.4899999999999999E-4</v>
      </c>
      <c r="P22" s="122">
        <v>2.52E-4</v>
      </c>
      <c r="Q22" s="122">
        <v>3.2200000000000002E-4</v>
      </c>
      <c r="R22" s="122">
        <v>4.7699999999999999E-4</v>
      </c>
      <c r="S22" s="122">
        <v>2.555E-3</v>
      </c>
      <c r="T22" s="122">
        <v>1.0462419999999999</v>
      </c>
      <c r="U22" s="122">
        <v>1.3600000000000001E-3</v>
      </c>
      <c r="V22" s="122">
        <v>1.6000000000000001E-3</v>
      </c>
      <c r="W22" s="122">
        <v>1.2160000000000001E-3</v>
      </c>
      <c r="X22" s="122">
        <v>7.76E-4</v>
      </c>
      <c r="Y22" s="122">
        <v>6.5300000000000004E-4</v>
      </c>
      <c r="Z22" s="122">
        <v>4.6299999999999998E-4</v>
      </c>
      <c r="AA22" s="122">
        <v>1.5820000000000001E-3</v>
      </c>
      <c r="AB22" s="122">
        <v>3.5E-4</v>
      </c>
      <c r="AC22" s="122">
        <v>5.5800000000000001E-4</v>
      </c>
      <c r="AD22" s="122">
        <v>2.9300000000000002E-4</v>
      </c>
      <c r="AE22" s="122">
        <v>1.0059999999999999E-3</v>
      </c>
      <c r="AF22" s="122">
        <v>3.6299999999999999E-4</v>
      </c>
      <c r="AG22" s="122">
        <v>4.55E-4</v>
      </c>
      <c r="AH22" s="122">
        <v>6.2699999999999995E-4</v>
      </c>
      <c r="AI22" s="122">
        <v>1.73E-4</v>
      </c>
      <c r="AJ22" s="122">
        <v>6.5399999999999996E-4</v>
      </c>
      <c r="AK22" s="122">
        <v>9.0899999999999998E-4</v>
      </c>
      <c r="AL22" s="122">
        <v>4.8799999999999999E-4</v>
      </c>
      <c r="AM22" s="122">
        <v>4.4700000000000002E-4</v>
      </c>
      <c r="AN22" s="122">
        <v>2.7799999999999998E-4</v>
      </c>
      <c r="AO22" s="122">
        <v>4.5600000000000003E-4</v>
      </c>
      <c r="AP22" s="122">
        <v>5.5859999999999998E-3</v>
      </c>
      <c r="AQ22" s="122">
        <v>2.7900000000000001E-4</v>
      </c>
      <c r="AR22" s="122">
        <v>1.9599999999999999E-4</v>
      </c>
      <c r="AS22" s="179">
        <v>4.2499999999999998E-4</v>
      </c>
      <c r="AT22" s="175">
        <v>1.078111</v>
      </c>
    </row>
    <row r="23" spans="1:46" s="121" customFormat="1" x14ac:dyDescent="0.15">
      <c r="A23" s="23">
        <v>19</v>
      </c>
      <c r="B23" s="32" t="s">
        <v>100</v>
      </c>
      <c r="C23" s="173">
        <v>3.1700000000000001E-4</v>
      </c>
      <c r="D23" s="122">
        <v>7.7999999999999999E-5</v>
      </c>
      <c r="E23" s="122">
        <v>8.3999999999999995E-5</v>
      </c>
      <c r="F23" s="122">
        <v>1.37E-4</v>
      </c>
      <c r="G23" s="122">
        <v>1.3799999999999999E-4</v>
      </c>
      <c r="H23" s="122">
        <v>1.01E-4</v>
      </c>
      <c r="I23" s="122">
        <v>1.05E-4</v>
      </c>
      <c r="J23" s="122">
        <v>1.18E-4</v>
      </c>
      <c r="K23" s="122">
        <v>1.8E-5</v>
      </c>
      <c r="L23" s="122">
        <v>1.11E-4</v>
      </c>
      <c r="M23" s="122">
        <v>1.13E-4</v>
      </c>
      <c r="N23" s="122">
        <v>1.11E-4</v>
      </c>
      <c r="O23" s="122">
        <v>1.4799999999999999E-4</v>
      </c>
      <c r="P23" s="122">
        <v>5.8999999999999998E-5</v>
      </c>
      <c r="Q23" s="122">
        <v>9.0000000000000006E-5</v>
      </c>
      <c r="R23" s="122">
        <v>1E-4</v>
      </c>
      <c r="S23" s="122">
        <v>1.413E-3</v>
      </c>
      <c r="T23" s="122">
        <v>1.8079999999999999E-3</v>
      </c>
      <c r="U23" s="122">
        <v>1.033863</v>
      </c>
      <c r="V23" s="122">
        <v>1.6699999999999999E-4</v>
      </c>
      <c r="W23" s="122">
        <v>5.0500000000000002E-4</v>
      </c>
      <c r="X23" s="122">
        <v>6.9999999999999999E-4</v>
      </c>
      <c r="Y23" s="122">
        <v>2.5700000000000001E-4</v>
      </c>
      <c r="Z23" s="122">
        <v>4.8999999999999998E-4</v>
      </c>
      <c r="AA23" s="122">
        <v>2.5099999999999998E-4</v>
      </c>
      <c r="AB23" s="122">
        <v>2.3499999999999999E-4</v>
      </c>
      <c r="AC23" s="122">
        <v>2.5999999999999998E-4</v>
      </c>
      <c r="AD23" s="122">
        <v>1.08E-4</v>
      </c>
      <c r="AE23" s="122">
        <v>3.6099999999999999E-4</v>
      </c>
      <c r="AF23" s="122">
        <v>1.6899999999999999E-4</v>
      </c>
      <c r="AG23" s="122">
        <v>5.8500000000000002E-4</v>
      </c>
      <c r="AH23" s="122">
        <v>2.52E-4</v>
      </c>
      <c r="AI23" s="122">
        <v>6.4999999999999994E-5</v>
      </c>
      <c r="AJ23" s="122">
        <v>2.5399999999999999E-4</v>
      </c>
      <c r="AK23" s="122">
        <v>3.79E-4</v>
      </c>
      <c r="AL23" s="122">
        <v>8.2799999999999996E-4</v>
      </c>
      <c r="AM23" s="122">
        <v>2.02E-4</v>
      </c>
      <c r="AN23" s="122">
        <v>3.7030000000000001E-3</v>
      </c>
      <c r="AO23" s="122">
        <v>2.14E-4</v>
      </c>
      <c r="AP23" s="122">
        <v>1.8810000000000001E-3</v>
      </c>
      <c r="AQ23" s="122">
        <v>3.97E-4</v>
      </c>
      <c r="AR23" s="122">
        <v>8.2679999999999993E-3</v>
      </c>
      <c r="AS23" s="179">
        <v>3.2699999999999998E-4</v>
      </c>
      <c r="AT23" s="175">
        <v>1.0597700000000001</v>
      </c>
    </row>
    <row r="24" spans="1:46" s="121" customFormat="1" x14ac:dyDescent="0.15">
      <c r="A24" s="25">
        <v>20</v>
      </c>
      <c r="B24" s="32" t="s">
        <v>171</v>
      </c>
      <c r="C24" s="173">
        <v>1.3899999999999999E-4</v>
      </c>
      <c r="D24" s="122">
        <v>1.36E-4</v>
      </c>
      <c r="E24" s="122">
        <v>1.3300000000000001E-4</v>
      </c>
      <c r="F24" s="122">
        <v>3.0299999999999999E-4</v>
      </c>
      <c r="G24" s="122">
        <v>2.23E-4</v>
      </c>
      <c r="H24" s="122">
        <v>1.6100000000000001E-4</v>
      </c>
      <c r="I24" s="122">
        <v>1.8200000000000001E-4</v>
      </c>
      <c r="J24" s="122">
        <v>2.32E-4</v>
      </c>
      <c r="K24" s="122">
        <v>3.1999999999999999E-5</v>
      </c>
      <c r="L24" s="122">
        <v>1.9900000000000001E-4</v>
      </c>
      <c r="M24" s="122">
        <v>2.24E-4</v>
      </c>
      <c r="N24" s="122">
        <v>2.2100000000000001E-4</v>
      </c>
      <c r="O24" s="122">
        <v>2.9399999999999999E-4</v>
      </c>
      <c r="P24" s="122">
        <v>1.02E-4</v>
      </c>
      <c r="Q24" s="122">
        <v>1.63E-4</v>
      </c>
      <c r="R24" s="122">
        <v>2.2109999999999999E-3</v>
      </c>
      <c r="S24" s="122">
        <v>4.1960000000000001E-3</v>
      </c>
      <c r="T24" s="122">
        <v>3.5999999999999999E-3</v>
      </c>
      <c r="U24" s="122">
        <v>3.5256999999999997E-2</v>
      </c>
      <c r="V24" s="122">
        <v>1.063356</v>
      </c>
      <c r="W24" s="122">
        <v>2.1940000000000001E-2</v>
      </c>
      <c r="X24" s="122">
        <v>7.1007000000000001E-2</v>
      </c>
      <c r="Y24" s="122">
        <v>5.2570000000000004E-3</v>
      </c>
      <c r="Z24" s="122">
        <v>2.1979999999999999E-3</v>
      </c>
      <c r="AA24" s="122">
        <v>1.224E-3</v>
      </c>
      <c r="AB24" s="122">
        <v>6.9999999999999999E-4</v>
      </c>
      <c r="AC24" s="122">
        <v>6.3599999999999996E-4</v>
      </c>
      <c r="AD24" s="122">
        <v>2.22E-4</v>
      </c>
      <c r="AE24" s="122">
        <v>6.8300000000000001E-4</v>
      </c>
      <c r="AF24" s="122">
        <v>3.01E-4</v>
      </c>
      <c r="AG24" s="122">
        <v>3.86E-4</v>
      </c>
      <c r="AH24" s="122">
        <v>5.1999999999999995E-4</v>
      </c>
      <c r="AI24" s="122">
        <v>1.36E-4</v>
      </c>
      <c r="AJ24" s="122">
        <v>4.9899999999999999E-4</v>
      </c>
      <c r="AK24" s="122">
        <v>1E-3</v>
      </c>
      <c r="AL24" s="122">
        <v>7.4200000000000004E-4</v>
      </c>
      <c r="AM24" s="122">
        <v>1.023E-3</v>
      </c>
      <c r="AN24" s="122">
        <v>3.5E-4</v>
      </c>
      <c r="AO24" s="122">
        <v>4.06E-4</v>
      </c>
      <c r="AP24" s="122">
        <v>4.0920000000000002E-3</v>
      </c>
      <c r="AQ24" s="122">
        <v>2.4499999999999999E-4</v>
      </c>
      <c r="AR24" s="122">
        <v>8.9359999999999995E-3</v>
      </c>
      <c r="AS24" s="179">
        <v>4.4200000000000001E-4</v>
      </c>
      <c r="AT24" s="175">
        <v>1.234308</v>
      </c>
    </row>
    <row r="25" spans="1:46" s="121" customFormat="1" x14ac:dyDescent="0.15">
      <c r="A25" s="23">
        <v>21</v>
      </c>
      <c r="B25" s="32" t="s">
        <v>8</v>
      </c>
      <c r="C25" s="173">
        <v>1.21E-4</v>
      </c>
      <c r="D25" s="122">
        <v>9.7E-5</v>
      </c>
      <c r="E25" s="122">
        <v>5.7399999999999997E-4</v>
      </c>
      <c r="F25" s="122">
        <v>3.7100000000000002E-4</v>
      </c>
      <c r="G25" s="122">
        <v>1.65E-4</v>
      </c>
      <c r="H25" s="122">
        <v>1.21E-4</v>
      </c>
      <c r="I25" s="122">
        <v>1.9699999999999999E-4</v>
      </c>
      <c r="J25" s="122">
        <v>1.7000000000000001E-4</v>
      </c>
      <c r="K25" s="122">
        <v>2.6999999999999999E-5</v>
      </c>
      <c r="L25" s="122">
        <v>1.75E-4</v>
      </c>
      <c r="M25" s="122">
        <v>1.56E-4</v>
      </c>
      <c r="N25" s="122">
        <v>1.7100000000000001E-4</v>
      </c>
      <c r="O25" s="122">
        <v>2.3900000000000001E-4</v>
      </c>
      <c r="P25" s="122">
        <v>8.2999999999999998E-5</v>
      </c>
      <c r="Q25" s="122">
        <v>1.2E-4</v>
      </c>
      <c r="R25" s="122">
        <v>4.4299999999999998E-4</v>
      </c>
      <c r="S25" s="122">
        <v>9.5099999999999994E-3</v>
      </c>
      <c r="T25" s="122">
        <v>9.7610000000000006E-3</v>
      </c>
      <c r="U25" s="122">
        <v>8.2000000000000007E-3</v>
      </c>
      <c r="V25" s="122">
        <v>6.0309999999999999E-3</v>
      </c>
      <c r="W25" s="122">
        <v>1.053747</v>
      </c>
      <c r="X25" s="122">
        <v>6.4729999999999996E-3</v>
      </c>
      <c r="Y25" s="122">
        <v>1.5427E-2</v>
      </c>
      <c r="Z25" s="122">
        <v>8.3299999999999997E-4</v>
      </c>
      <c r="AA25" s="122">
        <v>7.8539999999999999E-3</v>
      </c>
      <c r="AB25" s="122">
        <v>4.5800000000000002E-4</v>
      </c>
      <c r="AC25" s="122">
        <v>2.8730000000000001E-3</v>
      </c>
      <c r="AD25" s="122">
        <v>1.8000000000000001E-4</v>
      </c>
      <c r="AE25" s="122">
        <v>6.2299999999999996E-4</v>
      </c>
      <c r="AF25" s="122">
        <v>2.1900000000000001E-4</v>
      </c>
      <c r="AG25" s="122">
        <v>3.4299999999999999E-4</v>
      </c>
      <c r="AH25" s="122">
        <v>3.6600000000000001E-4</v>
      </c>
      <c r="AI25" s="122">
        <v>1.08E-4</v>
      </c>
      <c r="AJ25" s="122">
        <v>4.7699999999999999E-4</v>
      </c>
      <c r="AK25" s="122">
        <v>5.8600000000000004E-4</v>
      </c>
      <c r="AL25" s="122">
        <v>7.18E-4</v>
      </c>
      <c r="AM25" s="122">
        <v>3.5599999999999998E-4</v>
      </c>
      <c r="AN25" s="122">
        <v>2.1599999999999999E-4</v>
      </c>
      <c r="AO25" s="122">
        <v>2.7300000000000002E-4</v>
      </c>
      <c r="AP25" s="122">
        <v>3.1649999999999998E-3</v>
      </c>
      <c r="AQ25" s="122">
        <v>2.22E-4</v>
      </c>
      <c r="AR25" s="122">
        <v>2.34E-4</v>
      </c>
      <c r="AS25" s="179">
        <v>7.3200000000000001E-4</v>
      </c>
      <c r="AT25" s="175">
        <v>1.1332150000000001</v>
      </c>
    </row>
    <row r="26" spans="1:46" s="121" customFormat="1" x14ac:dyDescent="0.15">
      <c r="A26" s="25">
        <v>22</v>
      </c>
      <c r="B26" s="32" t="s">
        <v>102</v>
      </c>
      <c r="C26" s="173">
        <v>5.0000000000000004E-6</v>
      </c>
      <c r="D26" s="122">
        <v>3.9999999999999998E-6</v>
      </c>
      <c r="E26" s="122">
        <v>1.2E-5</v>
      </c>
      <c r="F26" s="122">
        <v>9.0000000000000002E-6</v>
      </c>
      <c r="G26" s="122">
        <v>9.0000000000000002E-6</v>
      </c>
      <c r="H26" s="122">
        <v>6.0000000000000002E-6</v>
      </c>
      <c r="I26" s="122">
        <v>6.0000000000000002E-6</v>
      </c>
      <c r="J26" s="122">
        <v>7.9999999999999996E-6</v>
      </c>
      <c r="K26" s="122">
        <v>9.9999999999999995E-7</v>
      </c>
      <c r="L26" s="122">
        <v>6.9999999999999999E-6</v>
      </c>
      <c r="M26" s="122">
        <v>9.0000000000000002E-6</v>
      </c>
      <c r="N26" s="122">
        <v>6.9999999999999999E-6</v>
      </c>
      <c r="O26" s="122">
        <v>1.0000000000000001E-5</v>
      </c>
      <c r="P26" s="122">
        <v>3.9999999999999998E-6</v>
      </c>
      <c r="Q26" s="122">
        <v>5.0000000000000004E-6</v>
      </c>
      <c r="R26" s="122">
        <v>7.9999999999999996E-6</v>
      </c>
      <c r="S26" s="122">
        <v>1.1E-4</v>
      </c>
      <c r="T26" s="122">
        <v>2.5000000000000001E-5</v>
      </c>
      <c r="U26" s="122">
        <v>9.0000000000000002E-6</v>
      </c>
      <c r="V26" s="122">
        <v>1.2E-5</v>
      </c>
      <c r="W26" s="122">
        <v>1.0000000000000001E-5</v>
      </c>
      <c r="X26" s="122">
        <v>1.0015240000000001</v>
      </c>
      <c r="Y26" s="122">
        <v>5.2499999999999997E-4</v>
      </c>
      <c r="Z26" s="122">
        <v>1.0000000000000001E-5</v>
      </c>
      <c r="AA26" s="122">
        <v>1.3999999999999999E-4</v>
      </c>
      <c r="AB26" s="122">
        <v>1.0000000000000001E-5</v>
      </c>
      <c r="AC26" s="122">
        <v>1.1E-4</v>
      </c>
      <c r="AD26" s="122">
        <v>7.9999999999999996E-6</v>
      </c>
      <c r="AE26" s="122">
        <v>2.0999999999999999E-5</v>
      </c>
      <c r="AF26" s="122">
        <v>1.0000000000000001E-5</v>
      </c>
      <c r="AG26" s="122">
        <v>3.0000000000000001E-5</v>
      </c>
      <c r="AH26" s="122">
        <v>2.3E-5</v>
      </c>
      <c r="AI26" s="122">
        <v>7.9999999999999996E-6</v>
      </c>
      <c r="AJ26" s="122">
        <v>2.0999999999999999E-5</v>
      </c>
      <c r="AK26" s="122">
        <v>3.6000000000000001E-5</v>
      </c>
      <c r="AL26" s="122">
        <v>6.8999999999999997E-5</v>
      </c>
      <c r="AM26" s="122">
        <v>2.1999999999999999E-5</v>
      </c>
      <c r="AN26" s="122">
        <v>7.9999999999999996E-6</v>
      </c>
      <c r="AO26" s="122">
        <v>1.5999999999999999E-5</v>
      </c>
      <c r="AP26" s="122">
        <v>1.12E-4</v>
      </c>
      <c r="AQ26" s="122">
        <v>1.7E-5</v>
      </c>
      <c r="AR26" s="122">
        <v>6.9999999999999999E-6</v>
      </c>
      <c r="AS26" s="179">
        <v>2.5000000000000001E-5</v>
      </c>
      <c r="AT26" s="175">
        <v>1.003028</v>
      </c>
    </row>
    <row r="27" spans="1:46" s="121" customFormat="1" x14ac:dyDescent="0.15">
      <c r="A27" s="23">
        <v>23</v>
      </c>
      <c r="B27" s="32" t="s">
        <v>172</v>
      </c>
      <c r="C27" s="173">
        <v>7.0200000000000004E-4</v>
      </c>
      <c r="D27" s="122">
        <v>7.0600000000000003E-4</v>
      </c>
      <c r="E27" s="122">
        <v>2.0920000000000001E-3</v>
      </c>
      <c r="F27" s="122">
        <v>1.516E-3</v>
      </c>
      <c r="G27" s="122">
        <v>1.16E-3</v>
      </c>
      <c r="H27" s="122">
        <v>8.6700000000000004E-4</v>
      </c>
      <c r="I27" s="122">
        <v>8.5800000000000004E-4</v>
      </c>
      <c r="J27" s="122">
        <v>1.232E-3</v>
      </c>
      <c r="K27" s="122">
        <v>1.85E-4</v>
      </c>
      <c r="L27" s="122">
        <v>1.111E-3</v>
      </c>
      <c r="M27" s="122">
        <v>1.108E-3</v>
      </c>
      <c r="N27" s="122">
        <v>9.9799999999999997E-4</v>
      </c>
      <c r="O27" s="122">
        <v>1.573E-3</v>
      </c>
      <c r="P27" s="122">
        <v>5.4600000000000004E-4</v>
      </c>
      <c r="Q27" s="122">
        <v>8.0500000000000005E-4</v>
      </c>
      <c r="R27" s="122">
        <v>8.8599999999999996E-4</v>
      </c>
      <c r="S27" s="122">
        <v>1.2489999999999999E-3</v>
      </c>
      <c r="T27" s="122">
        <v>1.067E-3</v>
      </c>
      <c r="U27" s="122">
        <v>1.0200000000000001E-3</v>
      </c>
      <c r="V27" s="122">
        <v>1.2960000000000001E-3</v>
      </c>
      <c r="W27" s="122">
        <v>1.1720000000000001E-3</v>
      </c>
      <c r="X27" s="122">
        <v>1.0150000000000001E-3</v>
      </c>
      <c r="Y27" s="122">
        <v>1.4091959999999999</v>
      </c>
      <c r="Z27" s="122">
        <v>1.5200000000000001E-3</v>
      </c>
      <c r="AA27" s="122">
        <v>9.9786E-2</v>
      </c>
      <c r="AB27" s="122">
        <v>1.3079999999999999E-3</v>
      </c>
      <c r="AC27" s="122">
        <v>2.2060000000000001E-3</v>
      </c>
      <c r="AD27" s="122">
        <v>1.286E-3</v>
      </c>
      <c r="AE27" s="122">
        <v>3.8019999999999998E-3</v>
      </c>
      <c r="AF27" s="122">
        <v>1.606E-3</v>
      </c>
      <c r="AG27" s="122">
        <v>2.0010000000000002E-3</v>
      </c>
      <c r="AH27" s="122">
        <v>2.7680000000000001E-3</v>
      </c>
      <c r="AI27" s="122">
        <v>7.6400000000000003E-4</v>
      </c>
      <c r="AJ27" s="122">
        <v>3.3159999999999999E-3</v>
      </c>
      <c r="AK27" s="122">
        <v>3.9979999999999998E-3</v>
      </c>
      <c r="AL27" s="122">
        <v>2.3540000000000002E-3</v>
      </c>
      <c r="AM27" s="122">
        <v>1.951E-3</v>
      </c>
      <c r="AN27" s="122">
        <v>1.204E-3</v>
      </c>
      <c r="AO27" s="122">
        <v>2.0070000000000001E-3</v>
      </c>
      <c r="AP27" s="122">
        <v>2.4664999999999999E-2</v>
      </c>
      <c r="AQ27" s="122">
        <v>1.212E-3</v>
      </c>
      <c r="AR27" s="122">
        <v>6.5399999999999996E-4</v>
      </c>
      <c r="AS27" s="179">
        <v>1.9319999999999999E-3</v>
      </c>
      <c r="AT27" s="175">
        <v>1.5927009999999999</v>
      </c>
    </row>
    <row r="28" spans="1:46" s="121" customFormat="1" x14ac:dyDescent="0.15">
      <c r="A28" s="25">
        <v>24</v>
      </c>
      <c r="B28" s="32" t="s">
        <v>173</v>
      </c>
      <c r="C28" s="173">
        <v>5.3999999999999998E-5</v>
      </c>
      <c r="D28" s="122">
        <v>5.3000000000000001E-5</v>
      </c>
      <c r="E28" s="122">
        <v>4.8000000000000001E-5</v>
      </c>
      <c r="F28" s="122">
        <v>2.13E-4</v>
      </c>
      <c r="G28" s="122">
        <v>4.0000000000000003E-5</v>
      </c>
      <c r="H28" s="122">
        <v>2.8E-5</v>
      </c>
      <c r="I28" s="122">
        <v>4.3999999999999999E-5</v>
      </c>
      <c r="J28" s="122">
        <v>2.9E-5</v>
      </c>
      <c r="K28" s="122">
        <v>1.8E-5</v>
      </c>
      <c r="L28" s="122">
        <v>2.3E-5</v>
      </c>
      <c r="M28" s="122">
        <v>2.0999999999999999E-5</v>
      </c>
      <c r="N28" s="122">
        <v>3.8000000000000002E-5</v>
      </c>
      <c r="O28" s="122">
        <v>5.1E-5</v>
      </c>
      <c r="P28" s="122">
        <v>3.0000000000000001E-5</v>
      </c>
      <c r="Q28" s="122">
        <v>3.6000000000000001E-5</v>
      </c>
      <c r="R28" s="122">
        <v>3.4E-5</v>
      </c>
      <c r="S28" s="122">
        <v>2.5000000000000001E-5</v>
      </c>
      <c r="T28" s="122">
        <v>2.4000000000000001E-5</v>
      </c>
      <c r="U28" s="122">
        <v>2.6999999999999999E-5</v>
      </c>
      <c r="V28" s="122">
        <v>2.3E-5</v>
      </c>
      <c r="W28" s="122">
        <v>2.3E-5</v>
      </c>
      <c r="X28" s="122">
        <v>2.4000000000000001E-5</v>
      </c>
      <c r="Y28" s="122">
        <v>2.4000000000000001E-5</v>
      </c>
      <c r="Z28" s="122">
        <v>1.079639</v>
      </c>
      <c r="AA28" s="122">
        <v>2.4000000000000001E-5</v>
      </c>
      <c r="AB28" s="122">
        <v>9.7E-5</v>
      </c>
      <c r="AC28" s="122">
        <v>4.6E-5</v>
      </c>
      <c r="AD28" s="122">
        <v>4.1E-5</v>
      </c>
      <c r="AE28" s="122">
        <v>3.1000000000000001E-5</v>
      </c>
      <c r="AF28" s="122">
        <v>5.8E-5</v>
      </c>
      <c r="AG28" s="122">
        <v>4.8999999999999998E-5</v>
      </c>
      <c r="AH28" s="122">
        <v>3.6000000000000001E-5</v>
      </c>
      <c r="AI28" s="122">
        <v>6.0000000000000002E-6</v>
      </c>
      <c r="AJ28" s="122">
        <v>1.23E-3</v>
      </c>
      <c r="AK28" s="122">
        <v>3.1000000000000001E-5</v>
      </c>
      <c r="AL28" s="122">
        <v>4.8700000000000002E-4</v>
      </c>
      <c r="AM28" s="122">
        <v>2.8E-5</v>
      </c>
      <c r="AN28" s="122">
        <v>1.9000000000000001E-5</v>
      </c>
      <c r="AO28" s="122">
        <v>4.0000000000000003E-5</v>
      </c>
      <c r="AP28" s="122">
        <v>1.9000000000000001E-5</v>
      </c>
      <c r="AQ28" s="122">
        <v>3.8999999999999999E-5</v>
      </c>
      <c r="AR28" s="122">
        <v>6.0999999999999999E-5</v>
      </c>
      <c r="AS28" s="179">
        <v>2.02E-4</v>
      </c>
      <c r="AT28" s="175">
        <v>1.0831120000000001</v>
      </c>
    </row>
    <row r="29" spans="1:46" s="121" customFormat="1" x14ac:dyDescent="0.15">
      <c r="A29" s="23">
        <v>25</v>
      </c>
      <c r="B29" s="32" t="s">
        <v>174</v>
      </c>
      <c r="C29" s="173">
        <v>2.8699999999999998E-4</v>
      </c>
      <c r="D29" s="122">
        <v>2.8499999999999999E-4</v>
      </c>
      <c r="E29" s="122">
        <v>1.7347999999999999E-2</v>
      </c>
      <c r="F29" s="122">
        <v>1.106E-3</v>
      </c>
      <c r="G29" s="122">
        <v>3.1300000000000002E-4</v>
      </c>
      <c r="H29" s="122">
        <v>1.7200000000000001E-4</v>
      </c>
      <c r="I29" s="122">
        <v>2.4499999999999999E-4</v>
      </c>
      <c r="J29" s="122">
        <v>1.9699999999999999E-4</v>
      </c>
      <c r="K29" s="122">
        <v>9.5000000000000005E-5</v>
      </c>
      <c r="L29" s="122">
        <v>1.6000000000000001E-4</v>
      </c>
      <c r="M29" s="122">
        <v>1.5200000000000001E-4</v>
      </c>
      <c r="N29" s="122">
        <v>2.24E-4</v>
      </c>
      <c r="O29" s="122">
        <v>3.1500000000000001E-4</v>
      </c>
      <c r="P29" s="122">
        <v>1.64E-4</v>
      </c>
      <c r="Q29" s="122">
        <v>2.0799999999999999E-4</v>
      </c>
      <c r="R29" s="122">
        <v>2.0000000000000001E-4</v>
      </c>
      <c r="S29" s="122">
        <v>1.74E-4</v>
      </c>
      <c r="T29" s="122">
        <v>1.5799999999999999E-4</v>
      </c>
      <c r="U29" s="122">
        <v>1.74E-4</v>
      </c>
      <c r="V29" s="122">
        <v>1.6899999999999999E-4</v>
      </c>
      <c r="W29" s="122">
        <v>1.64E-4</v>
      </c>
      <c r="X29" s="122">
        <v>1.5899999999999999E-4</v>
      </c>
      <c r="Y29" s="122">
        <v>1.5799999999999999E-4</v>
      </c>
      <c r="Z29" s="122">
        <v>1.1900000000000001E-4</v>
      </c>
      <c r="AA29" s="122">
        <v>1.106231</v>
      </c>
      <c r="AB29" s="122">
        <v>5.2300000000000003E-4</v>
      </c>
      <c r="AC29" s="122">
        <v>3.2200000000000002E-4</v>
      </c>
      <c r="AD29" s="122">
        <v>2.52E-4</v>
      </c>
      <c r="AE29" s="122">
        <v>3.2499999999999999E-4</v>
      </c>
      <c r="AF29" s="122">
        <v>3.4699999999999998E-4</v>
      </c>
      <c r="AG29" s="122">
        <v>3.2299999999999999E-4</v>
      </c>
      <c r="AH29" s="122">
        <v>3.0299999999999999E-4</v>
      </c>
      <c r="AI29" s="122">
        <v>6.3999999999999997E-5</v>
      </c>
      <c r="AJ29" s="122">
        <v>5.9360000000000003E-3</v>
      </c>
      <c r="AK29" s="122">
        <v>3.4000000000000002E-4</v>
      </c>
      <c r="AL29" s="122">
        <v>8.9800000000000004E-4</v>
      </c>
      <c r="AM29" s="122">
        <v>2.3499999999999999E-4</v>
      </c>
      <c r="AN29" s="122">
        <v>1.4799999999999999E-4</v>
      </c>
      <c r="AO29" s="122">
        <v>2.8200000000000002E-4</v>
      </c>
      <c r="AP29" s="122">
        <v>1.284E-3</v>
      </c>
      <c r="AQ29" s="122">
        <v>2.7900000000000001E-4</v>
      </c>
      <c r="AR29" s="122">
        <v>3.1700000000000001E-4</v>
      </c>
      <c r="AS29" s="179">
        <v>6.7000000000000002E-4</v>
      </c>
      <c r="AT29" s="175">
        <v>1.141826</v>
      </c>
    </row>
    <row r="30" spans="1:46" s="121" customFormat="1" x14ac:dyDescent="0.15">
      <c r="A30" s="25">
        <v>26</v>
      </c>
      <c r="B30" s="32" t="s">
        <v>175</v>
      </c>
      <c r="C30" s="173">
        <v>1.0089999999999999E-3</v>
      </c>
      <c r="D30" s="122">
        <v>1.5900000000000001E-3</v>
      </c>
      <c r="E30" s="122">
        <v>2.2550000000000001E-3</v>
      </c>
      <c r="F30" s="122">
        <v>2.3739999999999998E-3</v>
      </c>
      <c r="G30" s="122">
        <v>3.8370000000000001E-3</v>
      </c>
      <c r="H30" s="122">
        <v>2.8930000000000002E-3</v>
      </c>
      <c r="I30" s="122">
        <v>4.6309999999999997E-3</v>
      </c>
      <c r="J30" s="122">
        <v>1.8E-3</v>
      </c>
      <c r="K30" s="122">
        <v>3.6400000000000001E-4</v>
      </c>
      <c r="L30" s="122">
        <v>1.268E-3</v>
      </c>
      <c r="M30" s="122">
        <v>1.0480000000000001E-3</v>
      </c>
      <c r="N30" s="122">
        <v>7.1890000000000001E-3</v>
      </c>
      <c r="O30" s="122">
        <v>3.2499999999999999E-3</v>
      </c>
      <c r="P30" s="122">
        <v>4.0210000000000003E-3</v>
      </c>
      <c r="Q30" s="122">
        <v>1.4334E-2</v>
      </c>
      <c r="R30" s="122">
        <v>3.179E-3</v>
      </c>
      <c r="S30" s="122">
        <v>1.402E-3</v>
      </c>
      <c r="T30" s="122">
        <v>2.4740000000000001E-3</v>
      </c>
      <c r="U30" s="122">
        <v>2.3080000000000002E-3</v>
      </c>
      <c r="V30" s="122">
        <v>2.4529999999999999E-3</v>
      </c>
      <c r="W30" s="122">
        <v>1.9109999999999999E-3</v>
      </c>
      <c r="X30" s="122">
        <v>3.98E-3</v>
      </c>
      <c r="Y30" s="122">
        <v>1.361E-3</v>
      </c>
      <c r="Z30" s="122">
        <v>1.7600000000000001E-3</v>
      </c>
      <c r="AA30" s="122">
        <v>1.6080000000000001E-3</v>
      </c>
      <c r="AB30" s="122">
        <v>1.012629</v>
      </c>
      <c r="AC30" s="122">
        <v>2.0739999999999999E-3</v>
      </c>
      <c r="AD30" s="122">
        <v>3.4099999999999998E-3</v>
      </c>
      <c r="AE30" s="122">
        <v>2.6510000000000001E-3</v>
      </c>
      <c r="AF30" s="122">
        <v>2.1329999999999999E-3</v>
      </c>
      <c r="AG30" s="122">
        <v>2.5500000000000002E-3</v>
      </c>
      <c r="AH30" s="122">
        <v>6.0930000000000003E-3</v>
      </c>
      <c r="AI30" s="122">
        <v>5.3799999999999996E-4</v>
      </c>
      <c r="AJ30" s="122">
        <v>1.611E-3</v>
      </c>
      <c r="AK30" s="122">
        <v>7.9450000000000007E-3</v>
      </c>
      <c r="AL30" s="122">
        <v>3.483E-3</v>
      </c>
      <c r="AM30" s="122">
        <v>7.9970000000000006E-3</v>
      </c>
      <c r="AN30" s="122">
        <v>1.8450000000000001E-3</v>
      </c>
      <c r="AO30" s="122">
        <v>1.5821000000000002E-2</v>
      </c>
      <c r="AP30" s="122">
        <v>3.7859999999999999E-3</v>
      </c>
      <c r="AQ30" s="122">
        <v>2.9260000000000002E-3</v>
      </c>
      <c r="AR30" s="122">
        <v>4.5680999999999999E-2</v>
      </c>
      <c r="AS30" s="179">
        <v>2.2490000000000001E-3</v>
      </c>
      <c r="AT30" s="175">
        <v>1.199721</v>
      </c>
    </row>
    <row r="31" spans="1:46" s="121" customFormat="1" x14ac:dyDescent="0.15">
      <c r="A31" s="23">
        <v>27</v>
      </c>
      <c r="B31" s="32" t="s">
        <v>10</v>
      </c>
      <c r="C31" s="173">
        <v>4.9600000000000002E-4</v>
      </c>
      <c r="D31" s="122">
        <v>7.4999999999999993E-5</v>
      </c>
      <c r="E31" s="122">
        <v>2.0900000000000001E-4</v>
      </c>
      <c r="F31" s="122">
        <v>6.6699999999999995E-4</v>
      </c>
      <c r="G31" s="122">
        <v>2.1100000000000001E-4</v>
      </c>
      <c r="H31" s="122">
        <v>4.0999999999999999E-4</v>
      </c>
      <c r="I31" s="122">
        <v>5.9000000000000003E-4</v>
      </c>
      <c r="J31" s="122">
        <v>5.7399999999999997E-4</v>
      </c>
      <c r="K31" s="122">
        <v>7.6000000000000004E-5</v>
      </c>
      <c r="L31" s="122">
        <v>6.0099999999999997E-4</v>
      </c>
      <c r="M31" s="122">
        <v>3.2600000000000001E-4</v>
      </c>
      <c r="N31" s="122">
        <v>6.5200000000000002E-4</v>
      </c>
      <c r="O31" s="122">
        <v>8.8699999999999998E-4</v>
      </c>
      <c r="P31" s="122">
        <v>8.6700000000000004E-4</v>
      </c>
      <c r="Q31" s="122">
        <v>5.71E-4</v>
      </c>
      <c r="R31" s="122">
        <v>6.1300000000000005E-4</v>
      </c>
      <c r="S31" s="122">
        <v>3.5199999999999999E-4</v>
      </c>
      <c r="T31" s="122">
        <v>3.4000000000000002E-4</v>
      </c>
      <c r="U31" s="122">
        <v>2.8200000000000002E-4</v>
      </c>
      <c r="V31" s="122">
        <v>4.5199999999999998E-4</v>
      </c>
      <c r="W31" s="122">
        <v>3.8200000000000002E-4</v>
      </c>
      <c r="X31" s="122">
        <v>2.9300000000000002E-4</v>
      </c>
      <c r="Y31" s="122">
        <v>2.0599999999999999E-4</v>
      </c>
      <c r="Z31" s="122">
        <v>2.8400000000000002E-4</v>
      </c>
      <c r="AA31" s="122">
        <v>3.7399999999999998E-4</v>
      </c>
      <c r="AB31" s="122">
        <v>3.5599999999999998E-4</v>
      </c>
      <c r="AC31" s="122">
        <v>1.0002489999999999</v>
      </c>
      <c r="AD31" s="122">
        <v>2.0449999999999999E-3</v>
      </c>
      <c r="AE31" s="122">
        <v>4.2129999999999997E-3</v>
      </c>
      <c r="AF31" s="122">
        <v>5.53E-4</v>
      </c>
      <c r="AG31" s="122">
        <v>5.0500000000000002E-4</v>
      </c>
      <c r="AH31" s="122">
        <v>4.64E-4</v>
      </c>
      <c r="AI31" s="122">
        <v>1.2199999999999999E-3</v>
      </c>
      <c r="AJ31" s="122">
        <v>1.1000000000000001E-3</v>
      </c>
      <c r="AK31" s="122">
        <v>6.2799999999999998E-4</v>
      </c>
      <c r="AL31" s="122">
        <v>1.3680000000000001E-3</v>
      </c>
      <c r="AM31" s="122">
        <v>7.8299999999999995E-4</v>
      </c>
      <c r="AN31" s="122">
        <v>4.15E-4</v>
      </c>
      <c r="AO31" s="122">
        <v>3.3700000000000001E-4</v>
      </c>
      <c r="AP31" s="122">
        <v>2.5300000000000002E-4</v>
      </c>
      <c r="AQ31" s="122">
        <v>4.6000000000000001E-4</v>
      </c>
      <c r="AR31" s="122">
        <v>2.2699999999999999E-4</v>
      </c>
      <c r="AS31" s="179">
        <v>5.22E-4</v>
      </c>
      <c r="AT31" s="175">
        <v>1.026489</v>
      </c>
    </row>
    <row r="32" spans="1:46" s="121" customFormat="1" x14ac:dyDescent="0.15">
      <c r="A32" s="25">
        <v>28</v>
      </c>
      <c r="B32" s="32" t="s">
        <v>176</v>
      </c>
      <c r="C32" s="173">
        <v>8.4150000000000006E-3</v>
      </c>
      <c r="D32" s="122">
        <v>2.9160000000000002E-3</v>
      </c>
      <c r="E32" s="122">
        <v>1.4171E-2</v>
      </c>
      <c r="F32" s="122">
        <v>1.6664000000000002E-2</v>
      </c>
      <c r="G32" s="122">
        <v>9.1160000000000008E-3</v>
      </c>
      <c r="H32" s="122">
        <v>1.6331999999999999E-2</v>
      </c>
      <c r="I32" s="122">
        <v>1.7912999999999998E-2</v>
      </c>
      <c r="J32" s="122">
        <v>1.4947E-2</v>
      </c>
      <c r="K32" s="122">
        <v>3.7989999999999999E-3</v>
      </c>
      <c r="L32" s="122">
        <v>1.8055999999999999E-2</v>
      </c>
      <c r="M32" s="122">
        <v>1.5709999999999998E-2</v>
      </c>
      <c r="N32" s="122">
        <v>2.5012E-2</v>
      </c>
      <c r="O32" s="122">
        <v>2.1600000000000001E-2</v>
      </c>
      <c r="P32" s="122">
        <v>3.2975999999999998E-2</v>
      </c>
      <c r="Q32" s="122">
        <v>1.618E-2</v>
      </c>
      <c r="R32" s="122">
        <v>1.5897999999999999E-2</v>
      </c>
      <c r="S32" s="122">
        <v>8.5310000000000004E-3</v>
      </c>
      <c r="T32" s="122">
        <v>8.9029999999999995E-3</v>
      </c>
      <c r="U32" s="122">
        <v>5.574E-3</v>
      </c>
      <c r="V32" s="122">
        <v>1.6864000000000001E-2</v>
      </c>
      <c r="W32" s="122">
        <v>6.7260000000000002E-3</v>
      </c>
      <c r="X32" s="122">
        <v>5.5529999999999998E-3</v>
      </c>
      <c r="Y32" s="122">
        <v>1.0061E-2</v>
      </c>
      <c r="Z32" s="122">
        <v>9.8530000000000006E-3</v>
      </c>
      <c r="AA32" s="122">
        <v>1.2149999999999999E-2</v>
      </c>
      <c r="AB32" s="122">
        <v>1.0248E-2</v>
      </c>
      <c r="AC32" s="122">
        <v>4.6870000000000002E-3</v>
      </c>
      <c r="AD32" s="122">
        <v>1.0359050000000001</v>
      </c>
      <c r="AE32" s="122">
        <v>2.4570000000000002E-2</v>
      </c>
      <c r="AF32" s="122">
        <v>3.4077000000000003E-2</v>
      </c>
      <c r="AG32" s="122">
        <v>9.5460000000000007E-3</v>
      </c>
      <c r="AH32" s="122">
        <v>3.62E-3</v>
      </c>
      <c r="AI32" s="122">
        <v>2.1749999999999999E-3</v>
      </c>
      <c r="AJ32" s="122">
        <v>8.0739999999999996E-3</v>
      </c>
      <c r="AK32" s="122">
        <v>4.4819999999999999E-3</v>
      </c>
      <c r="AL32" s="122">
        <v>7.4580000000000002E-3</v>
      </c>
      <c r="AM32" s="122">
        <v>7.7739999999999997E-3</v>
      </c>
      <c r="AN32" s="122">
        <v>6.8690000000000001E-3</v>
      </c>
      <c r="AO32" s="122">
        <v>3.6120000000000002E-3</v>
      </c>
      <c r="AP32" s="122">
        <v>3.7399999999999998E-3</v>
      </c>
      <c r="AQ32" s="122">
        <v>1.8346999999999999E-2</v>
      </c>
      <c r="AR32" s="122">
        <v>5.058E-3</v>
      </c>
      <c r="AS32" s="179">
        <v>5.7390000000000002E-3</v>
      </c>
      <c r="AT32" s="175">
        <v>1.5299</v>
      </c>
    </row>
    <row r="33" spans="1:46" s="121" customFormat="1" x14ac:dyDescent="0.15">
      <c r="A33" s="23">
        <v>29</v>
      </c>
      <c r="B33" s="32" t="s">
        <v>177</v>
      </c>
      <c r="C33" s="173">
        <v>1.356E-3</v>
      </c>
      <c r="D33" s="122">
        <v>5.1599999999999997E-4</v>
      </c>
      <c r="E33" s="122">
        <v>9.1399999999999999E-4</v>
      </c>
      <c r="F33" s="122">
        <v>3.4229999999999998E-3</v>
      </c>
      <c r="G33" s="122">
        <v>2.7499999999999998E-3</v>
      </c>
      <c r="H33" s="122">
        <v>2.4020000000000001E-3</v>
      </c>
      <c r="I33" s="122">
        <v>2.2629999999999998E-3</v>
      </c>
      <c r="J33" s="122">
        <v>3.0079999999999998E-3</v>
      </c>
      <c r="K33" s="122">
        <v>5.8600000000000004E-4</v>
      </c>
      <c r="L33" s="122">
        <v>1.6559999999999999E-3</v>
      </c>
      <c r="M33" s="122">
        <v>1.0399999999999999E-3</v>
      </c>
      <c r="N33" s="122">
        <v>1.379E-3</v>
      </c>
      <c r="O33" s="122">
        <v>2.029E-3</v>
      </c>
      <c r="P33" s="122">
        <v>1.6130000000000001E-3</v>
      </c>
      <c r="Q33" s="122">
        <v>1.3010000000000001E-3</v>
      </c>
      <c r="R33" s="122">
        <v>1.219E-3</v>
      </c>
      <c r="S33" s="122">
        <v>1.137E-3</v>
      </c>
      <c r="T33" s="122">
        <v>1.1479999999999999E-3</v>
      </c>
      <c r="U33" s="122">
        <v>1.3079999999999999E-3</v>
      </c>
      <c r="V33" s="122">
        <v>2.3340000000000001E-3</v>
      </c>
      <c r="W33" s="122">
        <v>1.0059999999999999E-3</v>
      </c>
      <c r="X33" s="122">
        <v>7.2599999999999997E-4</v>
      </c>
      <c r="Y33" s="122">
        <v>8.43E-4</v>
      </c>
      <c r="Z33" s="122">
        <v>4.8700000000000002E-4</v>
      </c>
      <c r="AA33" s="122">
        <v>1.248E-3</v>
      </c>
      <c r="AB33" s="122">
        <v>1.6459999999999999E-3</v>
      </c>
      <c r="AC33" s="122">
        <v>1.4109999999999999E-3</v>
      </c>
      <c r="AD33" s="122">
        <v>1.2030000000000001E-3</v>
      </c>
      <c r="AE33" s="122">
        <v>1.085521</v>
      </c>
      <c r="AF33" s="122">
        <v>1.0655E-2</v>
      </c>
      <c r="AG33" s="122">
        <v>2.5040000000000001E-3</v>
      </c>
      <c r="AH33" s="122">
        <v>1.843E-3</v>
      </c>
      <c r="AI33" s="122">
        <v>6.0499999999999996E-4</v>
      </c>
      <c r="AJ33" s="122">
        <v>4.8089999999999999E-3</v>
      </c>
      <c r="AK33" s="122">
        <v>2.9640000000000001E-3</v>
      </c>
      <c r="AL33" s="122">
        <v>5.2430000000000003E-3</v>
      </c>
      <c r="AM33" s="122">
        <v>8.7069999999999995E-3</v>
      </c>
      <c r="AN33" s="122">
        <v>5.5059999999999996E-3</v>
      </c>
      <c r="AO33" s="122">
        <v>2.9840000000000001E-3</v>
      </c>
      <c r="AP33" s="122">
        <v>1.2290000000000001E-3</v>
      </c>
      <c r="AQ33" s="122">
        <v>1.0511E-2</v>
      </c>
      <c r="AR33" s="122">
        <v>9.9400000000000009E-4</v>
      </c>
      <c r="AS33" s="179">
        <v>3.5479999999999999E-3</v>
      </c>
      <c r="AT33" s="175">
        <v>1.189573</v>
      </c>
    </row>
    <row r="34" spans="1:46" s="121" customFormat="1" x14ac:dyDescent="0.15">
      <c r="A34" s="25">
        <v>30</v>
      </c>
      <c r="B34" s="32" t="s">
        <v>178</v>
      </c>
      <c r="C34" s="173">
        <v>1.0250000000000001E-3</v>
      </c>
      <c r="D34" s="122">
        <v>4.2900000000000002E-4</v>
      </c>
      <c r="E34" s="122">
        <v>1.132E-3</v>
      </c>
      <c r="F34" s="122">
        <v>3.591E-3</v>
      </c>
      <c r="G34" s="122">
        <v>1.421E-3</v>
      </c>
      <c r="H34" s="122">
        <v>7.67E-4</v>
      </c>
      <c r="I34" s="122">
        <v>1.291E-3</v>
      </c>
      <c r="J34" s="122">
        <v>2.9750000000000002E-3</v>
      </c>
      <c r="K34" s="122">
        <v>1.7799999999999999E-4</v>
      </c>
      <c r="L34" s="122">
        <v>6.0300000000000002E-4</v>
      </c>
      <c r="M34" s="122">
        <v>7.1199999999999996E-4</v>
      </c>
      <c r="N34" s="122">
        <v>1.01E-3</v>
      </c>
      <c r="O34" s="122">
        <v>3.284E-3</v>
      </c>
      <c r="P34" s="122">
        <v>7.5799999999999999E-4</v>
      </c>
      <c r="Q34" s="122">
        <v>6.3199999999999997E-4</v>
      </c>
      <c r="R34" s="122">
        <v>6.5200000000000002E-4</v>
      </c>
      <c r="S34" s="122">
        <v>8.2100000000000001E-4</v>
      </c>
      <c r="T34" s="122">
        <v>4.8200000000000001E-4</v>
      </c>
      <c r="U34" s="122">
        <v>1.372E-3</v>
      </c>
      <c r="V34" s="122">
        <v>1.2489999999999999E-3</v>
      </c>
      <c r="W34" s="122">
        <v>6.7500000000000004E-4</v>
      </c>
      <c r="X34" s="122">
        <v>6.0599999999999998E-4</v>
      </c>
      <c r="Y34" s="122">
        <v>4.4700000000000002E-4</v>
      </c>
      <c r="Z34" s="122">
        <v>3.2499999999999999E-4</v>
      </c>
      <c r="AA34" s="122">
        <v>3.702E-3</v>
      </c>
      <c r="AB34" s="122">
        <v>1.157E-3</v>
      </c>
      <c r="AC34" s="122">
        <v>2.5070000000000001E-3</v>
      </c>
      <c r="AD34" s="122">
        <v>7.6049999999999998E-3</v>
      </c>
      <c r="AE34" s="122">
        <v>3.0119999999999999E-3</v>
      </c>
      <c r="AF34" s="122">
        <v>1.0009870000000001</v>
      </c>
      <c r="AG34" s="122">
        <v>2.0070000000000001E-3</v>
      </c>
      <c r="AH34" s="122">
        <v>3.7929999999999999E-3</v>
      </c>
      <c r="AI34" s="122">
        <v>4.1399999999999998E-4</v>
      </c>
      <c r="AJ34" s="122">
        <v>6.3749999999999996E-3</v>
      </c>
      <c r="AK34" s="122">
        <v>4.9969999999999997E-3</v>
      </c>
      <c r="AL34" s="122">
        <v>3.3849999999999998E-2</v>
      </c>
      <c r="AM34" s="122">
        <v>4.7609999999999996E-3</v>
      </c>
      <c r="AN34" s="122">
        <v>4.3169999999999997E-3</v>
      </c>
      <c r="AO34" s="122">
        <v>7.8899999999999999E-4</v>
      </c>
      <c r="AP34" s="122">
        <v>8.9899999999999995E-4</v>
      </c>
      <c r="AQ34" s="122">
        <v>1.7918E-2</v>
      </c>
      <c r="AR34" s="122">
        <v>8.0599999999999997E-4</v>
      </c>
      <c r="AS34" s="179">
        <v>2.3550999999999999E-2</v>
      </c>
      <c r="AT34" s="175">
        <v>1.1498839999999999</v>
      </c>
    </row>
    <row r="35" spans="1:46" s="121" customFormat="1" x14ac:dyDescent="0.15">
      <c r="A35" s="23">
        <v>31</v>
      </c>
      <c r="B35" s="32" t="s">
        <v>179</v>
      </c>
      <c r="C35" s="173">
        <v>6.3375000000000001E-2</v>
      </c>
      <c r="D35" s="122">
        <v>1.5969000000000001E-2</v>
      </c>
      <c r="E35" s="122">
        <v>6.9234000000000004E-2</v>
      </c>
      <c r="F35" s="122">
        <v>2.3980999999999999E-2</v>
      </c>
      <c r="G35" s="122">
        <v>6.7804000000000003E-2</v>
      </c>
      <c r="H35" s="122">
        <v>5.577E-2</v>
      </c>
      <c r="I35" s="122">
        <v>6.9374000000000005E-2</v>
      </c>
      <c r="J35" s="122">
        <v>3.9947999999999997E-2</v>
      </c>
      <c r="K35" s="122">
        <v>8.6280000000000003E-3</v>
      </c>
      <c r="L35" s="122">
        <v>5.1719000000000001E-2</v>
      </c>
      <c r="M35" s="122">
        <v>4.5442000000000003E-2</v>
      </c>
      <c r="N35" s="122">
        <v>3.909E-2</v>
      </c>
      <c r="O35" s="122">
        <v>3.4487999999999998E-2</v>
      </c>
      <c r="P35" s="122">
        <v>3.0148999999999999E-2</v>
      </c>
      <c r="Q35" s="122">
        <v>5.2312999999999998E-2</v>
      </c>
      <c r="R35" s="122">
        <v>4.1642999999999999E-2</v>
      </c>
      <c r="S35" s="122">
        <v>3.7930999999999999E-2</v>
      </c>
      <c r="T35" s="122">
        <v>3.7747000000000003E-2</v>
      </c>
      <c r="U35" s="122">
        <v>4.4717E-2</v>
      </c>
      <c r="V35" s="122">
        <v>3.7609999999999998E-2</v>
      </c>
      <c r="W35" s="122">
        <v>4.7868000000000001E-2</v>
      </c>
      <c r="X35" s="122">
        <v>3.9272000000000001E-2</v>
      </c>
      <c r="Y35" s="122">
        <v>4.7544999999999997E-2</v>
      </c>
      <c r="Z35" s="122">
        <v>1.9643999999999998E-2</v>
      </c>
      <c r="AA35" s="122">
        <v>4.7751000000000002E-2</v>
      </c>
      <c r="AB35" s="122">
        <v>5.6271000000000002E-2</v>
      </c>
      <c r="AC35" s="122">
        <v>4.9736000000000002E-2</v>
      </c>
      <c r="AD35" s="122">
        <v>1.7340999999999999E-2</v>
      </c>
      <c r="AE35" s="122">
        <v>2.2859000000000001E-2</v>
      </c>
      <c r="AF35" s="122">
        <v>1.6067000000000001E-2</v>
      </c>
      <c r="AG35" s="122">
        <v>1.012222</v>
      </c>
      <c r="AH35" s="122">
        <v>8.907E-3</v>
      </c>
      <c r="AI35" s="122">
        <v>2.3249999999999998E-3</v>
      </c>
      <c r="AJ35" s="122">
        <v>2.5967E-2</v>
      </c>
      <c r="AK35" s="122">
        <v>1.5349E-2</v>
      </c>
      <c r="AL35" s="122">
        <v>1.1459E-2</v>
      </c>
      <c r="AM35" s="122">
        <v>2.3385E-2</v>
      </c>
      <c r="AN35" s="122">
        <v>4.1902000000000002E-2</v>
      </c>
      <c r="AO35" s="122">
        <v>3.3536000000000003E-2</v>
      </c>
      <c r="AP35" s="122">
        <v>2.0514999999999999E-2</v>
      </c>
      <c r="AQ35" s="122">
        <v>6.3014000000000001E-2</v>
      </c>
      <c r="AR35" s="122">
        <v>0.18215200000000001</v>
      </c>
      <c r="AS35" s="179">
        <v>1.4827999999999999E-2</v>
      </c>
      <c r="AT35" s="175">
        <v>2.6868470000000002</v>
      </c>
    </row>
    <row r="36" spans="1:46" s="121" customFormat="1" x14ac:dyDescent="0.15">
      <c r="A36" s="25">
        <v>32</v>
      </c>
      <c r="B36" s="32" t="s">
        <v>11</v>
      </c>
      <c r="C36" s="173">
        <v>7.8720000000000005E-3</v>
      </c>
      <c r="D36" s="122">
        <v>8.4069999999999995E-3</v>
      </c>
      <c r="E36" s="122">
        <v>1.678E-2</v>
      </c>
      <c r="F36" s="122">
        <v>4.0307000000000003E-2</v>
      </c>
      <c r="G36" s="122">
        <v>8.7790000000000003E-3</v>
      </c>
      <c r="H36" s="122">
        <v>1.7127E-2</v>
      </c>
      <c r="I36" s="122">
        <v>1.1820000000000001E-2</v>
      </c>
      <c r="J36" s="122">
        <v>7.4050000000000001E-3</v>
      </c>
      <c r="K36" s="122">
        <v>3.4989999999999999E-3</v>
      </c>
      <c r="L36" s="122">
        <v>5.6579999999999998E-3</v>
      </c>
      <c r="M36" s="122">
        <v>7.0489999999999997E-3</v>
      </c>
      <c r="N36" s="122">
        <v>1.771E-2</v>
      </c>
      <c r="O36" s="122">
        <v>1.0702E-2</v>
      </c>
      <c r="P36" s="122">
        <v>7.0320000000000001E-3</v>
      </c>
      <c r="Q36" s="122">
        <v>1.0429000000000001E-2</v>
      </c>
      <c r="R36" s="122">
        <v>1.3299999999999999E-2</v>
      </c>
      <c r="S36" s="122">
        <v>7.718E-3</v>
      </c>
      <c r="T36" s="122">
        <v>8.8310000000000003E-3</v>
      </c>
      <c r="U36" s="122">
        <v>1.0149E-2</v>
      </c>
      <c r="V36" s="122">
        <v>7.607E-3</v>
      </c>
      <c r="W36" s="122">
        <v>7.0780000000000001E-3</v>
      </c>
      <c r="X36" s="122">
        <v>7.378E-3</v>
      </c>
      <c r="Y36" s="122">
        <v>6.169E-3</v>
      </c>
      <c r="Z36" s="122">
        <v>1.0182E-2</v>
      </c>
      <c r="AA36" s="122">
        <v>1.0649E-2</v>
      </c>
      <c r="AB36" s="122">
        <v>1.8662999999999999E-2</v>
      </c>
      <c r="AC36" s="122">
        <v>1.3934999999999999E-2</v>
      </c>
      <c r="AD36" s="122">
        <v>1.5239000000000001E-2</v>
      </c>
      <c r="AE36" s="122">
        <v>2.6792E-2</v>
      </c>
      <c r="AF36" s="122">
        <v>3.1663999999999998E-2</v>
      </c>
      <c r="AG36" s="122">
        <v>1.8148000000000001E-2</v>
      </c>
      <c r="AH36" s="122">
        <v>1.0381800000000001</v>
      </c>
      <c r="AI36" s="122">
        <v>6.2575000000000006E-2</v>
      </c>
      <c r="AJ36" s="122">
        <v>2.4395E-2</v>
      </c>
      <c r="AK36" s="122">
        <v>9.6139999999999993E-3</v>
      </c>
      <c r="AL36" s="122">
        <v>1.8450000000000001E-2</v>
      </c>
      <c r="AM36" s="122">
        <v>8.4279999999999997E-3</v>
      </c>
      <c r="AN36" s="122">
        <v>9.9819999999999996E-3</v>
      </c>
      <c r="AO36" s="122">
        <v>2.5059999999999999E-2</v>
      </c>
      <c r="AP36" s="122">
        <v>9.4859999999999996E-3</v>
      </c>
      <c r="AQ36" s="122">
        <v>9.776E-3</v>
      </c>
      <c r="AR36" s="122">
        <v>6.4029999999999998E-3</v>
      </c>
      <c r="AS36" s="179">
        <v>1.2076999999999999E-2</v>
      </c>
      <c r="AT36" s="175">
        <v>1.6285019999999999</v>
      </c>
    </row>
    <row r="37" spans="1:46" s="121" customFormat="1" x14ac:dyDescent="0.15">
      <c r="A37" s="23">
        <v>33</v>
      </c>
      <c r="B37" s="32" t="s">
        <v>12</v>
      </c>
      <c r="C37" s="173">
        <v>8.4899999999999993E-3</v>
      </c>
      <c r="D37" s="122">
        <v>2.9520000000000002E-3</v>
      </c>
      <c r="E37" s="122">
        <v>5.1139999999999996E-3</v>
      </c>
      <c r="F37" s="122">
        <v>1.2331E-2</v>
      </c>
      <c r="G37" s="122">
        <v>6.999E-3</v>
      </c>
      <c r="H37" s="122">
        <v>6.5789999999999998E-3</v>
      </c>
      <c r="I37" s="122">
        <v>6.6709999999999998E-3</v>
      </c>
      <c r="J37" s="122">
        <v>5.3169999999999997E-3</v>
      </c>
      <c r="K37" s="122">
        <v>1.2279999999999999E-3</v>
      </c>
      <c r="L37" s="122">
        <v>6.8780000000000004E-3</v>
      </c>
      <c r="M37" s="122">
        <v>5.8259999999999996E-3</v>
      </c>
      <c r="N37" s="122">
        <v>6.3670000000000003E-3</v>
      </c>
      <c r="O37" s="122">
        <v>6.7250000000000001E-3</v>
      </c>
      <c r="P37" s="122">
        <v>4.2859999999999999E-3</v>
      </c>
      <c r="Q37" s="122">
        <v>5.4260000000000003E-3</v>
      </c>
      <c r="R37" s="122">
        <v>7.2750000000000002E-3</v>
      </c>
      <c r="S37" s="122">
        <v>6.1240000000000001E-3</v>
      </c>
      <c r="T37" s="122">
        <v>5.8589999999999996E-3</v>
      </c>
      <c r="U37" s="122">
        <v>5.0600000000000003E-3</v>
      </c>
      <c r="V37" s="122">
        <v>4.5409999999999999E-3</v>
      </c>
      <c r="W37" s="122">
        <v>5.5999999999999999E-3</v>
      </c>
      <c r="X37" s="122">
        <v>5.7229999999999998E-3</v>
      </c>
      <c r="Y37" s="122">
        <v>3.8609999999999998E-3</v>
      </c>
      <c r="Z37" s="122">
        <v>2.673E-3</v>
      </c>
      <c r="AA37" s="122">
        <v>6.2620000000000002E-3</v>
      </c>
      <c r="AB37" s="122">
        <v>7.9100000000000004E-3</v>
      </c>
      <c r="AC37" s="122">
        <v>9.3310000000000008E-3</v>
      </c>
      <c r="AD37" s="122">
        <v>8.2249999999999997E-3</v>
      </c>
      <c r="AE37" s="122">
        <v>6.757E-3</v>
      </c>
      <c r="AF37" s="122">
        <v>5.8859999999999997E-3</v>
      </c>
      <c r="AG37" s="122">
        <v>3.3099000000000003E-2</v>
      </c>
      <c r="AH37" s="122">
        <v>1.9838999999999999E-2</v>
      </c>
      <c r="AI37" s="122">
        <v>1.0318620000000001</v>
      </c>
      <c r="AJ37" s="122">
        <v>2.7772999999999999E-2</v>
      </c>
      <c r="AK37" s="122">
        <v>2.8427000000000001E-2</v>
      </c>
      <c r="AL37" s="122">
        <v>4.3220000000000003E-3</v>
      </c>
      <c r="AM37" s="122">
        <v>1.6858999999999999E-2</v>
      </c>
      <c r="AN37" s="122">
        <v>2.0347000000000001E-2</v>
      </c>
      <c r="AO37" s="122">
        <v>2.2768E-2</v>
      </c>
      <c r="AP37" s="122">
        <v>1.2390999999999999E-2</v>
      </c>
      <c r="AQ37" s="122">
        <v>1.8533999999999998E-2</v>
      </c>
      <c r="AR37" s="122">
        <v>7.8609999999999999E-3</v>
      </c>
      <c r="AS37" s="179">
        <v>3.7319999999999999E-2</v>
      </c>
      <c r="AT37" s="175">
        <v>1.463679</v>
      </c>
    </row>
    <row r="38" spans="1:46" s="121" customFormat="1" x14ac:dyDescent="0.15">
      <c r="A38" s="25">
        <v>34</v>
      </c>
      <c r="B38" s="32" t="s">
        <v>180</v>
      </c>
      <c r="C38" s="173">
        <v>4.7725999999999998E-2</v>
      </c>
      <c r="D38" s="122">
        <v>4.7619000000000002E-2</v>
      </c>
      <c r="E38" s="122">
        <v>4.2308999999999999E-2</v>
      </c>
      <c r="F38" s="122">
        <v>0.189806</v>
      </c>
      <c r="G38" s="122">
        <v>3.5777999999999997E-2</v>
      </c>
      <c r="H38" s="122">
        <v>2.4722999999999998E-2</v>
      </c>
      <c r="I38" s="122">
        <v>3.8614000000000002E-2</v>
      </c>
      <c r="J38" s="122">
        <v>2.5967E-2</v>
      </c>
      <c r="K38" s="122">
        <v>1.6385E-2</v>
      </c>
      <c r="L38" s="122">
        <v>2.0192000000000002E-2</v>
      </c>
      <c r="M38" s="122">
        <v>1.8678E-2</v>
      </c>
      <c r="N38" s="122">
        <v>3.3371999999999999E-2</v>
      </c>
      <c r="O38" s="122">
        <v>4.5207999999999998E-2</v>
      </c>
      <c r="P38" s="122">
        <v>2.5939E-2</v>
      </c>
      <c r="Q38" s="122">
        <v>3.2014000000000001E-2</v>
      </c>
      <c r="R38" s="122">
        <v>2.9781999999999999E-2</v>
      </c>
      <c r="S38" s="122">
        <v>2.1558999999999998E-2</v>
      </c>
      <c r="T38" s="122">
        <v>2.0926E-2</v>
      </c>
      <c r="U38" s="122">
        <v>2.3762999999999999E-2</v>
      </c>
      <c r="V38" s="122">
        <v>2.0268999999999999E-2</v>
      </c>
      <c r="W38" s="122">
        <v>2.0374E-2</v>
      </c>
      <c r="X38" s="122">
        <v>2.0856E-2</v>
      </c>
      <c r="Y38" s="122">
        <v>2.0847999999999998E-2</v>
      </c>
      <c r="Z38" s="122">
        <v>8.6429999999999996E-3</v>
      </c>
      <c r="AA38" s="122">
        <v>2.0579E-2</v>
      </c>
      <c r="AB38" s="122">
        <v>8.6626999999999996E-2</v>
      </c>
      <c r="AC38" s="122">
        <v>4.0751999999999997E-2</v>
      </c>
      <c r="AD38" s="122">
        <v>3.6006999999999997E-2</v>
      </c>
      <c r="AE38" s="122">
        <v>2.63E-2</v>
      </c>
      <c r="AF38" s="122">
        <v>5.0985000000000003E-2</v>
      </c>
      <c r="AG38" s="122">
        <v>4.2818000000000002E-2</v>
      </c>
      <c r="AH38" s="122">
        <v>3.2157999999999999E-2</v>
      </c>
      <c r="AI38" s="122">
        <v>4.9439999999999996E-3</v>
      </c>
      <c r="AJ38" s="122">
        <v>1.10128</v>
      </c>
      <c r="AK38" s="122">
        <v>2.7730000000000001E-2</v>
      </c>
      <c r="AL38" s="122">
        <v>2.9537999999999998E-2</v>
      </c>
      <c r="AM38" s="122">
        <v>2.4167000000000001E-2</v>
      </c>
      <c r="AN38" s="122">
        <v>1.6476999999999999E-2</v>
      </c>
      <c r="AO38" s="122">
        <v>3.5143000000000001E-2</v>
      </c>
      <c r="AP38" s="122">
        <v>1.7092E-2</v>
      </c>
      <c r="AQ38" s="122">
        <v>3.4729999999999997E-2</v>
      </c>
      <c r="AR38" s="122">
        <v>5.4376000000000001E-2</v>
      </c>
      <c r="AS38" s="179">
        <v>8.0297999999999994E-2</v>
      </c>
      <c r="AT38" s="175">
        <v>2.5933510000000002</v>
      </c>
    </row>
    <row r="39" spans="1:46" s="121" customFormat="1" x14ac:dyDescent="0.15">
      <c r="A39" s="23">
        <v>35</v>
      </c>
      <c r="B39" s="32" t="s">
        <v>93</v>
      </c>
      <c r="C39" s="173">
        <v>9.0290000000000006E-3</v>
      </c>
      <c r="D39" s="122">
        <v>4.692E-3</v>
      </c>
      <c r="E39" s="122">
        <v>9.5770000000000004E-3</v>
      </c>
      <c r="F39" s="122">
        <v>1.4271000000000001E-2</v>
      </c>
      <c r="G39" s="122">
        <v>1.1316E-2</v>
      </c>
      <c r="H39" s="122">
        <v>1.0426E-2</v>
      </c>
      <c r="I39" s="122">
        <v>1.1675E-2</v>
      </c>
      <c r="J39" s="122">
        <v>1.5317000000000001E-2</v>
      </c>
      <c r="K39" s="122">
        <v>1.802E-3</v>
      </c>
      <c r="L39" s="122">
        <v>1.0945E-2</v>
      </c>
      <c r="M39" s="122">
        <v>1.3771E-2</v>
      </c>
      <c r="N39" s="122">
        <v>1.6123999999999999E-2</v>
      </c>
      <c r="O39" s="122">
        <v>1.2657E-2</v>
      </c>
      <c r="P39" s="122">
        <v>7.3220000000000004E-3</v>
      </c>
      <c r="Q39" s="122">
        <v>9.6299999999999997E-3</v>
      </c>
      <c r="R39" s="122">
        <v>1.052E-2</v>
      </c>
      <c r="S39" s="122">
        <v>1.2683E-2</v>
      </c>
      <c r="T39" s="122">
        <v>1.2907999999999999E-2</v>
      </c>
      <c r="U39" s="122">
        <v>1.3908E-2</v>
      </c>
      <c r="V39" s="122">
        <v>1.4109999999999999E-2</v>
      </c>
      <c r="W39" s="122">
        <v>1.9254E-2</v>
      </c>
      <c r="X39" s="122">
        <v>1.8942000000000001E-2</v>
      </c>
      <c r="Y39" s="122">
        <v>8.7790000000000003E-3</v>
      </c>
      <c r="Z39" s="122">
        <v>8.4679999999999998E-3</v>
      </c>
      <c r="AA39" s="122">
        <v>1.1276E-2</v>
      </c>
      <c r="AB39" s="122">
        <v>1.3724E-2</v>
      </c>
      <c r="AC39" s="122">
        <v>1.6827999999999999E-2</v>
      </c>
      <c r="AD39" s="122">
        <v>1.4517E-2</v>
      </c>
      <c r="AE39" s="122">
        <v>5.4002000000000001E-2</v>
      </c>
      <c r="AF39" s="122">
        <v>1.6376999999999999E-2</v>
      </c>
      <c r="AG39" s="122">
        <v>3.7969000000000003E-2</v>
      </c>
      <c r="AH39" s="122">
        <v>5.9214000000000003E-2</v>
      </c>
      <c r="AI39" s="122">
        <v>8.4799999999999997E-3</v>
      </c>
      <c r="AJ39" s="122">
        <v>2.0028000000000001E-2</v>
      </c>
      <c r="AK39" s="122">
        <v>1.1463509999999999</v>
      </c>
      <c r="AL39" s="122">
        <v>3.2273999999999997E-2</v>
      </c>
      <c r="AM39" s="122">
        <v>4.4135000000000001E-2</v>
      </c>
      <c r="AN39" s="122">
        <v>1.5955E-2</v>
      </c>
      <c r="AO39" s="122">
        <v>6.5295000000000006E-2</v>
      </c>
      <c r="AP39" s="122">
        <v>6.6649E-2</v>
      </c>
      <c r="AQ39" s="122">
        <v>2.4131E-2</v>
      </c>
      <c r="AR39" s="122">
        <v>9.5359999999999993E-3</v>
      </c>
      <c r="AS39" s="179">
        <v>7.6676999999999995E-2</v>
      </c>
      <c r="AT39" s="175">
        <v>2.0115449999999999</v>
      </c>
    </row>
    <row r="40" spans="1:46" s="121" customFormat="1" x14ac:dyDescent="0.15">
      <c r="A40" s="25">
        <v>36</v>
      </c>
      <c r="B40" s="32" t="s">
        <v>13</v>
      </c>
      <c r="C40" s="173">
        <v>9.3999999999999997E-4</v>
      </c>
      <c r="D40" s="122">
        <v>7.3099999999999999E-4</v>
      </c>
      <c r="E40" s="122">
        <v>1.9109999999999999E-3</v>
      </c>
      <c r="F40" s="122">
        <v>2.3730000000000001E-3</v>
      </c>
      <c r="G40" s="122">
        <v>9.6000000000000002E-4</v>
      </c>
      <c r="H40" s="122">
        <v>7.6800000000000002E-4</v>
      </c>
      <c r="I40" s="122">
        <v>1.116E-3</v>
      </c>
      <c r="J40" s="122">
        <v>8.6600000000000002E-4</v>
      </c>
      <c r="K40" s="122">
        <v>1.46E-4</v>
      </c>
      <c r="L40" s="122">
        <v>9.8900000000000008E-4</v>
      </c>
      <c r="M40" s="122">
        <v>1.0740000000000001E-3</v>
      </c>
      <c r="N40" s="122">
        <v>1.253E-3</v>
      </c>
      <c r="O40" s="122">
        <v>2.32E-3</v>
      </c>
      <c r="P40" s="122">
        <v>1.689E-3</v>
      </c>
      <c r="Q40" s="122">
        <v>1.2160000000000001E-3</v>
      </c>
      <c r="R40" s="122">
        <v>1.3029999999999999E-3</v>
      </c>
      <c r="S40" s="122">
        <v>1.4610000000000001E-3</v>
      </c>
      <c r="T40" s="122">
        <v>1.116E-3</v>
      </c>
      <c r="U40" s="122">
        <v>7.3300000000000004E-4</v>
      </c>
      <c r="V40" s="122">
        <v>6.0700000000000001E-4</v>
      </c>
      <c r="W40" s="122">
        <v>1.33E-3</v>
      </c>
      <c r="X40" s="122">
        <v>5.8100000000000003E-4</v>
      </c>
      <c r="Y40" s="122">
        <v>5.3499999999999999E-4</v>
      </c>
      <c r="Z40" s="122">
        <v>7.7800000000000005E-4</v>
      </c>
      <c r="AA40" s="122">
        <v>1.6019999999999999E-3</v>
      </c>
      <c r="AB40" s="122">
        <v>8.5099999999999998E-4</v>
      </c>
      <c r="AC40" s="122">
        <v>2.029E-3</v>
      </c>
      <c r="AD40" s="122">
        <v>1.9959999999999999E-3</v>
      </c>
      <c r="AE40" s="122">
        <v>4.6090000000000002E-3</v>
      </c>
      <c r="AF40" s="122">
        <v>2.6610000000000002E-3</v>
      </c>
      <c r="AG40" s="122">
        <v>1.792E-3</v>
      </c>
      <c r="AH40" s="122">
        <v>1.073E-3</v>
      </c>
      <c r="AI40" s="122">
        <v>1.1950000000000001E-3</v>
      </c>
      <c r="AJ40" s="122">
        <v>2.1649999999999998E-3</v>
      </c>
      <c r="AK40" s="122">
        <v>9.8799999999999995E-4</v>
      </c>
      <c r="AL40" s="122">
        <v>1.001347</v>
      </c>
      <c r="AM40" s="122">
        <v>1.91E-3</v>
      </c>
      <c r="AN40" s="122">
        <v>8.8800000000000001E-4</v>
      </c>
      <c r="AO40" s="122">
        <v>9.1100000000000003E-4</v>
      </c>
      <c r="AP40" s="122">
        <v>6.8499999999999995E-4</v>
      </c>
      <c r="AQ40" s="122">
        <v>9.859999999999999E-4</v>
      </c>
      <c r="AR40" s="122">
        <v>6.3599999999999996E-4</v>
      </c>
      <c r="AS40" s="179">
        <v>0.24757899999999999</v>
      </c>
      <c r="AT40" s="175">
        <v>1.3026979999999999</v>
      </c>
    </row>
    <row r="41" spans="1:46" s="121" customFormat="1" x14ac:dyDescent="0.15">
      <c r="A41" s="23">
        <v>37</v>
      </c>
      <c r="B41" s="32" t="s">
        <v>14</v>
      </c>
      <c r="C41" s="173">
        <v>1.7899999999999999E-4</v>
      </c>
      <c r="D41" s="122">
        <v>2.3499999999999999E-4</v>
      </c>
      <c r="E41" s="122">
        <v>1.2400000000000001E-4</v>
      </c>
      <c r="F41" s="122">
        <v>6.6200000000000005E-4</v>
      </c>
      <c r="G41" s="122">
        <v>3.6299999999999999E-4</v>
      </c>
      <c r="H41" s="122">
        <v>1.12E-4</v>
      </c>
      <c r="I41" s="122">
        <v>2.5799999999999998E-4</v>
      </c>
      <c r="J41" s="122">
        <v>3.9300000000000001E-4</v>
      </c>
      <c r="K41" s="122">
        <v>3.6999999999999998E-5</v>
      </c>
      <c r="L41" s="122">
        <v>2.3699999999999999E-4</v>
      </c>
      <c r="M41" s="122">
        <v>1.6000000000000001E-4</v>
      </c>
      <c r="N41" s="122">
        <v>1.3259999999999999E-3</v>
      </c>
      <c r="O41" s="122">
        <v>3.3500000000000001E-4</v>
      </c>
      <c r="P41" s="122">
        <v>1.8100000000000001E-4</v>
      </c>
      <c r="Q41" s="122">
        <v>1.5300000000000001E-4</v>
      </c>
      <c r="R41" s="122">
        <v>3.97E-4</v>
      </c>
      <c r="S41" s="122">
        <v>7.94E-4</v>
      </c>
      <c r="T41" s="122">
        <v>3.77E-4</v>
      </c>
      <c r="U41" s="122">
        <v>4.5399999999999998E-4</v>
      </c>
      <c r="V41" s="122">
        <v>1.031E-3</v>
      </c>
      <c r="W41" s="122">
        <v>9.9099999999999991E-4</v>
      </c>
      <c r="X41" s="122">
        <v>1.4220000000000001E-3</v>
      </c>
      <c r="Y41" s="122">
        <v>2.9700000000000001E-4</v>
      </c>
      <c r="Z41" s="122">
        <v>1.34E-4</v>
      </c>
      <c r="AA41" s="122">
        <v>3.2899999999999997E-4</v>
      </c>
      <c r="AB41" s="122">
        <v>2.2900000000000001E-4</v>
      </c>
      <c r="AC41" s="122">
        <v>3.1E-4</v>
      </c>
      <c r="AD41" s="122">
        <v>5.1900000000000004E-4</v>
      </c>
      <c r="AE41" s="122">
        <v>3.9100000000000002E-4</v>
      </c>
      <c r="AF41" s="122">
        <v>2.8200000000000002E-4</v>
      </c>
      <c r="AG41" s="122">
        <v>3.86E-4</v>
      </c>
      <c r="AH41" s="122">
        <v>4.66E-4</v>
      </c>
      <c r="AI41" s="122">
        <v>6.2000000000000003E-5</v>
      </c>
      <c r="AJ41" s="122">
        <v>1.2849999999999999E-3</v>
      </c>
      <c r="AK41" s="122">
        <v>4.0090000000000004E-3</v>
      </c>
      <c r="AL41" s="122">
        <v>2.5300000000000002E-4</v>
      </c>
      <c r="AM41" s="122">
        <v>1.000227</v>
      </c>
      <c r="AN41" s="122">
        <v>1.92E-4</v>
      </c>
      <c r="AO41" s="122">
        <v>3.1199999999999999E-4</v>
      </c>
      <c r="AP41" s="122">
        <v>7.18E-4</v>
      </c>
      <c r="AQ41" s="122">
        <v>5.3300000000000005E-4</v>
      </c>
      <c r="AR41" s="122">
        <v>1.6699999999999999E-4</v>
      </c>
      <c r="AS41" s="179">
        <v>5.3399999999999997E-4</v>
      </c>
      <c r="AT41" s="175">
        <v>1.021855</v>
      </c>
    </row>
    <row r="42" spans="1:46" s="121" customFormat="1" x14ac:dyDescent="0.15">
      <c r="A42" s="25">
        <v>38</v>
      </c>
      <c r="B42" s="32" t="s">
        <v>181</v>
      </c>
      <c r="C42" s="173">
        <v>9.4200000000000002E-4</v>
      </c>
      <c r="D42" s="122">
        <v>6.8999999999999997E-5</v>
      </c>
      <c r="E42" s="122">
        <v>8.2000000000000001E-5</v>
      </c>
      <c r="F42" s="122">
        <v>2.6400000000000002E-4</v>
      </c>
      <c r="G42" s="122">
        <v>1.13E-4</v>
      </c>
      <c r="H42" s="122">
        <v>5.3999999999999998E-5</v>
      </c>
      <c r="I42" s="122">
        <v>6.8999999999999997E-5</v>
      </c>
      <c r="J42" s="122">
        <v>6.4999999999999994E-5</v>
      </c>
      <c r="K42" s="122">
        <v>2.3E-5</v>
      </c>
      <c r="L42" s="122">
        <v>4.6E-5</v>
      </c>
      <c r="M42" s="122">
        <v>6.3E-5</v>
      </c>
      <c r="N42" s="122">
        <v>6.7000000000000002E-5</v>
      </c>
      <c r="O42" s="122">
        <v>8.8999999999999995E-5</v>
      </c>
      <c r="P42" s="122">
        <v>5.7000000000000003E-5</v>
      </c>
      <c r="Q42" s="122">
        <v>6.0000000000000002E-5</v>
      </c>
      <c r="R42" s="122">
        <v>5.8999999999999998E-5</v>
      </c>
      <c r="S42" s="122">
        <v>5.1999999999999997E-5</v>
      </c>
      <c r="T42" s="122">
        <v>4.8000000000000001E-5</v>
      </c>
      <c r="U42" s="122">
        <v>4.8000000000000001E-5</v>
      </c>
      <c r="V42" s="122">
        <v>4.3000000000000002E-5</v>
      </c>
      <c r="W42" s="122">
        <v>5.3000000000000001E-5</v>
      </c>
      <c r="X42" s="122">
        <v>4.6E-5</v>
      </c>
      <c r="Y42" s="122">
        <v>3.8999999999999999E-5</v>
      </c>
      <c r="Z42" s="122">
        <v>2.8E-5</v>
      </c>
      <c r="AA42" s="122">
        <v>5.1999999999999997E-5</v>
      </c>
      <c r="AB42" s="122">
        <v>1.35E-4</v>
      </c>
      <c r="AC42" s="122">
        <v>8.6000000000000003E-5</v>
      </c>
      <c r="AD42" s="122">
        <v>8.0000000000000007E-5</v>
      </c>
      <c r="AE42" s="122">
        <v>3.9399999999999998E-4</v>
      </c>
      <c r="AF42" s="122">
        <v>1.06E-4</v>
      </c>
      <c r="AG42" s="122">
        <v>1.22E-4</v>
      </c>
      <c r="AH42" s="122">
        <v>2.4600000000000002E-4</v>
      </c>
      <c r="AI42" s="122">
        <v>4.0000000000000003E-5</v>
      </c>
      <c r="AJ42" s="122">
        <v>1.3309999999999999E-3</v>
      </c>
      <c r="AK42" s="122">
        <v>7.4399999999999998E-4</v>
      </c>
      <c r="AL42" s="122">
        <v>9.7999999999999997E-5</v>
      </c>
      <c r="AM42" s="122">
        <v>1.06E-4</v>
      </c>
      <c r="AN42" s="122">
        <v>1.016438</v>
      </c>
      <c r="AO42" s="122">
        <v>1.1400000000000001E-4</v>
      </c>
      <c r="AP42" s="122">
        <v>1.1E-4</v>
      </c>
      <c r="AQ42" s="122">
        <v>1.5699999999999999E-4</v>
      </c>
      <c r="AR42" s="122">
        <v>8.2999999999999998E-5</v>
      </c>
      <c r="AS42" s="179">
        <v>2.5709999999999999E-3</v>
      </c>
      <c r="AT42" s="175">
        <v>1.02549</v>
      </c>
    </row>
    <row r="43" spans="1:46" s="121" customFormat="1" x14ac:dyDescent="0.15">
      <c r="A43" s="23">
        <v>39</v>
      </c>
      <c r="B43" s="32" t="s">
        <v>182</v>
      </c>
      <c r="C43" s="173">
        <v>4.08E-4</v>
      </c>
      <c r="D43" s="122">
        <v>1.5699999999999999E-4</v>
      </c>
      <c r="E43" s="122">
        <v>3.8800000000000002E-3</v>
      </c>
      <c r="F43" s="122">
        <v>2.4350000000000001E-3</v>
      </c>
      <c r="G43" s="122">
        <v>1.047E-3</v>
      </c>
      <c r="H43" s="122">
        <v>5.4900000000000001E-4</v>
      </c>
      <c r="I43" s="122">
        <v>1.3090000000000001E-3</v>
      </c>
      <c r="J43" s="122">
        <v>1.413E-3</v>
      </c>
      <c r="K43" s="122">
        <v>1.83E-4</v>
      </c>
      <c r="L43" s="122">
        <v>6.4999999999999997E-4</v>
      </c>
      <c r="M43" s="122">
        <v>9.5100000000000002E-4</v>
      </c>
      <c r="N43" s="122">
        <v>7.8200000000000003E-4</v>
      </c>
      <c r="O43" s="122">
        <v>9.2900000000000003E-4</v>
      </c>
      <c r="P43" s="122">
        <v>8.3600000000000005E-4</v>
      </c>
      <c r="Q43" s="122">
        <v>5.4900000000000001E-4</v>
      </c>
      <c r="R43" s="122">
        <v>9.2400000000000002E-4</v>
      </c>
      <c r="S43" s="122">
        <v>2.101E-3</v>
      </c>
      <c r="T43" s="122">
        <v>1.792E-3</v>
      </c>
      <c r="U43" s="122">
        <v>2.019E-3</v>
      </c>
      <c r="V43" s="122">
        <v>8.25E-4</v>
      </c>
      <c r="W43" s="122">
        <v>7.0500000000000001E-4</v>
      </c>
      <c r="X43" s="122">
        <v>7.1500000000000003E-4</v>
      </c>
      <c r="Y43" s="122">
        <v>3.7199999999999999E-4</v>
      </c>
      <c r="Z43" s="122">
        <v>4.5100000000000001E-4</v>
      </c>
      <c r="AA43" s="122">
        <v>1.3179999999999999E-3</v>
      </c>
      <c r="AB43" s="122">
        <v>1.067E-3</v>
      </c>
      <c r="AC43" s="122">
        <v>1.1689999999999999E-3</v>
      </c>
      <c r="AD43" s="122">
        <v>1.408E-3</v>
      </c>
      <c r="AE43" s="122">
        <v>7.1840000000000003E-3</v>
      </c>
      <c r="AF43" s="122">
        <v>1.918E-3</v>
      </c>
      <c r="AG43" s="122">
        <v>7.4600000000000003E-4</v>
      </c>
      <c r="AH43" s="122">
        <v>2.8700000000000002E-3</v>
      </c>
      <c r="AI43" s="122">
        <v>5.0000000000000001E-4</v>
      </c>
      <c r="AJ43" s="122">
        <v>1.454E-3</v>
      </c>
      <c r="AK43" s="122">
        <v>1.5120000000000001E-3</v>
      </c>
      <c r="AL43" s="122">
        <v>3.8400000000000001E-4</v>
      </c>
      <c r="AM43" s="122">
        <v>2.6870000000000002E-3</v>
      </c>
      <c r="AN43" s="122">
        <v>1.1000000000000001E-3</v>
      </c>
      <c r="AO43" s="122">
        <v>1.000383</v>
      </c>
      <c r="AP43" s="122">
        <v>1.8829999999999999E-3</v>
      </c>
      <c r="AQ43" s="122">
        <v>2.4780000000000002E-3</v>
      </c>
      <c r="AR43" s="122">
        <v>4.17E-4</v>
      </c>
      <c r="AS43" s="179">
        <v>4.117E-3</v>
      </c>
      <c r="AT43" s="175">
        <v>1.0605789999999999</v>
      </c>
    </row>
    <row r="44" spans="1:46" s="121" customFormat="1" x14ac:dyDescent="0.15">
      <c r="A44" s="25">
        <v>40</v>
      </c>
      <c r="B44" s="32" t="s">
        <v>15</v>
      </c>
      <c r="C44" s="173">
        <v>3.1208E-2</v>
      </c>
      <c r="D44" s="122">
        <v>3.1417E-2</v>
      </c>
      <c r="E44" s="122">
        <v>2.5278999999999999E-2</v>
      </c>
      <c r="F44" s="122">
        <v>6.5292000000000003E-2</v>
      </c>
      <c r="G44" s="122">
        <v>5.2290999999999997E-2</v>
      </c>
      <c r="H44" s="122">
        <v>3.9314000000000002E-2</v>
      </c>
      <c r="I44" s="122">
        <v>3.8601999999999997E-2</v>
      </c>
      <c r="J44" s="122">
        <v>5.6085999999999997E-2</v>
      </c>
      <c r="K44" s="122">
        <v>8.1209999999999997E-3</v>
      </c>
      <c r="L44" s="122">
        <v>5.0626999999999998E-2</v>
      </c>
      <c r="M44" s="122">
        <v>5.0564999999999999E-2</v>
      </c>
      <c r="N44" s="122">
        <v>4.5148000000000001E-2</v>
      </c>
      <c r="O44" s="122">
        <v>7.1329000000000004E-2</v>
      </c>
      <c r="P44" s="122">
        <v>2.4507999999999999E-2</v>
      </c>
      <c r="Q44" s="122">
        <v>3.6294E-2</v>
      </c>
      <c r="R44" s="122">
        <v>4.0087999999999999E-2</v>
      </c>
      <c r="S44" s="122">
        <v>5.6968999999999999E-2</v>
      </c>
      <c r="T44" s="122">
        <v>4.4379000000000002E-2</v>
      </c>
      <c r="U44" s="122">
        <v>4.6371999999999997E-2</v>
      </c>
      <c r="V44" s="122">
        <v>5.9167999999999998E-2</v>
      </c>
      <c r="W44" s="122">
        <v>5.3441000000000002E-2</v>
      </c>
      <c r="X44" s="122">
        <v>4.6224000000000001E-2</v>
      </c>
      <c r="Y44" s="122">
        <v>4.5864000000000002E-2</v>
      </c>
      <c r="Z44" s="122">
        <v>6.973E-2</v>
      </c>
      <c r="AA44" s="122">
        <v>6.2649999999999997E-2</v>
      </c>
      <c r="AB44" s="122">
        <v>5.8205E-2</v>
      </c>
      <c r="AC44" s="122">
        <v>0.10056900000000001</v>
      </c>
      <c r="AD44" s="122">
        <v>5.8333000000000003E-2</v>
      </c>
      <c r="AE44" s="122">
        <v>0.17429700000000001</v>
      </c>
      <c r="AF44" s="122">
        <v>7.2715000000000002E-2</v>
      </c>
      <c r="AG44" s="122">
        <v>9.1056999999999999E-2</v>
      </c>
      <c r="AH44" s="122">
        <v>0.12663199999999999</v>
      </c>
      <c r="AI44" s="122">
        <v>3.5012000000000001E-2</v>
      </c>
      <c r="AJ44" s="122">
        <v>0.12778100000000001</v>
      </c>
      <c r="AK44" s="122">
        <v>0.183314</v>
      </c>
      <c r="AL44" s="122">
        <v>9.7270999999999996E-2</v>
      </c>
      <c r="AM44" s="122">
        <v>8.9124999999999996E-2</v>
      </c>
      <c r="AN44" s="122">
        <v>5.4996000000000003E-2</v>
      </c>
      <c r="AO44" s="122">
        <v>9.1548000000000004E-2</v>
      </c>
      <c r="AP44" s="122">
        <v>1.134344</v>
      </c>
      <c r="AQ44" s="122">
        <v>5.4823999999999998E-2</v>
      </c>
      <c r="AR44" s="122">
        <v>2.8867E-2</v>
      </c>
      <c r="AS44" s="179">
        <v>8.4501999999999994E-2</v>
      </c>
      <c r="AT44" s="175">
        <v>3.8143579999999999</v>
      </c>
    </row>
    <row r="45" spans="1:46" s="121" customFormat="1" x14ac:dyDescent="0.15">
      <c r="A45" s="23">
        <v>41</v>
      </c>
      <c r="B45" s="32" t="s">
        <v>16</v>
      </c>
      <c r="C45" s="173">
        <v>2.4399999999999999E-4</v>
      </c>
      <c r="D45" s="122">
        <v>1.94E-4</v>
      </c>
      <c r="E45" s="122">
        <v>7.0200000000000004E-4</v>
      </c>
      <c r="F45" s="122">
        <v>2.7999999999999998E-4</v>
      </c>
      <c r="G45" s="122">
        <v>2.7300000000000002E-4</v>
      </c>
      <c r="H45" s="122">
        <v>2.1000000000000001E-4</v>
      </c>
      <c r="I45" s="122">
        <v>2.1100000000000001E-4</v>
      </c>
      <c r="J45" s="122">
        <v>2.2100000000000001E-4</v>
      </c>
      <c r="K45" s="122">
        <v>3.8000000000000002E-5</v>
      </c>
      <c r="L45" s="122">
        <v>1.9699999999999999E-4</v>
      </c>
      <c r="M45" s="122">
        <v>2.1499999999999999E-4</v>
      </c>
      <c r="N45" s="122">
        <v>2.32E-4</v>
      </c>
      <c r="O45" s="122">
        <v>2.1000000000000001E-4</v>
      </c>
      <c r="P45" s="122">
        <v>1.47E-4</v>
      </c>
      <c r="Q45" s="122">
        <v>2.0699999999999999E-4</v>
      </c>
      <c r="R45" s="122">
        <v>2.0100000000000001E-4</v>
      </c>
      <c r="S45" s="122">
        <v>2.3499999999999999E-4</v>
      </c>
      <c r="T45" s="122">
        <v>2.05E-4</v>
      </c>
      <c r="U45" s="122">
        <v>2.1699999999999999E-4</v>
      </c>
      <c r="V45" s="122">
        <v>2.7399999999999999E-4</v>
      </c>
      <c r="W45" s="122">
        <v>2.5799999999999998E-4</v>
      </c>
      <c r="X45" s="122">
        <v>2.5399999999999999E-4</v>
      </c>
      <c r="Y45" s="122">
        <v>2.04E-4</v>
      </c>
      <c r="Z45" s="122">
        <v>1.54E-4</v>
      </c>
      <c r="AA45" s="122">
        <v>2.5099999999999998E-4</v>
      </c>
      <c r="AB45" s="122">
        <v>2.5799999999999998E-4</v>
      </c>
      <c r="AC45" s="122">
        <v>3.77E-4</v>
      </c>
      <c r="AD45" s="122">
        <v>2.0000000000000001E-4</v>
      </c>
      <c r="AE45" s="122">
        <v>6.5499999999999998E-4</v>
      </c>
      <c r="AF45" s="122">
        <v>2.22E-4</v>
      </c>
      <c r="AG45" s="122">
        <v>8.2600000000000002E-4</v>
      </c>
      <c r="AH45" s="122">
        <v>5.44E-4</v>
      </c>
      <c r="AI45" s="122">
        <v>4.0200000000000001E-4</v>
      </c>
      <c r="AJ45" s="122">
        <v>7.1400000000000001E-4</v>
      </c>
      <c r="AK45" s="122">
        <v>5.5529999999999998E-3</v>
      </c>
      <c r="AL45" s="122">
        <v>5.1800000000000001E-4</v>
      </c>
      <c r="AM45" s="122">
        <v>2.3389999999999999E-3</v>
      </c>
      <c r="AN45" s="122">
        <v>7.5050000000000004E-3</v>
      </c>
      <c r="AO45" s="122">
        <v>1.9880000000000002E-3</v>
      </c>
      <c r="AP45" s="122">
        <v>1.2470000000000001E-3</v>
      </c>
      <c r="AQ45" s="122">
        <v>1.0105850000000001</v>
      </c>
      <c r="AR45" s="122">
        <v>2.0799999999999999E-4</v>
      </c>
      <c r="AS45" s="179">
        <v>1.585E-3</v>
      </c>
      <c r="AT45" s="175">
        <v>1.041558</v>
      </c>
    </row>
    <row r="46" spans="1:46" s="121" customFormat="1" x14ac:dyDescent="0.15">
      <c r="A46" s="25">
        <v>42</v>
      </c>
      <c r="B46" s="32" t="s">
        <v>183</v>
      </c>
      <c r="C46" s="173">
        <v>1.206E-3</v>
      </c>
      <c r="D46" s="122">
        <v>2.2269999999999998E-3</v>
      </c>
      <c r="E46" s="122">
        <v>1.1900000000000001E-3</v>
      </c>
      <c r="F46" s="122">
        <v>1.593E-3</v>
      </c>
      <c r="G46" s="122">
        <v>1.1490000000000001E-3</v>
      </c>
      <c r="H46" s="122">
        <v>1.4040000000000001E-3</v>
      </c>
      <c r="I46" s="122">
        <v>1.253E-3</v>
      </c>
      <c r="J46" s="122">
        <v>9.2199999999999997E-4</v>
      </c>
      <c r="K46" s="122">
        <v>1.05E-4</v>
      </c>
      <c r="L46" s="122">
        <v>4.3899999999999999E-4</v>
      </c>
      <c r="M46" s="122">
        <v>6.5600000000000001E-4</v>
      </c>
      <c r="N46" s="122">
        <v>1.6900000000000001E-3</v>
      </c>
      <c r="O46" s="122">
        <v>1.652E-3</v>
      </c>
      <c r="P46" s="122">
        <v>4.5899999999999999E-4</v>
      </c>
      <c r="Q46" s="122">
        <v>6.8800000000000003E-4</v>
      </c>
      <c r="R46" s="122">
        <v>7.3800000000000005E-4</v>
      </c>
      <c r="S46" s="122">
        <v>1.4940000000000001E-3</v>
      </c>
      <c r="T46" s="122">
        <v>1.3990000000000001E-3</v>
      </c>
      <c r="U46" s="122">
        <v>9.0899999999999998E-4</v>
      </c>
      <c r="V46" s="122">
        <v>1.175E-3</v>
      </c>
      <c r="W46" s="122">
        <v>1.3290000000000001E-3</v>
      </c>
      <c r="X46" s="122">
        <v>1.1329999999999999E-3</v>
      </c>
      <c r="Y46" s="122">
        <v>6.5099999999999999E-4</v>
      </c>
      <c r="Z46" s="122">
        <v>8.3100000000000003E-4</v>
      </c>
      <c r="AA46" s="122">
        <v>2.1210000000000001E-3</v>
      </c>
      <c r="AB46" s="122">
        <v>1.4519999999999999E-3</v>
      </c>
      <c r="AC46" s="122">
        <v>1.439E-3</v>
      </c>
      <c r="AD46" s="122">
        <v>3.6000000000000002E-4</v>
      </c>
      <c r="AE46" s="122">
        <v>1.787E-3</v>
      </c>
      <c r="AF46" s="122">
        <v>3.6480000000000002E-3</v>
      </c>
      <c r="AG46" s="122">
        <v>2.4069999999999999E-3</v>
      </c>
      <c r="AH46" s="122">
        <v>4.0390000000000001E-3</v>
      </c>
      <c r="AI46" s="122">
        <v>6.3500000000000004E-4</v>
      </c>
      <c r="AJ46" s="122">
        <v>2.2799999999999999E-3</v>
      </c>
      <c r="AK46" s="122">
        <v>2.565E-3</v>
      </c>
      <c r="AL46" s="122">
        <v>3.6089999999999998E-3</v>
      </c>
      <c r="AM46" s="122">
        <v>5.0039999999999998E-3</v>
      </c>
      <c r="AN46" s="122">
        <v>2.637E-3</v>
      </c>
      <c r="AO46" s="122">
        <v>5.4320000000000002E-3</v>
      </c>
      <c r="AP46" s="122">
        <v>2.0200000000000001E-3</v>
      </c>
      <c r="AQ46" s="122">
        <v>2.3519999999999999E-3</v>
      </c>
      <c r="AR46" s="122">
        <v>1.0007239999999999</v>
      </c>
      <c r="AS46" s="179">
        <v>1.5900000000000001E-3</v>
      </c>
      <c r="AT46" s="175">
        <v>1.072395</v>
      </c>
    </row>
    <row r="47" spans="1:46" s="121" customFormat="1" ht="14.25" thickBot="1" x14ac:dyDescent="0.2">
      <c r="A47" s="23">
        <v>43</v>
      </c>
      <c r="B47" s="32" t="s">
        <v>184</v>
      </c>
      <c r="C47" s="180">
        <v>3.81E-3</v>
      </c>
      <c r="D47" s="181">
        <v>2.9650000000000002E-3</v>
      </c>
      <c r="E47" s="181">
        <v>7.7499999999999999E-3</v>
      </c>
      <c r="F47" s="181">
        <v>9.6220000000000003E-3</v>
      </c>
      <c r="G47" s="181">
        <v>3.8939999999999999E-3</v>
      </c>
      <c r="H47" s="181">
        <v>3.1150000000000001E-3</v>
      </c>
      <c r="I47" s="181">
        <v>4.5259999999999996E-3</v>
      </c>
      <c r="J47" s="181">
        <v>3.5100000000000001E-3</v>
      </c>
      <c r="K47" s="181">
        <v>5.9299999999999999E-4</v>
      </c>
      <c r="L47" s="181">
        <v>4.0090000000000004E-3</v>
      </c>
      <c r="M47" s="181">
        <v>4.3550000000000004E-3</v>
      </c>
      <c r="N47" s="181">
        <v>5.0809999999999996E-3</v>
      </c>
      <c r="O47" s="181">
        <v>9.4079999999999997E-3</v>
      </c>
      <c r="P47" s="181">
        <v>6.8510000000000003E-3</v>
      </c>
      <c r="Q47" s="181">
        <v>4.9329999999999999E-3</v>
      </c>
      <c r="R47" s="181">
        <v>5.2820000000000002E-3</v>
      </c>
      <c r="S47" s="181">
        <v>5.9239999999999996E-3</v>
      </c>
      <c r="T47" s="181">
        <v>4.5250000000000004E-3</v>
      </c>
      <c r="U47" s="181">
        <v>2.9740000000000001E-3</v>
      </c>
      <c r="V47" s="181">
        <v>2.4610000000000001E-3</v>
      </c>
      <c r="W47" s="181">
        <v>5.3930000000000002E-3</v>
      </c>
      <c r="X47" s="181">
        <v>2.356E-3</v>
      </c>
      <c r="Y47" s="181">
        <v>2.1700000000000001E-3</v>
      </c>
      <c r="Z47" s="181">
        <v>3.1540000000000001E-3</v>
      </c>
      <c r="AA47" s="181">
        <v>6.4949999999999999E-3</v>
      </c>
      <c r="AB47" s="181">
        <v>3.4489999999999998E-3</v>
      </c>
      <c r="AC47" s="181">
        <v>8.2290000000000002E-3</v>
      </c>
      <c r="AD47" s="181">
        <v>8.0920000000000002E-3</v>
      </c>
      <c r="AE47" s="181">
        <v>1.8689999999999998E-2</v>
      </c>
      <c r="AF47" s="181">
        <v>1.0792E-2</v>
      </c>
      <c r="AG47" s="181">
        <v>7.267E-3</v>
      </c>
      <c r="AH47" s="181">
        <v>4.352E-3</v>
      </c>
      <c r="AI47" s="181">
        <v>4.8479999999999999E-3</v>
      </c>
      <c r="AJ47" s="181">
        <v>8.7779999999999993E-3</v>
      </c>
      <c r="AK47" s="181">
        <v>4.006E-3</v>
      </c>
      <c r="AL47" s="181">
        <v>5.4619999999999998E-3</v>
      </c>
      <c r="AM47" s="181">
        <v>7.7470000000000004E-3</v>
      </c>
      <c r="AN47" s="181">
        <v>3.6029999999999999E-3</v>
      </c>
      <c r="AO47" s="181">
        <v>3.6930000000000001E-3</v>
      </c>
      <c r="AP47" s="181">
        <v>2.777E-3</v>
      </c>
      <c r="AQ47" s="181">
        <v>3.9969999999999997E-3</v>
      </c>
      <c r="AR47" s="181">
        <v>2.5799999999999998E-3</v>
      </c>
      <c r="AS47" s="182">
        <v>1.0039739999999999</v>
      </c>
      <c r="AT47" s="184">
        <v>1.2274910000000001</v>
      </c>
    </row>
    <row r="48" spans="1:46" s="121" customFormat="1" ht="14.25" thickBot="1" x14ac:dyDescent="0.2">
      <c r="A48" s="26" t="s">
        <v>197</v>
      </c>
      <c r="B48" s="168" t="s">
        <v>75</v>
      </c>
      <c r="C48" s="176">
        <v>1.3113859999999999</v>
      </c>
      <c r="D48" s="177">
        <v>1.16205</v>
      </c>
      <c r="E48" s="177">
        <v>1.338808</v>
      </c>
      <c r="F48" s="177">
        <v>1.437638</v>
      </c>
      <c r="G48" s="177">
        <v>1.3897900000000001</v>
      </c>
      <c r="H48" s="177">
        <v>1.2537830000000001</v>
      </c>
      <c r="I48" s="177">
        <v>1.3470219999999999</v>
      </c>
      <c r="J48" s="177">
        <v>1.284</v>
      </c>
      <c r="K48" s="177">
        <v>1.07698</v>
      </c>
      <c r="L48" s="177">
        <v>1.353086</v>
      </c>
      <c r="M48" s="177">
        <v>1.290867</v>
      </c>
      <c r="N48" s="177">
        <v>1.28948</v>
      </c>
      <c r="O48" s="177">
        <v>1.30219</v>
      </c>
      <c r="P48" s="177">
        <v>1.543037</v>
      </c>
      <c r="Q48" s="177">
        <v>1.3459179999999999</v>
      </c>
      <c r="R48" s="177">
        <v>1.4338820000000001</v>
      </c>
      <c r="S48" s="177">
        <v>1.349709</v>
      </c>
      <c r="T48" s="177">
        <v>1.344592</v>
      </c>
      <c r="U48" s="177">
        <v>1.3537889999999999</v>
      </c>
      <c r="V48" s="177">
        <v>1.3015190000000001</v>
      </c>
      <c r="W48" s="177">
        <v>1.3690519999999999</v>
      </c>
      <c r="X48" s="177">
        <v>1.31447</v>
      </c>
      <c r="Y48" s="177">
        <v>1.688941</v>
      </c>
      <c r="Z48" s="177">
        <v>1.2600849999999999</v>
      </c>
      <c r="AA48" s="177">
        <v>1.5495589999999999</v>
      </c>
      <c r="AB48" s="177">
        <v>1.373939</v>
      </c>
      <c r="AC48" s="177">
        <v>1.4020889999999999</v>
      </c>
      <c r="AD48" s="177">
        <v>1.2430460000000001</v>
      </c>
      <c r="AE48" s="177">
        <v>1.5167569999999999</v>
      </c>
      <c r="AF48" s="177">
        <v>1.2861579999999999</v>
      </c>
      <c r="AG48" s="177">
        <v>1.2833060000000001</v>
      </c>
      <c r="AH48" s="177">
        <v>1.327995</v>
      </c>
      <c r="AI48" s="177">
        <v>1.1615979999999999</v>
      </c>
      <c r="AJ48" s="177">
        <v>1.4288000000000001</v>
      </c>
      <c r="AK48" s="177">
        <v>1.4724440000000001</v>
      </c>
      <c r="AL48" s="177">
        <v>1.276027</v>
      </c>
      <c r="AM48" s="177">
        <v>1.278878</v>
      </c>
      <c r="AN48" s="177">
        <v>1.2495719999999999</v>
      </c>
      <c r="AO48" s="177">
        <v>1.3369979999999999</v>
      </c>
      <c r="AP48" s="177">
        <v>1.3395189999999999</v>
      </c>
      <c r="AQ48" s="177">
        <v>1.3493520000000001</v>
      </c>
      <c r="AR48" s="177">
        <v>1.5376719999999999</v>
      </c>
      <c r="AS48" s="183">
        <v>1.6391150000000001</v>
      </c>
      <c r="AT48" s="185"/>
    </row>
  </sheetData>
  <phoneticPr fontId="3"/>
  <pageMargins left="0.70866141732283472" right="0.70866141732283472" top="0.74803149606299213" bottom="0.74803149606299213" header="0.31496062992125984" footer="0.31496062992125984"/>
  <pageSetup paperSize="9" scale="28" orientation="landscape" r:id="rId1"/>
  <headerFooter alignWithMargins="0">
    <oddHeader>&amp;L&amp;F&amp;R&amp;A</oddHead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3:M50"/>
  <sheetViews>
    <sheetView workbookViewId="0"/>
  </sheetViews>
  <sheetFormatPr defaultRowHeight="13.5" x14ac:dyDescent="0.15"/>
  <cols>
    <col min="1" max="1" width="2.125" customWidth="1"/>
    <col min="2" max="2" width="4" customWidth="1"/>
    <col min="3" max="3" width="24.75" customWidth="1"/>
  </cols>
  <sheetData>
    <row r="3" spans="2:13" ht="3.75" customHeight="1" x14ac:dyDescent="0.15">
      <c r="B3" s="363" t="s">
        <v>334</v>
      </c>
      <c r="C3" s="364"/>
      <c r="D3" s="303"/>
      <c r="E3" s="304"/>
      <c r="F3" s="305"/>
      <c r="G3" s="306"/>
      <c r="H3" s="307"/>
      <c r="I3" s="307"/>
      <c r="J3" s="307"/>
      <c r="K3" s="307"/>
      <c r="L3" s="307"/>
      <c r="M3" s="308"/>
    </row>
    <row r="4" spans="2:13" ht="3.75" customHeight="1" x14ac:dyDescent="0.15">
      <c r="B4" s="365"/>
      <c r="C4" s="366"/>
      <c r="D4" s="369" t="s">
        <v>307</v>
      </c>
      <c r="E4" s="370" t="s">
        <v>308</v>
      </c>
      <c r="F4" s="371" t="s">
        <v>309</v>
      </c>
      <c r="G4" s="358" t="s">
        <v>310</v>
      </c>
      <c r="H4" s="372" t="s">
        <v>311</v>
      </c>
      <c r="I4" s="357" t="s">
        <v>312</v>
      </c>
      <c r="J4" s="309"/>
      <c r="K4" s="309"/>
      <c r="L4" s="309"/>
      <c r="M4" s="310"/>
    </row>
    <row r="5" spans="2:13" ht="3.75" customHeight="1" x14ac:dyDescent="0.15">
      <c r="B5" s="365"/>
      <c r="C5" s="366"/>
      <c r="D5" s="369"/>
      <c r="E5" s="370"/>
      <c r="F5" s="371"/>
      <c r="G5" s="358"/>
      <c r="H5" s="371"/>
      <c r="I5" s="358"/>
      <c r="J5" s="359" t="s">
        <v>313</v>
      </c>
      <c r="K5" s="309"/>
      <c r="L5" s="310"/>
      <c r="M5" s="361" t="s">
        <v>314</v>
      </c>
    </row>
    <row r="6" spans="2:13" ht="30.75" customHeight="1" x14ac:dyDescent="0.15">
      <c r="B6" s="367"/>
      <c r="C6" s="368"/>
      <c r="D6" s="369"/>
      <c r="E6" s="370"/>
      <c r="F6" s="371"/>
      <c r="G6" s="358"/>
      <c r="H6" s="371"/>
      <c r="I6" s="358"/>
      <c r="J6" s="360"/>
      <c r="K6" s="311" t="s">
        <v>315</v>
      </c>
      <c r="L6" s="312" t="s">
        <v>316</v>
      </c>
      <c r="M6" s="362"/>
    </row>
    <row r="7" spans="2:13" ht="15.75" x14ac:dyDescent="0.15">
      <c r="B7" s="313" t="s">
        <v>122</v>
      </c>
      <c r="C7" s="314" t="s">
        <v>163</v>
      </c>
      <c r="D7" s="315">
        <v>87096</v>
      </c>
      <c r="E7" s="316">
        <v>27946</v>
      </c>
      <c r="F7" s="316">
        <v>45756</v>
      </c>
      <c r="G7" s="316">
        <v>13394</v>
      </c>
      <c r="H7" s="316">
        <v>1668</v>
      </c>
      <c r="I7" s="316">
        <v>11726</v>
      </c>
      <c r="J7" s="316">
        <v>9612</v>
      </c>
      <c r="K7" s="316">
        <v>4056</v>
      </c>
      <c r="L7" s="317">
        <v>5556</v>
      </c>
      <c r="M7" s="318">
        <v>2114</v>
      </c>
    </row>
    <row r="8" spans="2:13" ht="15.75" x14ac:dyDescent="0.15">
      <c r="B8" s="319" t="s">
        <v>123</v>
      </c>
      <c r="C8" s="320" t="s">
        <v>317</v>
      </c>
      <c r="D8" s="321">
        <v>1719</v>
      </c>
      <c r="E8" s="322">
        <v>738</v>
      </c>
      <c r="F8" s="322">
        <v>389</v>
      </c>
      <c r="G8" s="322">
        <v>592</v>
      </c>
      <c r="H8" s="322">
        <v>55</v>
      </c>
      <c r="I8" s="322">
        <v>537</v>
      </c>
      <c r="J8" s="322">
        <v>488</v>
      </c>
      <c r="K8" s="322">
        <v>353</v>
      </c>
      <c r="L8" s="323">
        <v>135</v>
      </c>
      <c r="M8" s="324">
        <v>49</v>
      </c>
    </row>
    <row r="9" spans="2:13" ht="15.75" x14ac:dyDescent="0.15">
      <c r="B9" s="319" t="s">
        <v>124</v>
      </c>
      <c r="C9" s="320" t="s">
        <v>318</v>
      </c>
      <c r="D9" s="321">
        <v>4080</v>
      </c>
      <c r="E9" s="322">
        <v>1764</v>
      </c>
      <c r="F9" s="322">
        <v>1086</v>
      </c>
      <c r="G9" s="322">
        <v>1230</v>
      </c>
      <c r="H9" s="322">
        <v>112</v>
      </c>
      <c r="I9" s="322">
        <v>1118</v>
      </c>
      <c r="J9" s="322">
        <v>885</v>
      </c>
      <c r="K9" s="322">
        <v>562</v>
      </c>
      <c r="L9" s="323">
        <v>323</v>
      </c>
      <c r="M9" s="324">
        <v>233</v>
      </c>
    </row>
    <row r="10" spans="2:13" ht="15.75" x14ac:dyDescent="0.15">
      <c r="B10" s="319" t="s">
        <v>125</v>
      </c>
      <c r="C10" s="320" t="s">
        <v>1</v>
      </c>
      <c r="D10" s="321">
        <v>857</v>
      </c>
      <c r="E10" s="322">
        <v>22</v>
      </c>
      <c r="F10" s="322">
        <v>15</v>
      </c>
      <c r="G10" s="322">
        <v>820</v>
      </c>
      <c r="H10" s="322">
        <v>169</v>
      </c>
      <c r="I10" s="322">
        <v>651</v>
      </c>
      <c r="J10" s="322">
        <v>628</v>
      </c>
      <c r="K10" s="322">
        <v>571</v>
      </c>
      <c r="L10" s="323">
        <v>57</v>
      </c>
      <c r="M10" s="324">
        <v>23</v>
      </c>
    </row>
    <row r="11" spans="2:13" ht="15.75" x14ac:dyDescent="0.15">
      <c r="B11" s="319" t="s">
        <v>57</v>
      </c>
      <c r="C11" s="320" t="s">
        <v>319</v>
      </c>
      <c r="D11" s="321">
        <v>79115</v>
      </c>
      <c r="E11" s="322">
        <v>1578</v>
      </c>
      <c r="F11" s="322">
        <v>701</v>
      </c>
      <c r="G11" s="322">
        <v>76836</v>
      </c>
      <c r="H11" s="322">
        <v>3357</v>
      </c>
      <c r="I11" s="322">
        <v>73479</v>
      </c>
      <c r="J11" s="322">
        <v>71232</v>
      </c>
      <c r="K11" s="322">
        <v>32917</v>
      </c>
      <c r="L11" s="323">
        <v>38315</v>
      </c>
      <c r="M11" s="324">
        <v>2247</v>
      </c>
    </row>
    <row r="12" spans="2:13" ht="15.75" x14ac:dyDescent="0.15">
      <c r="B12" s="319" t="s">
        <v>58</v>
      </c>
      <c r="C12" s="320" t="s">
        <v>2</v>
      </c>
      <c r="D12" s="321">
        <v>32231</v>
      </c>
      <c r="E12" s="322">
        <v>6881</v>
      </c>
      <c r="F12" s="322">
        <v>2949</v>
      </c>
      <c r="G12" s="322">
        <v>22401</v>
      </c>
      <c r="H12" s="322">
        <v>2745</v>
      </c>
      <c r="I12" s="322">
        <v>19656</v>
      </c>
      <c r="J12" s="322">
        <v>19225</v>
      </c>
      <c r="K12" s="322">
        <v>12767</v>
      </c>
      <c r="L12" s="323">
        <v>6458</v>
      </c>
      <c r="M12" s="324">
        <v>431</v>
      </c>
    </row>
    <row r="13" spans="2:13" ht="15.75" x14ac:dyDescent="0.15">
      <c r="B13" s="319" t="s">
        <v>59</v>
      </c>
      <c r="C13" s="320" t="s">
        <v>97</v>
      </c>
      <c r="D13" s="321">
        <v>36603</v>
      </c>
      <c r="E13" s="322">
        <v>4368</v>
      </c>
      <c r="F13" s="322">
        <v>1208</v>
      </c>
      <c r="G13" s="322">
        <v>31027</v>
      </c>
      <c r="H13" s="322">
        <v>3322</v>
      </c>
      <c r="I13" s="322">
        <v>27705</v>
      </c>
      <c r="J13" s="322">
        <v>27425</v>
      </c>
      <c r="K13" s="322">
        <v>20255</v>
      </c>
      <c r="L13" s="323">
        <v>7170</v>
      </c>
      <c r="M13" s="324">
        <v>280</v>
      </c>
    </row>
    <row r="14" spans="2:13" ht="15.75" x14ac:dyDescent="0.15">
      <c r="B14" s="319" t="s">
        <v>60</v>
      </c>
      <c r="C14" s="320" t="s">
        <v>3</v>
      </c>
      <c r="D14" s="321">
        <v>15828</v>
      </c>
      <c r="E14" s="322">
        <v>38</v>
      </c>
      <c r="F14" s="322">
        <v>12</v>
      </c>
      <c r="G14" s="322">
        <v>15778</v>
      </c>
      <c r="H14" s="322">
        <v>444</v>
      </c>
      <c r="I14" s="322">
        <v>15334</v>
      </c>
      <c r="J14" s="322">
        <v>15252</v>
      </c>
      <c r="K14" s="322">
        <v>12971</v>
      </c>
      <c r="L14" s="323">
        <v>2281</v>
      </c>
      <c r="M14" s="324">
        <v>82</v>
      </c>
    </row>
    <row r="15" spans="2:13" ht="15.75" x14ac:dyDescent="0.15">
      <c r="B15" s="319" t="s">
        <v>61</v>
      </c>
      <c r="C15" s="320" t="s">
        <v>4</v>
      </c>
      <c r="D15" s="321">
        <v>962</v>
      </c>
      <c r="E15" s="322">
        <v>0</v>
      </c>
      <c r="F15" s="322">
        <v>0</v>
      </c>
      <c r="G15" s="322">
        <v>962</v>
      </c>
      <c r="H15" s="322">
        <v>61</v>
      </c>
      <c r="I15" s="322">
        <v>901</v>
      </c>
      <c r="J15" s="322">
        <v>895</v>
      </c>
      <c r="K15" s="322">
        <v>736</v>
      </c>
      <c r="L15" s="323">
        <v>159</v>
      </c>
      <c r="M15" s="324">
        <v>6</v>
      </c>
    </row>
    <row r="16" spans="2:13" ht="15.75" x14ac:dyDescent="0.15">
      <c r="B16" s="319" t="s">
        <v>62</v>
      </c>
      <c r="C16" s="320" t="s">
        <v>320</v>
      </c>
      <c r="D16" s="321">
        <v>68217</v>
      </c>
      <c r="E16" s="322">
        <v>2379</v>
      </c>
      <c r="F16" s="322">
        <v>542</v>
      </c>
      <c r="G16" s="322">
        <v>65296</v>
      </c>
      <c r="H16" s="322">
        <v>4223</v>
      </c>
      <c r="I16" s="322">
        <v>61073</v>
      </c>
      <c r="J16" s="322">
        <v>60236</v>
      </c>
      <c r="K16" s="322">
        <v>42334</v>
      </c>
      <c r="L16" s="323">
        <v>17902</v>
      </c>
      <c r="M16" s="324">
        <v>837</v>
      </c>
    </row>
    <row r="17" spans="2:13" ht="15.75" x14ac:dyDescent="0.15">
      <c r="B17" s="319" t="s">
        <v>63</v>
      </c>
      <c r="C17" s="320" t="s">
        <v>321</v>
      </c>
      <c r="D17" s="321">
        <v>15557</v>
      </c>
      <c r="E17" s="322">
        <v>751</v>
      </c>
      <c r="F17" s="322">
        <v>162</v>
      </c>
      <c r="G17" s="322">
        <v>14644</v>
      </c>
      <c r="H17" s="322">
        <v>620</v>
      </c>
      <c r="I17" s="322">
        <v>14024</v>
      </c>
      <c r="J17" s="322">
        <v>13653</v>
      </c>
      <c r="K17" s="322">
        <v>10177</v>
      </c>
      <c r="L17" s="323">
        <v>3476</v>
      </c>
      <c r="M17" s="324">
        <v>371</v>
      </c>
    </row>
    <row r="18" spans="2:13" ht="15.75" x14ac:dyDescent="0.15">
      <c r="B18" s="319" t="s">
        <v>64</v>
      </c>
      <c r="C18" s="320" t="s">
        <v>169</v>
      </c>
      <c r="D18" s="321">
        <v>14876</v>
      </c>
      <c r="E18" s="322">
        <v>2628</v>
      </c>
      <c r="F18" s="322">
        <v>992</v>
      </c>
      <c r="G18" s="322">
        <v>11256</v>
      </c>
      <c r="H18" s="322">
        <v>817</v>
      </c>
      <c r="I18" s="322">
        <v>10439</v>
      </c>
      <c r="J18" s="322">
        <v>10379</v>
      </c>
      <c r="K18" s="322">
        <v>7945</v>
      </c>
      <c r="L18" s="323">
        <v>2434</v>
      </c>
      <c r="M18" s="324">
        <v>60</v>
      </c>
    </row>
    <row r="19" spans="2:13" ht="15.75" x14ac:dyDescent="0.15">
      <c r="B19" s="319" t="s">
        <v>65</v>
      </c>
      <c r="C19" s="320" t="s">
        <v>216</v>
      </c>
      <c r="D19" s="321">
        <v>19278</v>
      </c>
      <c r="E19" s="322">
        <v>858</v>
      </c>
      <c r="F19" s="322">
        <v>236</v>
      </c>
      <c r="G19" s="322">
        <v>18184</v>
      </c>
      <c r="H19" s="322">
        <v>1277</v>
      </c>
      <c r="I19" s="322">
        <v>16907</v>
      </c>
      <c r="J19" s="322">
        <v>16776</v>
      </c>
      <c r="K19" s="322">
        <v>14370</v>
      </c>
      <c r="L19" s="323">
        <v>2406</v>
      </c>
      <c r="M19" s="324">
        <v>131</v>
      </c>
    </row>
    <row r="20" spans="2:13" ht="15.75" x14ac:dyDescent="0.15">
      <c r="B20" s="319" t="s">
        <v>66</v>
      </c>
      <c r="C20" s="320" t="s">
        <v>5</v>
      </c>
      <c r="D20" s="321">
        <v>34683</v>
      </c>
      <c r="E20" s="322">
        <v>813</v>
      </c>
      <c r="F20" s="322">
        <v>216</v>
      </c>
      <c r="G20" s="322">
        <v>33654</v>
      </c>
      <c r="H20" s="322">
        <v>1471</v>
      </c>
      <c r="I20" s="322">
        <v>32183</v>
      </c>
      <c r="J20" s="322">
        <v>32013</v>
      </c>
      <c r="K20" s="322">
        <v>29618</v>
      </c>
      <c r="L20" s="323">
        <v>2395</v>
      </c>
      <c r="M20" s="324">
        <v>170</v>
      </c>
    </row>
    <row r="21" spans="2:13" ht="15.75" x14ac:dyDescent="0.15">
      <c r="B21" s="319" t="s">
        <v>67</v>
      </c>
      <c r="C21" s="320" t="s">
        <v>6</v>
      </c>
      <c r="D21" s="321">
        <v>10546</v>
      </c>
      <c r="E21" s="322">
        <v>485</v>
      </c>
      <c r="F21" s="322">
        <v>135</v>
      </c>
      <c r="G21" s="322">
        <v>9926</v>
      </c>
      <c r="H21" s="322">
        <v>516</v>
      </c>
      <c r="I21" s="322">
        <v>9410</v>
      </c>
      <c r="J21" s="322">
        <v>9303</v>
      </c>
      <c r="K21" s="322">
        <v>8033</v>
      </c>
      <c r="L21" s="323">
        <v>1270</v>
      </c>
      <c r="M21" s="324">
        <v>107</v>
      </c>
    </row>
    <row r="22" spans="2:13" ht="15.75" x14ac:dyDescent="0.15">
      <c r="B22" s="319" t="s">
        <v>68</v>
      </c>
      <c r="C22" s="320" t="s">
        <v>7</v>
      </c>
      <c r="D22" s="321">
        <v>80754</v>
      </c>
      <c r="E22" s="322">
        <v>5401</v>
      </c>
      <c r="F22" s="322">
        <v>1153</v>
      </c>
      <c r="G22" s="322">
        <v>74200</v>
      </c>
      <c r="H22" s="322">
        <v>7698</v>
      </c>
      <c r="I22" s="322">
        <v>66502</v>
      </c>
      <c r="J22" s="322">
        <v>65467</v>
      </c>
      <c r="K22" s="322">
        <v>52494</v>
      </c>
      <c r="L22" s="323">
        <v>12973</v>
      </c>
      <c r="M22" s="324">
        <v>1035</v>
      </c>
    </row>
    <row r="23" spans="2:13" ht="15.75" x14ac:dyDescent="0.15">
      <c r="B23" s="319" t="s">
        <v>69</v>
      </c>
      <c r="C23" s="320" t="s">
        <v>322</v>
      </c>
      <c r="D23" s="321">
        <v>34755</v>
      </c>
      <c r="E23" s="322">
        <v>932</v>
      </c>
      <c r="F23" s="322">
        <v>157</v>
      </c>
      <c r="G23" s="322">
        <v>33666</v>
      </c>
      <c r="H23" s="322">
        <v>2143</v>
      </c>
      <c r="I23" s="322">
        <v>31523</v>
      </c>
      <c r="J23" s="322">
        <v>31232</v>
      </c>
      <c r="K23" s="322">
        <v>26139</v>
      </c>
      <c r="L23" s="323">
        <v>5093</v>
      </c>
      <c r="M23" s="324">
        <v>291</v>
      </c>
    </row>
    <row r="24" spans="2:13" ht="15.75" x14ac:dyDescent="0.15">
      <c r="B24" s="319" t="s">
        <v>70</v>
      </c>
      <c r="C24" s="320" t="s">
        <v>323</v>
      </c>
      <c r="D24" s="321">
        <v>84505</v>
      </c>
      <c r="E24" s="322">
        <v>4098</v>
      </c>
      <c r="F24" s="322">
        <v>819</v>
      </c>
      <c r="G24" s="322">
        <v>79588</v>
      </c>
      <c r="H24" s="322">
        <v>7835</v>
      </c>
      <c r="I24" s="322">
        <v>71753</v>
      </c>
      <c r="J24" s="322">
        <v>71061</v>
      </c>
      <c r="K24" s="322">
        <v>61743</v>
      </c>
      <c r="L24" s="323">
        <v>9318</v>
      </c>
      <c r="M24" s="324">
        <v>692</v>
      </c>
    </row>
    <row r="25" spans="2:13" ht="15.75" x14ac:dyDescent="0.15">
      <c r="B25" s="319" t="s">
        <v>71</v>
      </c>
      <c r="C25" s="320" t="s">
        <v>324</v>
      </c>
      <c r="D25" s="321">
        <v>18144</v>
      </c>
      <c r="E25" s="322">
        <v>275</v>
      </c>
      <c r="F25" s="322">
        <v>85</v>
      </c>
      <c r="G25" s="322">
        <v>17784</v>
      </c>
      <c r="H25" s="322">
        <v>1006</v>
      </c>
      <c r="I25" s="322">
        <v>16778</v>
      </c>
      <c r="J25" s="322">
        <v>16605</v>
      </c>
      <c r="K25" s="322">
        <v>12660</v>
      </c>
      <c r="L25" s="323">
        <v>3945</v>
      </c>
      <c r="M25" s="324">
        <v>173</v>
      </c>
    </row>
    <row r="26" spans="2:13" ht="15.75" x14ac:dyDescent="0.15">
      <c r="B26" s="319" t="s">
        <v>72</v>
      </c>
      <c r="C26" s="320" t="s">
        <v>325</v>
      </c>
      <c r="D26" s="321">
        <v>12418</v>
      </c>
      <c r="E26" s="322">
        <v>172</v>
      </c>
      <c r="F26" s="322">
        <v>43</v>
      </c>
      <c r="G26" s="322">
        <v>12203</v>
      </c>
      <c r="H26" s="322">
        <v>437</v>
      </c>
      <c r="I26" s="322">
        <v>11766</v>
      </c>
      <c r="J26" s="322">
        <v>11593</v>
      </c>
      <c r="K26" s="322">
        <v>8912</v>
      </c>
      <c r="L26" s="323">
        <v>2681</v>
      </c>
      <c r="M26" s="324">
        <v>173</v>
      </c>
    </row>
    <row r="27" spans="2:13" ht="15.75" x14ac:dyDescent="0.15">
      <c r="B27" s="319" t="s">
        <v>73</v>
      </c>
      <c r="C27" s="320" t="s">
        <v>8</v>
      </c>
      <c r="D27" s="321">
        <v>53418</v>
      </c>
      <c r="E27" s="322">
        <v>1185</v>
      </c>
      <c r="F27" s="322">
        <v>326</v>
      </c>
      <c r="G27" s="322">
        <v>51907</v>
      </c>
      <c r="H27" s="322">
        <v>2066</v>
      </c>
      <c r="I27" s="322">
        <v>49841</v>
      </c>
      <c r="J27" s="322">
        <v>49463</v>
      </c>
      <c r="K27" s="322">
        <v>39070</v>
      </c>
      <c r="L27" s="323">
        <v>10393</v>
      </c>
      <c r="M27" s="324">
        <v>378</v>
      </c>
    </row>
    <row r="28" spans="2:13" ht="15.75" x14ac:dyDescent="0.15">
      <c r="B28" s="319" t="s">
        <v>74</v>
      </c>
      <c r="C28" s="320" t="s">
        <v>326</v>
      </c>
      <c r="D28" s="321">
        <v>8010</v>
      </c>
      <c r="E28" s="322">
        <v>20</v>
      </c>
      <c r="F28" s="322">
        <v>4</v>
      </c>
      <c r="G28" s="322">
        <v>7986</v>
      </c>
      <c r="H28" s="322">
        <v>113</v>
      </c>
      <c r="I28" s="322">
        <v>7873</v>
      </c>
      <c r="J28" s="322">
        <v>7861</v>
      </c>
      <c r="K28" s="322">
        <v>6568</v>
      </c>
      <c r="L28" s="323">
        <v>1293</v>
      </c>
      <c r="M28" s="324">
        <v>12</v>
      </c>
    </row>
    <row r="29" spans="2:13" ht="15.75" x14ac:dyDescent="0.15">
      <c r="B29" s="319" t="s">
        <v>79</v>
      </c>
      <c r="C29" s="320" t="s">
        <v>327</v>
      </c>
      <c r="D29" s="321">
        <v>275578</v>
      </c>
      <c r="E29" s="322">
        <v>1648</v>
      </c>
      <c r="F29" s="322">
        <v>364</v>
      </c>
      <c r="G29" s="322">
        <v>273566</v>
      </c>
      <c r="H29" s="322">
        <v>3342</v>
      </c>
      <c r="I29" s="322">
        <v>270224</v>
      </c>
      <c r="J29" s="322">
        <v>268500</v>
      </c>
      <c r="K29" s="322">
        <v>240139</v>
      </c>
      <c r="L29" s="323">
        <v>28361</v>
      </c>
      <c r="M29" s="324">
        <v>1724</v>
      </c>
    </row>
    <row r="30" spans="2:13" ht="15.75" x14ac:dyDescent="0.15">
      <c r="B30" s="319" t="s">
        <v>90</v>
      </c>
      <c r="C30" s="320" t="s">
        <v>173</v>
      </c>
      <c r="D30" s="321">
        <v>15099</v>
      </c>
      <c r="E30" s="322">
        <v>2</v>
      </c>
      <c r="F30" s="322">
        <v>0</v>
      </c>
      <c r="G30" s="322">
        <v>15097</v>
      </c>
      <c r="H30" s="322">
        <v>156</v>
      </c>
      <c r="I30" s="322">
        <v>14941</v>
      </c>
      <c r="J30" s="322">
        <v>14919</v>
      </c>
      <c r="K30" s="322">
        <v>13244</v>
      </c>
      <c r="L30" s="323">
        <v>1675</v>
      </c>
      <c r="M30" s="324">
        <v>22</v>
      </c>
    </row>
    <row r="31" spans="2:13" ht="15.75" x14ac:dyDescent="0.15">
      <c r="B31" s="319" t="s">
        <v>91</v>
      </c>
      <c r="C31" s="320" t="s">
        <v>217</v>
      </c>
      <c r="D31" s="321">
        <v>15874</v>
      </c>
      <c r="E31" s="322">
        <v>193</v>
      </c>
      <c r="F31" s="322">
        <v>35</v>
      </c>
      <c r="G31" s="322">
        <v>15646</v>
      </c>
      <c r="H31" s="322">
        <v>491</v>
      </c>
      <c r="I31" s="322">
        <v>15155</v>
      </c>
      <c r="J31" s="322">
        <v>15090</v>
      </c>
      <c r="K31" s="322">
        <v>13519</v>
      </c>
      <c r="L31" s="323">
        <v>1571</v>
      </c>
      <c r="M31" s="324">
        <v>65</v>
      </c>
    </row>
    <row r="32" spans="2:13" ht="15.75" x14ac:dyDescent="0.15">
      <c r="B32" s="319" t="s">
        <v>92</v>
      </c>
      <c r="C32" s="320" t="s">
        <v>9</v>
      </c>
      <c r="D32" s="321">
        <v>44665</v>
      </c>
      <c r="E32" s="322">
        <v>5017</v>
      </c>
      <c r="F32" s="322">
        <v>1373</v>
      </c>
      <c r="G32" s="322">
        <v>38275</v>
      </c>
      <c r="H32" s="322">
        <v>4747</v>
      </c>
      <c r="I32" s="322">
        <v>33528</v>
      </c>
      <c r="J32" s="322">
        <v>32839</v>
      </c>
      <c r="K32" s="322">
        <v>25564</v>
      </c>
      <c r="L32" s="323">
        <v>7275</v>
      </c>
      <c r="M32" s="324">
        <v>689</v>
      </c>
    </row>
    <row r="33" spans="2:13" ht="15.75" x14ac:dyDescent="0.15">
      <c r="B33" s="319" t="s">
        <v>126</v>
      </c>
      <c r="C33" s="320" t="s">
        <v>10</v>
      </c>
      <c r="D33" s="321">
        <v>281712</v>
      </c>
      <c r="E33" s="322">
        <v>22926</v>
      </c>
      <c r="F33" s="322">
        <v>6558</v>
      </c>
      <c r="G33" s="322">
        <v>252228</v>
      </c>
      <c r="H33" s="322">
        <v>40702</v>
      </c>
      <c r="I33" s="322">
        <v>211526</v>
      </c>
      <c r="J33" s="322">
        <v>202678</v>
      </c>
      <c r="K33" s="322">
        <v>174533</v>
      </c>
      <c r="L33" s="323">
        <v>28145</v>
      </c>
      <c r="M33" s="324">
        <v>8848</v>
      </c>
    </row>
    <row r="34" spans="2:13" ht="15.75" x14ac:dyDescent="0.15">
      <c r="B34" s="319" t="s">
        <v>127</v>
      </c>
      <c r="C34" s="320" t="s">
        <v>176</v>
      </c>
      <c r="D34" s="321">
        <v>16448</v>
      </c>
      <c r="E34" s="322">
        <v>0</v>
      </c>
      <c r="F34" s="322">
        <v>0</v>
      </c>
      <c r="G34" s="322">
        <v>16448</v>
      </c>
      <c r="H34" s="322">
        <v>219</v>
      </c>
      <c r="I34" s="322">
        <v>16229</v>
      </c>
      <c r="J34" s="322">
        <v>16201</v>
      </c>
      <c r="K34" s="322">
        <v>15277</v>
      </c>
      <c r="L34" s="323">
        <v>924</v>
      </c>
      <c r="M34" s="324">
        <v>28</v>
      </c>
    </row>
    <row r="35" spans="2:13" ht="15.75" x14ac:dyDescent="0.15">
      <c r="B35" s="319" t="s">
        <v>128</v>
      </c>
      <c r="C35" s="320" t="s">
        <v>177</v>
      </c>
      <c r="D35" s="321">
        <v>6111</v>
      </c>
      <c r="E35" s="322">
        <v>0</v>
      </c>
      <c r="F35" s="322">
        <v>0</v>
      </c>
      <c r="G35" s="322">
        <v>6111</v>
      </c>
      <c r="H35" s="322">
        <v>7</v>
      </c>
      <c r="I35" s="322">
        <v>6104</v>
      </c>
      <c r="J35" s="322">
        <v>6071</v>
      </c>
      <c r="K35" s="322">
        <v>5384</v>
      </c>
      <c r="L35" s="323">
        <v>687</v>
      </c>
      <c r="M35" s="324">
        <v>33</v>
      </c>
    </row>
    <row r="36" spans="2:13" ht="15.75" x14ac:dyDescent="0.15">
      <c r="B36" s="319" t="s">
        <v>129</v>
      </c>
      <c r="C36" s="320" t="s">
        <v>178</v>
      </c>
      <c r="D36" s="321">
        <v>26544</v>
      </c>
      <c r="E36" s="322">
        <v>563</v>
      </c>
      <c r="F36" s="322">
        <v>137</v>
      </c>
      <c r="G36" s="322">
        <v>25844</v>
      </c>
      <c r="H36" s="322">
        <v>1938</v>
      </c>
      <c r="I36" s="322">
        <v>23906</v>
      </c>
      <c r="J36" s="322">
        <v>23544</v>
      </c>
      <c r="K36" s="322">
        <v>18677</v>
      </c>
      <c r="L36" s="323">
        <v>4867</v>
      </c>
      <c r="M36" s="324">
        <v>362</v>
      </c>
    </row>
    <row r="37" spans="2:13" ht="15.75" x14ac:dyDescent="0.15">
      <c r="B37" s="319" t="s">
        <v>130</v>
      </c>
      <c r="C37" s="320" t="s">
        <v>179</v>
      </c>
      <c r="D37" s="321">
        <v>661068</v>
      </c>
      <c r="E37" s="322">
        <v>26799</v>
      </c>
      <c r="F37" s="322">
        <v>11454</v>
      </c>
      <c r="G37" s="322">
        <v>622815</v>
      </c>
      <c r="H37" s="322">
        <v>39326</v>
      </c>
      <c r="I37" s="322">
        <v>583489</v>
      </c>
      <c r="J37" s="322">
        <v>568782</v>
      </c>
      <c r="K37" s="322">
        <v>284935</v>
      </c>
      <c r="L37" s="323">
        <v>283847</v>
      </c>
      <c r="M37" s="324">
        <v>14707</v>
      </c>
    </row>
    <row r="38" spans="2:13" ht="15.75" x14ac:dyDescent="0.15">
      <c r="B38" s="319" t="s">
        <v>131</v>
      </c>
      <c r="C38" s="320" t="s">
        <v>11</v>
      </c>
      <c r="D38" s="321">
        <v>95409</v>
      </c>
      <c r="E38" s="322">
        <v>1990</v>
      </c>
      <c r="F38" s="322">
        <v>235</v>
      </c>
      <c r="G38" s="322">
        <v>93184</v>
      </c>
      <c r="H38" s="322">
        <v>2876</v>
      </c>
      <c r="I38" s="322">
        <v>90308</v>
      </c>
      <c r="J38" s="322">
        <v>89860</v>
      </c>
      <c r="K38" s="322">
        <v>72818</v>
      </c>
      <c r="L38" s="323">
        <v>17042</v>
      </c>
      <c r="M38" s="324">
        <v>448</v>
      </c>
    </row>
    <row r="39" spans="2:13" ht="15.75" x14ac:dyDescent="0.15">
      <c r="B39" s="319" t="s">
        <v>132</v>
      </c>
      <c r="C39" s="320" t="s">
        <v>12</v>
      </c>
      <c r="D39" s="321">
        <v>49119</v>
      </c>
      <c r="E39" s="322">
        <v>7738</v>
      </c>
      <c r="F39" s="322">
        <v>1750</v>
      </c>
      <c r="G39" s="322">
        <v>39631</v>
      </c>
      <c r="H39" s="322">
        <v>12803</v>
      </c>
      <c r="I39" s="322">
        <v>26828</v>
      </c>
      <c r="J39" s="322">
        <v>26057</v>
      </c>
      <c r="K39" s="322">
        <v>18406</v>
      </c>
      <c r="L39" s="323">
        <v>7651</v>
      </c>
      <c r="M39" s="324">
        <v>771</v>
      </c>
    </row>
    <row r="40" spans="2:13" ht="15.75" x14ac:dyDescent="0.15">
      <c r="B40" s="319" t="s">
        <v>133</v>
      </c>
      <c r="C40" s="320" t="s">
        <v>328</v>
      </c>
      <c r="D40" s="321">
        <v>228309</v>
      </c>
      <c r="E40" s="322">
        <v>6589</v>
      </c>
      <c r="F40" s="322">
        <v>1035</v>
      </c>
      <c r="G40" s="322">
        <v>220685</v>
      </c>
      <c r="H40" s="322">
        <v>8833</v>
      </c>
      <c r="I40" s="322">
        <v>211852</v>
      </c>
      <c r="J40" s="322">
        <v>207117</v>
      </c>
      <c r="K40" s="322">
        <v>154079</v>
      </c>
      <c r="L40" s="323">
        <v>53038</v>
      </c>
      <c r="M40" s="324">
        <v>4735</v>
      </c>
    </row>
    <row r="41" spans="2:13" ht="15.75" x14ac:dyDescent="0.15">
      <c r="B41" s="319" t="s">
        <v>134</v>
      </c>
      <c r="C41" s="320" t="s">
        <v>329</v>
      </c>
      <c r="D41" s="321">
        <v>81997</v>
      </c>
      <c r="E41" s="322">
        <v>2942</v>
      </c>
      <c r="F41" s="322">
        <v>192</v>
      </c>
      <c r="G41" s="322">
        <v>78863</v>
      </c>
      <c r="H41" s="322">
        <v>4134</v>
      </c>
      <c r="I41" s="322">
        <v>74729</v>
      </c>
      <c r="J41" s="322">
        <v>73570</v>
      </c>
      <c r="K41" s="322">
        <v>65414</v>
      </c>
      <c r="L41" s="323">
        <v>8156</v>
      </c>
      <c r="M41" s="324">
        <v>1159</v>
      </c>
    </row>
    <row r="42" spans="2:13" ht="15.75" x14ac:dyDescent="0.15">
      <c r="B42" s="319" t="s">
        <v>135</v>
      </c>
      <c r="C42" s="320" t="s">
        <v>13</v>
      </c>
      <c r="D42" s="321">
        <v>86188</v>
      </c>
      <c r="E42" s="322">
        <v>0</v>
      </c>
      <c r="F42" s="322">
        <v>0</v>
      </c>
      <c r="G42" s="322">
        <v>86188</v>
      </c>
      <c r="H42" s="322">
        <v>0</v>
      </c>
      <c r="I42" s="322">
        <v>86188</v>
      </c>
      <c r="J42" s="322">
        <v>85097</v>
      </c>
      <c r="K42" s="322">
        <v>72570</v>
      </c>
      <c r="L42" s="323">
        <v>12527</v>
      </c>
      <c r="M42" s="324">
        <v>1091</v>
      </c>
    </row>
    <row r="43" spans="2:13" ht="15.75" x14ac:dyDescent="0.15">
      <c r="B43" s="319" t="s">
        <v>136</v>
      </c>
      <c r="C43" s="320" t="s">
        <v>14</v>
      </c>
      <c r="D43" s="321">
        <v>180361</v>
      </c>
      <c r="E43" s="322">
        <v>402</v>
      </c>
      <c r="F43" s="322">
        <v>73</v>
      </c>
      <c r="G43" s="322">
        <v>179886</v>
      </c>
      <c r="H43" s="322">
        <v>1502</v>
      </c>
      <c r="I43" s="322">
        <v>178384</v>
      </c>
      <c r="J43" s="322">
        <v>174055</v>
      </c>
      <c r="K43" s="322">
        <v>119604</v>
      </c>
      <c r="L43" s="323">
        <v>54451</v>
      </c>
      <c r="M43" s="324">
        <v>4329</v>
      </c>
    </row>
    <row r="44" spans="2:13" ht="15.75" x14ac:dyDescent="0.15">
      <c r="B44" s="319" t="s">
        <v>137</v>
      </c>
      <c r="C44" s="320" t="s">
        <v>330</v>
      </c>
      <c r="D44" s="321">
        <v>392646</v>
      </c>
      <c r="E44" s="322">
        <v>9920</v>
      </c>
      <c r="F44" s="322">
        <v>4041</v>
      </c>
      <c r="G44" s="322">
        <v>378685</v>
      </c>
      <c r="H44" s="322">
        <v>9892</v>
      </c>
      <c r="I44" s="322">
        <v>368793</v>
      </c>
      <c r="J44" s="322">
        <v>355593</v>
      </c>
      <c r="K44" s="322">
        <v>215499</v>
      </c>
      <c r="L44" s="322">
        <v>140094</v>
      </c>
      <c r="M44" s="325">
        <v>13200</v>
      </c>
    </row>
    <row r="45" spans="2:13" ht="15.75" x14ac:dyDescent="0.15">
      <c r="B45" s="319" t="s">
        <v>138</v>
      </c>
      <c r="C45" s="320" t="s">
        <v>182</v>
      </c>
      <c r="D45" s="321">
        <v>25481</v>
      </c>
      <c r="E45" s="322">
        <v>1041</v>
      </c>
      <c r="F45" s="322">
        <v>425</v>
      </c>
      <c r="G45" s="322">
        <v>24015</v>
      </c>
      <c r="H45" s="322">
        <v>5018</v>
      </c>
      <c r="I45" s="322">
        <v>18997</v>
      </c>
      <c r="J45" s="322">
        <v>17853</v>
      </c>
      <c r="K45" s="322">
        <v>12585</v>
      </c>
      <c r="L45" s="322">
        <v>5268</v>
      </c>
      <c r="M45" s="325">
        <v>1144</v>
      </c>
    </row>
    <row r="46" spans="2:13" ht="15.75" x14ac:dyDescent="0.15">
      <c r="B46" s="319" t="s">
        <v>139</v>
      </c>
      <c r="C46" s="320" t="s">
        <v>15</v>
      </c>
      <c r="D46" s="321">
        <v>460701</v>
      </c>
      <c r="E46" s="322">
        <v>36466</v>
      </c>
      <c r="F46" s="322">
        <v>5196</v>
      </c>
      <c r="G46" s="322">
        <v>419039</v>
      </c>
      <c r="H46" s="322">
        <v>22564</v>
      </c>
      <c r="I46" s="322">
        <v>396475</v>
      </c>
      <c r="J46" s="322">
        <v>371729</v>
      </c>
      <c r="K46" s="322">
        <v>204582</v>
      </c>
      <c r="L46" s="322">
        <v>167147</v>
      </c>
      <c r="M46" s="325">
        <v>24746</v>
      </c>
    </row>
    <row r="47" spans="2:13" ht="15.75" x14ac:dyDescent="0.15">
      <c r="B47" s="319" t="s">
        <v>140</v>
      </c>
      <c r="C47" s="320" t="s">
        <v>16</v>
      </c>
      <c r="D47" s="321">
        <v>522768</v>
      </c>
      <c r="E47" s="322">
        <v>45705</v>
      </c>
      <c r="F47" s="322">
        <v>13455</v>
      </c>
      <c r="G47" s="322">
        <v>463608</v>
      </c>
      <c r="H47" s="322">
        <v>13931</v>
      </c>
      <c r="I47" s="322">
        <v>449677</v>
      </c>
      <c r="J47" s="322">
        <v>421699</v>
      </c>
      <c r="K47" s="322">
        <v>106732</v>
      </c>
      <c r="L47" s="322">
        <v>314967</v>
      </c>
      <c r="M47" s="325">
        <v>27978</v>
      </c>
    </row>
    <row r="48" spans="2:13" ht="15.75" x14ac:dyDescent="0.15">
      <c r="B48" s="319" t="s">
        <v>141</v>
      </c>
      <c r="C48" s="320" t="s">
        <v>331</v>
      </c>
      <c r="D48" s="321">
        <v>0</v>
      </c>
      <c r="E48" s="322">
        <v>0</v>
      </c>
      <c r="F48" s="322">
        <v>0</v>
      </c>
      <c r="G48" s="322">
        <v>0</v>
      </c>
      <c r="H48" s="322">
        <v>0</v>
      </c>
      <c r="I48" s="322">
        <v>0</v>
      </c>
      <c r="J48" s="322">
        <v>0</v>
      </c>
      <c r="K48" s="322">
        <v>0</v>
      </c>
      <c r="L48" s="322">
        <v>0</v>
      </c>
      <c r="M48" s="325">
        <v>0</v>
      </c>
    </row>
    <row r="49" spans="2:13" ht="15.75" x14ac:dyDescent="0.15">
      <c r="B49" s="326" t="s">
        <v>142</v>
      </c>
      <c r="C49" s="327" t="s">
        <v>332</v>
      </c>
      <c r="D49" s="328">
        <v>634</v>
      </c>
      <c r="E49" s="329">
        <v>2</v>
      </c>
      <c r="F49" s="329">
        <v>0</v>
      </c>
      <c r="G49" s="329">
        <v>632</v>
      </c>
      <c r="H49" s="329">
        <v>55</v>
      </c>
      <c r="I49" s="330">
        <v>577</v>
      </c>
      <c r="J49" s="329">
        <v>572</v>
      </c>
      <c r="K49" s="329">
        <v>518</v>
      </c>
      <c r="L49" s="329">
        <v>54</v>
      </c>
      <c r="M49" s="331">
        <v>5</v>
      </c>
    </row>
    <row r="50" spans="2:13" ht="15.75" x14ac:dyDescent="0.15">
      <c r="B50" s="332"/>
      <c r="C50" s="333" t="s">
        <v>333</v>
      </c>
      <c r="D50" s="334">
        <v>4180364</v>
      </c>
      <c r="E50" s="335">
        <v>233275</v>
      </c>
      <c r="F50" s="335">
        <v>103309</v>
      </c>
      <c r="G50" s="335">
        <v>3843780</v>
      </c>
      <c r="H50" s="335">
        <v>214691</v>
      </c>
      <c r="I50" s="335">
        <v>3629089</v>
      </c>
      <c r="J50" s="335">
        <v>3513110</v>
      </c>
      <c r="K50" s="335">
        <v>2239330</v>
      </c>
      <c r="L50" s="335">
        <v>1273780</v>
      </c>
      <c r="M50" s="336">
        <v>115979</v>
      </c>
    </row>
  </sheetData>
  <mergeCells count="9">
    <mergeCell ref="I4:I6"/>
    <mergeCell ref="J5:J6"/>
    <mergeCell ref="M5:M6"/>
    <mergeCell ref="B3:C6"/>
    <mergeCell ref="D4:D6"/>
    <mergeCell ref="E4:E6"/>
    <mergeCell ref="F4:F6"/>
    <mergeCell ref="G4:G6"/>
    <mergeCell ref="H4:H6"/>
  </mergeCells>
  <phoneticPr fontId="3"/>
  <pageMargins left="0.70866141732283472" right="0.70866141732283472" top="0.74803149606299213" bottom="0.74803149606299213" header="0.31496062992125984" footer="0.31496062992125984"/>
  <pageSetup paperSize="9" scale="72" firstPageNumber="31" orientation="portrait" r:id="rId1"/>
  <headerFooter>
    <oddHeader>&amp;L&amp;F&amp;R&amp;A</oddHead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AN49"/>
  <sheetViews>
    <sheetView workbookViewId="0">
      <pane xSplit="2" ySplit="5" topLeftCell="C6" activePane="bottomRight" state="frozen"/>
      <selection activeCell="B14" sqref="B14"/>
      <selection pane="topRight" activeCell="B14" sqref="B14"/>
      <selection pane="bottomLeft" activeCell="B14" sqref="B14"/>
      <selection pane="bottomRight" activeCell="C6" sqref="C6"/>
    </sheetView>
  </sheetViews>
  <sheetFormatPr defaultRowHeight="17.25" customHeight="1" x14ac:dyDescent="0.15"/>
  <cols>
    <col min="1" max="1" width="3.625" style="72" customWidth="1"/>
    <col min="2" max="2" width="20.625" style="12" customWidth="1"/>
    <col min="3" max="3" width="11.75" style="12" customWidth="1"/>
    <col min="4" max="5" width="9.375" style="12" bestFit="1" customWidth="1"/>
    <col min="6" max="6" width="10.125" style="12" bestFit="1" customWidth="1"/>
    <col min="7" max="7" width="9.375" style="12" bestFit="1" customWidth="1"/>
    <col min="8" max="8" width="10.25" style="12" bestFit="1" customWidth="1"/>
    <col min="9" max="10" width="3.375" style="12" customWidth="1"/>
    <col min="11" max="11" width="3.625" style="72" customWidth="1"/>
    <col min="12" max="12" width="20.625" style="12" customWidth="1"/>
    <col min="13" max="13" width="10.625" style="12" bestFit="1" customWidth="1"/>
    <col min="14" max="14" width="11" style="12" customWidth="1"/>
    <col min="15" max="16" width="13.625" style="12" customWidth="1"/>
    <col min="17" max="17" width="4" style="12" customWidth="1"/>
    <col min="18" max="18" width="3.625" style="12" customWidth="1"/>
    <col min="19" max="19" width="20.5" style="12" customWidth="1"/>
    <col min="20" max="20" width="9.25" style="12" bestFit="1" customWidth="1"/>
    <col min="21" max="22" width="9.125" style="12" bestFit="1" customWidth="1"/>
    <col min="23" max="24" width="10.5" style="12" customWidth="1"/>
    <col min="25" max="25" width="4" style="12" customWidth="1"/>
    <col min="26" max="26" width="3.625" style="12" customWidth="1"/>
    <col min="27" max="27" width="20.5" style="12" customWidth="1"/>
    <col min="28" max="34" width="10.5" style="12" customWidth="1"/>
    <col min="35" max="35" width="9.125" style="12" bestFit="1" customWidth="1"/>
    <col min="36" max="36" width="4" style="12" customWidth="1"/>
    <col min="37" max="37" width="3.625" style="12" customWidth="1"/>
    <col min="38" max="38" width="20.5" style="12" customWidth="1"/>
    <col min="39" max="39" width="11" style="12" customWidth="1"/>
    <col min="40" max="40" width="11.125" style="12" customWidth="1"/>
    <col min="41" max="16384" width="9" style="12"/>
  </cols>
  <sheetData>
    <row r="2" spans="1:40" s="36" customFormat="1" ht="17.25" customHeight="1" x14ac:dyDescent="0.15">
      <c r="A2" s="59"/>
      <c r="K2" s="60"/>
    </row>
    <row r="3" spans="1:40" ht="17.25" customHeight="1" x14ac:dyDescent="0.15">
      <c r="A3" s="61"/>
      <c r="B3" s="21"/>
      <c r="C3" s="20"/>
      <c r="D3" s="21"/>
      <c r="E3" s="21"/>
      <c r="F3" s="21"/>
      <c r="G3" s="21"/>
      <c r="H3" s="28"/>
      <c r="K3" s="61"/>
      <c r="L3" s="28"/>
      <c r="M3" s="7" t="s">
        <v>82</v>
      </c>
      <c r="N3" s="62" t="s">
        <v>82</v>
      </c>
      <c r="O3" s="37"/>
      <c r="P3" s="28"/>
      <c r="R3" s="20"/>
      <c r="S3" s="21"/>
      <c r="T3" s="345" t="s">
        <v>82</v>
      </c>
      <c r="U3" s="7"/>
      <c r="V3" s="346"/>
      <c r="W3" s="373" t="s">
        <v>83</v>
      </c>
      <c r="X3" s="374"/>
      <c r="Z3" s="20"/>
      <c r="AA3" s="28"/>
      <c r="AB3" s="21"/>
      <c r="AC3" s="21"/>
      <c r="AD3" s="21"/>
      <c r="AE3" s="21"/>
      <c r="AF3" s="21"/>
      <c r="AG3" s="21"/>
      <c r="AH3" s="37"/>
      <c r="AI3" s="37"/>
      <c r="AK3" s="20"/>
      <c r="AL3" s="21"/>
      <c r="AM3" s="37"/>
      <c r="AN3" s="28"/>
    </row>
    <row r="4" spans="1:40" ht="32.25" customHeight="1" x14ac:dyDescent="0.15">
      <c r="A4" s="63" t="s">
        <v>56</v>
      </c>
      <c r="B4" s="24" t="s">
        <v>335</v>
      </c>
      <c r="C4" s="6" t="s">
        <v>103</v>
      </c>
      <c r="D4" s="1" t="s">
        <v>108</v>
      </c>
      <c r="E4" s="1" t="s">
        <v>109</v>
      </c>
      <c r="F4" s="1" t="s">
        <v>31</v>
      </c>
      <c r="G4" s="1" t="s">
        <v>0</v>
      </c>
      <c r="H4" s="2" t="s">
        <v>84</v>
      </c>
      <c r="I4" s="3"/>
      <c r="K4" s="63" t="s">
        <v>56</v>
      </c>
      <c r="L4" s="24" t="s">
        <v>335</v>
      </c>
      <c r="M4" s="4" t="s">
        <v>104</v>
      </c>
      <c r="N4" s="1" t="s">
        <v>30</v>
      </c>
      <c r="O4" s="4" t="s">
        <v>32</v>
      </c>
      <c r="P4" s="2" t="s">
        <v>103</v>
      </c>
      <c r="R4" s="63" t="s">
        <v>56</v>
      </c>
      <c r="S4" s="24" t="s">
        <v>335</v>
      </c>
      <c r="T4" s="6" t="s">
        <v>105</v>
      </c>
      <c r="U4" s="8" t="s">
        <v>106</v>
      </c>
      <c r="V4" s="9" t="s">
        <v>107</v>
      </c>
      <c r="W4" s="5" t="s">
        <v>108</v>
      </c>
      <c r="X4" s="5" t="s">
        <v>95</v>
      </c>
      <c r="Z4" s="63" t="s">
        <v>56</v>
      </c>
      <c r="AA4" s="24" t="s">
        <v>335</v>
      </c>
      <c r="AB4" s="1" t="s">
        <v>26</v>
      </c>
      <c r="AC4" s="1" t="s">
        <v>27</v>
      </c>
      <c r="AD4" s="1" t="s">
        <v>28</v>
      </c>
      <c r="AE4" s="1" t="s">
        <v>80</v>
      </c>
      <c r="AF4" s="1" t="s">
        <v>81</v>
      </c>
      <c r="AG4" s="1" t="s">
        <v>105</v>
      </c>
      <c r="AH4" s="10" t="s">
        <v>85</v>
      </c>
      <c r="AI4" s="4" t="s">
        <v>86</v>
      </c>
      <c r="AK4" s="63" t="s">
        <v>56</v>
      </c>
      <c r="AL4" s="24" t="s">
        <v>335</v>
      </c>
      <c r="AM4" s="4" t="s">
        <v>20</v>
      </c>
      <c r="AN4" s="2" t="s">
        <v>87</v>
      </c>
    </row>
    <row r="5" spans="1:40" ht="17.25" customHeight="1" x14ac:dyDescent="0.15">
      <c r="A5" s="63"/>
      <c r="B5" s="36"/>
      <c r="C5" s="64"/>
      <c r="D5" s="36"/>
      <c r="E5" s="36"/>
      <c r="F5" s="36"/>
      <c r="G5" s="36"/>
      <c r="H5" s="24"/>
      <c r="K5" s="63"/>
      <c r="L5" s="24"/>
      <c r="M5" s="65" t="s">
        <v>33</v>
      </c>
      <c r="N5" s="66" t="s">
        <v>34</v>
      </c>
      <c r="O5" s="65" t="s">
        <v>35</v>
      </c>
      <c r="P5" s="67" t="s">
        <v>36</v>
      </c>
      <c r="R5" s="63"/>
      <c r="S5" s="24"/>
      <c r="T5" s="68" t="s">
        <v>110</v>
      </c>
      <c r="U5" s="65"/>
      <c r="V5" s="67"/>
      <c r="W5" s="65" t="s">
        <v>111</v>
      </c>
      <c r="X5" s="65" t="s">
        <v>112</v>
      </c>
      <c r="Z5" s="63"/>
      <c r="AA5" s="24"/>
      <c r="AB5" s="66" t="s">
        <v>113</v>
      </c>
      <c r="AC5" s="66" t="s">
        <v>114</v>
      </c>
      <c r="AD5" s="66" t="s">
        <v>115</v>
      </c>
      <c r="AE5" s="66" t="s">
        <v>116</v>
      </c>
      <c r="AF5" s="66" t="s">
        <v>117</v>
      </c>
      <c r="AG5" s="66" t="s">
        <v>118</v>
      </c>
      <c r="AH5" s="65" t="s">
        <v>119</v>
      </c>
      <c r="AI5" s="65" t="s">
        <v>120</v>
      </c>
      <c r="AK5" s="63"/>
      <c r="AL5" s="24"/>
      <c r="AM5" s="65" t="s">
        <v>113</v>
      </c>
      <c r="AN5" s="67" t="s">
        <v>121</v>
      </c>
    </row>
    <row r="6" spans="1:40" ht="17.25" customHeight="1" x14ac:dyDescent="0.15">
      <c r="A6" s="288">
        <v>1</v>
      </c>
      <c r="B6" s="35" t="s">
        <v>163</v>
      </c>
      <c r="C6" s="380">
        <f t="shared" ref="C6:C49" si="0">P6</f>
        <v>1.5888206891725729</v>
      </c>
      <c r="D6" s="380">
        <f t="shared" ref="D6:E39" si="1">W6</f>
        <v>0.24151604727387679</v>
      </c>
      <c r="E6" s="380">
        <f t="shared" si="1"/>
        <v>3.2516041727903455E-2</v>
      </c>
      <c r="F6" s="380">
        <f t="shared" ref="F6:G39" si="2">AH6</f>
        <v>0.48570802668722374</v>
      </c>
      <c r="G6" s="380">
        <f t="shared" si="2"/>
        <v>0.11853963429851756</v>
      </c>
      <c r="H6" s="381">
        <f t="shared" ref="H6:H49" si="3">AN6</f>
        <v>9.9512849369288881E-3</v>
      </c>
      <c r="K6" s="288">
        <v>1</v>
      </c>
      <c r="L6" s="35" t="s">
        <v>163</v>
      </c>
      <c r="M6" s="382">
        <f>取引基本表!BB5</f>
        <v>600198</v>
      </c>
      <c r="N6" s="383">
        <f>取引基本表!BJ5</f>
        <v>-353409</v>
      </c>
      <c r="O6" s="69">
        <f t="shared" ref="O6:O49" si="4">N6/M6</f>
        <v>-0.58882068917257302</v>
      </c>
      <c r="P6" s="292">
        <f t="shared" ref="P6:P41" si="5">1-O6</f>
        <v>1.5888206891725729</v>
      </c>
      <c r="R6" s="288">
        <v>1</v>
      </c>
      <c r="S6" s="186" t="s">
        <v>163</v>
      </c>
      <c r="T6" s="384">
        <f>取引基本表!BL5</f>
        <v>360622</v>
      </c>
      <c r="U6" s="384">
        <f>雇用表!D7</f>
        <v>87096</v>
      </c>
      <c r="V6" s="384">
        <f>雇用表!I7</f>
        <v>11726</v>
      </c>
      <c r="W6" s="187">
        <f>U6/T6</f>
        <v>0.24151604727387679</v>
      </c>
      <c r="X6" s="295">
        <f>V6/T6</f>
        <v>3.2516041727903455E-2</v>
      </c>
      <c r="Z6" s="288">
        <v>1</v>
      </c>
      <c r="AA6" s="35" t="s">
        <v>163</v>
      </c>
      <c r="AB6" s="70">
        <f t="array" ref="AB6:AF49">TRANSPOSE(取引基本表!C50:AT54)</f>
        <v>42748</v>
      </c>
      <c r="AC6" s="70">
        <v>81202</v>
      </c>
      <c r="AD6" s="70">
        <v>47699</v>
      </c>
      <c r="AE6" s="70">
        <v>14193</v>
      </c>
      <c r="AF6" s="70">
        <v>-10685</v>
      </c>
      <c r="AG6" s="383">
        <f>取引基本表!BL5</f>
        <v>360622</v>
      </c>
      <c r="AH6" s="71">
        <f>SUM(AB6:AF6)/AG6</f>
        <v>0.48570802668722374</v>
      </c>
      <c r="AI6" s="299">
        <f>AB6/AG6</f>
        <v>0.11853963429851756</v>
      </c>
      <c r="AK6" s="288">
        <v>1</v>
      </c>
      <c r="AL6" s="35" t="s">
        <v>163</v>
      </c>
      <c r="AM6" s="383">
        <f>取引基本表!AV5</f>
        <v>184957</v>
      </c>
      <c r="AN6" s="299">
        <f t="shared" ref="AN6:AN44" si="6">AM6/AM$49</f>
        <v>9.9512849369288881E-3</v>
      </c>
    </row>
    <row r="7" spans="1:40" ht="17.25" customHeight="1" x14ac:dyDescent="0.15">
      <c r="A7" s="289">
        <v>2</v>
      </c>
      <c r="B7" s="35" t="s">
        <v>164</v>
      </c>
      <c r="C7" s="380">
        <f t="shared" si="0"/>
        <v>1.8968946810500718</v>
      </c>
      <c r="D7" s="380">
        <f t="shared" si="1"/>
        <v>0.30950666186532227</v>
      </c>
      <c r="E7" s="380">
        <f t="shared" si="1"/>
        <v>9.668707238026647E-2</v>
      </c>
      <c r="F7" s="380">
        <f t="shared" si="2"/>
        <v>0.67176809506661861</v>
      </c>
      <c r="G7" s="380">
        <f t="shared" si="2"/>
        <v>0.26053294922578324</v>
      </c>
      <c r="H7" s="381">
        <f t="shared" si="3"/>
        <v>5.556260079027268E-4</v>
      </c>
      <c r="K7" s="289">
        <v>2</v>
      </c>
      <c r="L7" s="35" t="s">
        <v>164</v>
      </c>
      <c r="M7" s="382">
        <f>取引基本表!BB6</f>
        <v>32074</v>
      </c>
      <c r="N7" s="383">
        <f>取引基本表!BJ6</f>
        <v>-28767</v>
      </c>
      <c r="O7" s="69">
        <f t="shared" si="4"/>
        <v>-0.89689468105007175</v>
      </c>
      <c r="P7" s="292">
        <f t="shared" si="5"/>
        <v>1.8968946810500718</v>
      </c>
      <c r="R7" s="289">
        <v>2</v>
      </c>
      <c r="S7" s="186" t="s">
        <v>164</v>
      </c>
      <c r="T7" s="385">
        <f>取引基本表!BL6</f>
        <v>5554</v>
      </c>
      <c r="U7" s="385">
        <f>雇用表!D8</f>
        <v>1719</v>
      </c>
      <c r="V7" s="385">
        <f>雇用表!I8</f>
        <v>537</v>
      </c>
      <c r="W7" s="187">
        <f t="shared" ref="W7:W49" si="7">U7/T7</f>
        <v>0.30950666186532227</v>
      </c>
      <c r="X7" s="295">
        <f t="shared" ref="X7:X49" si="8">V7/T7</f>
        <v>9.668707238026647E-2</v>
      </c>
      <c r="Z7" s="289">
        <v>2</v>
      </c>
      <c r="AA7" s="35" t="s">
        <v>164</v>
      </c>
      <c r="AB7" s="70">
        <v>1447</v>
      </c>
      <c r="AC7" s="70">
        <v>1906</v>
      </c>
      <c r="AD7" s="70">
        <v>502</v>
      </c>
      <c r="AE7" s="70">
        <v>140</v>
      </c>
      <c r="AF7" s="70">
        <v>-264</v>
      </c>
      <c r="AG7" s="383">
        <f>取引基本表!BL6</f>
        <v>5554</v>
      </c>
      <c r="AH7" s="71">
        <f t="shared" ref="AH7:AH39" si="9">SUM(AB7:AF7)/AG7</f>
        <v>0.67176809506661861</v>
      </c>
      <c r="AI7" s="299">
        <f t="shared" ref="AI7:AI49" si="10">AB7/AG7</f>
        <v>0.26053294922578324</v>
      </c>
      <c r="AK7" s="289">
        <v>2</v>
      </c>
      <c r="AL7" s="35" t="s">
        <v>164</v>
      </c>
      <c r="AM7" s="383">
        <f>取引基本表!AV6</f>
        <v>10327</v>
      </c>
      <c r="AN7" s="299">
        <f t="shared" si="6"/>
        <v>5.556260079027268E-4</v>
      </c>
    </row>
    <row r="8" spans="1:40" ht="17.25" customHeight="1" x14ac:dyDescent="0.15">
      <c r="A8" s="288">
        <v>3</v>
      </c>
      <c r="B8" s="35" t="s">
        <v>165</v>
      </c>
      <c r="C8" s="380">
        <f t="shared" si="0"/>
        <v>1.6991713147410359</v>
      </c>
      <c r="D8" s="380">
        <f t="shared" si="1"/>
        <v>0.10375079465988557</v>
      </c>
      <c r="E8" s="380">
        <f t="shared" si="1"/>
        <v>2.8429752066115702E-2</v>
      </c>
      <c r="F8" s="380">
        <f t="shared" si="2"/>
        <v>0.42319135410044501</v>
      </c>
      <c r="G8" s="380">
        <f t="shared" si="2"/>
        <v>0.15491417673235855</v>
      </c>
      <c r="H8" s="381">
        <f t="shared" si="3"/>
        <v>9.3886645084754355E-4</v>
      </c>
      <c r="K8" s="288">
        <v>3</v>
      </c>
      <c r="L8" s="35" t="s">
        <v>165</v>
      </c>
      <c r="M8" s="382">
        <f>取引基本表!BB7</f>
        <v>62750</v>
      </c>
      <c r="N8" s="383">
        <f>取引基本表!BJ7</f>
        <v>-43873</v>
      </c>
      <c r="O8" s="69">
        <f t="shared" si="4"/>
        <v>-0.69917131474103589</v>
      </c>
      <c r="P8" s="292">
        <f t="shared" si="5"/>
        <v>1.6991713147410359</v>
      </c>
      <c r="R8" s="288">
        <v>3</v>
      </c>
      <c r="S8" s="186" t="s">
        <v>165</v>
      </c>
      <c r="T8" s="385">
        <f>取引基本表!BL7</f>
        <v>39325</v>
      </c>
      <c r="U8" s="385">
        <f>雇用表!D9</f>
        <v>4080</v>
      </c>
      <c r="V8" s="385">
        <f>雇用表!I9</f>
        <v>1118</v>
      </c>
      <c r="W8" s="187">
        <f t="shared" si="7"/>
        <v>0.10375079465988557</v>
      </c>
      <c r="X8" s="295">
        <f t="shared" si="8"/>
        <v>2.8429752066115702E-2</v>
      </c>
      <c r="Z8" s="288">
        <v>3</v>
      </c>
      <c r="AA8" s="35" t="s">
        <v>165</v>
      </c>
      <c r="AB8" s="70">
        <v>6092</v>
      </c>
      <c r="AC8" s="70">
        <v>4309</v>
      </c>
      <c r="AD8" s="70">
        <v>4601</v>
      </c>
      <c r="AE8" s="70">
        <v>1666</v>
      </c>
      <c r="AF8" s="70">
        <v>-26</v>
      </c>
      <c r="AG8" s="383">
        <f>取引基本表!BL7</f>
        <v>39325</v>
      </c>
      <c r="AH8" s="71">
        <f t="shared" si="9"/>
        <v>0.42319135410044501</v>
      </c>
      <c r="AI8" s="299">
        <f t="shared" si="10"/>
        <v>0.15491417673235855</v>
      </c>
      <c r="AK8" s="288">
        <v>3</v>
      </c>
      <c r="AL8" s="35" t="s">
        <v>165</v>
      </c>
      <c r="AM8" s="383">
        <f>取引基本表!AV7</f>
        <v>17450</v>
      </c>
      <c r="AN8" s="299">
        <f t="shared" si="6"/>
        <v>9.3886645084754355E-4</v>
      </c>
    </row>
    <row r="9" spans="1:40" ht="17.25" customHeight="1" x14ac:dyDescent="0.15">
      <c r="A9" s="289">
        <v>4</v>
      </c>
      <c r="B9" s="35" t="s">
        <v>1</v>
      </c>
      <c r="C9" s="380">
        <f t="shared" si="0"/>
        <v>1.9921322446061005</v>
      </c>
      <c r="D9" s="380">
        <f t="shared" si="1"/>
        <v>5.507712082262211E-2</v>
      </c>
      <c r="E9" s="380">
        <f t="shared" si="1"/>
        <v>4.1838046272493573E-2</v>
      </c>
      <c r="F9" s="380">
        <f t="shared" si="2"/>
        <v>0.44415167095115682</v>
      </c>
      <c r="G9" s="380">
        <f t="shared" si="2"/>
        <v>0.22660668380462726</v>
      </c>
      <c r="H9" s="381">
        <f t="shared" si="3"/>
        <v>-2.0122409892090618E-5</v>
      </c>
      <c r="K9" s="289">
        <v>4</v>
      </c>
      <c r="L9" s="35" t="s">
        <v>1</v>
      </c>
      <c r="M9" s="382">
        <f>取引基本表!BB8</f>
        <v>1387308</v>
      </c>
      <c r="N9" s="383">
        <f>取引基本表!BJ8</f>
        <v>-1376393</v>
      </c>
      <c r="O9" s="69">
        <f t="shared" si="4"/>
        <v>-0.9921322446061005</v>
      </c>
      <c r="P9" s="292">
        <f t="shared" si="5"/>
        <v>1.9921322446061005</v>
      </c>
      <c r="R9" s="289">
        <v>4</v>
      </c>
      <c r="S9" s="186" t="s">
        <v>1</v>
      </c>
      <c r="T9" s="385">
        <f>取引基本表!BL8</f>
        <v>15560</v>
      </c>
      <c r="U9" s="385">
        <f>雇用表!D10</f>
        <v>857</v>
      </c>
      <c r="V9" s="385">
        <f>雇用表!I10</f>
        <v>651</v>
      </c>
      <c r="W9" s="187">
        <f t="shared" si="7"/>
        <v>5.507712082262211E-2</v>
      </c>
      <c r="X9" s="295">
        <f t="shared" si="8"/>
        <v>4.1838046272493573E-2</v>
      </c>
      <c r="Z9" s="289">
        <v>4</v>
      </c>
      <c r="AA9" s="35" t="s">
        <v>1</v>
      </c>
      <c r="AB9" s="70">
        <v>3526</v>
      </c>
      <c r="AC9" s="70">
        <v>1194</v>
      </c>
      <c r="AD9" s="70">
        <v>1454</v>
      </c>
      <c r="AE9" s="70">
        <v>737</v>
      </c>
      <c r="AF9" s="70">
        <v>0</v>
      </c>
      <c r="AG9" s="383">
        <f>取引基本表!BL8</f>
        <v>15560</v>
      </c>
      <c r="AH9" s="71">
        <f t="shared" si="9"/>
        <v>0.44415167095115682</v>
      </c>
      <c r="AI9" s="299">
        <f t="shared" si="10"/>
        <v>0.22660668380462726</v>
      </c>
      <c r="AK9" s="289">
        <v>4</v>
      </c>
      <c r="AL9" s="35" t="s">
        <v>1</v>
      </c>
      <c r="AM9" s="383">
        <f>取引基本表!AV8</f>
        <v>-374</v>
      </c>
      <c r="AN9" s="299">
        <f t="shared" si="6"/>
        <v>-2.0122409892090618E-5</v>
      </c>
    </row>
    <row r="10" spans="1:40" ht="17.25" customHeight="1" x14ac:dyDescent="0.15">
      <c r="A10" s="288">
        <v>5</v>
      </c>
      <c r="B10" s="35" t="s">
        <v>166</v>
      </c>
      <c r="C10" s="380">
        <f t="shared" si="0"/>
        <v>1.6791175505249893</v>
      </c>
      <c r="D10" s="380">
        <f t="shared" si="1"/>
        <v>3.5884456721163506E-2</v>
      </c>
      <c r="E10" s="380">
        <f t="shared" si="1"/>
        <v>3.3328117239643219E-2</v>
      </c>
      <c r="F10" s="380">
        <f t="shared" si="2"/>
        <v>0.36414820056107028</v>
      </c>
      <c r="G10" s="380">
        <f t="shared" si="2"/>
        <v>0.13756925498307038</v>
      </c>
      <c r="H10" s="381">
        <f t="shared" si="3"/>
        <v>8.5127532229079331E-2</v>
      </c>
      <c r="K10" s="288">
        <v>5</v>
      </c>
      <c r="L10" s="35" t="s">
        <v>166</v>
      </c>
      <c r="M10" s="382">
        <f>取引基本表!BB9</f>
        <v>2583672</v>
      </c>
      <c r="N10" s="383">
        <f>取引基本表!BJ9</f>
        <v>-1754617</v>
      </c>
      <c r="O10" s="69">
        <f t="shared" si="4"/>
        <v>-0.67911755052498923</v>
      </c>
      <c r="P10" s="292">
        <f t="shared" si="5"/>
        <v>1.6791175505249893</v>
      </c>
      <c r="R10" s="288">
        <v>5</v>
      </c>
      <c r="S10" s="186" t="s">
        <v>166</v>
      </c>
      <c r="T10" s="385">
        <f>取引基本表!BL9</f>
        <v>2204715</v>
      </c>
      <c r="U10" s="385">
        <f>雇用表!D11</f>
        <v>79115</v>
      </c>
      <c r="V10" s="385">
        <f>雇用表!I11</f>
        <v>73479</v>
      </c>
      <c r="W10" s="187">
        <f t="shared" si="7"/>
        <v>3.5884456721163506E-2</v>
      </c>
      <c r="X10" s="295">
        <f t="shared" si="8"/>
        <v>3.3328117239643219E-2</v>
      </c>
      <c r="Z10" s="288">
        <v>5</v>
      </c>
      <c r="AA10" s="35" t="s">
        <v>166</v>
      </c>
      <c r="AB10" s="70">
        <v>303301</v>
      </c>
      <c r="AC10" s="70">
        <v>203534</v>
      </c>
      <c r="AD10" s="70">
        <v>126094</v>
      </c>
      <c r="AE10" s="70">
        <v>177127</v>
      </c>
      <c r="AF10" s="70">
        <v>-7213</v>
      </c>
      <c r="AG10" s="383">
        <f>取引基本表!BL9</f>
        <v>2204715</v>
      </c>
      <c r="AH10" s="71">
        <f t="shared" si="9"/>
        <v>0.36414820056107028</v>
      </c>
      <c r="AI10" s="299">
        <f t="shared" si="10"/>
        <v>0.13756925498307038</v>
      </c>
      <c r="AK10" s="288">
        <v>5</v>
      </c>
      <c r="AL10" s="35" t="s">
        <v>166</v>
      </c>
      <c r="AM10" s="383">
        <f>取引基本表!AV9</f>
        <v>1582201</v>
      </c>
      <c r="AN10" s="299">
        <f t="shared" si="6"/>
        <v>8.5127532229079331E-2</v>
      </c>
    </row>
    <row r="11" spans="1:40" ht="17.25" customHeight="1" x14ac:dyDescent="0.15">
      <c r="A11" s="289">
        <v>6</v>
      </c>
      <c r="B11" s="35" t="s">
        <v>2</v>
      </c>
      <c r="C11" s="380">
        <f t="shared" si="0"/>
        <v>1.886205695712738</v>
      </c>
      <c r="D11" s="380">
        <f t="shared" si="1"/>
        <v>0.11425786096635826</v>
      </c>
      <c r="E11" s="380">
        <f t="shared" si="1"/>
        <v>6.9679889397000955E-2</v>
      </c>
      <c r="F11" s="380">
        <f t="shared" si="2"/>
        <v>0.3909851465844234</v>
      </c>
      <c r="G11" s="380">
        <f t="shared" si="2"/>
        <v>0.24543939877344109</v>
      </c>
      <c r="H11" s="381">
        <f t="shared" si="3"/>
        <v>1.4107046808760652E-2</v>
      </c>
      <c r="K11" s="289">
        <v>6</v>
      </c>
      <c r="L11" s="35" t="s">
        <v>2</v>
      </c>
      <c r="M11" s="382">
        <f>取引基本表!BB10</f>
        <v>516880</v>
      </c>
      <c r="N11" s="383">
        <f>取引基本表!BJ10</f>
        <v>-458062</v>
      </c>
      <c r="O11" s="69">
        <f t="shared" si="4"/>
        <v>-0.886205695712738</v>
      </c>
      <c r="P11" s="292">
        <f t="shared" si="5"/>
        <v>1.886205695712738</v>
      </c>
      <c r="R11" s="289">
        <v>6</v>
      </c>
      <c r="S11" s="186" t="s">
        <v>2</v>
      </c>
      <c r="T11" s="385">
        <f>取引基本表!BL10</f>
        <v>282090</v>
      </c>
      <c r="U11" s="385">
        <f>雇用表!D12</f>
        <v>32231</v>
      </c>
      <c r="V11" s="385">
        <f>雇用表!I12</f>
        <v>19656</v>
      </c>
      <c r="W11" s="187">
        <f t="shared" si="7"/>
        <v>0.11425786096635826</v>
      </c>
      <c r="X11" s="295">
        <f t="shared" si="8"/>
        <v>6.9679889397000955E-2</v>
      </c>
      <c r="Z11" s="289">
        <v>6</v>
      </c>
      <c r="AA11" s="35" t="s">
        <v>2</v>
      </c>
      <c r="AB11" s="70">
        <v>69236</v>
      </c>
      <c r="AC11" s="70">
        <v>-12515</v>
      </c>
      <c r="AD11" s="70">
        <v>39790</v>
      </c>
      <c r="AE11" s="70">
        <v>13785</v>
      </c>
      <c r="AF11" s="70">
        <v>-3</v>
      </c>
      <c r="AG11" s="383">
        <f>取引基本表!BL10</f>
        <v>282090</v>
      </c>
      <c r="AH11" s="71">
        <f t="shared" si="9"/>
        <v>0.3909851465844234</v>
      </c>
      <c r="AI11" s="299">
        <f t="shared" si="10"/>
        <v>0.24543939877344109</v>
      </c>
      <c r="AK11" s="289">
        <v>6</v>
      </c>
      <c r="AL11" s="35" t="s">
        <v>2</v>
      </c>
      <c r="AM11" s="383">
        <f>取引基本表!AV10</f>
        <v>262197</v>
      </c>
      <c r="AN11" s="299">
        <f t="shared" si="6"/>
        <v>1.4107046808760652E-2</v>
      </c>
    </row>
    <row r="12" spans="1:40" ht="17.25" customHeight="1" x14ac:dyDescent="0.15">
      <c r="A12" s="288">
        <v>7</v>
      </c>
      <c r="B12" s="35" t="s">
        <v>97</v>
      </c>
      <c r="C12" s="380">
        <f t="shared" si="0"/>
        <v>1.7307428767201507</v>
      </c>
      <c r="D12" s="380">
        <f t="shared" si="1"/>
        <v>5.3391076544275953E-2</v>
      </c>
      <c r="E12" s="380">
        <f t="shared" si="1"/>
        <v>4.041198195937943E-2</v>
      </c>
      <c r="F12" s="380">
        <f t="shared" si="2"/>
        <v>0.34923508235554956</v>
      </c>
      <c r="G12" s="380">
        <f t="shared" si="2"/>
        <v>0.17808257143023845</v>
      </c>
      <c r="H12" s="381">
        <f t="shared" si="3"/>
        <v>1.0624524816553835E-3</v>
      </c>
      <c r="K12" s="288">
        <v>7</v>
      </c>
      <c r="L12" s="35" t="s">
        <v>97</v>
      </c>
      <c r="M12" s="382">
        <f>取引基本表!BB11</f>
        <v>875650</v>
      </c>
      <c r="N12" s="383">
        <f>取引基本表!BJ11</f>
        <v>-639875</v>
      </c>
      <c r="O12" s="69">
        <f t="shared" si="4"/>
        <v>-0.7307428767201507</v>
      </c>
      <c r="P12" s="292">
        <f t="shared" si="5"/>
        <v>1.7307428767201507</v>
      </c>
      <c r="R12" s="288">
        <v>7</v>
      </c>
      <c r="S12" s="186" t="s">
        <v>97</v>
      </c>
      <c r="T12" s="385">
        <f>取引基本表!BL11</f>
        <v>685564</v>
      </c>
      <c r="U12" s="385">
        <f>雇用表!D13</f>
        <v>36603</v>
      </c>
      <c r="V12" s="385">
        <f>雇用表!I13</f>
        <v>27705</v>
      </c>
      <c r="W12" s="187">
        <f t="shared" si="7"/>
        <v>5.3391076544275953E-2</v>
      </c>
      <c r="X12" s="295">
        <f t="shared" si="8"/>
        <v>4.041198195937943E-2</v>
      </c>
      <c r="Z12" s="288">
        <v>7</v>
      </c>
      <c r="AA12" s="35" t="s">
        <v>97</v>
      </c>
      <c r="AB12" s="70">
        <v>122087</v>
      </c>
      <c r="AC12" s="70">
        <v>55372</v>
      </c>
      <c r="AD12" s="70">
        <v>43932</v>
      </c>
      <c r="AE12" s="70">
        <v>18036</v>
      </c>
      <c r="AF12" s="70">
        <v>-4</v>
      </c>
      <c r="AG12" s="383">
        <f>取引基本表!BL11</f>
        <v>685564</v>
      </c>
      <c r="AH12" s="71">
        <f t="shared" si="9"/>
        <v>0.34923508235554956</v>
      </c>
      <c r="AI12" s="299">
        <f t="shared" si="10"/>
        <v>0.17808257143023845</v>
      </c>
      <c r="AK12" s="288">
        <v>7</v>
      </c>
      <c r="AL12" s="35" t="s">
        <v>97</v>
      </c>
      <c r="AM12" s="383">
        <f>取引基本表!AV11</f>
        <v>19747</v>
      </c>
      <c r="AN12" s="299">
        <f t="shared" si="6"/>
        <v>1.0624524816553835E-3</v>
      </c>
    </row>
    <row r="13" spans="1:40" ht="17.25" customHeight="1" x14ac:dyDescent="0.15">
      <c r="A13" s="289">
        <v>8</v>
      </c>
      <c r="B13" s="35" t="s">
        <v>3</v>
      </c>
      <c r="C13" s="380">
        <f t="shared" si="0"/>
        <v>1.8663861489644316</v>
      </c>
      <c r="D13" s="380">
        <f t="shared" si="1"/>
        <v>1.3867836747138904E-2</v>
      </c>
      <c r="E13" s="380">
        <f t="shared" si="1"/>
        <v>1.3435014447853675E-2</v>
      </c>
      <c r="F13" s="380">
        <f t="shared" si="2"/>
        <v>0.31889278097965035</v>
      </c>
      <c r="G13" s="380">
        <f t="shared" si="2"/>
        <v>9.8052650116616694E-2</v>
      </c>
      <c r="H13" s="381">
        <f t="shared" si="3"/>
        <v>8.1676000900235725E-3</v>
      </c>
      <c r="K13" s="289">
        <v>8</v>
      </c>
      <c r="L13" s="35" t="s">
        <v>3</v>
      </c>
      <c r="M13" s="382">
        <f>取引基本表!BB12</f>
        <v>1951392</v>
      </c>
      <c r="N13" s="383">
        <f>取引基本表!BJ12</f>
        <v>-1690659</v>
      </c>
      <c r="O13" s="69">
        <f t="shared" si="4"/>
        <v>-0.86638614896443156</v>
      </c>
      <c r="P13" s="292">
        <f t="shared" si="5"/>
        <v>1.8663861489644316</v>
      </c>
      <c r="R13" s="289">
        <v>8</v>
      </c>
      <c r="S13" s="186" t="s">
        <v>3</v>
      </c>
      <c r="T13" s="385">
        <f>取引基本表!BL12</f>
        <v>1141346</v>
      </c>
      <c r="U13" s="385">
        <f>雇用表!D14</f>
        <v>15828</v>
      </c>
      <c r="V13" s="385">
        <f>雇用表!I14</f>
        <v>15334</v>
      </c>
      <c r="W13" s="187">
        <f t="shared" si="7"/>
        <v>1.3867836747138904E-2</v>
      </c>
      <c r="X13" s="295">
        <f t="shared" si="8"/>
        <v>1.3435014447853675E-2</v>
      </c>
      <c r="Z13" s="289">
        <v>8</v>
      </c>
      <c r="AA13" s="35" t="s">
        <v>3</v>
      </c>
      <c r="AB13" s="70">
        <v>111912</v>
      </c>
      <c r="AC13" s="70">
        <v>72637</v>
      </c>
      <c r="AD13" s="70">
        <v>155607</v>
      </c>
      <c r="AE13" s="70">
        <v>23813</v>
      </c>
      <c r="AF13" s="70">
        <v>-2</v>
      </c>
      <c r="AG13" s="383">
        <f>取引基本表!BL12</f>
        <v>1141346</v>
      </c>
      <c r="AH13" s="71">
        <f t="shared" si="9"/>
        <v>0.31889278097965035</v>
      </c>
      <c r="AI13" s="299">
        <f t="shared" si="10"/>
        <v>9.8052650116616694E-2</v>
      </c>
      <c r="AK13" s="289">
        <v>8</v>
      </c>
      <c r="AL13" s="35" t="s">
        <v>3</v>
      </c>
      <c r="AM13" s="383">
        <f>取引基本表!AV12</f>
        <v>151805</v>
      </c>
      <c r="AN13" s="299">
        <f t="shared" si="6"/>
        <v>8.1676000900235725E-3</v>
      </c>
    </row>
    <row r="14" spans="1:40" ht="17.25" customHeight="1" x14ac:dyDescent="0.15">
      <c r="A14" s="288">
        <v>9</v>
      </c>
      <c r="B14" s="35" t="s">
        <v>4</v>
      </c>
      <c r="C14" s="380">
        <f t="shared" si="0"/>
        <v>1.621524400094871</v>
      </c>
      <c r="D14" s="380">
        <f t="shared" si="1"/>
        <v>1.0097998874734429E-3</v>
      </c>
      <c r="E14" s="380">
        <f t="shared" si="1"/>
        <v>9.4576891747772567E-4</v>
      </c>
      <c r="F14" s="380">
        <f t="shared" si="2"/>
        <v>0.30341232585675537</v>
      </c>
      <c r="G14" s="380">
        <f t="shared" si="2"/>
        <v>1.1659934667416844E-2</v>
      </c>
      <c r="H14" s="381">
        <f t="shared" si="3"/>
        <v>2.0741523717299939E-2</v>
      </c>
      <c r="K14" s="288">
        <v>9</v>
      </c>
      <c r="L14" s="35" t="s">
        <v>4</v>
      </c>
      <c r="M14" s="382">
        <f>取引基本表!BB13</f>
        <v>1163684</v>
      </c>
      <c r="N14" s="383">
        <f>取引基本表!BJ13</f>
        <v>-723258</v>
      </c>
      <c r="O14" s="69">
        <f t="shared" si="4"/>
        <v>-0.62152440009487109</v>
      </c>
      <c r="P14" s="292">
        <f t="shared" si="5"/>
        <v>1.621524400094871</v>
      </c>
      <c r="R14" s="288">
        <v>9</v>
      </c>
      <c r="S14" s="186" t="s">
        <v>4</v>
      </c>
      <c r="T14" s="385">
        <f>取引基本表!BL13</f>
        <v>952664</v>
      </c>
      <c r="U14" s="385">
        <f>雇用表!D15</f>
        <v>962</v>
      </c>
      <c r="V14" s="385">
        <f>雇用表!I15</f>
        <v>901</v>
      </c>
      <c r="W14" s="187">
        <f t="shared" si="7"/>
        <v>1.0097998874734429E-3</v>
      </c>
      <c r="X14" s="295">
        <f t="shared" si="8"/>
        <v>9.4576891747772567E-4</v>
      </c>
      <c r="Z14" s="288">
        <v>9</v>
      </c>
      <c r="AA14" s="35" t="s">
        <v>4</v>
      </c>
      <c r="AB14" s="70">
        <v>11108</v>
      </c>
      <c r="AC14" s="70">
        <v>40648</v>
      </c>
      <c r="AD14" s="70">
        <v>25498</v>
      </c>
      <c r="AE14" s="70">
        <v>215428</v>
      </c>
      <c r="AF14" s="70">
        <v>-3632</v>
      </c>
      <c r="AG14" s="383">
        <f>取引基本表!BL13</f>
        <v>952664</v>
      </c>
      <c r="AH14" s="71">
        <f t="shared" si="9"/>
        <v>0.30341232585675537</v>
      </c>
      <c r="AI14" s="299">
        <f t="shared" si="10"/>
        <v>1.1659934667416844E-2</v>
      </c>
      <c r="AK14" s="288">
        <v>9</v>
      </c>
      <c r="AL14" s="35" t="s">
        <v>4</v>
      </c>
      <c r="AM14" s="383">
        <f>取引基本表!AV13</f>
        <v>385507</v>
      </c>
      <c r="AN14" s="299">
        <f t="shared" si="6"/>
        <v>2.0741523717299939E-2</v>
      </c>
    </row>
    <row r="15" spans="1:40" ht="17.25" customHeight="1" x14ac:dyDescent="0.15">
      <c r="A15" s="289">
        <v>10</v>
      </c>
      <c r="B15" s="35" t="s">
        <v>167</v>
      </c>
      <c r="C15" s="380">
        <f t="shared" si="0"/>
        <v>1.5379964224482703</v>
      </c>
      <c r="D15" s="380">
        <f t="shared" si="1"/>
        <v>4.7522447367376097E-2</v>
      </c>
      <c r="E15" s="380">
        <f t="shared" si="1"/>
        <v>4.2545676709145233E-2</v>
      </c>
      <c r="F15" s="380">
        <f t="shared" si="2"/>
        <v>0.33935947066777478</v>
      </c>
      <c r="G15" s="380">
        <f t="shared" si="2"/>
        <v>0.22355968676439547</v>
      </c>
      <c r="H15" s="381">
        <f t="shared" si="3"/>
        <v>1.2516784591700431E-3</v>
      </c>
      <c r="K15" s="289">
        <v>10</v>
      </c>
      <c r="L15" s="35" t="s">
        <v>167</v>
      </c>
      <c r="M15" s="382">
        <f>取引基本表!BB14</f>
        <v>1211443</v>
      </c>
      <c r="N15" s="383">
        <f>取引基本表!BJ14</f>
        <v>-651752</v>
      </c>
      <c r="O15" s="69">
        <f t="shared" si="4"/>
        <v>-0.53799642244827039</v>
      </c>
      <c r="P15" s="292">
        <f t="shared" si="5"/>
        <v>1.5379964224482703</v>
      </c>
      <c r="R15" s="289">
        <v>10</v>
      </c>
      <c r="S15" s="186" t="s">
        <v>167</v>
      </c>
      <c r="T15" s="385">
        <f>取引基本表!BL14</f>
        <v>1435469</v>
      </c>
      <c r="U15" s="385">
        <f>雇用表!D16</f>
        <v>68217</v>
      </c>
      <c r="V15" s="385">
        <f>雇用表!I16</f>
        <v>61073</v>
      </c>
      <c r="W15" s="187">
        <f t="shared" si="7"/>
        <v>4.7522447367376097E-2</v>
      </c>
      <c r="X15" s="295">
        <f t="shared" si="8"/>
        <v>4.2545676709145233E-2</v>
      </c>
      <c r="Z15" s="289">
        <v>10</v>
      </c>
      <c r="AA15" s="35" t="s">
        <v>167</v>
      </c>
      <c r="AB15" s="70">
        <v>320913</v>
      </c>
      <c r="AC15" s="70">
        <v>-9756</v>
      </c>
      <c r="AD15" s="70">
        <v>120493</v>
      </c>
      <c r="AE15" s="70">
        <v>55496</v>
      </c>
      <c r="AF15" s="70">
        <v>-6</v>
      </c>
      <c r="AG15" s="383">
        <f>取引基本表!BL14</f>
        <v>1435469</v>
      </c>
      <c r="AH15" s="71">
        <f t="shared" si="9"/>
        <v>0.33935947066777478</v>
      </c>
      <c r="AI15" s="299">
        <f t="shared" si="10"/>
        <v>0.22355968676439547</v>
      </c>
      <c r="AK15" s="289">
        <v>10</v>
      </c>
      <c r="AL15" s="35" t="s">
        <v>167</v>
      </c>
      <c r="AM15" s="383">
        <f>取引基本表!AV14</f>
        <v>23264</v>
      </c>
      <c r="AN15" s="299">
        <f t="shared" si="6"/>
        <v>1.2516784591700431E-3</v>
      </c>
    </row>
    <row r="16" spans="1:40" ht="17.25" customHeight="1" x14ac:dyDescent="0.15">
      <c r="A16" s="288">
        <v>11</v>
      </c>
      <c r="B16" s="35" t="s">
        <v>168</v>
      </c>
      <c r="C16" s="380">
        <f t="shared" si="0"/>
        <v>1.5561190873130322</v>
      </c>
      <c r="D16" s="380">
        <f t="shared" si="1"/>
        <v>3.6381962666217654E-2</v>
      </c>
      <c r="E16" s="380">
        <f t="shared" si="1"/>
        <v>3.2796853148488549E-2</v>
      </c>
      <c r="F16" s="380">
        <f t="shared" si="2"/>
        <v>0.45399226383412611</v>
      </c>
      <c r="G16" s="380">
        <f t="shared" si="2"/>
        <v>0.23205691273661022</v>
      </c>
      <c r="H16" s="381">
        <f t="shared" si="3"/>
        <v>1.7260615822143291E-3</v>
      </c>
      <c r="K16" s="288">
        <v>11</v>
      </c>
      <c r="L16" s="35" t="s">
        <v>168</v>
      </c>
      <c r="M16" s="382">
        <f>取引基本表!BB15</f>
        <v>426477</v>
      </c>
      <c r="N16" s="383">
        <f>取引基本表!BJ15</f>
        <v>-237172</v>
      </c>
      <c r="O16" s="69">
        <f t="shared" si="4"/>
        <v>-0.55611908731303217</v>
      </c>
      <c r="P16" s="292">
        <f t="shared" si="5"/>
        <v>1.5561190873130322</v>
      </c>
      <c r="R16" s="288">
        <v>11</v>
      </c>
      <c r="S16" s="186" t="s">
        <v>168</v>
      </c>
      <c r="T16" s="385">
        <f>取引基本表!BL15</f>
        <v>427602</v>
      </c>
      <c r="U16" s="385">
        <f>雇用表!D17</f>
        <v>15557</v>
      </c>
      <c r="V16" s="385">
        <f>雇用表!I17</f>
        <v>14024</v>
      </c>
      <c r="W16" s="187">
        <f t="shared" si="7"/>
        <v>3.6381962666217654E-2</v>
      </c>
      <c r="X16" s="295">
        <f t="shared" si="8"/>
        <v>3.2796853148488549E-2</v>
      </c>
      <c r="Z16" s="288">
        <v>11</v>
      </c>
      <c r="AA16" s="35" t="s">
        <v>168</v>
      </c>
      <c r="AB16" s="70">
        <v>99228</v>
      </c>
      <c r="AC16" s="70">
        <v>15904</v>
      </c>
      <c r="AD16" s="70">
        <v>67559</v>
      </c>
      <c r="AE16" s="70">
        <v>11440</v>
      </c>
      <c r="AF16" s="70">
        <v>-3</v>
      </c>
      <c r="AG16" s="383">
        <f>取引基本表!BL15</f>
        <v>427602</v>
      </c>
      <c r="AH16" s="71">
        <f t="shared" si="9"/>
        <v>0.45399226383412611</v>
      </c>
      <c r="AI16" s="299">
        <f t="shared" si="10"/>
        <v>0.23205691273661022</v>
      </c>
      <c r="AK16" s="288">
        <v>11</v>
      </c>
      <c r="AL16" s="35" t="s">
        <v>168</v>
      </c>
      <c r="AM16" s="383">
        <f>取引基本表!AV15</f>
        <v>32081</v>
      </c>
      <c r="AN16" s="299">
        <f t="shared" si="6"/>
        <v>1.7260615822143291E-3</v>
      </c>
    </row>
    <row r="17" spans="1:40" ht="17.25" customHeight="1" x14ac:dyDescent="0.15">
      <c r="A17" s="289">
        <v>12</v>
      </c>
      <c r="B17" s="35" t="s">
        <v>169</v>
      </c>
      <c r="C17" s="380">
        <f t="shared" si="0"/>
        <v>1.9138005624053644</v>
      </c>
      <c r="D17" s="380">
        <f t="shared" si="1"/>
        <v>7.7759018132968136E-2</v>
      </c>
      <c r="E17" s="380">
        <f t="shared" si="1"/>
        <v>5.4566173049882649E-2</v>
      </c>
      <c r="F17" s="380">
        <f t="shared" si="2"/>
        <v>0.46132696318521343</v>
      </c>
      <c r="G17" s="380">
        <f t="shared" si="2"/>
        <v>0.29342581896303888</v>
      </c>
      <c r="H17" s="381">
        <f t="shared" si="3"/>
        <v>7.408705460269728E-5</v>
      </c>
      <c r="K17" s="289">
        <v>12</v>
      </c>
      <c r="L17" s="35" t="s">
        <v>169</v>
      </c>
      <c r="M17" s="382">
        <f>取引基本表!BB16</f>
        <v>27738</v>
      </c>
      <c r="N17" s="383">
        <f>取引基本表!BJ16</f>
        <v>-25347</v>
      </c>
      <c r="O17" s="69">
        <f t="shared" si="4"/>
        <v>-0.91380056240536445</v>
      </c>
      <c r="P17" s="292">
        <f t="shared" si="5"/>
        <v>1.9138005624053644</v>
      </c>
      <c r="R17" s="289">
        <v>12</v>
      </c>
      <c r="S17" s="186" t="s">
        <v>169</v>
      </c>
      <c r="T17" s="385">
        <f>取引基本表!BL16</f>
        <v>191309</v>
      </c>
      <c r="U17" s="385">
        <f>雇用表!D18</f>
        <v>14876</v>
      </c>
      <c r="V17" s="385">
        <f>雇用表!I18</f>
        <v>10439</v>
      </c>
      <c r="W17" s="187">
        <f t="shared" si="7"/>
        <v>7.7759018132968136E-2</v>
      </c>
      <c r="X17" s="295">
        <f t="shared" si="8"/>
        <v>5.4566173049882649E-2</v>
      </c>
      <c r="Z17" s="289">
        <v>12</v>
      </c>
      <c r="AA17" s="35" t="s">
        <v>169</v>
      </c>
      <c r="AB17" s="70">
        <v>56135</v>
      </c>
      <c r="AC17" s="70">
        <v>3280</v>
      </c>
      <c r="AD17" s="70">
        <v>24485</v>
      </c>
      <c r="AE17" s="70">
        <v>4358</v>
      </c>
      <c r="AF17" s="70">
        <v>-2</v>
      </c>
      <c r="AG17" s="383">
        <f>取引基本表!BL16</f>
        <v>191309</v>
      </c>
      <c r="AH17" s="71">
        <f t="shared" si="9"/>
        <v>0.46132696318521343</v>
      </c>
      <c r="AI17" s="299">
        <f t="shared" si="10"/>
        <v>0.29342581896303888</v>
      </c>
      <c r="AK17" s="289">
        <v>12</v>
      </c>
      <c r="AL17" s="35" t="s">
        <v>169</v>
      </c>
      <c r="AM17" s="383">
        <f>取引基本表!AV16</f>
        <v>1377</v>
      </c>
      <c r="AN17" s="299">
        <f t="shared" si="6"/>
        <v>7.408705460269728E-5</v>
      </c>
    </row>
    <row r="18" spans="1:40" ht="17.25" customHeight="1" x14ac:dyDescent="0.15">
      <c r="A18" s="288">
        <v>13</v>
      </c>
      <c r="B18" s="35" t="s">
        <v>170</v>
      </c>
      <c r="C18" s="380">
        <f t="shared" si="0"/>
        <v>1.7110211674181413</v>
      </c>
      <c r="D18" s="380">
        <f t="shared" si="1"/>
        <v>4.4574750223706147E-2</v>
      </c>
      <c r="E18" s="380">
        <f t="shared" si="1"/>
        <v>3.9092504514586568E-2</v>
      </c>
      <c r="F18" s="380">
        <f t="shared" si="2"/>
        <v>0.481838760471413</v>
      </c>
      <c r="G18" s="380">
        <f t="shared" si="2"/>
        <v>0.22037887844027682</v>
      </c>
      <c r="H18" s="381">
        <f t="shared" si="3"/>
        <v>3.2351885208861198E-4</v>
      </c>
      <c r="K18" s="288">
        <v>13</v>
      </c>
      <c r="L18" s="35" t="s">
        <v>170</v>
      </c>
      <c r="M18" s="382">
        <f>取引基本表!BB17</f>
        <v>409639</v>
      </c>
      <c r="N18" s="383">
        <f>取引基本表!BJ17</f>
        <v>-291262</v>
      </c>
      <c r="O18" s="69">
        <f t="shared" si="4"/>
        <v>-0.71102116741814136</v>
      </c>
      <c r="P18" s="292">
        <f t="shared" si="5"/>
        <v>1.7110211674181413</v>
      </c>
      <c r="R18" s="288">
        <v>13</v>
      </c>
      <c r="S18" s="186" t="s">
        <v>170</v>
      </c>
      <c r="T18" s="385">
        <f>取引基本表!BL17</f>
        <v>432487</v>
      </c>
      <c r="U18" s="385">
        <f>雇用表!D19</f>
        <v>19278</v>
      </c>
      <c r="V18" s="385">
        <f>雇用表!I19</f>
        <v>16907</v>
      </c>
      <c r="W18" s="187">
        <f t="shared" si="7"/>
        <v>4.4574750223706147E-2</v>
      </c>
      <c r="X18" s="295">
        <f t="shared" si="8"/>
        <v>3.9092504514586568E-2</v>
      </c>
      <c r="Z18" s="288">
        <v>13</v>
      </c>
      <c r="AA18" s="35" t="s">
        <v>170</v>
      </c>
      <c r="AB18" s="70">
        <v>95311</v>
      </c>
      <c r="AC18" s="70">
        <v>54573</v>
      </c>
      <c r="AD18" s="70">
        <v>45267</v>
      </c>
      <c r="AE18" s="70">
        <v>13238</v>
      </c>
      <c r="AF18" s="70">
        <v>0</v>
      </c>
      <c r="AG18" s="383">
        <f>取引基本表!BL17</f>
        <v>432487</v>
      </c>
      <c r="AH18" s="71">
        <f t="shared" si="9"/>
        <v>0.481838760471413</v>
      </c>
      <c r="AI18" s="299">
        <f t="shared" si="10"/>
        <v>0.22037887844027682</v>
      </c>
      <c r="AK18" s="288">
        <v>13</v>
      </c>
      <c r="AL18" s="35" t="s">
        <v>170</v>
      </c>
      <c r="AM18" s="383">
        <f>取引基本表!AV17</f>
        <v>6013</v>
      </c>
      <c r="AN18" s="299">
        <f t="shared" si="6"/>
        <v>3.2351885208861198E-4</v>
      </c>
    </row>
    <row r="19" spans="1:40" ht="17.25" customHeight="1" x14ac:dyDescent="0.15">
      <c r="A19" s="289">
        <v>14</v>
      </c>
      <c r="B19" s="35" t="s">
        <v>5</v>
      </c>
      <c r="C19" s="380">
        <f t="shared" si="0"/>
        <v>1.4741924019183927</v>
      </c>
      <c r="D19" s="380">
        <f t="shared" si="1"/>
        <v>1.0166939725639489E-2</v>
      </c>
      <c r="E19" s="380">
        <f t="shared" si="1"/>
        <v>9.4340922408746569E-3</v>
      </c>
      <c r="F19" s="380">
        <f t="shared" si="2"/>
        <v>0.26496716403559761</v>
      </c>
      <c r="G19" s="380">
        <f t="shared" si="2"/>
        <v>7.2452233733790519E-2</v>
      </c>
      <c r="H19" s="381">
        <f t="shared" si="3"/>
        <v>-1.1374003880181702E-4</v>
      </c>
      <c r="K19" s="289">
        <v>14</v>
      </c>
      <c r="L19" s="35" t="s">
        <v>5</v>
      </c>
      <c r="M19" s="382">
        <f>取引基本表!BB18</f>
        <v>3266693</v>
      </c>
      <c r="N19" s="383">
        <f>取引基本表!BJ18</f>
        <v>-1549041</v>
      </c>
      <c r="O19" s="69">
        <f t="shared" si="4"/>
        <v>-0.47419240191839268</v>
      </c>
      <c r="P19" s="292">
        <f t="shared" si="5"/>
        <v>1.4741924019183927</v>
      </c>
      <c r="R19" s="289">
        <v>14</v>
      </c>
      <c r="S19" s="186" t="s">
        <v>5</v>
      </c>
      <c r="T19" s="385">
        <f>取引基本表!BL18</f>
        <v>3411351</v>
      </c>
      <c r="U19" s="385">
        <f>雇用表!D20</f>
        <v>34683</v>
      </c>
      <c r="V19" s="385">
        <f>雇用表!I20</f>
        <v>32183</v>
      </c>
      <c r="W19" s="187">
        <f t="shared" si="7"/>
        <v>1.0166939725639489E-2</v>
      </c>
      <c r="X19" s="295">
        <f t="shared" si="8"/>
        <v>9.4340922408746569E-3</v>
      </c>
      <c r="Z19" s="289">
        <v>14</v>
      </c>
      <c r="AA19" s="35" t="s">
        <v>5</v>
      </c>
      <c r="AB19" s="70">
        <v>247160</v>
      </c>
      <c r="AC19" s="70">
        <v>430120</v>
      </c>
      <c r="AD19" s="70">
        <v>167276</v>
      </c>
      <c r="AE19" s="70">
        <v>59350</v>
      </c>
      <c r="AF19" s="70">
        <v>-10</v>
      </c>
      <c r="AG19" s="383">
        <f>取引基本表!BL18</f>
        <v>3411351</v>
      </c>
      <c r="AH19" s="71">
        <f t="shared" si="9"/>
        <v>0.26496716403559761</v>
      </c>
      <c r="AI19" s="299">
        <f t="shared" si="10"/>
        <v>7.2452233733790519E-2</v>
      </c>
      <c r="AK19" s="289">
        <v>14</v>
      </c>
      <c r="AL19" s="35" t="s">
        <v>5</v>
      </c>
      <c r="AM19" s="383">
        <f>取引基本表!AV18</f>
        <v>-2114</v>
      </c>
      <c r="AN19" s="299">
        <f t="shared" si="6"/>
        <v>-1.1374003880181702E-4</v>
      </c>
    </row>
    <row r="20" spans="1:40" ht="17.25" customHeight="1" x14ac:dyDescent="0.15">
      <c r="A20" s="288">
        <v>15</v>
      </c>
      <c r="B20" s="35" t="s">
        <v>6</v>
      </c>
      <c r="C20" s="380">
        <f t="shared" si="0"/>
        <v>1.7914400039991614</v>
      </c>
      <c r="D20" s="380">
        <f t="shared" si="1"/>
        <v>1.4370745054861198E-2</v>
      </c>
      <c r="E20" s="380">
        <f t="shared" si="1"/>
        <v>1.2822749001160996E-2</v>
      </c>
      <c r="F20" s="380">
        <f t="shared" si="2"/>
        <v>0.15088328436796519</v>
      </c>
      <c r="G20" s="380">
        <f t="shared" si="2"/>
        <v>0.15120623777001357</v>
      </c>
      <c r="H20" s="381">
        <f t="shared" si="3"/>
        <v>5.5245161703739701E-4</v>
      </c>
      <c r="K20" s="288">
        <v>15</v>
      </c>
      <c r="L20" s="35" t="s">
        <v>6</v>
      </c>
      <c r="M20" s="382">
        <f>取引基本表!BB19</f>
        <v>1340281</v>
      </c>
      <c r="N20" s="383">
        <f>取引基本表!BJ19</f>
        <v>-1060752</v>
      </c>
      <c r="O20" s="69">
        <f t="shared" si="4"/>
        <v>-0.79144000399916137</v>
      </c>
      <c r="P20" s="292">
        <f t="shared" si="5"/>
        <v>1.7914400039991614</v>
      </c>
      <c r="R20" s="288">
        <v>15</v>
      </c>
      <c r="S20" s="186" t="s">
        <v>6</v>
      </c>
      <c r="T20" s="385">
        <f>取引基本表!BL19</f>
        <v>733852</v>
      </c>
      <c r="U20" s="385">
        <f>雇用表!D21</f>
        <v>10546</v>
      </c>
      <c r="V20" s="385">
        <f>雇用表!I21</f>
        <v>9410</v>
      </c>
      <c r="W20" s="187">
        <f t="shared" si="7"/>
        <v>1.4370745054861198E-2</v>
      </c>
      <c r="X20" s="295">
        <f t="shared" si="8"/>
        <v>1.2822749001160996E-2</v>
      </c>
      <c r="Z20" s="288">
        <v>15</v>
      </c>
      <c r="AA20" s="35" t="s">
        <v>6</v>
      </c>
      <c r="AB20" s="70">
        <v>110963</v>
      </c>
      <c r="AC20" s="70">
        <v>-27292</v>
      </c>
      <c r="AD20" s="70">
        <v>20659</v>
      </c>
      <c r="AE20" s="70">
        <v>6400</v>
      </c>
      <c r="AF20" s="70">
        <v>-4</v>
      </c>
      <c r="AG20" s="383">
        <f>取引基本表!BL19</f>
        <v>733852</v>
      </c>
      <c r="AH20" s="71">
        <f t="shared" si="9"/>
        <v>0.15088328436796519</v>
      </c>
      <c r="AI20" s="299">
        <f t="shared" si="10"/>
        <v>0.15120623777001357</v>
      </c>
      <c r="AK20" s="288">
        <v>15</v>
      </c>
      <c r="AL20" s="35" t="s">
        <v>6</v>
      </c>
      <c r="AM20" s="383">
        <f>取引基本表!AV19</f>
        <v>10268</v>
      </c>
      <c r="AN20" s="299">
        <f t="shared" si="6"/>
        <v>5.5245161703739701E-4</v>
      </c>
    </row>
    <row r="21" spans="1:40" ht="17.25" customHeight="1" x14ac:dyDescent="0.15">
      <c r="A21" s="289">
        <v>16</v>
      </c>
      <c r="B21" s="35" t="s">
        <v>7</v>
      </c>
      <c r="C21" s="380">
        <f t="shared" si="0"/>
        <v>1.4069919651480591</v>
      </c>
      <c r="D21" s="380">
        <f t="shared" si="1"/>
        <v>7.248960510157916E-2</v>
      </c>
      <c r="E21" s="380">
        <f t="shared" si="1"/>
        <v>5.9696160171201641E-2</v>
      </c>
      <c r="F21" s="380">
        <f t="shared" si="2"/>
        <v>0.41125826744511707</v>
      </c>
      <c r="G21" s="380">
        <f t="shared" si="2"/>
        <v>0.27219553180946637</v>
      </c>
      <c r="H21" s="381">
        <f t="shared" si="3"/>
        <v>9.9342293114321168E-4</v>
      </c>
      <c r="K21" s="289">
        <v>16</v>
      </c>
      <c r="L21" s="35" t="s">
        <v>7</v>
      </c>
      <c r="M21" s="382">
        <f>取引基本表!BB20</f>
        <v>973260</v>
      </c>
      <c r="N21" s="383">
        <f>取引基本表!BJ20</f>
        <v>-396109</v>
      </c>
      <c r="O21" s="69">
        <f t="shared" si="4"/>
        <v>-0.40699196514805908</v>
      </c>
      <c r="P21" s="292">
        <f t="shared" si="5"/>
        <v>1.4069919651480591</v>
      </c>
      <c r="R21" s="289">
        <v>16</v>
      </c>
      <c r="S21" s="186" t="s">
        <v>7</v>
      </c>
      <c r="T21" s="385">
        <f>取引基本表!BL20</f>
        <v>1114008</v>
      </c>
      <c r="U21" s="385">
        <f>雇用表!D22</f>
        <v>80754</v>
      </c>
      <c r="V21" s="385">
        <f>雇用表!I22</f>
        <v>66502</v>
      </c>
      <c r="W21" s="187">
        <f t="shared" si="7"/>
        <v>7.248960510157916E-2</v>
      </c>
      <c r="X21" s="295">
        <f t="shared" si="8"/>
        <v>5.9696160171201641E-2</v>
      </c>
      <c r="Z21" s="289">
        <v>16</v>
      </c>
      <c r="AA21" s="35" t="s">
        <v>7</v>
      </c>
      <c r="AB21" s="70">
        <v>303228</v>
      </c>
      <c r="AC21" s="70">
        <v>39881</v>
      </c>
      <c r="AD21" s="70">
        <v>85907</v>
      </c>
      <c r="AE21" s="70">
        <v>29137</v>
      </c>
      <c r="AF21" s="70">
        <v>-8</v>
      </c>
      <c r="AG21" s="383">
        <f>取引基本表!BL20</f>
        <v>1114008</v>
      </c>
      <c r="AH21" s="71">
        <f t="shared" si="9"/>
        <v>0.41125826744511707</v>
      </c>
      <c r="AI21" s="299">
        <f t="shared" si="10"/>
        <v>0.27219553180946637</v>
      </c>
      <c r="AK21" s="289">
        <v>16</v>
      </c>
      <c r="AL21" s="35" t="s">
        <v>7</v>
      </c>
      <c r="AM21" s="383">
        <f>取引基本表!AV20</f>
        <v>18464</v>
      </c>
      <c r="AN21" s="299">
        <f t="shared" si="6"/>
        <v>9.9342293114321168E-4</v>
      </c>
    </row>
    <row r="22" spans="1:40" ht="17.25" customHeight="1" x14ac:dyDescent="0.15">
      <c r="A22" s="288">
        <v>17</v>
      </c>
      <c r="B22" s="35" t="s">
        <v>98</v>
      </c>
      <c r="C22" s="380">
        <f t="shared" si="0"/>
        <v>1.755808790552488</v>
      </c>
      <c r="D22" s="380">
        <f t="shared" si="1"/>
        <v>3.5687331536388138E-2</v>
      </c>
      <c r="E22" s="380">
        <f t="shared" si="1"/>
        <v>3.2368630471056349E-2</v>
      </c>
      <c r="F22" s="380">
        <f t="shared" si="2"/>
        <v>0.41343088178667692</v>
      </c>
      <c r="G22" s="380">
        <f t="shared" si="2"/>
        <v>0.23035502502887947</v>
      </c>
      <c r="H22" s="381">
        <f t="shared" si="3"/>
        <v>4.3688226824538989E-5</v>
      </c>
      <c r="K22" s="288">
        <v>17</v>
      </c>
      <c r="L22" s="35" t="s">
        <v>98</v>
      </c>
      <c r="M22" s="382">
        <f>取引基本表!BB21</f>
        <v>894119</v>
      </c>
      <c r="N22" s="383">
        <f>取引基本表!BJ21</f>
        <v>-675783</v>
      </c>
      <c r="O22" s="69">
        <f t="shared" si="4"/>
        <v>-0.75580879055248795</v>
      </c>
      <c r="P22" s="292">
        <f t="shared" si="5"/>
        <v>1.755808790552488</v>
      </c>
      <c r="R22" s="288">
        <v>17</v>
      </c>
      <c r="S22" s="186" t="s">
        <v>98</v>
      </c>
      <c r="T22" s="385">
        <f>取引基本表!BL21</f>
        <v>973875</v>
      </c>
      <c r="U22" s="385">
        <f>雇用表!D23</f>
        <v>34755</v>
      </c>
      <c r="V22" s="385">
        <f>雇用表!I23</f>
        <v>31523</v>
      </c>
      <c r="W22" s="187">
        <f t="shared" si="7"/>
        <v>3.5687331536388138E-2</v>
      </c>
      <c r="X22" s="295">
        <f t="shared" si="8"/>
        <v>3.2368630471056349E-2</v>
      </c>
      <c r="Z22" s="288">
        <v>17</v>
      </c>
      <c r="AA22" s="35" t="s">
        <v>98</v>
      </c>
      <c r="AB22" s="70">
        <v>224337</v>
      </c>
      <c r="AC22" s="70">
        <v>75055</v>
      </c>
      <c r="AD22" s="70">
        <v>94112</v>
      </c>
      <c r="AE22" s="70">
        <v>9131</v>
      </c>
      <c r="AF22" s="70">
        <v>-5</v>
      </c>
      <c r="AG22" s="383">
        <f>取引基本表!BL21</f>
        <v>973875</v>
      </c>
      <c r="AH22" s="71">
        <f t="shared" si="9"/>
        <v>0.41343088178667692</v>
      </c>
      <c r="AI22" s="299">
        <f t="shared" si="10"/>
        <v>0.23035502502887947</v>
      </c>
      <c r="AK22" s="288">
        <v>17</v>
      </c>
      <c r="AL22" s="35" t="s">
        <v>98</v>
      </c>
      <c r="AM22" s="383">
        <f>取引基本表!AV21</f>
        <v>812</v>
      </c>
      <c r="AN22" s="299">
        <f t="shared" si="6"/>
        <v>4.3688226824538989E-5</v>
      </c>
    </row>
    <row r="23" spans="1:40" ht="17.25" customHeight="1" x14ac:dyDescent="0.15">
      <c r="A23" s="289">
        <v>18</v>
      </c>
      <c r="B23" s="35" t="s">
        <v>99</v>
      </c>
      <c r="C23" s="380">
        <f t="shared" si="0"/>
        <v>1.6653609660946602</v>
      </c>
      <c r="D23" s="380">
        <f t="shared" si="1"/>
        <v>4.2722122936378136E-2</v>
      </c>
      <c r="E23" s="380">
        <f t="shared" si="1"/>
        <v>3.6275255748818895E-2</v>
      </c>
      <c r="F23" s="380">
        <f t="shared" si="2"/>
        <v>0.45246219063050586</v>
      </c>
      <c r="G23" s="380">
        <f t="shared" si="2"/>
        <v>0.26115120461674962</v>
      </c>
      <c r="H23" s="381">
        <f t="shared" si="3"/>
        <v>2.4803291337576937E-5</v>
      </c>
      <c r="K23" s="289">
        <v>18</v>
      </c>
      <c r="L23" s="35" t="s">
        <v>99</v>
      </c>
      <c r="M23" s="382">
        <f>取引基本表!BB22</f>
        <v>1508258</v>
      </c>
      <c r="N23" s="383">
        <f>取引基本表!BJ22</f>
        <v>-1003536</v>
      </c>
      <c r="O23" s="69">
        <f t="shared" si="4"/>
        <v>-0.66536096609466022</v>
      </c>
      <c r="P23" s="292">
        <f t="shared" si="5"/>
        <v>1.6653609660946602</v>
      </c>
      <c r="R23" s="289">
        <v>18</v>
      </c>
      <c r="S23" s="186" t="s">
        <v>99</v>
      </c>
      <c r="T23" s="385">
        <f>取引基本表!BL22</f>
        <v>1978015</v>
      </c>
      <c r="U23" s="385">
        <f>雇用表!D24</f>
        <v>84505</v>
      </c>
      <c r="V23" s="385">
        <f>雇用表!I24</f>
        <v>71753</v>
      </c>
      <c r="W23" s="187">
        <f t="shared" si="7"/>
        <v>4.2722122936378136E-2</v>
      </c>
      <c r="X23" s="295">
        <f t="shared" si="8"/>
        <v>3.6275255748818895E-2</v>
      </c>
      <c r="Z23" s="289">
        <v>18</v>
      </c>
      <c r="AA23" s="35" t="s">
        <v>99</v>
      </c>
      <c r="AB23" s="70">
        <v>516561</v>
      </c>
      <c r="AC23" s="70">
        <v>181377</v>
      </c>
      <c r="AD23" s="70">
        <v>182020</v>
      </c>
      <c r="AE23" s="70">
        <v>15030</v>
      </c>
      <c r="AF23" s="70">
        <v>-11</v>
      </c>
      <c r="AG23" s="383">
        <f>取引基本表!BL22</f>
        <v>1978015</v>
      </c>
      <c r="AH23" s="71">
        <f t="shared" si="9"/>
        <v>0.45246219063050586</v>
      </c>
      <c r="AI23" s="299">
        <f t="shared" si="10"/>
        <v>0.26115120461674962</v>
      </c>
      <c r="AK23" s="289">
        <v>18</v>
      </c>
      <c r="AL23" s="35" t="s">
        <v>99</v>
      </c>
      <c r="AM23" s="383">
        <f>取引基本表!AV22</f>
        <v>461</v>
      </c>
      <c r="AN23" s="299">
        <f t="shared" si="6"/>
        <v>2.4803291337576937E-5</v>
      </c>
    </row>
    <row r="24" spans="1:40" ht="17.25" customHeight="1" x14ac:dyDescent="0.15">
      <c r="A24" s="288">
        <v>19</v>
      </c>
      <c r="B24" s="35" t="s">
        <v>100</v>
      </c>
      <c r="C24" s="380">
        <f t="shared" si="0"/>
        <v>1.6816210870986481</v>
      </c>
      <c r="D24" s="380">
        <f t="shared" si="1"/>
        <v>1.5219880465555205E-2</v>
      </c>
      <c r="E24" s="380">
        <f t="shared" si="1"/>
        <v>1.4074027471951347E-2</v>
      </c>
      <c r="F24" s="380">
        <f t="shared" si="2"/>
        <v>0.35247981545559398</v>
      </c>
      <c r="G24" s="380">
        <f t="shared" si="2"/>
        <v>0.15906637307329349</v>
      </c>
      <c r="H24" s="381">
        <f t="shared" si="3"/>
        <v>3.437488684507138E-4</v>
      </c>
      <c r="K24" s="288">
        <v>19</v>
      </c>
      <c r="L24" s="35" t="s">
        <v>100</v>
      </c>
      <c r="M24" s="382">
        <f>取引基本表!BB23</f>
        <v>549113</v>
      </c>
      <c r="N24" s="383">
        <f>取引基本表!BJ23</f>
        <v>-374287</v>
      </c>
      <c r="O24" s="69">
        <f t="shared" si="4"/>
        <v>-0.68162108709864822</v>
      </c>
      <c r="P24" s="292">
        <f t="shared" si="5"/>
        <v>1.6816210870986481</v>
      </c>
      <c r="R24" s="288">
        <v>19</v>
      </c>
      <c r="S24" s="186" t="s">
        <v>100</v>
      </c>
      <c r="T24" s="385">
        <f>取引基本表!BL23</f>
        <v>1192125</v>
      </c>
      <c r="U24" s="385">
        <f>雇用表!D25</f>
        <v>18144</v>
      </c>
      <c r="V24" s="385">
        <f>雇用表!I25</f>
        <v>16778</v>
      </c>
      <c r="W24" s="187">
        <f t="shared" si="7"/>
        <v>1.5219880465555205E-2</v>
      </c>
      <c r="X24" s="295">
        <f t="shared" si="8"/>
        <v>1.4074027471951347E-2</v>
      </c>
      <c r="Z24" s="288">
        <v>19</v>
      </c>
      <c r="AA24" s="35" t="s">
        <v>100</v>
      </c>
      <c r="AB24" s="70">
        <v>189627</v>
      </c>
      <c r="AC24" s="70">
        <v>42496</v>
      </c>
      <c r="AD24" s="70">
        <v>170256</v>
      </c>
      <c r="AE24" s="70">
        <v>17826</v>
      </c>
      <c r="AF24" s="70">
        <v>-5</v>
      </c>
      <c r="AG24" s="383">
        <f>取引基本表!BL23</f>
        <v>1192125</v>
      </c>
      <c r="AH24" s="71">
        <f t="shared" si="9"/>
        <v>0.35247981545559398</v>
      </c>
      <c r="AI24" s="299">
        <f t="shared" si="10"/>
        <v>0.15906637307329349</v>
      </c>
      <c r="AK24" s="288">
        <v>19</v>
      </c>
      <c r="AL24" s="35" t="s">
        <v>100</v>
      </c>
      <c r="AM24" s="383">
        <f>取引基本表!AV23</f>
        <v>6389</v>
      </c>
      <c r="AN24" s="299">
        <f t="shared" si="6"/>
        <v>3.437488684507138E-4</v>
      </c>
    </row>
    <row r="25" spans="1:40" ht="17.25" customHeight="1" x14ac:dyDescent="0.15">
      <c r="A25" s="289">
        <v>20</v>
      </c>
      <c r="B25" s="35" t="s">
        <v>171</v>
      </c>
      <c r="C25" s="380">
        <f t="shared" si="0"/>
        <v>1.7773909244798776</v>
      </c>
      <c r="D25" s="380">
        <f t="shared" si="1"/>
        <v>2.8739116951404093E-2</v>
      </c>
      <c r="E25" s="380">
        <f t="shared" si="1"/>
        <v>2.7230186024337296E-2</v>
      </c>
      <c r="F25" s="380">
        <f t="shared" si="2"/>
        <v>0.37565437150249714</v>
      </c>
      <c r="G25" s="380">
        <f t="shared" si="2"/>
        <v>0.18037741787666572</v>
      </c>
      <c r="H25" s="381">
        <f t="shared" si="3"/>
        <v>5.056966058175394E-4</v>
      </c>
      <c r="K25" s="289">
        <v>20</v>
      </c>
      <c r="L25" s="35" t="s">
        <v>171</v>
      </c>
      <c r="M25" s="382">
        <f>取引基本表!BB24</f>
        <v>915650</v>
      </c>
      <c r="N25" s="383">
        <f>取引基本表!BJ24</f>
        <v>-711818</v>
      </c>
      <c r="O25" s="69">
        <f t="shared" si="4"/>
        <v>-0.77739092447987768</v>
      </c>
      <c r="P25" s="292">
        <f t="shared" si="5"/>
        <v>1.7773909244798776</v>
      </c>
      <c r="R25" s="289">
        <v>20</v>
      </c>
      <c r="S25" s="186" t="s">
        <v>171</v>
      </c>
      <c r="T25" s="385">
        <f>取引基本表!BL24</f>
        <v>432094</v>
      </c>
      <c r="U25" s="385">
        <f>雇用表!D26</f>
        <v>12418</v>
      </c>
      <c r="V25" s="385">
        <f>雇用表!I26</f>
        <v>11766</v>
      </c>
      <c r="W25" s="187">
        <f t="shared" si="7"/>
        <v>2.8739116951404093E-2</v>
      </c>
      <c r="X25" s="295">
        <f t="shared" si="8"/>
        <v>2.7230186024337296E-2</v>
      </c>
      <c r="Z25" s="289">
        <v>20</v>
      </c>
      <c r="AA25" s="35" t="s">
        <v>171</v>
      </c>
      <c r="AB25" s="70">
        <v>77940</v>
      </c>
      <c r="AC25" s="70">
        <v>-13161</v>
      </c>
      <c r="AD25" s="70">
        <v>93266</v>
      </c>
      <c r="AE25" s="70">
        <v>4275</v>
      </c>
      <c r="AF25" s="70">
        <v>-2</v>
      </c>
      <c r="AG25" s="383">
        <f>取引基本表!BL24</f>
        <v>432094</v>
      </c>
      <c r="AH25" s="71">
        <f t="shared" si="9"/>
        <v>0.37565437150249714</v>
      </c>
      <c r="AI25" s="299">
        <f t="shared" si="10"/>
        <v>0.18037741787666572</v>
      </c>
      <c r="AK25" s="289">
        <v>20</v>
      </c>
      <c r="AL25" s="35" t="s">
        <v>171</v>
      </c>
      <c r="AM25" s="383">
        <f>取引基本表!AV24</f>
        <v>9399</v>
      </c>
      <c r="AN25" s="299">
        <f t="shared" si="6"/>
        <v>5.056966058175394E-4</v>
      </c>
    </row>
    <row r="26" spans="1:40" ht="17.25" customHeight="1" x14ac:dyDescent="0.15">
      <c r="A26" s="288">
        <v>21</v>
      </c>
      <c r="B26" s="35" t="s">
        <v>8</v>
      </c>
      <c r="C26" s="380">
        <f t="shared" si="0"/>
        <v>1.6966128343458744</v>
      </c>
      <c r="D26" s="380">
        <f t="shared" si="1"/>
        <v>2.8272497377471555E-2</v>
      </c>
      <c r="E26" s="380">
        <f t="shared" si="1"/>
        <v>2.6379301767017853E-2</v>
      </c>
      <c r="F26" s="380">
        <f t="shared" si="2"/>
        <v>0.34542907317568877</v>
      </c>
      <c r="G26" s="380">
        <f t="shared" si="2"/>
        <v>0.2046699530750006</v>
      </c>
      <c r="H26" s="381">
        <f t="shared" si="3"/>
        <v>1.0349644088910277E-2</v>
      </c>
      <c r="K26" s="288">
        <v>21</v>
      </c>
      <c r="L26" s="35" t="s">
        <v>8</v>
      </c>
      <c r="M26" s="382">
        <f>取引基本表!BB25</f>
        <v>1772603</v>
      </c>
      <c r="N26" s="383">
        <f>取引基本表!BJ25</f>
        <v>-1234818</v>
      </c>
      <c r="O26" s="69">
        <f t="shared" si="4"/>
        <v>-0.6966128343458744</v>
      </c>
      <c r="P26" s="292">
        <f t="shared" si="5"/>
        <v>1.6966128343458744</v>
      </c>
      <c r="R26" s="288">
        <v>21</v>
      </c>
      <c r="S26" s="186" t="s">
        <v>8</v>
      </c>
      <c r="T26" s="385">
        <f>取引基本表!BL25</f>
        <v>1889398</v>
      </c>
      <c r="U26" s="385">
        <f>雇用表!D27</f>
        <v>53418</v>
      </c>
      <c r="V26" s="385">
        <f>雇用表!I27</f>
        <v>49841</v>
      </c>
      <c r="W26" s="187">
        <f t="shared" si="7"/>
        <v>2.8272497377471555E-2</v>
      </c>
      <c r="X26" s="295">
        <f t="shared" si="8"/>
        <v>2.6379301767017853E-2</v>
      </c>
      <c r="Z26" s="288">
        <v>21</v>
      </c>
      <c r="AA26" s="35" t="s">
        <v>8</v>
      </c>
      <c r="AB26" s="70">
        <v>386703</v>
      </c>
      <c r="AC26" s="70">
        <v>-82794</v>
      </c>
      <c r="AD26" s="70">
        <v>339216</v>
      </c>
      <c r="AE26" s="70">
        <v>9536</v>
      </c>
      <c r="AF26" s="70">
        <v>-8</v>
      </c>
      <c r="AG26" s="383">
        <f>取引基本表!BL25</f>
        <v>1889398</v>
      </c>
      <c r="AH26" s="71">
        <f t="shared" si="9"/>
        <v>0.34542907317568877</v>
      </c>
      <c r="AI26" s="299">
        <f t="shared" si="10"/>
        <v>0.2046699530750006</v>
      </c>
      <c r="AK26" s="288">
        <v>21</v>
      </c>
      <c r="AL26" s="35" t="s">
        <v>8</v>
      </c>
      <c r="AM26" s="383">
        <f>取引基本表!AV25</f>
        <v>192361</v>
      </c>
      <c r="AN26" s="299">
        <f t="shared" si="6"/>
        <v>1.0349644088910277E-2</v>
      </c>
    </row>
    <row r="27" spans="1:40" ht="17.25" customHeight="1" x14ac:dyDescent="0.15">
      <c r="A27" s="289">
        <v>22</v>
      </c>
      <c r="B27" s="35" t="s">
        <v>102</v>
      </c>
      <c r="C27" s="380">
        <f t="shared" si="0"/>
        <v>1.9382185610999172</v>
      </c>
      <c r="D27" s="380">
        <f t="shared" si="1"/>
        <v>2.6461755990234589E-2</v>
      </c>
      <c r="E27" s="380">
        <f t="shared" si="1"/>
        <v>2.6009164158691249E-2</v>
      </c>
      <c r="F27" s="380">
        <f t="shared" si="2"/>
        <v>0.34459086689505486</v>
      </c>
      <c r="G27" s="380">
        <f t="shared" si="2"/>
        <v>0.20510008225939128</v>
      </c>
      <c r="H27" s="381">
        <f t="shared" si="3"/>
        <v>1.046768838651254E-2</v>
      </c>
      <c r="K27" s="289">
        <v>22</v>
      </c>
      <c r="L27" s="35" t="s">
        <v>102</v>
      </c>
      <c r="M27" s="382">
        <f>取引基本表!BB26</f>
        <v>776204</v>
      </c>
      <c r="N27" s="383">
        <f>取引基本表!BJ26</f>
        <v>-728249</v>
      </c>
      <c r="O27" s="69">
        <f t="shared" si="4"/>
        <v>-0.93821856109991708</v>
      </c>
      <c r="P27" s="292">
        <f t="shared" si="5"/>
        <v>1.9382185610999172</v>
      </c>
      <c r="R27" s="289">
        <v>22</v>
      </c>
      <c r="S27" s="186" t="s">
        <v>102</v>
      </c>
      <c r="T27" s="385">
        <f>取引基本表!BL26</f>
        <v>302701</v>
      </c>
      <c r="U27" s="385">
        <f>雇用表!D28</f>
        <v>8010</v>
      </c>
      <c r="V27" s="385">
        <f>雇用表!I28</f>
        <v>7873</v>
      </c>
      <c r="W27" s="187">
        <f t="shared" si="7"/>
        <v>2.6461755990234589E-2</v>
      </c>
      <c r="X27" s="295">
        <f t="shared" si="8"/>
        <v>2.6009164158691249E-2</v>
      </c>
      <c r="Z27" s="289">
        <v>22</v>
      </c>
      <c r="AA27" s="35" t="s">
        <v>102</v>
      </c>
      <c r="AB27" s="70">
        <v>62084</v>
      </c>
      <c r="AC27" s="70">
        <v>-20051</v>
      </c>
      <c r="AD27" s="70">
        <v>57111</v>
      </c>
      <c r="AE27" s="70">
        <v>5165</v>
      </c>
      <c r="AF27" s="70">
        <v>-1</v>
      </c>
      <c r="AG27" s="383">
        <f>取引基本表!BL26</f>
        <v>302701</v>
      </c>
      <c r="AH27" s="71">
        <f t="shared" si="9"/>
        <v>0.34459086689505486</v>
      </c>
      <c r="AI27" s="299">
        <f t="shared" si="10"/>
        <v>0.20510008225939128</v>
      </c>
      <c r="AK27" s="289">
        <v>22</v>
      </c>
      <c r="AL27" s="35" t="s">
        <v>102</v>
      </c>
      <c r="AM27" s="383">
        <f>取引基本表!AV26</f>
        <v>194555</v>
      </c>
      <c r="AN27" s="299">
        <f t="shared" si="6"/>
        <v>1.046768838651254E-2</v>
      </c>
    </row>
    <row r="28" spans="1:40" ht="17.25" customHeight="1" x14ac:dyDescent="0.15">
      <c r="A28" s="288">
        <v>23</v>
      </c>
      <c r="B28" s="35" t="s">
        <v>172</v>
      </c>
      <c r="C28" s="380">
        <f t="shared" si="0"/>
        <v>1.3769392203281439</v>
      </c>
      <c r="D28" s="380">
        <f t="shared" si="1"/>
        <v>1.6972718365202116E-2</v>
      </c>
      <c r="E28" s="380">
        <f t="shared" si="1"/>
        <v>1.6642968043597009E-2</v>
      </c>
      <c r="F28" s="380">
        <f t="shared" si="2"/>
        <v>0.22214941655934178</v>
      </c>
      <c r="G28" s="380">
        <f t="shared" si="2"/>
        <v>0.12503911704762971</v>
      </c>
      <c r="H28" s="381">
        <f t="shared" si="3"/>
        <v>2.5240496425232361E-2</v>
      </c>
      <c r="K28" s="288">
        <v>23</v>
      </c>
      <c r="L28" s="35" t="s">
        <v>172</v>
      </c>
      <c r="M28" s="382">
        <f>取引基本表!BB27</f>
        <v>8522175</v>
      </c>
      <c r="N28" s="383">
        <f>取引基本表!BJ27</f>
        <v>-3212342</v>
      </c>
      <c r="O28" s="69">
        <f t="shared" si="4"/>
        <v>-0.37693922032814392</v>
      </c>
      <c r="P28" s="292">
        <f t="shared" si="5"/>
        <v>1.3769392203281439</v>
      </c>
      <c r="R28" s="288">
        <v>23</v>
      </c>
      <c r="S28" s="186" t="s">
        <v>172</v>
      </c>
      <c r="T28" s="385">
        <f>取引基本表!BL27</f>
        <v>16236527</v>
      </c>
      <c r="U28" s="385">
        <f>雇用表!D29</f>
        <v>275578</v>
      </c>
      <c r="V28" s="385">
        <f>雇用表!I29</f>
        <v>270224</v>
      </c>
      <c r="W28" s="187">
        <f t="shared" si="7"/>
        <v>1.6972718365202116E-2</v>
      </c>
      <c r="X28" s="295">
        <f t="shared" si="8"/>
        <v>1.6642968043597009E-2</v>
      </c>
      <c r="Z28" s="288">
        <v>23</v>
      </c>
      <c r="AA28" s="35" t="s">
        <v>172</v>
      </c>
      <c r="AB28" s="70">
        <v>2030201</v>
      </c>
      <c r="AC28" s="70">
        <v>201532</v>
      </c>
      <c r="AD28" s="70">
        <v>1469166</v>
      </c>
      <c r="AE28" s="70">
        <v>-93919</v>
      </c>
      <c r="AF28" s="70">
        <v>-45</v>
      </c>
      <c r="AG28" s="383">
        <f>取引基本表!BL27</f>
        <v>16236527</v>
      </c>
      <c r="AH28" s="71">
        <f t="shared" si="9"/>
        <v>0.22214941655934178</v>
      </c>
      <c r="AI28" s="299">
        <f t="shared" si="10"/>
        <v>0.12503911704762971</v>
      </c>
      <c r="AK28" s="288">
        <v>23</v>
      </c>
      <c r="AL28" s="35" t="s">
        <v>172</v>
      </c>
      <c r="AM28" s="383">
        <f>取引基本表!AV27</f>
        <v>469126</v>
      </c>
      <c r="AN28" s="299">
        <f t="shared" si="6"/>
        <v>2.5240496425232361E-2</v>
      </c>
    </row>
    <row r="29" spans="1:40" ht="17.25" customHeight="1" x14ac:dyDescent="0.15">
      <c r="A29" s="289">
        <v>24</v>
      </c>
      <c r="B29" s="35" t="s">
        <v>173</v>
      </c>
      <c r="C29" s="380">
        <f t="shared" si="0"/>
        <v>1.7835913356783777</v>
      </c>
      <c r="D29" s="380">
        <f t="shared" si="1"/>
        <v>2.6281572612439491E-2</v>
      </c>
      <c r="E29" s="380">
        <f t="shared" si="1"/>
        <v>2.6006555162756372E-2</v>
      </c>
      <c r="F29" s="380">
        <f t="shared" si="2"/>
        <v>0.42378622441075769</v>
      </c>
      <c r="G29" s="380">
        <f t="shared" si="2"/>
        <v>0.21699921150060311</v>
      </c>
      <c r="H29" s="381">
        <f t="shared" si="3"/>
        <v>0</v>
      </c>
      <c r="K29" s="289">
        <v>24</v>
      </c>
      <c r="L29" s="35" t="s">
        <v>173</v>
      </c>
      <c r="M29" s="382">
        <f>取引基本表!BB28</f>
        <v>280876</v>
      </c>
      <c r="N29" s="383">
        <f>取引基本表!BJ28</f>
        <v>-220092</v>
      </c>
      <c r="O29" s="69">
        <f t="shared" si="4"/>
        <v>-0.78359133567837769</v>
      </c>
      <c r="P29" s="292">
        <f t="shared" si="5"/>
        <v>1.7835913356783777</v>
      </c>
      <c r="R29" s="289">
        <v>24</v>
      </c>
      <c r="S29" s="186" t="s">
        <v>173</v>
      </c>
      <c r="T29" s="385">
        <f>取引基本表!BL28</f>
        <v>574509</v>
      </c>
      <c r="U29" s="385">
        <f>雇用表!D30</f>
        <v>15099</v>
      </c>
      <c r="V29" s="385">
        <f>雇用表!I30</f>
        <v>14941</v>
      </c>
      <c r="W29" s="187">
        <f t="shared" si="7"/>
        <v>2.6281572612439491E-2</v>
      </c>
      <c r="X29" s="295">
        <f t="shared" si="8"/>
        <v>2.6006555162756372E-2</v>
      </c>
      <c r="Z29" s="289">
        <v>24</v>
      </c>
      <c r="AA29" s="35" t="s">
        <v>173</v>
      </c>
      <c r="AB29" s="70">
        <v>124668</v>
      </c>
      <c r="AC29" s="70">
        <v>2966</v>
      </c>
      <c r="AD29" s="70">
        <v>71298</v>
      </c>
      <c r="AE29" s="70">
        <v>44593</v>
      </c>
      <c r="AF29" s="70">
        <v>-56</v>
      </c>
      <c r="AG29" s="383">
        <f>取引基本表!BL28</f>
        <v>574509</v>
      </c>
      <c r="AH29" s="71">
        <f t="shared" si="9"/>
        <v>0.42378622441075769</v>
      </c>
      <c r="AI29" s="299">
        <f t="shared" si="10"/>
        <v>0.21699921150060311</v>
      </c>
      <c r="AK29" s="289">
        <v>24</v>
      </c>
      <c r="AL29" s="35" t="s">
        <v>173</v>
      </c>
      <c r="AM29" s="383">
        <f>取引基本表!AV28</f>
        <v>0</v>
      </c>
      <c r="AN29" s="299">
        <f t="shared" si="6"/>
        <v>0</v>
      </c>
    </row>
    <row r="30" spans="1:40" ht="17.25" customHeight="1" x14ac:dyDescent="0.15">
      <c r="A30" s="288">
        <v>25</v>
      </c>
      <c r="B30" s="35" t="s">
        <v>174</v>
      </c>
      <c r="C30" s="380">
        <f t="shared" si="0"/>
        <v>1.4962819193714338</v>
      </c>
      <c r="D30" s="380">
        <f t="shared" si="1"/>
        <v>2.8200090245973572E-2</v>
      </c>
      <c r="E30" s="380">
        <f t="shared" si="1"/>
        <v>2.6922789950720012E-2</v>
      </c>
      <c r="F30" s="380">
        <f t="shared" si="2"/>
        <v>0.31902484606666121</v>
      </c>
      <c r="G30" s="380">
        <f t="shared" si="2"/>
        <v>0.19160215027020497</v>
      </c>
      <c r="H30" s="381">
        <f t="shared" si="3"/>
        <v>6.2153497078457434E-4</v>
      </c>
      <c r="K30" s="288">
        <v>25</v>
      </c>
      <c r="L30" s="35" t="s">
        <v>174</v>
      </c>
      <c r="M30" s="382">
        <f>取引基本表!BB29</f>
        <v>256584</v>
      </c>
      <c r="N30" s="383">
        <f>取引基本表!BJ29</f>
        <v>-127338</v>
      </c>
      <c r="O30" s="69">
        <f t="shared" si="4"/>
        <v>-0.4962819193714339</v>
      </c>
      <c r="P30" s="292">
        <f t="shared" si="5"/>
        <v>1.4962819193714338</v>
      </c>
      <c r="R30" s="288">
        <v>25</v>
      </c>
      <c r="S30" s="186" t="s">
        <v>174</v>
      </c>
      <c r="T30" s="385">
        <f>取引基本表!BL29</f>
        <v>562906</v>
      </c>
      <c r="U30" s="385">
        <f>雇用表!D31</f>
        <v>15874</v>
      </c>
      <c r="V30" s="385">
        <f>雇用表!I31</f>
        <v>15155</v>
      </c>
      <c r="W30" s="187">
        <f t="shared" si="7"/>
        <v>2.8200090245973572E-2</v>
      </c>
      <c r="X30" s="295">
        <f t="shared" si="8"/>
        <v>2.6922789950720012E-2</v>
      </c>
      <c r="Z30" s="288">
        <v>25</v>
      </c>
      <c r="AA30" s="35" t="s">
        <v>174</v>
      </c>
      <c r="AB30" s="70">
        <v>107854</v>
      </c>
      <c r="AC30" s="70">
        <v>10377</v>
      </c>
      <c r="AD30" s="70">
        <v>54549</v>
      </c>
      <c r="AE30" s="70">
        <v>6802</v>
      </c>
      <c r="AF30" s="70">
        <v>-1</v>
      </c>
      <c r="AG30" s="383">
        <f>取引基本表!BL29</f>
        <v>562906</v>
      </c>
      <c r="AH30" s="71">
        <f t="shared" si="9"/>
        <v>0.31902484606666121</v>
      </c>
      <c r="AI30" s="299">
        <f t="shared" si="10"/>
        <v>0.19160215027020497</v>
      </c>
      <c r="AK30" s="288">
        <v>25</v>
      </c>
      <c r="AL30" s="35" t="s">
        <v>174</v>
      </c>
      <c r="AM30" s="383">
        <f>取引基本表!AV29</f>
        <v>11552</v>
      </c>
      <c r="AN30" s="299">
        <f t="shared" si="6"/>
        <v>6.2153497078457434E-4</v>
      </c>
    </row>
    <row r="31" spans="1:40" ht="17.25" customHeight="1" x14ac:dyDescent="0.15">
      <c r="A31" s="289">
        <v>26</v>
      </c>
      <c r="B31" s="35" t="s">
        <v>175</v>
      </c>
      <c r="C31" s="380">
        <f t="shared" si="0"/>
        <v>1.7002284559981724</v>
      </c>
      <c r="D31" s="380">
        <f t="shared" si="1"/>
        <v>6.2123766287233921E-2</v>
      </c>
      <c r="E31" s="380">
        <f t="shared" si="1"/>
        <v>4.6633508028173717E-2</v>
      </c>
      <c r="F31" s="380">
        <f t="shared" si="2"/>
        <v>0.43763839280746847</v>
      </c>
      <c r="G31" s="380">
        <f t="shared" si="2"/>
        <v>0.25495293253663587</v>
      </c>
      <c r="H31" s="381">
        <f t="shared" si="3"/>
        <v>1.056152122836229E-2</v>
      </c>
      <c r="K31" s="289">
        <v>26</v>
      </c>
      <c r="L31" s="35" t="s">
        <v>175</v>
      </c>
      <c r="M31" s="382">
        <f>取引基本表!BB30</f>
        <v>831670</v>
      </c>
      <c r="N31" s="383">
        <f>取引基本表!BJ30</f>
        <v>-582359</v>
      </c>
      <c r="O31" s="69">
        <f t="shared" si="4"/>
        <v>-0.70022845599817241</v>
      </c>
      <c r="P31" s="292">
        <f t="shared" si="5"/>
        <v>1.7002284559981724</v>
      </c>
      <c r="R31" s="289">
        <v>26</v>
      </c>
      <c r="S31" s="186" t="s">
        <v>175</v>
      </c>
      <c r="T31" s="385">
        <f>取引基本表!BL30</f>
        <v>718968</v>
      </c>
      <c r="U31" s="385">
        <f>雇用表!D32</f>
        <v>44665</v>
      </c>
      <c r="V31" s="385">
        <f>雇用表!I32</f>
        <v>33528</v>
      </c>
      <c r="W31" s="187">
        <f t="shared" si="7"/>
        <v>6.2123766287233921E-2</v>
      </c>
      <c r="X31" s="295">
        <f t="shared" si="8"/>
        <v>4.6633508028173717E-2</v>
      </c>
      <c r="Z31" s="289">
        <v>26</v>
      </c>
      <c r="AA31" s="35" t="s">
        <v>175</v>
      </c>
      <c r="AB31" s="70">
        <v>183303</v>
      </c>
      <c r="AC31" s="70">
        <v>37151</v>
      </c>
      <c r="AD31" s="70">
        <v>73941</v>
      </c>
      <c r="AE31" s="70">
        <v>20258</v>
      </c>
      <c r="AF31" s="70">
        <v>-5</v>
      </c>
      <c r="AG31" s="383">
        <f>取引基本表!BL30</f>
        <v>718968</v>
      </c>
      <c r="AH31" s="71">
        <f t="shared" si="9"/>
        <v>0.43763839280746847</v>
      </c>
      <c r="AI31" s="299">
        <f t="shared" si="10"/>
        <v>0.25495293253663587</v>
      </c>
      <c r="AK31" s="289">
        <v>26</v>
      </c>
      <c r="AL31" s="35" t="s">
        <v>175</v>
      </c>
      <c r="AM31" s="383">
        <f>取引基本表!AV30</f>
        <v>196299</v>
      </c>
      <c r="AN31" s="299">
        <f t="shared" si="6"/>
        <v>1.056152122836229E-2</v>
      </c>
    </row>
    <row r="32" spans="1:40" ht="17.25" customHeight="1" x14ac:dyDescent="0.15">
      <c r="A32" s="288">
        <v>27</v>
      </c>
      <c r="B32" s="35" t="s">
        <v>10</v>
      </c>
      <c r="C32" s="380">
        <f t="shared" si="0"/>
        <v>1</v>
      </c>
      <c r="D32" s="380">
        <f t="shared" si="1"/>
        <v>9.0846764129020777E-2</v>
      </c>
      <c r="E32" s="380">
        <f t="shared" si="1"/>
        <v>6.8213113495893846E-2</v>
      </c>
      <c r="F32" s="380">
        <f t="shared" si="2"/>
        <v>0.44844077217427647</v>
      </c>
      <c r="G32" s="380">
        <f t="shared" si="2"/>
        <v>0.35047588519418837</v>
      </c>
      <c r="H32" s="381">
        <f t="shared" si="3"/>
        <v>0</v>
      </c>
      <c r="K32" s="288">
        <v>27</v>
      </c>
      <c r="L32" s="35" t="s">
        <v>10</v>
      </c>
      <c r="M32" s="382">
        <f>取引基本表!BB31</f>
        <v>3100958</v>
      </c>
      <c r="N32" s="383">
        <f>取引基本表!BJ31</f>
        <v>0</v>
      </c>
      <c r="O32" s="69">
        <f t="shared" si="4"/>
        <v>0</v>
      </c>
      <c r="P32" s="292">
        <f t="shared" si="5"/>
        <v>1</v>
      </c>
      <c r="R32" s="288">
        <v>27</v>
      </c>
      <c r="S32" s="186" t="s">
        <v>10</v>
      </c>
      <c r="T32" s="385">
        <f>取引基本表!BL31</f>
        <v>3100958</v>
      </c>
      <c r="U32" s="385">
        <f>雇用表!D33</f>
        <v>281712</v>
      </c>
      <c r="V32" s="385">
        <f>雇用表!I33</f>
        <v>211526</v>
      </c>
      <c r="W32" s="187">
        <f t="shared" si="7"/>
        <v>9.0846764129020777E-2</v>
      </c>
      <c r="X32" s="295">
        <f t="shared" si="8"/>
        <v>6.8213113495893846E-2</v>
      </c>
      <c r="Z32" s="288">
        <v>27</v>
      </c>
      <c r="AA32" s="35" t="s">
        <v>10</v>
      </c>
      <c r="AB32" s="70">
        <v>1086811</v>
      </c>
      <c r="AC32" s="70">
        <v>87788</v>
      </c>
      <c r="AD32" s="70">
        <v>115677</v>
      </c>
      <c r="AE32" s="70">
        <v>114680</v>
      </c>
      <c r="AF32" s="70">
        <v>-14360</v>
      </c>
      <c r="AG32" s="383">
        <f>取引基本表!BL31</f>
        <v>3100958</v>
      </c>
      <c r="AH32" s="71">
        <f t="shared" si="9"/>
        <v>0.44844077217427647</v>
      </c>
      <c r="AI32" s="299">
        <f t="shared" si="10"/>
        <v>0.35047588519418837</v>
      </c>
      <c r="AK32" s="288">
        <v>27</v>
      </c>
      <c r="AL32" s="35" t="s">
        <v>10</v>
      </c>
      <c r="AM32" s="383">
        <f>取引基本表!AV31</f>
        <v>0</v>
      </c>
      <c r="AN32" s="299">
        <f t="shared" si="6"/>
        <v>0</v>
      </c>
    </row>
    <row r="33" spans="1:40" ht="17.25" customHeight="1" x14ac:dyDescent="0.15">
      <c r="A33" s="289">
        <v>28</v>
      </c>
      <c r="B33" s="35" t="s">
        <v>176</v>
      </c>
      <c r="C33" s="380">
        <f t="shared" si="0"/>
        <v>1.5697048745391273</v>
      </c>
      <c r="D33" s="380">
        <f t="shared" si="1"/>
        <v>8.4075666054807645E-3</v>
      </c>
      <c r="E33" s="380">
        <f t="shared" si="1"/>
        <v>8.2956224732701443E-3</v>
      </c>
      <c r="F33" s="380">
        <f t="shared" si="2"/>
        <v>0.34552042009208045</v>
      </c>
      <c r="G33" s="380">
        <f t="shared" si="2"/>
        <v>6.9310797292689949E-2</v>
      </c>
      <c r="H33" s="381">
        <f t="shared" si="3"/>
        <v>2.2987701172313309E-2</v>
      </c>
      <c r="K33" s="289">
        <v>28</v>
      </c>
      <c r="L33" s="35" t="s">
        <v>176</v>
      </c>
      <c r="M33" s="382">
        <f>取引基本表!BB32</f>
        <v>1797134</v>
      </c>
      <c r="N33" s="383">
        <f>取引基本表!BJ32</f>
        <v>-1023836</v>
      </c>
      <c r="O33" s="69">
        <f t="shared" si="4"/>
        <v>-0.56970487453912733</v>
      </c>
      <c r="P33" s="292">
        <f t="shared" si="5"/>
        <v>1.5697048745391273</v>
      </c>
      <c r="R33" s="289">
        <v>28</v>
      </c>
      <c r="S33" s="186" t="s">
        <v>176</v>
      </c>
      <c r="T33" s="385">
        <f>取引基本表!BL32</f>
        <v>1956333</v>
      </c>
      <c r="U33" s="385">
        <f>雇用表!D34</f>
        <v>16448</v>
      </c>
      <c r="V33" s="385">
        <f>雇用表!I34</f>
        <v>16229</v>
      </c>
      <c r="W33" s="187">
        <f t="shared" si="7"/>
        <v>8.4075666054807645E-3</v>
      </c>
      <c r="X33" s="295">
        <f t="shared" si="8"/>
        <v>8.2956224732701443E-3</v>
      </c>
      <c r="Z33" s="289">
        <v>28</v>
      </c>
      <c r="AA33" s="35" t="s">
        <v>176</v>
      </c>
      <c r="AB33" s="70">
        <v>135595</v>
      </c>
      <c r="AC33" s="70">
        <v>147885</v>
      </c>
      <c r="AD33" s="70">
        <v>339136</v>
      </c>
      <c r="AE33" s="70">
        <v>54070</v>
      </c>
      <c r="AF33" s="70">
        <v>-733</v>
      </c>
      <c r="AG33" s="383">
        <f>取引基本表!BL32</f>
        <v>1956333</v>
      </c>
      <c r="AH33" s="71">
        <f t="shared" si="9"/>
        <v>0.34552042009208045</v>
      </c>
      <c r="AI33" s="299">
        <f t="shared" si="10"/>
        <v>6.9310797292689949E-2</v>
      </c>
      <c r="AK33" s="289">
        <v>28</v>
      </c>
      <c r="AL33" s="35" t="s">
        <v>176</v>
      </c>
      <c r="AM33" s="383">
        <f>取引基本表!AV32</f>
        <v>427255</v>
      </c>
      <c r="AN33" s="299">
        <f t="shared" si="6"/>
        <v>2.2987701172313309E-2</v>
      </c>
    </row>
    <row r="34" spans="1:40" ht="17.25" customHeight="1" x14ac:dyDescent="0.15">
      <c r="A34" s="288">
        <v>29</v>
      </c>
      <c r="B34" s="35" t="s">
        <v>177</v>
      </c>
      <c r="C34" s="380">
        <f t="shared" si="0"/>
        <v>1.0105437397748052</v>
      </c>
      <c r="D34" s="380">
        <f t="shared" si="1"/>
        <v>2.0849966222440581E-2</v>
      </c>
      <c r="E34" s="380">
        <f t="shared" si="1"/>
        <v>2.0826083099619919E-2</v>
      </c>
      <c r="F34" s="380">
        <f t="shared" si="2"/>
        <v>0.45301166178768587</v>
      </c>
      <c r="G34" s="380">
        <f t="shared" si="2"/>
        <v>0.1385459954826779</v>
      </c>
      <c r="H34" s="381">
        <f t="shared" si="3"/>
        <v>5.6927588862364488E-3</v>
      </c>
      <c r="K34" s="288">
        <v>29</v>
      </c>
      <c r="L34" s="35" t="s">
        <v>177</v>
      </c>
      <c r="M34" s="382">
        <f>取引基本表!BB33</f>
        <v>259775</v>
      </c>
      <c r="N34" s="383">
        <f>取引基本表!BJ33</f>
        <v>-2739</v>
      </c>
      <c r="O34" s="69">
        <f t="shared" si="4"/>
        <v>-1.0543739774805119E-2</v>
      </c>
      <c r="P34" s="292">
        <f t="shared" si="5"/>
        <v>1.0105437397748052</v>
      </c>
      <c r="R34" s="288">
        <v>29</v>
      </c>
      <c r="S34" s="186" t="s">
        <v>177</v>
      </c>
      <c r="T34" s="385">
        <f>取引基本表!BL33</f>
        <v>293094</v>
      </c>
      <c r="U34" s="385">
        <f>雇用表!D35</f>
        <v>6111</v>
      </c>
      <c r="V34" s="385">
        <f>雇用表!I35</f>
        <v>6104</v>
      </c>
      <c r="W34" s="187">
        <f t="shared" si="7"/>
        <v>2.0849966222440581E-2</v>
      </c>
      <c r="X34" s="295">
        <f t="shared" si="8"/>
        <v>2.0826083099619919E-2</v>
      </c>
      <c r="Z34" s="288">
        <v>29</v>
      </c>
      <c r="AA34" s="35" t="s">
        <v>177</v>
      </c>
      <c r="AB34" s="70">
        <v>40607</v>
      </c>
      <c r="AC34" s="70">
        <v>34670</v>
      </c>
      <c r="AD34" s="70">
        <v>57983</v>
      </c>
      <c r="AE34" s="70">
        <v>12507</v>
      </c>
      <c r="AF34" s="70">
        <v>-12992</v>
      </c>
      <c r="AG34" s="383">
        <f>取引基本表!BL33</f>
        <v>293094</v>
      </c>
      <c r="AH34" s="71">
        <f>SUM(AB34:AF34)/AG34</f>
        <v>0.45301166178768587</v>
      </c>
      <c r="AI34" s="299">
        <f>AB34/AG34</f>
        <v>0.1385459954826779</v>
      </c>
      <c r="AK34" s="288">
        <v>29</v>
      </c>
      <c r="AL34" s="35" t="s">
        <v>177</v>
      </c>
      <c r="AM34" s="383">
        <f>取引基本表!AV33</f>
        <v>105807</v>
      </c>
      <c r="AN34" s="299">
        <f t="shared" si="6"/>
        <v>5.6927588862364488E-3</v>
      </c>
    </row>
    <row r="35" spans="1:40" ht="17.25" customHeight="1" x14ac:dyDescent="0.15">
      <c r="A35" s="289">
        <v>30</v>
      </c>
      <c r="B35" s="35" t="s">
        <v>178</v>
      </c>
      <c r="C35" s="380">
        <f t="shared" si="0"/>
        <v>1.0000617522192203</v>
      </c>
      <c r="D35" s="380">
        <f t="shared" si="1"/>
        <v>8.2191017324395044E-2</v>
      </c>
      <c r="E35" s="380">
        <f t="shared" si="1"/>
        <v>7.4022696660525467E-2</v>
      </c>
      <c r="F35" s="380">
        <f t="shared" si="2"/>
        <v>0.62981529934511005</v>
      </c>
      <c r="G35" s="380">
        <f t="shared" si="2"/>
        <v>0.47395147930826276</v>
      </c>
      <c r="H35" s="381">
        <f t="shared" si="3"/>
        <v>1.1952926688841849E-3</v>
      </c>
      <c r="K35" s="289">
        <v>30</v>
      </c>
      <c r="L35" s="35" t="s">
        <v>178</v>
      </c>
      <c r="M35" s="382">
        <f>取引基本表!BB34</f>
        <v>259100</v>
      </c>
      <c r="N35" s="383">
        <f>取引基本表!BJ34</f>
        <v>-16</v>
      </c>
      <c r="O35" s="69">
        <f t="shared" si="4"/>
        <v>-6.1752219220378234E-5</v>
      </c>
      <c r="P35" s="292">
        <f t="shared" si="5"/>
        <v>1.0000617522192203</v>
      </c>
      <c r="R35" s="289">
        <v>30</v>
      </c>
      <c r="S35" s="186" t="s">
        <v>178</v>
      </c>
      <c r="T35" s="385">
        <f>取引基本表!BL34</f>
        <v>322955</v>
      </c>
      <c r="U35" s="385">
        <f>雇用表!D36</f>
        <v>26544</v>
      </c>
      <c r="V35" s="385">
        <f>雇用表!I36</f>
        <v>23906</v>
      </c>
      <c r="W35" s="187">
        <f t="shared" si="7"/>
        <v>8.2191017324395044E-2</v>
      </c>
      <c r="X35" s="295">
        <f t="shared" si="8"/>
        <v>7.4022696660525467E-2</v>
      </c>
      <c r="Z35" s="289">
        <v>30</v>
      </c>
      <c r="AA35" s="35" t="s">
        <v>178</v>
      </c>
      <c r="AB35" s="70">
        <v>153065</v>
      </c>
      <c r="AC35" s="70">
        <v>15950</v>
      </c>
      <c r="AD35" s="70">
        <v>28779</v>
      </c>
      <c r="AE35" s="70">
        <v>5609</v>
      </c>
      <c r="AF35" s="70">
        <v>-1</v>
      </c>
      <c r="AG35" s="383">
        <f>取引基本表!BL34</f>
        <v>322955</v>
      </c>
      <c r="AH35" s="71">
        <f t="shared" si="9"/>
        <v>0.62981529934511005</v>
      </c>
      <c r="AI35" s="299">
        <f t="shared" si="10"/>
        <v>0.47395147930826276</v>
      </c>
      <c r="AK35" s="289">
        <v>30</v>
      </c>
      <c r="AL35" s="35" t="s">
        <v>178</v>
      </c>
      <c r="AM35" s="383">
        <f>取引基本表!AV34</f>
        <v>22216</v>
      </c>
      <c r="AN35" s="299">
        <f t="shared" si="6"/>
        <v>1.1952926688841849E-3</v>
      </c>
    </row>
    <row r="36" spans="1:40" ht="17.25" customHeight="1" x14ac:dyDescent="0.15">
      <c r="A36" s="288">
        <v>31</v>
      </c>
      <c r="B36" s="35" t="s">
        <v>179</v>
      </c>
      <c r="C36" s="380">
        <f t="shared" si="0"/>
        <v>1.2651171543792026</v>
      </c>
      <c r="D36" s="380">
        <f t="shared" si="1"/>
        <v>9.5666950020101019E-2</v>
      </c>
      <c r="E36" s="380">
        <f t="shared" si="1"/>
        <v>8.4440047015252165E-2</v>
      </c>
      <c r="F36" s="380">
        <f t="shared" si="2"/>
        <v>0.67957415365165585</v>
      </c>
      <c r="G36" s="380">
        <f t="shared" si="2"/>
        <v>0.38100038523332086</v>
      </c>
      <c r="H36" s="381">
        <f t="shared" si="3"/>
        <v>0.15752720977553128</v>
      </c>
      <c r="K36" s="288">
        <v>31</v>
      </c>
      <c r="L36" s="35" t="s">
        <v>179</v>
      </c>
      <c r="M36" s="382">
        <f>取引基本表!BB35</f>
        <v>6307404</v>
      </c>
      <c r="N36" s="383">
        <f>取引基本表!BJ35</f>
        <v>-1672201</v>
      </c>
      <c r="O36" s="69">
        <f t="shared" si="4"/>
        <v>-0.26511715437920258</v>
      </c>
      <c r="P36" s="292">
        <f t="shared" si="5"/>
        <v>1.2651171543792026</v>
      </c>
      <c r="R36" s="288">
        <v>31</v>
      </c>
      <c r="S36" s="186" t="s">
        <v>179</v>
      </c>
      <c r="T36" s="385">
        <f>取引基本表!BL35</f>
        <v>6910098</v>
      </c>
      <c r="U36" s="385">
        <f>雇用表!D37</f>
        <v>661068</v>
      </c>
      <c r="V36" s="385">
        <f>雇用表!I37</f>
        <v>583489</v>
      </c>
      <c r="W36" s="187">
        <f t="shared" si="7"/>
        <v>9.5666950020101019E-2</v>
      </c>
      <c r="X36" s="295">
        <f t="shared" si="8"/>
        <v>8.4440047015252165E-2</v>
      </c>
      <c r="Z36" s="288">
        <v>31</v>
      </c>
      <c r="AA36" s="35" t="s">
        <v>179</v>
      </c>
      <c r="AB36" s="70">
        <v>2632750</v>
      </c>
      <c r="AC36" s="70">
        <v>1168089</v>
      </c>
      <c r="AD36" s="70">
        <v>608826</v>
      </c>
      <c r="AE36" s="70">
        <v>289724</v>
      </c>
      <c r="AF36" s="70">
        <v>-3465</v>
      </c>
      <c r="AG36" s="383">
        <f>取引基本表!BL35</f>
        <v>6910098</v>
      </c>
      <c r="AH36" s="71">
        <f t="shared" si="9"/>
        <v>0.67957415365165585</v>
      </c>
      <c r="AI36" s="299">
        <f t="shared" si="10"/>
        <v>0.38100038523332086</v>
      </c>
      <c r="AK36" s="288">
        <v>31</v>
      </c>
      <c r="AL36" s="35" t="s">
        <v>179</v>
      </c>
      <c r="AM36" s="383">
        <f>取引基本表!AV35</f>
        <v>2927839</v>
      </c>
      <c r="AN36" s="299">
        <f t="shared" si="6"/>
        <v>0.15752720977553128</v>
      </c>
    </row>
    <row r="37" spans="1:40" ht="17.25" customHeight="1" x14ac:dyDescent="0.15">
      <c r="A37" s="289">
        <v>32</v>
      </c>
      <c r="B37" s="35" t="s">
        <v>11</v>
      </c>
      <c r="C37" s="380">
        <f t="shared" si="0"/>
        <v>1.2329922739419459</v>
      </c>
      <c r="D37" s="380">
        <f t="shared" si="1"/>
        <v>5.4070458382425697E-2</v>
      </c>
      <c r="E37" s="380">
        <f t="shared" si="1"/>
        <v>5.1179605232211843E-2</v>
      </c>
      <c r="F37" s="380">
        <f t="shared" si="2"/>
        <v>0.64494134702082306</v>
      </c>
      <c r="G37" s="380">
        <f t="shared" si="2"/>
        <v>0.3153166478798049</v>
      </c>
      <c r="H37" s="381">
        <f t="shared" si="3"/>
        <v>5.8383881024260793E-2</v>
      </c>
      <c r="K37" s="289">
        <v>32</v>
      </c>
      <c r="L37" s="35" t="s">
        <v>11</v>
      </c>
      <c r="M37" s="382">
        <f>取引基本表!BB36</f>
        <v>2173424</v>
      </c>
      <c r="N37" s="383">
        <f>取引基本表!BJ36</f>
        <v>-506391</v>
      </c>
      <c r="O37" s="69">
        <f t="shared" si="4"/>
        <v>-0.23299227394194599</v>
      </c>
      <c r="P37" s="292">
        <f t="shared" si="5"/>
        <v>1.2329922739419459</v>
      </c>
      <c r="R37" s="289">
        <v>32</v>
      </c>
      <c r="S37" s="186" t="s">
        <v>11</v>
      </c>
      <c r="T37" s="385">
        <f>取引基本表!BL36</f>
        <v>1764531</v>
      </c>
      <c r="U37" s="385">
        <f>雇用表!D38</f>
        <v>95409</v>
      </c>
      <c r="V37" s="385">
        <f>雇用表!I38</f>
        <v>90308</v>
      </c>
      <c r="W37" s="187">
        <f t="shared" si="7"/>
        <v>5.4070458382425697E-2</v>
      </c>
      <c r="X37" s="295">
        <f t="shared" si="8"/>
        <v>5.1179605232211843E-2</v>
      </c>
      <c r="Z37" s="289">
        <v>32</v>
      </c>
      <c r="AA37" s="35" t="s">
        <v>11</v>
      </c>
      <c r="AB37" s="70">
        <v>556386</v>
      </c>
      <c r="AC37" s="70">
        <v>441314</v>
      </c>
      <c r="AD37" s="70">
        <v>132513</v>
      </c>
      <c r="AE37" s="70">
        <v>36215</v>
      </c>
      <c r="AF37" s="70">
        <v>-28409</v>
      </c>
      <c r="AG37" s="383">
        <f>取引基本表!BL36</f>
        <v>1764531</v>
      </c>
      <c r="AH37" s="71">
        <f t="shared" si="9"/>
        <v>0.64494134702082306</v>
      </c>
      <c r="AI37" s="299">
        <f t="shared" si="10"/>
        <v>0.3153166478798049</v>
      </c>
      <c r="AK37" s="289">
        <v>32</v>
      </c>
      <c r="AL37" s="35" t="s">
        <v>11</v>
      </c>
      <c r="AM37" s="383">
        <f>取引基本表!AV36</f>
        <v>1085137</v>
      </c>
      <c r="AN37" s="299">
        <f t="shared" si="6"/>
        <v>5.8383881024260793E-2</v>
      </c>
    </row>
    <row r="38" spans="1:40" ht="17.25" customHeight="1" x14ac:dyDescent="0.15">
      <c r="A38" s="288">
        <v>33</v>
      </c>
      <c r="B38" s="35" t="s">
        <v>12</v>
      </c>
      <c r="C38" s="380">
        <f t="shared" si="0"/>
        <v>1.0203272544407884</v>
      </c>
      <c r="D38" s="380">
        <f t="shared" si="1"/>
        <v>1.0462330689226456E-2</v>
      </c>
      <c r="E38" s="380">
        <f t="shared" si="1"/>
        <v>5.714355091320413E-3</v>
      </c>
      <c r="F38" s="380">
        <f t="shared" si="2"/>
        <v>0.83881505728732564</v>
      </c>
      <c r="G38" s="380">
        <f t="shared" si="2"/>
        <v>5.637057511827339E-2</v>
      </c>
      <c r="H38" s="381">
        <f t="shared" si="3"/>
        <v>0.20937087715898259</v>
      </c>
      <c r="K38" s="288">
        <v>33</v>
      </c>
      <c r="L38" s="35" t="s">
        <v>12</v>
      </c>
      <c r="M38" s="382">
        <f>取引基本表!BB37</f>
        <v>4667133</v>
      </c>
      <c r="N38" s="383">
        <f>取引基本表!BJ37</f>
        <v>-94870</v>
      </c>
      <c r="O38" s="69">
        <f t="shared" si="4"/>
        <v>-2.0327254440788381E-2</v>
      </c>
      <c r="P38" s="292">
        <f t="shared" si="5"/>
        <v>1.0203272544407884</v>
      </c>
      <c r="R38" s="288">
        <v>33</v>
      </c>
      <c r="S38" s="186" t="s">
        <v>12</v>
      </c>
      <c r="T38" s="385">
        <f>取引基本表!BL37</f>
        <v>4694843</v>
      </c>
      <c r="U38" s="385">
        <f>雇用表!D39</f>
        <v>49119</v>
      </c>
      <c r="V38" s="385">
        <f>雇用表!I39</f>
        <v>26828</v>
      </c>
      <c r="W38" s="187">
        <f t="shared" si="7"/>
        <v>1.0462330689226456E-2</v>
      </c>
      <c r="X38" s="295">
        <f t="shared" si="8"/>
        <v>5.714355091320413E-3</v>
      </c>
      <c r="Z38" s="288">
        <v>33</v>
      </c>
      <c r="AA38" s="35" t="s">
        <v>12</v>
      </c>
      <c r="AB38" s="70">
        <v>264651</v>
      </c>
      <c r="AC38" s="70">
        <v>1860452</v>
      </c>
      <c r="AD38" s="70">
        <v>1584626</v>
      </c>
      <c r="AE38" s="70">
        <v>229739</v>
      </c>
      <c r="AF38" s="70">
        <v>-1363</v>
      </c>
      <c r="AG38" s="383">
        <f>取引基本表!BL37</f>
        <v>4694843</v>
      </c>
      <c r="AH38" s="71">
        <f t="shared" si="9"/>
        <v>0.83881505728732564</v>
      </c>
      <c r="AI38" s="299">
        <f t="shared" si="10"/>
        <v>5.637057511827339E-2</v>
      </c>
      <c r="AK38" s="288">
        <v>33</v>
      </c>
      <c r="AL38" s="35" t="s">
        <v>12</v>
      </c>
      <c r="AM38" s="383">
        <f>取引基本表!AV37</f>
        <v>3891418</v>
      </c>
      <c r="AN38" s="299">
        <f t="shared" si="6"/>
        <v>0.20937087715898259</v>
      </c>
    </row>
    <row r="39" spans="1:40" ht="17.25" customHeight="1" x14ac:dyDescent="0.15">
      <c r="A39" s="289">
        <v>34</v>
      </c>
      <c r="B39" s="35" t="s">
        <v>180</v>
      </c>
      <c r="C39" s="380">
        <f t="shared" si="0"/>
        <v>1.3206957092440619</v>
      </c>
      <c r="D39" s="380">
        <f t="shared" si="1"/>
        <v>6.7017031870141783E-2</v>
      </c>
      <c r="E39" s="380">
        <f t="shared" si="1"/>
        <v>6.2186301178461113E-2</v>
      </c>
      <c r="F39" s="380">
        <f t="shared" si="2"/>
        <v>0.49216477614463838</v>
      </c>
      <c r="G39" s="380">
        <f t="shared" si="2"/>
        <v>0.26962827414315954</v>
      </c>
      <c r="H39" s="381">
        <f t="shared" si="3"/>
        <v>4.4409243976848901E-2</v>
      </c>
      <c r="K39" s="289">
        <v>34</v>
      </c>
      <c r="L39" s="35" t="s">
        <v>180</v>
      </c>
      <c r="M39" s="382">
        <f>取引基本表!BB38</f>
        <v>3315523</v>
      </c>
      <c r="N39" s="383">
        <f>取引基本表!BJ38</f>
        <v>-1063274</v>
      </c>
      <c r="O39" s="69">
        <f t="shared" si="4"/>
        <v>-0.32069570924406193</v>
      </c>
      <c r="P39" s="292">
        <f t="shared" si="5"/>
        <v>1.3206957092440619</v>
      </c>
      <c r="R39" s="289">
        <v>34</v>
      </c>
      <c r="S39" s="186" t="s">
        <v>180</v>
      </c>
      <c r="T39" s="385">
        <f>取引基本表!BL38</f>
        <v>3406731</v>
      </c>
      <c r="U39" s="385">
        <f>雇用表!D40</f>
        <v>228309</v>
      </c>
      <c r="V39" s="385">
        <f>雇用表!I40</f>
        <v>211852</v>
      </c>
      <c r="W39" s="187">
        <f t="shared" si="7"/>
        <v>6.7017031870141783E-2</v>
      </c>
      <c r="X39" s="295">
        <f t="shared" si="8"/>
        <v>6.2186301178461113E-2</v>
      </c>
      <c r="Z39" s="289">
        <v>34</v>
      </c>
      <c r="AA39" s="35" t="s">
        <v>180</v>
      </c>
      <c r="AB39" s="70">
        <v>918551</v>
      </c>
      <c r="AC39" s="70">
        <v>214007</v>
      </c>
      <c r="AD39" s="70">
        <v>404058</v>
      </c>
      <c r="AE39" s="70">
        <v>148963</v>
      </c>
      <c r="AF39" s="70">
        <v>-8906</v>
      </c>
      <c r="AG39" s="383">
        <f>取引基本表!BL38</f>
        <v>3406731</v>
      </c>
      <c r="AH39" s="71">
        <f t="shared" si="9"/>
        <v>0.49216477614463838</v>
      </c>
      <c r="AI39" s="299">
        <f t="shared" si="10"/>
        <v>0.26962827414315954</v>
      </c>
      <c r="AK39" s="289">
        <v>34</v>
      </c>
      <c r="AL39" s="35" t="s">
        <v>180</v>
      </c>
      <c r="AM39" s="383">
        <f>取引基本表!AV38</f>
        <v>825401</v>
      </c>
      <c r="AN39" s="299">
        <f t="shared" si="6"/>
        <v>4.4409243976848901E-2</v>
      </c>
    </row>
    <row r="40" spans="1:40" ht="17.25" customHeight="1" x14ac:dyDescent="0.15">
      <c r="A40" s="288">
        <v>35</v>
      </c>
      <c r="B40" s="35" t="s">
        <v>93</v>
      </c>
      <c r="C40" s="380">
        <f t="shared" si="0"/>
        <v>1.264479330829869</v>
      </c>
      <c r="D40" s="380">
        <f t="shared" ref="D40:E49" si="11">W40</f>
        <v>3.3954474493873475E-2</v>
      </c>
      <c r="E40" s="380">
        <f t="shared" si="11"/>
        <v>3.0944838524002965E-2</v>
      </c>
      <c r="F40" s="380">
        <f t="shared" ref="F40:G49" si="12">AH40</f>
        <v>0.51640599442629331</v>
      </c>
      <c r="G40" s="380">
        <f t="shared" si="12"/>
        <v>0.20660148825422064</v>
      </c>
      <c r="H40" s="381">
        <f t="shared" si="3"/>
        <v>4.3874224607953316E-2</v>
      </c>
      <c r="K40" s="288">
        <v>35</v>
      </c>
      <c r="L40" s="35" t="s">
        <v>93</v>
      </c>
      <c r="M40" s="382">
        <f>取引基本表!BB39</f>
        <v>3207555</v>
      </c>
      <c r="N40" s="383">
        <f>取引基本表!BJ39</f>
        <v>-848332</v>
      </c>
      <c r="O40" s="69">
        <f t="shared" si="4"/>
        <v>-0.26447933082986885</v>
      </c>
      <c r="P40" s="292">
        <f t="shared" si="5"/>
        <v>1.264479330829869</v>
      </c>
      <c r="R40" s="288">
        <v>35</v>
      </c>
      <c r="S40" s="186" t="s">
        <v>93</v>
      </c>
      <c r="T40" s="385">
        <f>取引基本表!BL39</f>
        <v>2414910</v>
      </c>
      <c r="U40" s="385">
        <f>雇用表!D41</f>
        <v>81997</v>
      </c>
      <c r="V40" s="385">
        <f>雇用表!I41</f>
        <v>74729</v>
      </c>
      <c r="W40" s="187">
        <f t="shared" si="7"/>
        <v>3.3954474493873475E-2</v>
      </c>
      <c r="X40" s="295">
        <f t="shared" si="8"/>
        <v>3.0944838524002965E-2</v>
      </c>
      <c r="Z40" s="288">
        <v>35</v>
      </c>
      <c r="AA40" s="35" t="s">
        <v>93</v>
      </c>
      <c r="AB40" s="70">
        <v>498924</v>
      </c>
      <c r="AC40" s="70">
        <v>377177</v>
      </c>
      <c r="AD40" s="70">
        <v>290896</v>
      </c>
      <c r="AE40" s="70">
        <v>80107</v>
      </c>
      <c r="AF40" s="70">
        <v>-30</v>
      </c>
      <c r="AG40" s="383">
        <f>取引基本表!BL39</f>
        <v>2414910</v>
      </c>
      <c r="AH40" s="71">
        <f t="shared" ref="AH40:AH49" si="13">SUM(AB40:AF40)/AG40</f>
        <v>0.51640599442629331</v>
      </c>
      <c r="AI40" s="299">
        <f t="shared" si="10"/>
        <v>0.20660148825422064</v>
      </c>
      <c r="AK40" s="288">
        <v>35</v>
      </c>
      <c r="AL40" s="35" t="s">
        <v>93</v>
      </c>
      <c r="AM40" s="383">
        <f>取引基本表!AV39</f>
        <v>815457</v>
      </c>
      <c r="AN40" s="299">
        <f t="shared" si="6"/>
        <v>4.3874224607953316E-2</v>
      </c>
    </row>
    <row r="41" spans="1:40" ht="17.25" customHeight="1" x14ac:dyDescent="0.15">
      <c r="A41" s="289">
        <v>36</v>
      </c>
      <c r="B41" s="35" t="s">
        <v>13</v>
      </c>
      <c r="C41" s="380">
        <f t="shared" si="0"/>
        <v>1</v>
      </c>
      <c r="D41" s="380">
        <f t="shared" si="11"/>
        <v>6.3051779887924861E-2</v>
      </c>
      <c r="E41" s="380">
        <f t="shared" si="11"/>
        <v>6.3051779887924861E-2</v>
      </c>
      <c r="F41" s="380">
        <f t="shared" si="12"/>
        <v>0.70991192005501336</v>
      </c>
      <c r="G41" s="380">
        <f t="shared" si="12"/>
        <v>0.36718656268746253</v>
      </c>
      <c r="H41" s="381">
        <f t="shared" si="3"/>
        <v>4.1848694219697872E-3</v>
      </c>
      <c r="K41" s="289">
        <v>36</v>
      </c>
      <c r="L41" s="35" t="s">
        <v>13</v>
      </c>
      <c r="M41" s="382">
        <f>取引基本表!BB40</f>
        <v>1366940</v>
      </c>
      <c r="N41" s="383">
        <f>取引基本表!BJ40</f>
        <v>0</v>
      </c>
      <c r="O41" s="69">
        <f t="shared" si="4"/>
        <v>0</v>
      </c>
      <c r="P41" s="292">
        <f t="shared" si="5"/>
        <v>1</v>
      </c>
      <c r="R41" s="289">
        <v>36</v>
      </c>
      <c r="S41" s="186" t="s">
        <v>13</v>
      </c>
      <c r="T41" s="385">
        <f>取引基本表!BL40</f>
        <v>1366940</v>
      </c>
      <c r="U41" s="385">
        <f>雇用表!D42</f>
        <v>86188</v>
      </c>
      <c r="V41" s="385">
        <f>雇用表!I42</f>
        <v>86188</v>
      </c>
      <c r="W41" s="187">
        <f t="shared" si="7"/>
        <v>6.3051779887924861E-2</v>
      </c>
      <c r="X41" s="295">
        <f t="shared" si="8"/>
        <v>6.3051779887924861E-2</v>
      </c>
      <c r="Z41" s="289">
        <v>36</v>
      </c>
      <c r="AA41" s="35" t="s">
        <v>13</v>
      </c>
      <c r="AB41" s="70">
        <v>501922</v>
      </c>
      <c r="AC41" s="70">
        <v>0</v>
      </c>
      <c r="AD41" s="70">
        <v>467090</v>
      </c>
      <c r="AE41" s="70">
        <v>1395</v>
      </c>
      <c r="AF41" s="70">
        <v>0</v>
      </c>
      <c r="AG41" s="383">
        <f>取引基本表!BL40</f>
        <v>1366940</v>
      </c>
      <c r="AH41" s="71">
        <f t="shared" si="13"/>
        <v>0.70991192005501336</v>
      </c>
      <c r="AI41" s="299">
        <f t="shared" si="10"/>
        <v>0.36718656268746253</v>
      </c>
      <c r="AK41" s="289">
        <v>36</v>
      </c>
      <c r="AL41" s="35" t="s">
        <v>13</v>
      </c>
      <c r="AM41" s="383">
        <f>取引基本表!AV40</f>
        <v>77781</v>
      </c>
      <c r="AN41" s="299">
        <f t="shared" si="6"/>
        <v>4.1848694219697872E-3</v>
      </c>
    </row>
    <row r="42" spans="1:40" ht="17.25" customHeight="1" x14ac:dyDescent="0.15">
      <c r="A42" s="288">
        <v>37</v>
      </c>
      <c r="B42" s="35" t="s">
        <v>14</v>
      </c>
      <c r="C42" s="380">
        <f t="shared" si="0"/>
        <v>1.1922616031096489</v>
      </c>
      <c r="D42" s="380">
        <f t="shared" si="11"/>
        <v>5.6924209729643065E-2</v>
      </c>
      <c r="E42" s="380">
        <f t="shared" si="11"/>
        <v>5.63002435582673E-2</v>
      </c>
      <c r="F42" s="380">
        <f t="shared" si="12"/>
        <v>0.67739938979453929</v>
      </c>
      <c r="G42" s="380">
        <f t="shared" si="12"/>
        <v>0.49263123409904114</v>
      </c>
      <c r="H42" s="381">
        <f t="shared" si="3"/>
        <v>3.0430840702986611E-2</v>
      </c>
      <c r="K42" s="288">
        <v>37</v>
      </c>
      <c r="L42" s="35" t="s">
        <v>14</v>
      </c>
      <c r="M42" s="382">
        <f>取引基本表!BB41</f>
        <v>3745246</v>
      </c>
      <c r="N42" s="383">
        <f>取引基本表!BJ41</f>
        <v>-720067</v>
      </c>
      <c r="O42" s="69">
        <f t="shared" si="4"/>
        <v>-0.19226160310964888</v>
      </c>
      <c r="P42" s="292">
        <f>1-O42</f>
        <v>1.1922616031096489</v>
      </c>
      <c r="R42" s="288">
        <v>37</v>
      </c>
      <c r="S42" s="186" t="s">
        <v>14</v>
      </c>
      <c r="T42" s="385">
        <f>取引基本表!BL41</f>
        <v>3168441</v>
      </c>
      <c r="U42" s="385">
        <f>雇用表!D43</f>
        <v>180361</v>
      </c>
      <c r="V42" s="385">
        <f>雇用表!I43</f>
        <v>178384</v>
      </c>
      <c r="W42" s="187">
        <f t="shared" si="7"/>
        <v>5.6924209729643065E-2</v>
      </c>
      <c r="X42" s="295">
        <f t="shared" si="8"/>
        <v>5.63002435582673E-2</v>
      </c>
      <c r="Z42" s="288">
        <v>37</v>
      </c>
      <c r="AA42" s="35" t="s">
        <v>14</v>
      </c>
      <c r="AB42" s="70">
        <v>1560873</v>
      </c>
      <c r="AC42" s="70">
        <v>96148</v>
      </c>
      <c r="AD42" s="70">
        <v>455034</v>
      </c>
      <c r="AE42" s="70">
        <v>41649</v>
      </c>
      <c r="AF42" s="70">
        <v>-7404</v>
      </c>
      <c r="AG42" s="383">
        <f>取引基本表!BL41</f>
        <v>3168441</v>
      </c>
      <c r="AH42" s="71">
        <f t="shared" si="13"/>
        <v>0.67739938979453929</v>
      </c>
      <c r="AI42" s="299">
        <f t="shared" si="10"/>
        <v>0.49263123409904114</v>
      </c>
      <c r="AK42" s="288">
        <v>37</v>
      </c>
      <c r="AL42" s="35" t="s">
        <v>14</v>
      </c>
      <c r="AM42" s="383">
        <f>取引基本表!AV41</f>
        <v>565595</v>
      </c>
      <c r="AN42" s="299">
        <f t="shared" si="6"/>
        <v>3.0430840702986611E-2</v>
      </c>
    </row>
    <row r="43" spans="1:40" ht="17.25" customHeight="1" x14ac:dyDescent="0.15">
      <c r="A43" s="289">
        <v>38</v>
      </c>
      <c r="B43" s="35" t="s">
        <v>181</v>
      </c>
      <c r="C43" s="380">
        <f t="shared" si="0"/>
        <v>1.0289413645522822</v>
      </c>
      <c r="D43" s="380">
        <f t="shared" si="11"/>
        <v>0.11150942962196597</v>
      </c>
      <c r="E43" s="380">
        <f t="shared" si="11"/>
        <v>0.10473530120916474</v>
      </c>
      <c r="F43" s="380">
        <f t="shared" si="12"/>
        <v>0.61149593986807305</v>
      </c>
      <c r="G43" s="380">
        <f t="shared" si="12"/>
        <v>0.50355944906141137</v>
      </c>
      <c r="H43" s="381">
        <f t="shared" si="3"/>
        <v>4.8832461729893452E-2</v>
      </c>
      <c r="K43" s="289">
        <v>38</v>
      </c>
      <c r="L43" s="35" t="s">
        <v>181</v>
      </c>
      <c r="M43" s="382">
        <f>取引基本表!BB42</f>
        <v>3602940</v>
      </c>
      <c r="N43" s="383">
        <f>取引基本表!BJ42</f>
        <v>-104274</v>
      </c>
      <c r="O43" s="69">
        <f t="shared" si="4"/>
        <v>-2.8941364552282304E-2</v>
      </c>
      <c r="P43" s="292">
        <f>1-O43</f>
        <v>1.0289413645522822</v>
      </c>
      <c r="R43" s="289">
        <v>38</v>
      </c>
      <c r="S43" s="186" t="s">
        <v>181</v>
      </c>
      <c r="T43" s="385">
        <f>取引基本表!BL42</f>
        <v>3521191</v>
      </c>
      <c r="U43" s="385">
        <f>雇用表!D44</f>
        <v>392646</v>
      </c>
      <c r="V43" s="385">
        <f>雇用表!I44</f>
        <v>368793</v>
      </c>
      <c r="W43" s="187">
        <f t="shared" si="7"/>
        <v>0.11150942962196597</v>
      </c>
      <c r="X43" s="295">
        <f t="shared" si="8"/>
        <v>0.10473530120916474</v>
      </c>
      <c r="Z43" s="289">
        <v>38</v>
      </c>
      <c r="AA43" s="35" t="s">
        <v>181</v>
      </c>
      <c r="AB43" s="70">
        <v>1773129</v>
      </c>
      <c r="AC43" s="70">
        <v>140566</v>
      </c>
      <c r="AD43" s="70">
        <v>226556</v>
      </c>
      <c r="AE43" s="70">
        <v>52676</v>
      </c>
      <c r="AF43" s="70">
        <v>-39733</v>
      </c>
      <c r="AG43" s="383">
        <f>取引基本表!BL42</f>
        <v>3521191</v>
      </c>
      <c r="AH43" s="71">
        <f t="shared" si="13"/>
        <v>0.61149593986807305</v>
      </c>
      <c r="AI43" s="299">
        <f t="shared" si="10"/>
        <v>0.50355944906141137</v>
      </c>
      <c r="AK43" s="289">
        <v>38</v>
      </c>
      <c r="AL43" s="35" t="s">
        <v>181</v>
      </c>
      <c r="AM43" s="383">
        <f>取引基本表!AV42</f>
        <v>907612</v>
      </c>
      <c r="AN43" s="299">
        <f t="shared" si="6"/>
        <v>4.8832461729893452E-2</v>
      </c>
    </row>
    <row r="44" spans="1:40" ht="17.25" customHeight="1" x14ac:dyDescent="0.15">
      <c r="A44" s="288">
        <v>39</v>
      </c>
      <c r="B44" s="35" t="s">
        <v>182</v>
      </c>
      <c r="C44" s="380">
        <f t="shared" si="0"/>
        <v>1.2333436271026263</v>
      </c>
      <c r="D44" s="380">
        <f t="shared" si="11"/>
        <v>0.12280769397600813</v>
      </c>
      <c r="E44" s="380">
        <f t="shared" si="11"/>
        <v>9.155754336416258E-2</v>
      </c>
      <c r="F44" s="380">
        <f t="shared" si="12"/>
        <v>0.56981883202321104</v>
      </c>
      <c r="G44" s="380">
        <f t="shared" si="12"/>
        <v>0.49876859755068992</v>
      </c>
      <c r="H44" s="381">
        <f t="shared" si="3"/>
        <v>1.0068791202181097E-2</v>
      </c>
      <c r="K44" s="288">
        <v>39</v>
      </c>
      <c r="L44" s="35" t="s">
        <v>182</v>
      </c>
      <c r="M44" s="382">
        <f>取引基本表!BB43</f>
        <v>268771</v>
      </c>
      <c r="N44" s="383">
        <f>取引基本表!BJ43</f>
        <v>-62716</v>
      </c>
      <c r="O44" s="69">
        <f t="shared" si="4"/>
        <v>-0.23334362710262641</v>
      </c>
      <c r="P44" s="292">
        <f>1-O44</f>
        <v>1.2333436271026263</v>
      </c>
      <c r="R44" s="288">
        <v>39</v>
      </c>
      <c r="S44" s="186" t="s">
        <v>182</v>
      </c>
      <c r="T44" s="385">
        <f>取引基本表!BL43</f>
        <v>207487</v>
      </c>
      <c r="U44" s="385">
        <f>雇用表!D45</f>
        <v>25481</v>
      </c>
      <c r="V44" s="385">
        <f>雇用表!I45</f>
        <v>18997</v>
      </c>
      <c r="W44" s="187">
        <f t="shared" si="7"/>
        <v>0.12280769397600813</v>
      </c>
      <c r="X44" s="295">
        <f t="shared" si="8"/>
        <v>9.155754336416258E-2</v>
      </c>
      <c r="Z44" s="288">
        <v>39</v>
      </c>
      <c r="AA44" s="35" t="s">
        <v>182</v>
      </c>
      <c r="AB44" s="70">
        <v>103488</v>
      </c>
      <c r="AC44" s="70">
        <v>-1278</v>
      </c>
      <c r="AD44" s="70">
        <v>12923</v>
      </c>
      <c r="AE44" s="70">
        <v>7249</v>
      </c>
      <c r="AF44" s="70">
        <v>-4152</v>
      </c>
      <c r="AG44" s="383">
        <f>取引基本表!BL43</f>
        <v>207487</v>
      </c>
      <c r="AH44" s="71">
        <f t="shared" si="13"/>
        <v>0.56981883202321104</v>
      </c>
      <c r="AI44" s="299">
        <f t="shared" si="10"/>
        <v>0.49876859755068992</v>
      </c>
      <c r="AK44" s="288">
        <v>39</v>
      </c>
      <c r="AL44" s="35" t="s">
        <v>182</v>
      </c>
      <c r="AM44" s="383">
        <f>取引基本表!AV43</f>
        <v>187141</v>
      </c>
      <c r="AN44" s="299">
        <f t="shared" si="6"/>
        <v>1.0068791202181097E-2</v>
      </c>
    </row>
    <row r="45" spans="1:40" ht="17.25" customHeight="1" x14ac:dyDescent="0.15">
      <c r="A45" s="289">
        <v>40</v>
      </c>
      <c r="B45" s="35" t="s">
        <v>15</v>
      </c>
      <c r="C45" s="380">
        <f t="shared" si="0"/>
        <v>1.1684721331159105</v>
      </c>
      <c r="D45" s="380">
        <f t="shared" si="11"/>
        <v>0.10506564935424789</v>
      </c>
      <c r="E45" s="380">
        <f t="shared" si="11"/>
        <v>9.0418521617546821E-2</v>
      </c>
      <c r="F45" s="380">
        <f t="shared" si="12"/>
        <v>0.61317771700844281</v>
      </c>
      <c r="G45" s="380">
        <f t="shared" si="12"/>
        <v>0.36648880575485754</v>
      </c>
      <c r="H45" s="381">
        <f t="shared" si="3"/>
        <v>1.4588585762060681E-2</v>
      </c>
      <c r="K45" s="289">
        <v>40</v>
      </c>
      <c r="L45" s="35" t="s">
        <v>15</v>
      </c>
      <c r="M45" s="382">
        <f>取引基本表!BB44</f>
        <v>4877133</v>
      </c>
      <c r="N45" s="383">
        <f>取引基本表!BJ44</f>
        <v>-821661</v>
      </c>
      <c r="O45" s="69">
        <f t="shared" si="4"/>
        <v>-0.16847213311591053</v>
      </c>
      <c r="P45" s="292">
        <f t="shared" ref="P45:P49" si="14">1-O45</f>
        <v>1.1684721331159105</v>
      </c>
      <c r="R45" s="289">
        <v>40</v>
      </c>
      <c r="S45" s="186" t="s">
        <v>15</v>
      </c>
      <c r="T45" s="385">
        <f>取引基本表!BL44</f>
        <v>4384887</v>
      </c>
      <c r="U45" s="385">
        <f>雇用表!D46</f>
        <v>460701</v>
      </c>
      <c r="V45" s="385">
        <f>雇用表!I46</f>
        <v>396475</v>
      </c>
      <c r="W45" s="187">
        <f t="shared" si="7"/>
        <v>0.10506564935424789</v>
      </c>
      <c r="X45" s="295">
        <f t="shared" si="8"/>
        <v>9.0418521617546821E-2</v>
      </c>
      <c r="Z45" s="289">
        <v>40</v>
      </c>
      <c r="AA45" s="35" t="s">
        <v>15</v>
      </c>
      <c r="AB45" s="70">
        <v>1607012</v>
      </c>
      <c r="AC45" s="70">
        <v>377589</v>
      </c>
      <c r="AD45" s="70">
        <v>490216</v>
      </c>
      <c r="AE45" s="70">
        <v>214089</v>
      </c>
      <c r="AF45" s="70">
        <v>-191</v>
      </c>
      <c r="AG45" s="383">
        <f>取引基本表!BL44</f>
        <v>4384887</v>
      </c>
      <c r="AH45" s="71">
        <f t="shared" si="13"/>
        <v>0.61317771700844281</v>
      </c>
      <c r="AI45" s="299">
        <f t="shared" si="10"/>
        <v>0.36648880575485754</v>
      </c>
      <c r="AK45" s="289">
        <v>40</v>
      </c>
      <c r="AL45" s="35" t="s">
        <v>15</v>
      </c>
      <c r="AM45" s="383">
        <f>取引基本表!AV44</f>
        <v>271147</v>
      </c>
      <c r="AN45" s="299">
        <f t="shared" ref="AN45:AN49" si="15">AM45/AM$49</f>
        <v>1.4588585762060681E-2</v>
      </c>
    </row>
    <row r="46" spans="1:40" ht="17.25" customHeight="1" x14ac:dyDescent="0.15">
      <c r="A46" s="288">
        <v>41</v>
      </c>
      <c r="B46" s="35" t="s">
        <v>16</v>
      </c>
      <c r="C46" s="380">
        <f t="shared" si="0"/>
        <v>1.4018579164181566</v>
      </c>
      <c r="D46" s="380">
        <f t="shared" si="11"/>
        <v>0.18646611177594161</v>
      </c>
      <c r="E46" s="380">
        <f t="shared" si="11"/>
        <v>0.16039528384497539</v>
      </c>
      <c r="F46" s="380">
        <f t="shared" si="12"/>
        <v>0.51596704897888579</v>
      </c>
      <c r="G46" s="380">
        <f t="shared" si="12"/>
        <v>0.2663407709140716</v>
      </c>
      <c r="H46" s="381">
        <f t="shared" si="3"/>
        <v>0.1448221138613113</v>
      </c>
      <c r="K46" s="288">
        <v>41</v>
      </c>
      <c r="L46" s="35" t="s">
        <v>16</v>
      </c>
      <c r="M46" s="382">
        <f>取引基本表!BB45</f>
        <v>3566253</v>
      </c>
      <c r="N46" s="383">
        <f>取引基本表!BJ45</f>
        <v>-1433127</v>
      </c>
      <c r="O46" s="69">
        <f t="shared" si="4"/>
        <v>-0.40185791641815655</v>
      </c>
      <c r="P46" s="292">
        <f t="shared" si="14"/>
        <v>1.4018579164181566</v>
      </c>
      <c r="R46" s="288">
        <v>41</v>
      </c>
      <c r="S46" s="186" t="s">
        <v>16</v>
      </c>
      <c r="T46" s="385">
        <f>取引基本表!BL45</f>
        <v>2803555</v>
      </c>
      <c r="U46" s="385">
        <f>雇用表!D47</f>
        <v>522768</v>
      </c>
      <c r="V46" s="385">
        <f>雇用表!I47</f>
        <v>449677</v>
      </c>
      <c r="W46" s="187">
        <f t="shared" si="7"/>
        <v>0.18646611177594161</v>
      </c>
      <c r="X46" s="295">
        <f t="shared" si="8"/>
        <v>0.16039528384497539</v>
      </c>
      <c r="Z46" s="288">
        <v>41</v>
      </c>
      <c r="AA46" s="35" t="s">
        <v>16</v>
      </c>
      <c r="AB46" s="70">
        <v>746701</v>
      </c>
      <c r="AC46" s="70">
        <v>288726</v>
      </c>
      <c r="AD46" s="70">
        <v>273521</v>
      </c>
      <c r="AE46" s="70">
        <v>137611</v>
      </c>
      <c r="AF46" s="70">
        <v>-17</v>
      </c>
      <c r="AG46" s="383">
        <f>取引基本表!BL45</f>
        <v>2803555</v>
      </c>
      <c r="AH46" s="71">
        <f t="shared" si="13"/>
        <v>0.51596704897888579</v>
      </c>
      <c r="AI46" s="299">
        <f t="shared" si="10"/>
        <v>0.2663407709140716</v>
      </c>
      <c r="AK46" s="288">
        <v>41</v>
      </c>
      <c r="AL46" s="35" t="s">
        <v>16</v>
      </c>
      <c r="AM46" s="383">
        <f>取引基本表!AV45</f>
        <v>2691699</v>
      </c>
      <c r="AN46" s="299">
        <f t="shared" si="15"/>
        <v>0.1448221138613113</v>
      </c>
    </row>
    <row r="47" spans="1:40" ht="17.25" customHeight="1" x14ac:dyDescent="0.15">
      <c r="A47" s="289">
        <v>42</v>
      </c>
      <c r="B47" s="35" t="s">
        <v>183</v>
      </c>
      <c r="C47" s="380">
        <f t="shared" si="0"/>
        <v>1</v>
      </c>
      <c r="D47" s="380">
        <f t="shared" si="11"/>
        <v>0</v>
      </c>
      <c r="E47" s="380">
        <f t="shared" si="11"/>
        <v>0</v>
      </c>
      <c r="F47" s="380">
        <f t="shared" si="12"/>
        <v>-5.3539496086262839E-5</v>
      </c>
      <c r="G47" s="380">
        <f t="shared" si="12"/>
        <v>0</v>
      </c>
      <c r="H47" s="381">
        <f t="shared" si="3"/>
        <v>0</v>
      </c>
      <c r="K47" s="289">
        <v>42</v>
      </c>
      <c r="L47" s="35" t="s">
        <v>183</v>
      </c>
      <c r="M47" s="382">
        <f>取引基本表!BB46</f>
        <v>93389</v>
      </c>
      <c r="N47" s="383">
        <f>取引基本表!BJ46</f>
        <v>0</v>
      </c>
      <c r="O47" s="69">
        <f t="shared" si="4"/>
        <v>0</v>
      </c>
      <c r="P47" s="292">
        <f t="shared" si="14"/>
        <v>1</v>
      </c>
      <c r="R47" s="289">
        <v>42</v>
      </c>
      <c r="S47" s="186" t="s">
        <v>183</v>
      </c>
      <c r="T47" s="385">
        <f>取引基本表!BL46</f>
        <v>93389</v>
      </c>
      <c r="U47" s="385">
        <f>雇用表!D48</f>
        <v>0</v>
      </c>
      <c r="V47" s="385">
        <f>雇用表!I48</f>
        <v>0</v>
      </c>
      <c r="W47" s="187">
        <f t="shared" si="7"/>
        <v>0</v>
      </c>
      <c r="X47" s="295">
        <f t="shared" si="8"/>
        <v>0</v>
      </c>
      <c r="Z47" s="289">
        <v>42</v>
      </c>
      <c r="AA47" s="35" t="s">
        <v>183</v>
      </c>
      <c r="AB47" s="70">
        <v>0</v>
      </c>
      <c r="AC47" s="70">
        <v>-5</v>
      </c>
      <c r="AD47" s="70">
        <v>0</v>
      </c>
      <c r="AE47" s="70">
        <v>0</v>
      </c>
      <c r="AF47" s="70">
        <v>0</v>
      </c>
      <c r="AG47" s="383">
        <f>取引基本表!BL46</f>
        <v>93389</v>
      </c>
      <c r="AH47" s="71">
        <f t="shared" si="13"/>
        <v>-5.3539496086262839E-5</v>
      </c>
      <c r="AI47" s="299">
        <f t="shared" si="10"/>
        <v>0</v>
      </c>
      <c r="AK47" s="289">
        <v>42</v>
      </c>
      <c r="AL47" s="35" t="s">
        <v>183</v>
      </c>
      <c r="AM47" s="383">
        <f>取引基本表!AV46</f>
        <v>0</v>
      </c>
      <c r="AN47" s="299">
        <f t="shared" si="15"/>
        <v>0</v>
      </c>
    </row>
    <row r="48" spans="1:40" ht="17.25" customHeight="1" x14ac:dyDescent="0.15">
      <c r="A48" s="288">
        <v>43</v>
      </c>
      <c r="B48" s="35" t="s">
        <v>184</v>
      </c>
      <c r="C48" s="380">
        <f t="shared" si="0"/>
        <v>1.5465114745014743</v>
      </c>
      <c r="D48" s="380">
        <f t="shared" si="11"/>
        <v>2.3031681276405604E-3</v>
      </c>
      <c r="E48" s="380">
        <f t="shared" si="11"/>
        <v>2.0961009615908569E-3</v>
      </c>
      <c r="F48" s="380">
        <f t="shared" si="12"/>
        <v>0.40759173620369599</v>
      </c>
      <c r="G48" s="380">
        <f t="shared" si="12"/>
        <v>1.2667424702023082E-2</v>
      </c>
      <c r="H48" s="381">
        <f t="shared" si="3"/>
        <v>3.3035186293432189E-5</v>
      </c>
      <c r="K48" s="288">
        <v>43</v>
      </c>
      <c r="L48" s="35" t="s">
        <v>184</v>
      </c>
      <c r="M48" s="382">
        <f>取引基本表!BB47</f>
        <v>606388</v>
      </c>
      <c r="N48" s="383">
        <f>取引基本表!BJ47</f>
        <v>-331398</v>
      </c>
      <c r="O48" s="69">
        <f t="shared" si="4"/>
        <v>-0.5465114745014743</v>
      </c>
      <c r="P48" s="292">
        <f t="shared" si="14"/>
        <v>1.5465114745014743</v>
      </c>
      <c r="R48" s="288">
        <v>43</v>
      </c>
      <c r="S48" s="186" t="s">
        <v>184</v>
      </c>
      <c r="T48" s="385">
        <f>取引基本表!BL47</f>
        <v>275273</v>
      </c>
      <c r="U48" s="385">
        <f>雇用表!D49</f>
        <v>634</v>
      </c>
      <c r="V48" s="385">
        <f>雇用表!I49</f>
        <v>577</v>
      </c>
      <c r="W48" s="187">
        <f t="shared" si="7"/>
        <v>2.3031681276405604E-3</v>
      </c>
      <c r="X48" s="295">
        <f t="shared" si="8"/>
        <v>2.0961009615908569E-3</v>
      </c>
      <c r="Z48" s="288">
        <v>43</v>
      </c>
      <c r="AA48" s="35" t="s">
        <v>184</v>
      </c>
      <c r="AB48" s="70">
        <v>3487</v>
      </c>
      <c r="AC48" s="70">
        <v>91787</v>
      </c>
      <c r="AD48" s="70">
        <v>13499</v>
      </c>
      <c r="AE48" s="70">
        <v>4818</v>
      </c>
      <c r="AF48" s="70">
        <v>-1392</v>
      </c>
      <c r="AG48" s="383">
        <f>取引基本表!BL47</f>
        <v>275273</v>
      </c>
      <c r="AH48" s="71">
        <f t="shared" si="13"/>
        <v>0.40759173620369599</v>
      </c>
      <c r="AI48" s="299">
        <f t="shared" si="10"/>
        <v>1.2667424702023082E-2</v>
      </c>
      <c r="AK48" s="288">
        <v>43</v>
      </c>
      <c r="AL48" s="35" t="s">
        <v>184</v>
      </c>
      <c r="AM48" s="383">
        <f>取引基本表!AV47</f>
        <v>614</v>
      </c>
      <c r="AN48" s="299">
        <f t="shared" si="15"/>
        <v>3.3035186293432189E-5</v>
      </c>
    </row>
    <row r="49" spans="1:40" ht="17.25" customHeight="1" x14ac:dyDescent="0.15">
      <c r="A49" s="290" t="s">
        <v>197</v>
      </c>
      <c r="B49" s="291" t="s">
        <v>75</v>
      </c>
      <c r="C49" s="386">
        <f t="shared" si="0"/>
        <v>1.3776728451953444</v>
      </c>
      <c r="D49" s="386">
        <f t="shared" si="11"/>
        <v>5.2929230967761406E-2</v>
      </c>
      <c r="E49" s="386">
        <f t="shared" si="11"/>
        <v>4.5949321610166551E-2</v>
      </c>
      <c r="F49" s="386">
        <f t="shared" si="12"/>
        <v>0.4580197971513183</v>
      </c>
      <c r="G49" s="386">
        <f t="shared" si="12"/>
        <v>0.23286358974899193</v>
      </c>
      <c r="H49" s="387">
        <f t="shared" si="3"/>
        <v>1</v>
      </c>
      <c r="K49" s="290" t="s">
        <v>197</v>
      </c>
      <c r="L49" s="291" t="s">
        <v>75</v>
      </c>
      <c r="M49" s="388">
        <f>取引基本表!BB48</f>
        <v>76351457</v>
      </c>
      <c r="N49" s="389">
        <f>取引基本表!BJ48</f>
        <v>-28835872</v>
      </c>
      <c r="O49" s="293">
        <f t="shared" si="4"/>
        <v>-0.3776728451953445</v>
      </c>
      <c r="P49" s="294">
        <f t="shared" si="14"/>
        <v>1.3776728451953444</v>
      </c>
      <c r="R49" s="290" t="s">
        <v>197</v>
      </c>
      <c r="S49" s="296" t="s">
        <v>75</v>
      </c>
      <c r="T49" s="390">
        <f>取引基本表!BL48</f>
        <v>78980252</v>
      </c>
      <c r="U49" s="390">
        <f>雇用表!D50</f>
        <v>4180364</v>
      </c>
      <c r="V49" s="390">
        <f>雇用表!I50</f>
        <v>3629089</v>
      </c>
      <c r="W49" s="297">
        <f t="shared" si="7"/>
        <v>5.2929230967761406E-2</v>
      </c>
      <c r="X49" s="298">
        <f t="shared" si="8"/>
        <v>4.5949321610166551E-2</v>
      </c>
      <c r="Z49" s="290" t="s">
        <v>197</v>
      </c>
      <c r="AA49" s="291" t="s">
        <v>75</v>
      </c>
      <c r="AB49" s="300">
        <v>18391625</v>
      </c>
      <c r="AC49" s="300">
        <v>6730810</v>
      </c>
      <c r="AD49" s="300">
        <v>9083091</v>
      </c>
      <c r="AE49" s="300">
        <v>2114142</v>
      </c>
      <c r="AF49" s="300">
        <v>-145149</v>
      </c>
      <c r="AG49" s="389">
        <f>取引基本表!BL48</f>
        <v>78980252</v>
      </c>
      <c r="AH49" s="301">
        <f t="shared" si="13"/>
        <v>0.4580197971513183</v>
      </c>
      <c r="AI49" s="302">
        <f t="shared" si="10"/>
        <v>0.23286358974899193</v>
      </c>
      <c r="AK49" s="290" t="s">
        <v>197</v>
      </c>
      <c r="AL49" s="291" t="s">
        <v>75</v>
      </c>
      <c r="AM49" s="389">
        <f>取引基本表!AV48</f>
        <v>18586243</v>
      </c>
      <c r="AN49" s="302">
        <f t="shared" si="15"/>
        <v>1</v>
      </c>
    </row>
  </sheetData>
  <mergeCells count="1">
    <mergeCell ref="W3:X3"/>
  </mergeCells>
  <phoneticPr fontId="3"/>
  <pageMargins left="0.70866141732283472" right="0.70866141732283472" top="0.74803149606299213" bottom="0.74803149606299213" header="0.31496062992125984" footer="0.31496062992125984"/>
  <pageSetup paperSize="9" scale="33" firstPageNumber="32" orientation="landscape" r:id="rId1"/>
  <headerFooter alignWithMargins="0">
    <oddHeader>&amp;L&amp;F&amp;R&amp;A</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vt:i4>
      </vt:variant>
    </vt:vector>
  </HeadingPairs>
  <TitlesOfParts>
    <vt:vector size="36" baseType="lpstr">
      <vt:lpstr>表紙</vt:lpstr>
      <vt:lpstr>WS目次</vt:lpstr>
      <vt:lpstr>注意</vt:lpstr>
      <vt:lpstr>入力</vt:lpstr>
      <vt:lpstr>まとめ</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取引基本表</vt:lpstr>
      <vt:lpstr>投入係数表</vt:lpstr>
      <vt:lpstr>逆行列</vt:lpstr>
      <vt:lpstr>雇用表</vt:lpstr>
      <vt:lpstr>分析係数表</vt:lpstr>
      <vt:lpstr>逆行列!Print_Titles</vt:lpstr>
      <vt:lpstr>取引基本表!Print_Titles</vt:lpstr>
      <vt:lpstr>投入係数表!Print_Titles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2021-02-25T01:00:14Z</dcterms:created>
  <dcterms:modified xsi:type="dcterms:W3CDTF">2021-02-25T01:04:01Z</dcterms:modified>
</cp:coreProperties>
</file>