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添１７" sheetId="1" r:id="rId1"/>
    <sheet name="⑤表" sheetId="2" r:id="rId2"/>
  </sheets>
  <definedNames>
    <definedName name="_xlnm.Print_Area" localSheetId="0">'別添１７'!$A$1:$O$106</definedName>
  </definedNames>
  <calcPr calcMode="manual" fullCalcOnLoad="1"/>
</workbook>
</file>

<file path=xl/sharedStrings.xml><?xml version="1.0" encoding="utf-8"?>
<sst xmlns="http://schemas.openxmlformats.org/spreadsheetml/2006/main" count="163" uniqueCount="105">
  <si>
    <t>月</t>
  </si>
  <si>
    <t>÷</t>
  </si>
  <si>
    <t>＝</t>
  </si>
  <si>
    <t>前6月間計</t>
  </si>
  <si>
    <t>平均在所日数</t>
  </si>
  <si>
    <t>D÷Ｃ</t>
  </si>
  <si>
    <t>（Ｂ＋Ｃ）÷２：Ｄ</t>
  </si>
  <si>
    <t>Ａ÷Ｄ</t>
  </si>
  <si>
    <t>別添１７</t>
  </si>
  <si>
    <t>在宅復帰率</t>
  </si>
  <si>
    <t>ベッド回転率</t>
  </si>
  <si>
    <t>入所前後訪問指導割合</t>
  </si>
  <si>
    <t>・　３０．４を当該施設の平均在所日数で除して得た数が10％以上である場合は20点。10％未満であり、かつ5%以上である場合は10点。5%未満である場合は0点。</t>
  </si>
  <si>
    <t>退所前後訪問指導割合</t>
  </si>
  <si>
    <t>居宅サービスの実施数</t>
  </si>
  <si>
    <t>リハ専門職の配置割合</t>
  </si>
  <si>
    <t>支援相談員の配置割合</t>
  </si>
  <si>
    <t>・　当該施設において、常勤換算方法で算定した支援相談員の数を入所者の数で除した数に100を乗じた数が3以上の場合は5点。3未満であり、かつ2以上の場合は3点。2未満の場合は0点。</t>
  </si>
  <si>
    <t>要介護４又は５の割合</t>
  </si>
  <si>
    <t>喀痰吸引の実施割合</t>
  </si>
  <si>
    <t>経管栄養の実施割合</t>
  </si>
  <si>
    <t>（2） 地域に貢献する活動を行っていること。</t>
  </si>
  <si>
    <t>○在宅復帰・在宅療養支援機能加算(Ⅰ)の基準</t>
  </si>
  <si>
    <t>（1） ①～⑩の合計が40点以上であること。</t>
  </si>
  <si>
    <t>前3月間計</t>
  </si>
  <si>
    <t>Ｂ÷Ａ</t>
  </si>
  <si>
    <t>点</t>
  </si>
  <si>
    <t>①</t>
  </si>
  <si>
    <t>②</t>
  </si>
  <si>
    <t>③</t>
  </si>
  <si>
    <t>④</t>
  </si>
  <si>
    <t>⑤</t>
  </si>
  <si>
    <t>⑥</t>
  </si>
  <si>
    <t>⑦</t>
  </si>
  <si>
    <t>⑧</t>
  </si>
  <si>
    <t>⑨</t>
  </si>
  <si>
    <t>⑩</t>
  </si>
  <si>
    <t>・　算定日が属する月の前3月間における入所者のうち、要介護状態区分が要介護4又は要介護5の者の占める割合が50%以上である場合は5点。50%未満であり、かつ35%以上である場合は3点。35%未満である場合は0点。</t>
  </si>
  <si>
    <t>・　算定日が属する月の前3月間における入所者のうち、喀痰吸引が実施された者の占める割合が10％以上である場合は5点。10％未満であり、かつ5%以上である場合は3点。5%未満である場合は0点。</t>
  </si>
  <si>
    <t>・　算定日が属する月の前3月間における入所者のうち、経管栄養が実施された者の占める割合が10％以上である場合は5点。10％未満であり、かつ5%以上である場合は3点。5%未満である場合は0点。</t>
  </si>
  <si>
    <t>○在宅復帰・在宅療養支援機能加算(Ⅱ)の基準</t>
  </si>
  <si>
    <t>合計</t>
  </si>
  <si>
    <t>訪問リハビリテーション</t>
  </si>
  <si>
    <t>通所リハビリテーション</t>
  </si>
  <si>
    <t>短期入所療養介護</t>
  </si>
  <si>
    <t>（1）上記①～⑩の合計が70点以上であること。</t>
  </si>
  <si>
    <t>※自由記載（例：施設内に○○スペースがあり、地域交流の場として提供している、認知症カフェを行っている）</t>
  </si>
  <si>
    <t>（2） 介護保健施設サービス費(Ⅰ)の(ⅱ)若しくは(ⅳ)又はユニット型介護保健施設サービス費(Ⅰ)の(ⅱ)若しくは(ⅳ)を算定しているものであること。</t>
  </si>
  <si>
    <t xml:space="preserve">（3）介護保健施設サービス費(Ⅰ)の(ⅰ)若しくは(ⅲ)又はユニット型介護保健施設サービス費(Ⅰ)の(ⅰ)若しくは(ⅲ)を算定しているものであること。 </t>
  </si>
  <si>
    <t>※算定の区分について、プルダウンより選択してください。</t>
  </si>
  <si>
    <t>退所者延数（短期入所療養介護利用者は含まない。）：Ａ</t>
  </si>
  <si>
    <t>当該施設内で死亡した者の総数：Ｂ</t>
  </si>
  <si>
    <t>新規退所者数（当該施設において死亡した者及び医療機関へ退所した者を含む。当該施設を退所後、直ちに病院又は診療所に入院し、一週間以内に退院した後、直ちに再度当該施設に入所した者については含まない。）：Ｃ</t>
  </si>
  <si>
    <t>居宅において介護を受けることとなった者の延数（入所期間が1月を超える入所者に限る。）：D</t>
  </si>
  <si>
    <t>・ 　算定日が属する月の前6月間において、当該施設から退所した者の延数（当該施設内で死亡した者を除く。）のうち、居宅において介護を受けることとなった者（入所期間が1月を超える入所者に限る。）の占める割合が50%を超える場合は20点。50%以下であり、かつ30%を超える場合は10点。30%以下である場合は0点。
・　居宅とは、病院、診療所及び介護保険施設を除くものである。</t>
  </si>
  <si>
    <t>新規入所者延数（短期入所療養介護利用者は含まない。当該施設を退所後、直ちに病院又は診療所に入院し、一週間以内に退院した後、直ちに再度当該施設に入所した者については含まない。）：Ａ</t>
  </si>
  <si>
    <t>新規入所者延数（当該施設を退所後、当該施設に再入所した者を含む。当該施設を退所後、直ちに病院又は診療所に入院し、一週間以内に退院した後、直ちに再度当該施設に入所した者については含まない。）：Ｂ</t>
  </si>
  <si>
    <t>入所者延数（短期入所療養介護利用者は含まない。毎日２４時現在入所中の者。その日のうちに退所又は死亡した者を含む。）：Ａ</t>
  </si>
  <si>
    <t>新規入所者のうち、入所前後訪問指導を受けた入所者延数：Ｂ</t>
  </si>
  <si>
    <t>居宅への新規退所者延数（短期入所療養介護利用者は含まない。当該施設を退所後、直ちに病院又は診療所に入院し、一週間以内に退院した後、直ちに再度当該施設に入所した者については、当該入院期間は入所期間とみなすこととする。）：Ａ</t>
  </si>
  <si>
    <t>新規退所者のうち、退所前後訪問指導を受けた入所者延数：Ｂ</t>
  </si>
  <si>
    <t>・　算定日が属する月の前3月間において、入所者のうち、入所期間が1月を超えると見込まれる者の入所予定日前30日以内又は入所後7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も含む。）を行った者の占める割合が30%以上である場合は10点。30%未満であり、かつ10％以上である場合は5点。10％未満である場合は0点。
・　他の社会福祉施設等とは、病院、診療所、及び介護保険施設を含まず、有料老人ホーム、養護老人ホーム、軽費老人ホーム、認知症高齢者グループホームを指す。</t>
  </si>
  <si>
    <t>・　算定日が属する月の前3月間において、入所者のうち、入所期間が1月を超えると見込まれる者の退所前30日以内又は退所後30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退所を目的とした施設サービス計画の策定及び診療方針の決定を行った場合も含む。）の占める割合が30%以上である場合は10点。30%未満であり、かつ10％以上である場合は5点。10％未満である場合は0点。
・　他の社会福祉施設等とは、病院、診療所、及び介護保険施設を含まず、有料老人ホーム、養護老人ホーム、軽費老人ホーム、認知症高齢者グループホームを指す。</t>
  </si>
  <si>
    <t>※各サービスについて、プルダウンより「提供実績あり」、「提供実績なし」を選択してください。</t>
  </si>
  <si>
    <t>要介護４又は要介護５に該当する入所者の延日数：Ｂ</t>
  </si>
  <si>
    <t>Ｂ÷Ａ</t>
  </si>
  <si>
    <t>喀痰吸引が実施された入所者延数：Ｂ</t>
  </si>
  <si>
    <t>経管栄養が実施された入所者延数：Ｂ</t>
  </si>
  <si>
    <t>入所者延数（短期入所療養介護利用者は含まない。毎日２４時現在入所中の者。その日のうちに退所又は死亡した者を含む。）：Ａ</t>
  </si>
  <si>
    <t>理学療法士等が当該３月間に勤務すべき時間（１週間に勤務すべき時間数が３２時間を下回る場合は３２時間を基本とする。）：Ｂ</t>
  </si>
  <si>
    <t>算定日が属する月の前３月間における入所者延数（短期入所療養介護利用者は含まない。毎日２４時現在入所中の者。その日のうちに退所又は死亡した者を含む。）：Ｃ</t>
  </si>
  <si>
    <t>算定日が属する月の前３月間の延日数：Ｄ</t>
  </si>
  <si>
    <t>算定日が属する月の前３月間において支援相談員が当該介護保健施設サービスの提供に従事する勤務延時間数：Ａ</t>
  </si>
  <si>
    <t>支援相談員が当該３月間に勤務すべき時間（１週間に勤務すべき時間数が３２時間を下回る場合は３２時間を基本とする。）：Ｂ</t>
  </si>
  <si>
    <t>Ａ÷B÷Ｃ×Ｄ×100</t>
  </si>
  <si>
    <t>入所者の延日数（短期入所療養介護利用者は含まない。）：Ａ</t>
  </si>
  <si>
    <t>月の末日において、それぞれの算定区分に係る施設基準を満たさない場合は、当該施設基準を満たさなくなった月の翌々月から、介護老人保健施設短期入所療養介護費(Ⅳ)の介護老人保健施設短期入所療養介護費(ⅰ)若しくは(ⅱ)又はユニット型介護老人保健施設短期入所療養介護費(Ⅳ)のユニット型介護老人保健施設短期入所療養介護費(ⅰ)若しくは(ⅱ)を算定することとなる（ただし、翌月の末日において当該施設基準を満たしている場合を除く。）ため、当該施設基準を満たさなくなった月の翌々月に速やかに届出を行うこと。</t>
  </si>
  <si>
    <r>
      <t xml:space="preserve">在宅復帰・在宅療養支援機能加算（Ⅰ）又は（Ⅱ）を算定する施設は以下により計算すること。（青色の欄に入力等する。）
</t>
    </r>
    <r>
      <rPr>
        <b/>
        <sz val="12"/>
        <color indexed="10"/>
        <rFont val="ＭＳ Ｐゴシック"/>
        <family val="3"/>
      </rPr>
      <t>また、介護老人保健施設において「介護保健施設サービス費(Ⅳ)」及び「ユニット型介護保健施設サービス費(Ⅳ)」以外の区分を算定する場合は、以下の①～⑩を入力し届出を行うこと。また、当該基本施設サービス費の算定根拠等の関係書類を整備しておくこと。</t>
    </r>
  </si>
  <si>
    <t>”在宅復帰・在宅療養支援機能指標”計算書（令和3年10月サービス提供分以降）</t>
  </si>
  <si>
    <t>指標</t>
  </si>
  <si>
    <t>コード</t>
  </si>
  <si>
    <t>ショート</t>
  </si>
  <si>
    <t>通リハ</t>
  </si>
  <si>
    <t>訪リハ</t>
  </si>
  <si>
    <t>訪リハ</t>
  </si>
  <si>
    <t>通リハ</t>
  </si>
  <si>
    <t>ショート</t>
  </si>
  <si>
    <t>コード</t>
  </si>
  <si>
    <t>指標</t>
  </si>
  <si>
    <t>・　算定日が属する月の前３月間に、当該施設（当該施設に併設する病院、診療所、介護老人保健施設及び介護医療院を含む。）において訪問リハビリテーション、通所リハビリテーション及び短期入所療養介護を全て提供している場合は5点。いずれか2種類のサービスを提供している場合であって訪問リハビリテーションを実施しているときは3点、いずれか2種類のサービスを提供している場合であって訪問リハビリテーションを実施していないときは１点、いずれか1種類のサービスを提供している場合又はいずれも実施していない場合は0点。</t>
  </si>
  <si>
    <r>
      <t>算定日が属する月の前３月間における</t>
    </r>
    <r>
      <rPr>
        <b/>
        <u val="single"/>
        <sz val="11"/>
        <rFont val="ＭＳ Ｐゴシック"/>
        <family val="3"/>
      </rPr>
      <t>理学療法士</t>
    </r>
    <r>
      <rPr>
        <sz val="11"/>
        <rFont val="ＭＳ Ｐゴシック"/>
        <family val="3"/>
      </rPr>
      <t>の当該介護保健施設サービスの提供に従事する勤務延時間数：Ａ-1</t>
    </r>
  </si>
  <si>
    <r>
      <t>算定日が属する月の前３月間における</t>
    </r>
    <r>
      <rPr>
        <b/>
        <u val="single"/>
        <sz val="11"/>
        <rFont val="ＭＳ Ｐゴシック"/>
        <family val="3"/>
      </rPr>
      <t>作業療法士</t>
    </r>
    <r>
      <rPr>
        <sz val="11"/>
        <rFont val="ＭＳ Ｐゴシック"/>
        <family val="3"/>
      </rPr>
      <t>の当該介護保健施設サービスの提供に従事する勤務延時間数：Ａ-2</t>
    </r>
  </si>
  <si>
    <r>
      <t>算定日が属する月の前３月間における</t>
    </r>
    <r>
      <rPr>
        <b/>
        <u val="single"/>
        <sz val="11"/>
        <rFont val="ＭＳ Ｐゴシック"/>
        <family val="3"/>
      </rPr>
      <t>言語聴覚士</t>
    </r>
    <r>
      <rPr>
        <sz val="11"/>
        <rFont val="ＭＳ Ｐゴシック"/>
        <family val="3"/>
      </rPr>
      <t>の当該介護保健施設サービスの提供に従事する勤務延時間数：Ａ-3</t>
    </r>
  </si>
  <si>
    <t>①判定</t>
  </si>
  <si>
    <r>
      <t>算定日が属する月の前３月間における</t>
    </r>
    <r>
      <rPr>
        <b/>
        <u val="double"/>
        <sz val="11"/>
        <rFont val="ＭＳ Ｐゴシック"/>
        <family val="3"/>
      </rPr>
      <t>理学療法士等</t>
    </r>
    <r>
      <rPr>
        <sz val="11"/>
        <rFont val="ＭＳ Ｐゴシック"/>
        <family val="3"/>
      </rPr>
      <t>の当該介護保健施設サービスの提供に従事する勤務延時間数：Ａ
(A-1からA-3までの合計）</t>
    </r>
  </si>
  <si>
    <t>C：Ａ－Ｂ</t>
  </si>
  <si>
    <t>3種</t>
  </si>
  <si>
    <t>2種（訪リハなし）</t>
  </si>
  <si>
    <t>2種（訪リハ含む）</t>
  </si>
  <si>
    <t>⑤居宅サービスの実施数</t>
  </si>
  <si>
    <t>※喀痰吸引及び経管栄養のいずれにも該当する者については、各々該当する欄の人数に含めること。
※過去１年間に喀痰吸引が実施されていた者（入所期間が1年以上である入所者にあっては、当該入所期間中（入所時を含む。）に喀痰吸引が実施されていた者）であって、口腔衛生管理加算を算定されている者又は平成27年度から令和２年度の口腔衛生管理体制加算の算定要件を満たしている者(平成26年度以前においては、口腔機能維持管理加算又は口腔機能維持管理体制加算を算定されていた者及び平成27年度から令和２年度においては口腔衛生管理加算又は口腔衛生管理体制加算を算定されていた者)を含む。</t>
  </si>
  <si>
    <t xml:space="preserve">
※喀痰吸引及び経管栄養のいずれにも該当する者については、各々該当する欄の人数に含めること。
※過去１年間に経管栄養が実施されていた者（入所期間が1年以上である入所者にあっては、当該入所期間中（入所時を含む。）に経管栄養が実施されていた者）であって、経口維持加算を算定しているもの又は管理栄養士が栄養ケア・マネジメントを実施するもの（令和2年度以前においては、経口維持加算又は栄養マネジメント加算を算定されていた者）を含む。</t>
  </si>
  <si>
    <t>提供実績あり</t>
  </si>
  <si>
    <t>・　当該施設において、常勤換算方法で算定したリハビリテーションを担当する理学療法士、作業療法士又は言語聴覚士の数を入所者の数で除した数に100を乗じた数が、①5以上であり、リハビリテーションを担当する理学療法士、作業療法士又は言語聴覚士のいずれの職種も入所者の数で除した数に100を乗じた数がそれぞれ0.2以上である場合は５点、②5以上の場合は3点、③5未満であり、かつ3以上である場合は2点。④3未満である場合は0点。</t>
  </si>
  <si>
    <t>1種以下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</si>
</sst>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_ "/>
    <numFmt numFmtId="181" formatCode="0_);[Red]\(0\)"/>
    <numFmt numFmtId="182" formatCode="0.0_);[Red]\(0.0\)"/>
    <numFmt numFmtId="183" formatCode="0.00_);[Red]\(0.00\)"/>
    <numFmt numFmtId="184" formatCode="0.000_);[Red]\(0.000\)"/>
    <numFmt numFmtId="185" formatCode="0.0000_);[Red]\(0.0000\)"/>
    <numFmt numFmtId="186" formatCode="0.00000_);[Red]\(0.00000\)"/>
    <numFmt numFmtId="187" formatCode="0.000000_);[Red]\(0.000000\)"/>
    <numFmt numFmtId="188" formatCode="0.0000000_);[Red]\(0.0000000\)"/>
    <numFmt numFmtId="189" formatCode="0.000%"/>
    <numFmt numFmtId="190" formatCode="0.0000%"/>
    <numFmt numFmtId="191" formatCode="0.0000000"/>
    <numFmt numFmtId="192" formatCode="0.000000"/>
    <numFmt numFmtId="193" formatCode="0.00000"/>
    <numFmt numFmtId="194" formatCode="0.0000"/>
    <numFmt numFmtId="195" formatCode="0.000"/>
  </numFmts>
  <fonts count="44">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8"/>
      <name val="ＭＳ ゴシック"/>
      <family val="3"/>
    </font>
    <font>
      <b/>
      <sz val="14"/>
      <name val="ＭＳ Ｐゴシック"/>
      <family val="3"/>
    </font>
    <font>
      <b/>
      <sz val="12"/>
      <color indexed="10"/>
      <name val="ＭＳ Ｐゴシック"/>
      <family val="3"/>
    </font>
    <font>
      <b/>
      <u val="single"/>
      <sz val="11"/>
      <name val="ＭＳ Ｐゴシック"/>
      <family val="3"/>
    </font>
    <font>
      <b/>
      <u val="doub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rgb="FFFFFF00"/>
        <bgColor indexed="64"/>
      </patternFill>
    </fill>
    <fill>
      <patternFill patternType="solid">
        <fgColor rgb="FFFFCCCC"/>
        <bgColor indexed="64"/>
      </patternFill>
    </fill>
    <fill>
      <patternFill patternType="solid">
        <fgColor rgb="FF00FFFF"/>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style="medium"/>
      <bottom style="medium"/>
    </border>
    <border>
      <left>
        <color indexed="63"/>
      </left>
      <right style="thin"/>
      <top style="medium"/>
      <bottom style="medium"/>
    </border>
    <border>
      <left style="medium"/>
      <right style="thin"/>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style="thin"/>
      <bottom style="medium"/>
    </border>
    <border>
      <left style="thin"/>
      <right style="medium"/>
      <top>
        <color indexed="63"/>
      </top>
      <bottom style="medium"/>
    </border>
    <border>
      <left style="medium"/>
      <right style="thin"/>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medium"/>
      <bottom>
        <color indexed="63"/>
      </bottom>
    </border>
    <border>
      <left style="thin"/>
      <right style="medium"/>
      <top style="medium"/>
      <bottom style="medium"/>
    </border>
    <border>
      <left style="thin"/>
      <right style="thin"/>
      <top style="medium"/>
      <bottom style="medium"/>
    </border>
    <border>
      <left style="medium"/>
      <right style="thin"/>
      <top style="thin"/>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diagonalDown="1">
      <left style="medium"/>
      <right>
        <color indexed="63"/>
      </right>
      <top style="medium"/>
      <bottom style="medium"/>
      <diagonal style="thin"/>
    </border>
    <border diagonalDown="1">
      <left>
        <color indexed="63"/>
      </left>
      <right style="medium"/>
      <top style="medium"/>
      <bottom style="medium"/>
      <diagonal style="thin"/>
    </border>
    <border diagonalDown="1">
      <left>
        <color indexed="63"/>
      </left>
      <right>
        <color indexed="63"/>
      </right>
      <top style="medium"/>
      <bottom style="medium"/>
      <diagonal style="thin"/>
    </border>
    <border>
      <left style="medium"/>
      <right>
        <color indexed="63"/>
      </right>
      <top>
        <color indexed="63"/>
      </top>
      <bottom style="medium"/>
    </border>
    <border>
      <left style="thin"/>
      <right>
        <color indexed="63"/>
      </right>
      <top style="medium"/>
      <bottom style="medium"/>
    </border>
    <border>
      <left style="medium"/>
      <right style="thin"/>
      <top>
        <color indexed="63"/>
      </top>
      <bottom style="medium"/>
    </border>
    <border>
      <left style="thin"/>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protection/>
    </xf>
    <xf numFmtId="0" fontId="43" fillId="31" borderId="0" applyNumberFormat="0" applyBorder="0" applyAlignment="0" applyProtection="0"/>
  </cellStyleXfs>
  <cellXfs count="178">
    <xf numFmtId="0" fontId="0" fillId="0" borderId="0" xfId="0" applyAlignment="1">
      <alignment vertical="center"/>
    </xf>
    <xf numFmtId="0" fontId="0" fillId="32" borderId="0" xfId="0" applyFill="1" applyAlignment="1">
      <alignment vertical="center"/>
    </xf>
    <xf numFmtId="0" fontId="2" fillId="32" borderId="0" xfId="0" applyFont="1" applyFill="1" applyAlignment="1">
      <alignment horizontal="left" vertical="center" indent="1"/>
    </xf>
    <xf numFmtId="0" fontId="0" fillId="32" borderId="0" xfId="0" applyFill="1" applyAlignment="1">
      <alignment vertical="center"/>
    </xf>
    <xf numFmtId="0" fontId="0" fillId="33" borderId="10" xfId="0" applyFill="1" applyBorder="1" applyAlignment="1">
      <alignment horizontal="right" vertical="center"/>
    </xf>
    <xf numFmtId="0" fontId="0" fillId="33" borderId="11" xfId="0" applyFill="1" applyBorder="1" applyAlignment="1">
      <alignment horizontal="right" vertical="center"/>
    </xf>
    <xf numFmtId="0" fontId="0" fillId="32" borderId="0" xfId="0" applyFill="1" applyBorder="1" applyAlignment="1">
      <alignment vertical="center"/>
    </xf>
    <xf numFmtId="0" fontId="4" fillId="32" borderId="0" xfId="0" applyFont="1" applyFill="1" applyAlignment="1">
      <alignment vertical="center" wrapText="1"/>
    </xf>
    <xf numFmtId="0" fontId="0" fillId="32" borderId="0" xfId="0" applyFill="1" applyAlignment="1">
      <alignment horizontal="center" vertical="center"/>
    </xf>
    <xf numFmtId="0" fontId="2" fillId="32" borderId="0" xfId="0" applyFont="1" applyFill="1" applyAlignment="1">
      <alignment vertical="center"/>
    </xf>
    <xf numFmtId="0" fontId="5" fillId="32" borderId="0" xfId="0" applyFont="1" applyFill="1" applyAlignment="1">
      <alignment horizontal="center" vertical="center"/>
    </xf>
    <xf numFmtId="0" fontId="2" fillId="32" borderId="0" xfId="0" applyFont="1" applyFill="1" applyAlignment="1">
      <alignment vertical="center" wrapText="1"/>
    </xf>
    <xf numFmtId="0" fontId="0" fillId="0" borderId="0" xfId="0" applyAlignment="1">
      <alignment vertical="center"/>
    </xf>
    <xf numFmtId="0" fontId="0" fillId="32" borderId="0" xfId="60" applyFill="1">
      <alignment/>
      <protection/>
    </xf>
    <xf numFmtId="0" fontId="4" fillId="32" borderId="0" xfId="60" applyFont="1" applyFill="1" applyBorder="1" applyAlignment="1">
      <alignment vertical="center"/>
      <protection/>
    </xf>
    <xf numFmtId="0" fontId="0" fillId="0" borderId="0" xfId="0" applyBorder="1" applyAlignment="1">
      <alignment horizontal="center" vertical="center"/>
    </xf>
    <xf numFmtId="177" fontId="0" fillId="0" borderId="0" xfId="60" applyNumberFormat="1" applyFill="1" applyBorder="1" applyAlignment="1">
      <alignment vertical="center"/>
      <protection/>
    </xf>
    <xf numFmtId="0" fontId="0" fillId="0" borderId="0" xfId="0" applyFill="1" applyBorder="1" applyAlignment="1">
      <alignment horizontal="center" vertical="center"/>
    </xf>
    <xf numFmtId="0" fontId="0" fillId="0" borderId="0" xfId="0" applyBorder="1" applyAlignment="1">
      <alignment vertical="center"/>
    </xf>
    <xf numFmtId="0" fontId="0" fillId="33" borderId="12" xfId="60" applyFill="1" applyBorder="1" applyAlignment="1">
      <alignment horizontal="right" vertical="center"/>
      <protection/>
    </xf>
    <xf numFmtId="0" fontId="0" fillId="33" borderId="10" xfId="60" applyFill="1" applyBorder="1" applyAlignment="1">
      <alignment horizontal="right" vertical="center"/>
      <protection/>
    </xf>
    <xf numFmtId="0" fontId="0" fillId="33" borderId="11" xfId="60" applyFill="1" applyBorder="1" applyAlignment="1">
      <alignment horizontal="right" vertical="center"/>
      <protection/>
    </xf>
    <xf numFmtId="0" fontId="0" fillId="33" borderId="13" xfId="60" applyFill="1" applyBorder="1" applyAlignment="1">
      <alignment horizontal="right" vertical="center"/>
      <protection/>
    </xf>
    <xf numFmtId="0" fontId="0" fillId="32" borderId="0" xfId="60" applyFill="1" applyBorder="1">
      <alignment/>
      <protection/>
    </xf>
    <xf numFmtId="0" fontId="0" fillId="32" borderId="0" xfId="0" applyFont="1" applyFill="1" applyAlignment="1">
      <alignment vertical="center" wrapText="1"/>
    </xf>
    <xf numFmtId="0" fontId="0" fillId="0" borderId="0" xfId="60" applyFont="1" applyFill="1" applyBorder="1" applyAlignment="1">
      <alignment horizontal="center" vertical="center"/>
      <protection/>
    </xf>
    <xf numFmtId="0" fontId="0" fillId="32" borderId="0" xfId="60" applyFont="1" applyFill="1" applyBorder="1" applyAlignment="1">
      <alignment horizontal="center" vertical="center"/>
      <protection/>
    </xf>
    <xf numFmtId="177" fontId="0" fillId="0" borderId="0" xfId="0" applyNumberFormat="1" applyFill="1" applyBorder="1" applyAlignment="1">
      <alignment vertical="center"/>
    </xf>
    <xf numFmtId="0" fontId="0" fillId="33" borderId="14" xfId="0" applyFill="1" applyBorder="1" applyAlignment="1">
      <alignment horizontal="right" vertical="center"/>
    </xf>
    <xf numFmtId="0" fontId="2" fillId="32" borderId="0" xfId="0" applyFont="1" applyFill="1" applyAlignment="1">
      <alignment horizontal="left" vertical="center" wrapText="1"/>
    </xf>
    <xf numFmtId="0" fontId="6" fillId="32" borderId="0" xfId="0" applyFont="1" applyFill="1" applyAlignment="1">
      <alignment horizontal="right" vertical="center"/>
    </xf>
    <xf numFmtId="0" fontId="3" fillId="32" borderId="0" xfId="0" applyFont="1" applyFill="1" applyAlignment="1">
      <alignment vertical="center"/>
    </xf>
    <xf numFmtId="0" fontId="0" fillId="33" borderId="15" xfId="60" applyFill="1" applyBorder="1" applyAlignment="1">
      <alignment horizontal="right" vertical="center"/>
      <protection/>
    </xf>
    <xf numFmtId="0" fontId="0" fillId="33" borderId="16" xfId="0" applyFill="1" applyBorder="1" applyAlignment="1">
      <alignment horizontal="right" vertical="center"/>
    </xf>
    <xf numFmtId="0" fontId="0" fillId="33" borderId="17" xfId="0" applyFill="1" applyBorder="1" applyAlignment="1">
      <alignment horizontal="right" vertical="center"/>
    </xf>
    <xf numFmtId="0" fontId="0" fillId="33" borderId="18" xfId="0" applyFill="1" applyBorder="1" applyAlignment="1">
      <alignment horizontal="right" vertical="center"/>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33" borderId="21" xfId="0" applyFill="1" applyBorder="1" applyAlignment="1">
      <alignment horizontal="right" vertical="center"/>
    </xf>
    <xf numFmtId="0" fontId="0" fillId="33" borderId="22" xfId="0" applyFill="1" applyBorder="1" applyAlignment="1">
      <alignment horizontal="right" vertical="center"/>
    </xf>
    <xf numFmtId="0" fontId="0" fillId="33" borderId="23" xfId="0" applyFill="1" applyBorder="1" applyAlignment="1">
      <alignment horizontal="right" vertical="center"/>
    </xf>
    <xf numFmtId="0" fontId="0" fillId="33" borderId="24" xfId="0" applyFill="1" applyBorder="1" applyAlignment="1">
      <alignment horizontal="right" vertical="center"/>
    </xf>
    <xf numFmtId="180" fontId="0" fillId="0" borderId="25" xfId="0" applyNumberFormat="1" applyFill="1" applyBorder="1" applyAlignment="1">
      <alignment horizontal="right" vertical="center"/>
    </xf>
    <xf numFmtId="180" fontId="0" fillId="0" borderId="26" xfId="0" applyNumberFormat="1" applyFill="1" applyBorder="1" applyAlignment="1">
      <alignment horizontal="right" vertical="center"/>
    </xf>
    <xf numFmtId="180" fontId="0" fillId="0" borderId="27" xfId="0" applyNumberFormat="1" applyFill="1" applyBorder="1" applyAlignment="1">
      <alignment horizontal="right" vertical="center"/>
    </xf>
    <xf numFmtId="180" fontId="0" fillId="0" borderId="28" xfId="0" applyNumberFormat="1" applyFill="1" applyBorder="1" applyAlignment="1">
      <alignment horizontal="right" vertical="center"/>
    </xf>
    <xf numFmtId="180" fontId="0" fillId="0" borderId="29" xfId="0" applyNumberFormat="1" applyFill="1" applyBorder="1" applyAlignment="1">
      <alignment horizontal="right" vertical="center"/>
    </xf>
    <xf numFmtId="0" fontId="0" fillId="33" borderId="30" xfId="60" applyFill="1" applyBorder="1" applyAlignment="1">
      <alignment horizontal="right" vertical="center"/>
      <protection/>
    </xf>
    <xf numFmtId="0" fontId="0" fillId="33" borderId="17" xfId="60" applyFill="1" applyBorder="1" applyAlignment="1">
      <alignment horizontal="right" vertical="center"/>
      <protection/>
    </xf>
    <xf numFmtId="0" fontId="0" fillId="33" borderId="18" xfId="60" applyFill="1" applyBorder="1" applyAlignment="1">
      <alignment horizontal="right" vertical="center"/>
      <protection/>
    </xf>
    <xf numFmtId="0" fontId="0" fillId="33" borderId="20" xfId="60" applyFill="1" applyBorder="1" applyAlignment="1">
      <alignment horizontal="right" vertical="center"/>
      <protection/>
    </xf>
    <xf numFmtId="0" fontId="0" fillId="33" borderId="21" xfId="60" applyFill="1" applyBorder="1" applyAlignment="1">
      <alignment horizontal="right" vertical="center"/>
      <protection/>
    </xf>
    <xf numFmtId="0" fontId="0" fillId="32" borderId="31" xfId="60" applyFill="1" applyBorder="1" applyAlignment="1">
      <alignment horizontal="right" vertical="center"/>
      <protection/>
    </xf>
    <xf numFmtId="0" fontId="0" fillId="32" borderId="32" xfId="60" applyFill="1" applyBorder="1" applyAlignment="1">
      <alignment horizontal="right" vertical="center"/>
      <protection/>
    </xf>
    <xf numFmtId="0" fontId="0" fillId="32" borderId="33" xfId="60" applyFill="1" applyBorder="1" applyAlignment="1">
      <alignment horizontal="right" vertical="center"/>
      <protection/>
    </xf>
    <xf numFmtId="0" fontId="0" fillId="32" borderId="34" xfId="60" applyFont="1" applyFill="1" applyBorder="1" applyAlignment="1">
      <alignment vertical="center" wrapText="1"/>
      <protection/>
    </xf>
    <xf numFmtId="0" fontId="0" fillId="33" borderId="35" xfId="0" applyFill="1" applyBorder="1" applyAlignment="1">
      <alignment horizontal="right" vertical="center"/>
    </xf>
    <xf numFmtId="0" fontId="0" fillId="33" borderId="36" xfId="0" applyFill="1" applyBorder="1" applyAlignment="1">
      <alignment horizontal="right" vertical="center"/>
    </xf>
    <xf numFmtId="0" fontId="0" fillId="33" borderId="37" xfId="0" applyFill="1" applyBorder="1" applyAlignment="1">
      <alignment horizontal="right" vertical="center"/>
    </xf>
    <xf numFmtId="177" fontId="0" fillId="0" borderId="13" xfId="42" applyNumberFormat="1" applyFont="1" applyFill="1" applyBorder="1" applyAlignment="1">
      <alignment horizontal="right" vertical="center"/>
    </xf>
    <xf numFmtId="181" fontId="0" fillId="32" borderId="38" xfId="60" applyNumberFormat="1" applyFill="1" applyBorder="1" applyAlignment="1">
      <alignment horizontal="right" vertical="center"/>
      <protection/>
    </xf>
    <xf numFmtId="181" fontId="0" fillId="32" borderId="39" xfId="60" applyNumberFormat="1" applyFill="1" applyBorder="1" applyAlignment="1">
      <alignment horizontal="right" vertical="center"/>
      <protection/>
    </xf>
    <xf numFmtId="181" fontId="0" fillId="32" borderId="40" xfId="60" applyNumberFormat="1" applyFill="1" applyBorder="1" applyAlignment="1">
      <alignment horizontal="right" vertical="center"/>
      <protection/>
    </xf>
    <xf numFmtId="181" fontId="0" fillId="32" borderId="32" xfId="60" applyNumberFormat="1" applyFill="1" applyBorder="1" applyAlignment="1">
      <alignment horizontal="right" vertical="center"/>
      <protection/>
    </xf>
    <xf numFmtId="180" fontId="0" fillId="0" borderId="41" xfId="0" applyNumberFormat="1" applyFill="1" applyBorder="1" applyAlignment="1">
      <alignment vertical="center"/>
    </xf>
    <xf numFmtId="177" fontId="0" fillId="0" borderId="13" xfId="60" applyNumberFormat="1" applyFill="1" applyBorder="1" applyAlignment="1">
      <alignment horizontal="right" vertical="center"/>
      <protection/>
    </xf>
    <xf numFmtId="177" fontId="0" fillId="0" borderId="42" xfId="60" applyNumberFormat="1" applyFill="1" applyBorder="1" applyAlignment="1">
      <alignment horizontal="right" vertical="center"/>
      <protection/>
    </xf>
    <xf numFmtId="177" fontId="0" fillId="0" borderId="41" xfId="60" applyNumberFormat="1" applyFill="1" applyBorder="1" applyAlignment="1">
      <alignment horizontal="right" vertical="center"/>
      <protection/>
    </xf>
    <xf numFmtId="177" fontId="0" fillId="0" borderId="14" xfId="60" applyNumberFormat="1" applyFill="1" applyBorder="1" applyAlignment="1">
      <alignment horizontal="right" vertical="center"/>
      <protection/>
    </xf>
    <xf numFmtId="0" fontId="0" fillId="0" borderId="43" xfId="60" applyFill="1" applyBorder="1" applyAlignment="1">
      <alignment horizontal="right" vertical="center"/>
      <protection/>
    </xf>
    <xf numFmtId="0" fontId="0" fillId="0" borderId="36" xfId="60" applyFill="1" applyBorder="1" applyAlignment="1">
      <alignment horizontal="right" vertical="center"/>
      <protection/>
    </xf>
    <xf numFmtId="0" fontId="0" fillId="0" borderId="37" xfId="60" applyFill="1" applyBorder="1" applyAlignment="1">
      <alignment horizontal="right" vertical="center"/>
      <protection/>
    </xf>
    <xf numFmtId="0" fontId="0" fillId="33" borderId="42" xfId="60" applyFill="1" applyBorder="1" applyAlignment="1">
      <alignment horizontal="right" vertical="center"/>
      <protection/>
    </xf>
    <xf numFmtId="0" fontId="0" fillId="33" borderId="41" xfId="60" applyFill="1" applyBorder="1" applyAlignment="1">
      <alignment horizontal="right" vertical="center"/>
      <protection/>
    </xf>
    <xf numFmtId="0" fontId="0" fillId="33" borderId="14" xfId="60" applyFill="1" applyBorder="1" applyAlignment="1">
      <alignment horizontal="right" vertical="center"/>
      <protection/>
    </xf>
    <xf numFmtId="0" fontId="0" fillId="32" borderId="34" xfId="60" applyFill="1" applyBorder="1" applyAlignment="1">
      <alignment horizontal="right" vertical="center"/>
      <protection/>
    </xf>
    <xf numFmtId="0" fontId="0" fillId="32" borderId="0" xfId="60" applyFont="1" applyFill="1" applyAlignment="1">
      <alignment vertical="center"/>
      <protection/>
    </xf>
    <xf numFmtId="0" fontId="2" fillId="32" borderId="0" xfId="0" applyFont="1" applyFill="1" applyAlignment="1">
      <alignment horizontal="right" vertical="center"/>
    </xf>
    <xf numFmtId="0" fontId="0" fillId="32" borderId="0" xfId="0" applyFill="1" applyBorder="1" applyAlignment="1">
      <alignment horizontal="center" vertical="center" wrapText="1"/>
    </xf>
    <xf numFmtId="0" fontId="0" fillId="32" borderId="0" xfId="0" applyFill="1" applyBorder="1" applyAlignment="1">
      <alignment horizontal="center" vertical="center"/>
    </xf>
    <xf numFmtId="0" fontId="2" fillId="32" borderId="0" xfId="0" applyFont="1" applyFill="1" applyBorder="1" applyAlignment="1">
      <alignment vertical="center"/>
    </xf>
    <xf numFmtId="0" fontId="0" fillId="0" borderId="44" xfId="60" applyFill="1" applyBorder="1" applyAlignment="1">
      <alignment horizontal="right" vertical="center"/>
      <protection/>
    </xf>
    <xf numFmtId="177" fontId="0" fillId="34" borderId="34" xfId="42" applyNumberFormat="1" applyFont="1" applyFill="1" applyBorder="1" applyAlignment="1">
      <alignment horizontal="right" vertical="center"/>
    </xf>
    <xf numFmtId="0" fontId="0" fillId="0" borderId="0" xfId="0" applyFill="1" applyBorder="1" applyAlignment="1">
      <alignment vertical="center"/>
    </xf>
    <xf numFmtId="0" fontId="0" fillId="32" borderId="0" xfId="0" applyFill="1" applyBorder="1" applyAlignment="1">
      <alignment vertical="center"/>
    </xf>
    <xf numFmtId="0" fontId="2" fillId="32" borderId="0" xfId="0" applyFont="1" applyFill="1" applyAlignment="1">
      <alignment horizontal="left" vertical="center"/>
    </xf>
    <xf numFmtId="181" fontId="0" fillId="35" borderId="34" xfId="60" applyNumberFormat="1" applyFill="1" applyBorder="1" applyAlignment="1">
      <alignment horizontal="right" vertical="center"/>
      <protection/>
    </xf>
    <xf numFmtId="0" fontId="2" fillId="0" borderId="0" xfId="0" applyNumberFormat="1" applyFont="1" applyFill="1" applyBorder="1" applyAlignment="1">
      <alignment vertical="center"/>
    </xf>
    <xf numFmtId="0" fontId="0" fillId="32"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32" borderId="34" xfId="60" applyFont="1" applyFill="1" applyBorder="1" applyAlignment="1">
      <alignment horizontal="center" vertical="center" wrapText="1"/>
      <protection/>
    </xf>
    <xf numFmtId="0" fontId="0" fillId="32" borderId="34" xfId="60" applyFont="1" applyFill="1" applyBorder="1" applyAlignment="1">
      <alignment horizontal="center" vertical="center" wrapText="1"/>
      <protection/>
    </xf>
    <xf numFmtId="0" fontId="2" fillId="32" borderId="0" xfId="0" applyFont="1" applyFill="1" applyBorder="1" applyAlignment="1">
      <alignment vertical="center" wrapText="1"/>
    </xf>
    <xf numFmtId="0" fontId="0" fillId="33" borderId="45" xfId="0" applyFill="1" applyBorder="1" applyAlignment="1">
      <alignment horizontal="right" vertical="center"/>
    </xf>
    <xf numFmtId="0" fontId="0" fillId="33" borderId="46" xfId="0" applyFill="1" applyBorder="1" applyAlignment="1">
      <alignment horizontal="right" vertical="center"/>
    </xf>
    <xf numFmtId="0" fontId="0" fillId="33" borderId="47" xfId="0" applyFill="1" applyBorder="1" applyAlignment="1">
      <alignment horizontal="right" vertical="center"/>
    </xf>
    <xf numFmtId="0" fontId="0" fillId="33" borderId="15" xfId="0" applyFill="1" applyBorder="1" applyAlignment="1">
      <alignment horizontal="right" vertical="center"/>
    </xf>
    <xf numFmtId="181" fontId="0" fillId="32" borderId="31" xfId="60" applyNumberFormat="1" applyFill="1" applyBorder="1" applyAlignment="1">
      <alignment horizontal="right" vertical="center"/>
      <protection/>
    </xf>
    <xf numFmtId="183" fontId="0" fillId="0" borderId="13" xfId="42" applyNumberFormat="1" applyFont="1" applyFill="1" applyBorder="1" applyAlignment="1">
      <alignment horizontal="right" vertical="center"/>
    </xf>
    <xf numFmtId="183" fontId="0" fillId="34" borderId="34" xfId="42" applyNumberFormat="1" applyFont="1" applyFill="1" applyBorder="1" applyAlignment="1">
      <alignment horizontal="right" vertical="center"/>
    </xf>
    <xf numFmtId="0" fontId="4" fillId="32" borderId="0" xfId="60" applyNumberFormat="1" applyFont="1" applyFill="1" applyBorder="1" applyAlignment="1">
      <alignment vertical="center"/>
      <protection/>
    </xf>
    <xf numFmtId="181" fontId="0" fillId="0" borderId="13" xfId="60" applyNumberFormat="1" applyFill="1" applyBorder="1" applyAlignment="1">
      <alignment horizontal="right" vertical="center"/>
      <protection/>
    </xf>
    <xf numFmtId="177" fontId="0" fillId="34" borderId="34" xfId="0" applyNumberFormat="1" applyFill="1" applyBorder="1" applyAlignment="1">
      <alignment vertical="center"/>
    </xf>
    <xf numFmtId="177" fontId="0" fillId="34" borderId="41" xfId="60" applyNumberFormat="1" applyFill="1" applyBorder="1" applyAlignment="1">
      <alignment horizontal="right" vertical="center"/>
      <protection/>
    </xf>
    <xf numFmtId="181" fontId="2" fillId="35" borderId="34" xfId="0" applyNumberFormat="1" applyFont="1" applyFill="1" applyBorder="1" applyAlignment="1">
      <alignment vertical="center"/>
    </xf>
    <xf numFmtId="0" fontId="0" fillId="0" borderId="20" xfId="0" applyBorder="1" applyAlignment="1">
      <alignment vertical="center"/>
    </xf>
    <xf numFmtId="0" fontId="0" fillId="33" borderId="48" xfId="0" applyFill="1" applyBorder="1" applyAlignment="1">
      <alignment horizontal="right" vertical="center"/>
    </xf>
    <xf numFmtId="0" fontId="0" fillId="33" borderId="49" xfId="0" applyFill="1" applyBorder="1" applyAlignment="1">
      <alignment horizontal="right" vertical="center"/>
    </xf>
    <xf numFmtId="0" fontId="0" fillId="33" borderId="50" xfId="0" applyFill="1" applyBorder="1" applyAlignment="1">
      <alignment horizontal="right" vertical="center"/>
    </xf>
    <xf numFmtId="0" fontId="0" fillId="0" borderId="48" xfId="0" applyFill="1" applyBorder="1" applyAlignment="1">
      <alignment horizontal="right" vertical="center"/>
    </xf>
    <xf numFmtId="0" fontId="0" fillId="0" borderId="49" xfId="0" applyFill="1" applyBorder="1" applyAlignment="1">
      <alignment horizontal="right" vertical="center"/>
    </xf>
    <xf numFmtId="0" fontId="0" fillId="0" borderId="50" xfId="0" applyFill="1" applyBorder="1" applyAlignment="1">
      <alignment horizontal="right" vertical="center"/>
    </xf>
    <xf numFmtId="0" fontId="0" fillId="32" borderId="0" xfId="0" applyFill="1" applyBorder="1" applyAlignment="1">
      <alignment horizontal="left" vertical="center"/>
    </xf>
    <xf numFmtId="0" fontId="0" fillId="34" borderId="34" xfId="0" applyFill="1" applyBorder="1" applyAlignment="1">
      <alignment vertical="center"/>
    </xf>
    <xf numFmtId="0" fontId="4" fillId="0" borderId="34" xfId="0" applyFont="1"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28" xfId="0" applyFill="1" applyBorder="1" applyAlignment="1">
      <alignment vertical="center"/>
    </xf>
    <xf numFmtId="0" fontId="0" fillId="32" borderId="51" xfId="60" applyFont="1" applyFill="1" applyBorder="1" applyAlignment="1">
      <alignment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36" borderId="58"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2" borderId="61" xfId="60" applyFont="1" applyFill="1" applyBorder="1" applyAlignment="1">
      <alignment vertical="center" wrapText="1"/>
      <protection/>
    </xf>
    <xf numFmtId="0" fontId="0" fillId="0" borderId="49" xfId="0" applyBorder="1" applyAlignment="1">
      <alignment vertical="center" wrapText="1"/>
    </xf>
    <xf numFmtId="0" fontId="0" fillId="0" borderId="50" xfId="0" applyBorder="1" applyAlignment="1">
      <alignment vertical="center" wrapText="1"/>
    </xf>
    <xf numFmtId="0" fontId="0" fillId="32" borderId="62" xfId="60" applyFont="1" applyFill="1" applyBorder="1" applyAlignment="1">
      <alignment vertical="center" wrapText="1"/>
      <protection/>
    </xf>
    <xf numFmtId="0" fontId="0" fillId="0" borderId="53" xfId="0" applyBorder="1" applyAlignment="1">
      <alignment vertical="center" wrapText="1"/>
    </xf>
    <xf numFmtId="0" fontId="0" fillId="32" borderId="63" xfId="60" applyFont="1" applyFill="1" applyBorder="1" applyAlignment="1">
      <alignment horizontal="left" vertical="center" wrapText="1"/>
      <protection/>
    </xf>
    <xf numFmtId="0" fontId="0" fillId="0" borderId="56" xfId="0" applyBorder="1" applyAlignment="1">
      <alignment horizontal="left" vertical="center" wrapText="1"/>
    </xf>
    <xf numFmtId="0" fontId="0" fillId="32" borderId="64" xfId="60" applyFont="1" applyFill="1" applyBorder="1" applyAlignment="1">
      <alignment horizontal="center" vertical="center"/>
      <protection/>
    </xf>
    <xf numFmtId="0" fontId="0" fillId="0" borderId="65" xfId="0" applyBorder="1" applyAlignment="1">
      <alignment horizontal="center" vertical="center"/>
    </xf>
    <xf numFmtId="0" fontId="0" fillId="32" borderId="66" xfId="60" applyFill="1" applyBorder="1" applyAlignment="1">
      <alignment horizontal="center"/>
      <protection/>
    </xf>
    <xf numFmtId="0" fontId="0" fillId="32" borderId="67" xfId="60" applyFill="1" applyBorder="1" applyAlignment="1">
      <alignment horizontal="center"/>
      <protection/>
    </xf>
    <xf numFmtId="0" fontId="0" fillId="32" borderId="66" xfId="0" applyFill="1" applyBorder="1" applyAlignment="1">
      <alignment horizontal="center" vertical="center"/>
    </xf>
    <xf numFmtId="0" fontId="0" fillId="32" borderId="68" xfId="0" applyFill="1" applyBorder="1" applyAlignment="1">
      <alignment horizontal="center" vertical="center"/>
    </xf>
    <xf numFmtId="0" fontId="0" fillId="32" borderId="67" xfId="0" applyFill="1" applyBorder="1" applyAlignment="1">
      <alignment horizontal="center" vertical="center"/>
    </xf>
    <xf numFmtId="0" fontId="0" fillId="32" borderId="58" xfId="60" applyFont="1" applyFill="1" applyBorder="1" applyAlignment="1">
      <alignment horizontal="center" vertical="center"/>
      <protection/>
    </xf>
    <xf numFmtId="0" fontId="0" fillId="0" borderId="60" xfId="0" applyBorder="1" applyAlignment="1">
      <alignment horizontal="center" vertical="center"/>
    </xf>
    <xf numFmtId="0" fontId="0" fillId="32" borderId="69" xfId="60" applyFont="1" applyFill="1" applyBorder="1" applyAlignment="1">
      <alignment vertical="center" wrapText="1"/>
      <protection/>
    </xf>
    <xf numFmtId="0" fontId="0" fillId="0" borderId="25" xfId="0" applyBorder="1" applyAlignment="1">
      <alignment vertical="center" wrapText="1"/>
    </xf>
    <xf numFmtId="0" fontId="0" fillId="0" borderId="25" xfId="0" applyBorder="1" applyAlignment="1">
      <alignment vertical="center"/>
    </xf>
    <xf numFmtId="0" fontId="0" fillId="0" borderId="27" xfId="0" applyBorder="1" applyAlignment="1">
      <alignment vertical="center"/>
    </xf>
    <xf numFmtId="0" fontId="0" fillId="32" borderId="58" xfId="60" applyFont="1" applyFill="1" applyBorder="1" applyAlignment="1">
      <alignment horizontal="center" vertical="center"/>
      <protection/>
    </xf>
    <xf numFmtId="0" fontId="0" fillId="0" borderId="59" xfId="0" applyBorder="1" applyAlignment="1">
      <alignment horizontal="center" vertical="center"/>
    </xf>
    <xf numFmtId="0" fontId="0" fillId="0" borderId="59" xfId="0" applyBorder="1" applyAlignment="1">
      <alignment vertical="center"/>
    </xf>
    <xf numFmtId="0" fontId="0" fillId="0" borderId="60" xfId="0" applyBorder="1" applyAlignment="1">
      <alignment vertical="center"/>
    </xf>
    <xf numFmtId="0" fontId="5" fillId="32" borderId="0" xfId="0" applyFont="1" applyFill="1" applyAlignment="1">
      <alignment horizontal="center" vertical="center" shrinkToFit="1"/>
    </xf>
    <xf numFmtId="0" fontId="2" fillId="32" borderId="0" xfId="0" applyFont="1" applyFill="1" applyAlignment="1">
      <alignment horizontal="left" vertical="center" wrapText="1"/>
    </xf>
    <xf numFmtId="0" fontId="0" fillId="32" borderId="58" xfId="60" applyFont="1" applyFill="1" applyBorder="1" applyAlignment="1">
      <alignment vertical="center" wrapText="1"/>
      <protection/>
    </xf>
    <xf numFmtId="0" fontId="0" fillId="0" borderId="59" xfId="0" applyBorder="1" applyAlignment="1">
      <alignment vertical="center" wrapText="1"/>
    </xf>
    <xf numFmtId="0" fontId="0" fillId="32" borderId="15" xfId="60" applyFont="1" applyFill="1" applyBorder="1" applyAlignment="1">
      <alignment vertical="center" wrapText="1"/>
      <protection/>
    </xf>
    <xf numFmtId="0" fontId="0" fillId="0" borderId="20" xfId="0"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32" borderId="13" xfId="0" applyFill="1" applyBorder="1" applyAlignment="1">
      <alignment horizontal="center" vertical="center" wrapText="1"/>
    </xf>
    <xf numFmtId="0" fontId="0" fillId="32" borderId="42" xfId="0" applyFill="1" applyBorder="1" applyAlignment="1">
      <alignment horizontal="center" vertical="center" wrapText="1"/>
    </xf>
    <xf numFmtId="0" fontId="0" fillId="32" borderId="13" xfId="0" applyFont="1" applyFill="1" applyBorder="1" applyAlignment="1">
      <alignment horizontal="center" vertical="center" wrapText="1"/>
    </xf>
    <xf numFmtId="0" fontId="0" fillId="32" borderId="42" xfId="0" applyFont="1" applyFill="1" applyBorder="1" applyAlignment="1">
      <alignment horizontal="center" vertical="center" wrapText="1"/>
    </xf>
    <xf numFmtId="0" fontId="0" fillId="32" borderId="70" xfId="0" applyFont="1" applyFill="1" applyBorder="1" applyAlignment="1">
      <alignment horizontal="center" vertical="center" wrapText="1"/>
    </xf>
    <xf numFmtId="0" fontId="2" fillId="32" borderId="0" xfId="0" applyFont="1" applyFill="1" applyBorder="1" applyAlignment="1">
      <alignment horizontal="left" vertical="center" wrapText="1"/>
    </xf>
    <xf numFmtId="0" fontId="2" fillId="32" borderId="0" xfId="0" applyFont="1" applyFill="1" applyBorder="1" applyAlignment="1">
      <alignment horizontal="left" vertical="center"/>
    </xf>
    <xf numFmtId="0" fontId="0" fillId="32" borderId="71" xfId="0" applyFill="1" applyBorder="1" applyAlignment="1">
      <alignment horizontal="center" vertical="center"/>
    </xf>
    <xf numFmtId="0" fontId="0" fillId="32" borderId="26" xfId="0" applyFill="1" applyBorder="1" applyAlignment="1">
      <alignment horizontal="center" vertical="center"/>
    </xf>
    <xf numFmtId="0" fontId="0" fillId="32" borderId="72" xfId="0" applyFill="1" applyBorder="1" applyAlignment="1">
      <alignment horizontal="center" vertical="center"/>
    </xf>
    <xf numFmtId="0" fontId="3" fillId="36" borderId="58" xfId="0" applyFont="1" applyFill="1" applyBorder="1" applyAlignment="1">
      <alignment horizontal="left" vertical="top"/>
    </xf>
    <xf numFmtId="0" fontId="3" fillId="36" borderId="59" xfId="0" applyFont="1" applyFill="1" applyBorder="1" applyAlignment="1">
      <alignment horizontal="left" vertical="top"/>
    </xf>
    <xf numFmtId="0" fontId="3" fillId="36" borderId="60" xfId="0" applyFont="1" applyFill="1" applyBorder="1" applyAlignment="1">
      <alignment horizontal="left" vertical="top"/>
    </xf>
    <xf numFmtId="0" fontId="0" fillId="32" borderId="56" xfId="60" applyFont="1" applyFill="1" applyBorder="1" applyAlignment="1">
      <alignment horizontal="left" vertical="center" wrapText="1"/>
      <protection/>
    </xf>
    <xf numFmtId="0" fontId="0" fillId="32" borderId="57" xfId="60" applyFont="1" applyFill="1" applyBorder="1" applyAlignment="1">
      <alignment horizontal="left" vertical="center" wrapText="1"/>
      <protection/>
    </xf>
    <xf numFmtId="0" fontId="0" fillId="32" borderId="0" xfId="0" applyFill="1" applyBorder="1" applyAlignment="1">
      <alignment horizontal="center" vertical="center" wrapText="1"/>
    </xf>
    <xf numFmtId="0" fontId="0" fillId="32" borderId="0" xfId="0" applyFill="1" applyAlignment="1">
      <alignment horizontal="left" vertical="center" wrapText="1"/>
    </xf>
    <xf numFmtId="0" fontId="0" fillId="32" borderId="0" xfId="0" applyFill="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bettenn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29</xdr:row>
      <xdr:rowOff>66675</xdr:rowOff>
    </xdr:from>
    <xdr:to>
      <xdr:col>9</xdr:col>
      <xdr:colOff>581025</xdr:colOff>
      <xdr:row>29</xdr:row>
      <xdr:rowOff>66675</xdr:rowOff>
    </xdr:to>
    <xdr:sp>
      <xdr:nvSpPr>
        <xdr:cNvPr id="1" name="AutoShape 5"/>
        <xdr:cNvSpPr>
          <a:spLocks/>
        </xdr:cNvSpPr>
      </xdr:nvSpPr>
      <xdr:spPr>
        <a:xfrm>
          <a:off x="6877050" y="1420177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twoCellAnchor>
    <xdr:from>
      <xdr:col>9</xdr:col>
      <xdr:colOff>581025</xdr:colOff>
      <xdr:row>29</xdr:row>
      <xdr:rowOff>66675</xdr:rowOff>
    </xdr:from>
    <xdr:to>
      <xdr:col>9</xdr:col>
      <xdr:colOff>581025</xdr:colOff>
      <xdr:row>29</xdr:row>
      <xdr:rowOff>66675</xdr:rowOff>
    </xdr:to>
    <xdr:sp>
      <xdr:nvSpPr>
        <xdr:cNvPr id="2" name="AutoShape 5"/>
        <xdr:cNvSpPr>
          <a:spLocks/>
        </xdr:cNvSpPr>
      </xdr:nvSpPr>
      <xdr:spPr>
        <a:xfrm>
          <a:off x="6877050" y="1420177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5.625" style="1" customWidth="1"/>
    <col min="2" max="2" width="7.25390625" style="1" customWidth="1"/>
    <col min="3" max="5" width="9.625" style="1" customWidth="1"/>
    <col min="6" max="6" width="12.00390625" style="1" customWidth="1"/>
    <col min="7" max="10" width="9.625" style="1" customWidth="1"/>
    <col min="11" max="11" width="2.125" style="1" customWidth="1"/>
    <col min="12" max="14" width="9.625" style="1" customWidth="1"/>
    <col min="15" max="15" width="5.625" style="1" customWidth="1"/>
    <col min="16" max="16384" width="9.00390625" style="1" customWidth="1"/>
  </cols>
  <sheetData>
    <row r="1" ht="15" customHeight="1">
      <c r="A1" s="1" t="s">
        <v>8</v>
      </c>
    </row>
    <row r="2" spans="1:15" s="3" customFormat="1" ht="42" customHeight="1">
      <c r="A2" s="152" t="s">
        <v>78</v>
      </c>
      <c r="B2" s="152"/>
      <c r="C2" s="152"/>
      <c r="D2" s="152"/>
      <c r="E2" s="152"/>
      <c r="F2" s="152"/>
      <c r="G2" s="152"/>
      <c r="H2" s="152"/>
      <c r="I2" s="152"/>
      <c r="J2" s="152"/>
      <c r="K2" s="152"/>
      <c r="L2" s="152"/>
      <c r="M2" s="152"/>
      <c r="N2" s="152"/>
      <c r="O2" s="152"/>
    </row>
    <row r="3" spans="1:15" s="3" customFormat="1" ht="15" customHeight="1">
      <c r="A3" s="10"/>
      <c r="K3" s="12"/>
      <c r="L3" s="12"/>
      <c r="M3" s="12"/>
      <c r="N3" s="12"/>
      <c r="O3" s="12"/>
    </row>
    <row r="4" spans="1:16" ht="60.75" customHeight="1">
      <c r="A4" s="92"/>
      <c r="B4" s="165" t="s">
        <v>77</v>
      </c>
      <c r="C4" s="166"/>
      <c r="D4" s="166"/>
      <c r="E4" s="166"/>
      <c r="F4" s="166"/>
      <c r="G4" s="166"/>
      <c r="H4" s="166"/>
      <c r="I4" s="166"/>
      <c r="J4" s="166"/>
      <c r="K4" s="166"/>
      <c r="L4" s="166"/>
      <c r="M4" s="166"/>
      <c r="N4" s="166"/>
      <c r="O4" s="80"/>
      <c r="P4" s="6"/>
    </row>
    <row r="5" spans="1:15" s="3" customFormat="1" ht="72" customHeight="1">
      <c r="A5" s="30"/>
      <c r="B5" s="153" t="s">
        <v>76</v>
      </c>
      <c r="C5" s="153"/>
      <c r="D5" s="153"/>
      <c r="E5" s="153"/>
      <c r="F5" s="153"/>
      <c r="G5" s="153"/>
      <c r="H5" s="153"/>
      <c r="I5" s="153"/>
      <c r="J5" s="153"/>
      <c r="K5" s="153"/>
      <c r="L5" s="153"/>
      <c r="M5" s="153"/>
      <c r="N5" s="153"/>
      <c r="O5" s="12"/>
    </row>
    <row r="6" spans="2:16" ht="15" customHeight="1">
      <c r="B6" s="7"/>
      <c r="C6" s="24"/>
      <c r="D6" s="24"/>
      <c r="E6" s="24"/>
      <c r="F6" s="24"/>
      <c r="G6" s="24"/>
      <c r="H6" s="24"/>
      <c r="I6" s="24"/>
      <c r="J6" s="24"/>
      <c r="K6" s="2"/>
      <c r="L6" s="2"/>
      <c r="M6" s="2"/>
      <c r="N6" s="2"/>
      <c r="O6" s="2"/>
      <c r="P6" s="2"/>
    </row>
    <row r="7" spans="1:16" ht="15" customHeight="1">
      <c r="A7" s="9" t="s">
        <v>22</v>
      </c>
      <c r="B7" s="7"/>
      <c r="C7" s="24"/>
      <c r="D7" s="24"/>
      <c r="E7" s="24"/>
      <c r="F7" s="24"/>
      <c r="G7" s="24"/>
      <c r="H7" s="24"/>
      <c r="I7" s="24"/>
      <c r="J7" s="24"/>
      <c r="K7" s="2"/>
      <c r="L7" s="2"/>
      <c r="M7" s="2"/>
      <c r="N7" s="2"/>
      <c r="O7" s="2"/>
      <c r="P7" s="2"/>
    </row>
    <row r="8" spans="1:16" ht="15" customHeight="1">
      <c r="A8" s="9" t="s">
        <v>23</v>
      </c>
      <c r="B8" s="7"/>
      <c r="C8" s="24"/>
      <c r="D8" s="24"/>
      <c r="E8" s="24"/>
      <c r="F8" s="24"/>
      <c r="G8" s="24"/>
      <c r="H8" s="24"/>
      <c r="I8" s="24"/>
      <c r="J8" s="24"/>
      <c r="K8" s="2"/>
      <c r="L8" s="2"/>
      <c r="M8" s="2"/>
      <c r="N8" s="2"/>
      <c r="O8" s="2"/>
      <c r="P8" s="2"/>
    </row>
    <row r="9" spans="1:2" ht="15" customHeight="1">
      <c r="A9" s="77" t="s">
        <v>27</v>
      </c>
      <c r="B9" s="9" t="s">
        <v>9</v>
      </c>
    </row>
    <row r="10" spans="1:15" ht="84" customHeight="1" thickBot="1">
      <c r="A10" s="9"/>
      <c r="B10" s="153" t="s">
        <v>54</v>
      </c>
      <c r="C10" s="153"/>
      <c r="D10" s="153"/>
      <c r="E10" s="153"/>
      <c r="F10" s="153"/>
      <c r="G10" s="153"/>
      <c r="H10" s="153"/>
      <c r="I10" s="153"/>
      <c r="J10" s="153"/>
      <c r="K10" s="153"/>
      <c r="L10" s="153"/>
      <c r="M10" s="153"/>
      <c r="N10" s="153"/>
      <c r="O10" s="11"/>
    </row>
    <row r="11" spans="2:15" s="13" customFormat="1" ht="30" customHeight="1" thickBot="1">
      <c r="B11" s="137"/>
      <c r="C11" s="138"/>
      <c r="D11" s="19" t="s">
        <v>0</v>
      </c>
      <c r="E11" s="20" t="s">
        <v>0</v>
      </c>
      <c r="F11" s="21" t="s">
        <v>0</v>
      </c>
      <c r="G11" s="22" t="s">
        <v>0</v>
      </c>
      <c r="H11" s="20" t="s">
        <v>0</v>
      </c>
      <c r="I11" s="21" t="s">
        <v>0</v>
      </c>
      <c r="J11" s="90" t="s">
        <v>3</v>
      </c>
      <c r="K11" s="23"/>
      <c r="L11" s="23"/>
      <c r="M11" s="23"/>
      <c r="N11" s="23"/>
      <c r="O11" s="23"/>
    </row>
    <row r="12" spans="2:10" s="13" customFormat="1" ht="63.75" customHeight="1">
      <c r="B12" s="131" t="s">
        <v>50</v>
      </c>
      <c r="C12" s="132"/>
      <c r="D12" s="47"/>
      <c r="E12" s="48"/>
      <c r="F12" s="49"/>
      <c r="G12" s="47"/>
      <c r="H12" s="48"/>
      <c r="I12" s="49"/>
      <c r="J12" s="52">
        <f>SUM(D12:I12)</f>
        <v>0</v>
      </c>
    </row>
    <row r="13" spans="2:10" s="13" customFormat="1" ht="39.75" customHeight="1">
      <c r="B13" s="133" t="s">
        <v>51</v>
      </c>
      <c r="C13" s="134"/>
      <c r="D13" s="32"/>
      <c r="E13" s="50"/>
      <c r="F13" s="51"/>
      <c r="G13" s="32"/>
      <c r="H13" s="50"/>
      <c r="I13" s="51"/>
      <c r="J13" s="53">
        <f>SUM(D13:I13)</f>
        <v>0</v>
      </c>
    </row>
    <row r="14" spans="2:10" s="13" customFormat="1" ht="39.75" customHeight="1" thickBot="1">
      <c r="B14" s="135" t="s">
        <v>95</v>
      </c>
      <c r="C14" s="136"/>
      <c r="D14" s="69">
        <f aca="true" t="shared" si="0" ref="D14:I14">D12-D13</f>
        <v>0</v>
      </c>
      <c r="E14" s="70">
        <f t="shared" si="0"/>
        <v>0</v>
      </c>
      <c r="F14" s="71">
        <f t="shared" si="0"/>
        <v>0</v>
      </c>
      <c r="G14" s="69">
        <f t="shared" si="0"/>
        <v>0</v>
      </c>
      <c r="H14" s="70">
        <f t="shared" si="0"/>
        <v>0</v>
      </c>
      <c r="I14" s="71">
        <f t="shared" si="0"/>
        <v>0</v>
      </c>
      <c r="J14" s="54">
        <f>SUM(D14:I14)</f>
        <v>0</v>
      </c>
    </row>
    <row r="15" spans="2:10" s="13" customFormat="1" ht="95.25" customHeight="1" thickBot="1">
      <c r="B15" s="154" t="s">
        <v>53</v>
      </c>
      <c r="C15" s="155"/>
      <c r="D15" s="22"/>
      <c r="E15" s="72"/>
      <c r="F15" s="73"/>
      <c r="G15" s="74"/>
      <c r="H15" s="72"/>
      <c r="I15" s="73"/>
      <c r="J15" s="75">
        <f>SUM(D15:I15)</f>
        <v>0</v>
      </c>
    </row>
    <row r="16" spans="2:14" s="13" customFormat="1" ht="39.75" customHeight="1" thickBot="1">
      <c r="B16" s="142" t="s">
        <v>5</v>
      </c>
      <c r="C16" s="143"/>
      <c r="D16" s="65" t="e">
        <f aca="true" t="shared" si="1" ref="D16:I16">D15/D14</f>
        <v>#DIV/0!</v>
      </c>
      <c r="E16" s="66" t="e">
        <f t="shared" si="1"/>
        <v>#DIV/0!</v>
      </c>
      <c r="F16" s="67" t="e">
        <f t="shared" si="1"/>
        <v>#DIV/0!</v>
      </c>
      <c r="G16" s="68" t="e">
        <f t="shared" si="1"/>
        <v>#DIV/0!</v>
      </c>
      <c r="H16" s="66" t="e">
        <f t="shared" si="1"/>
        <v>#DIV/0!</v>
      </c>
      <c r="I16" s="67" t="e">
        <f t="shared" si="1"/>
        <v>#DIV/0!</v>
      </c>
      <c r="J16" s="103">
        <f>IF(J14=0,0,J15/J14)</f>
        <v>0</v>
      </c>
      <c r="K16" s="14"/>
      <c r="L16" s="81"/>
      <c r="M16" s="86" t="str">
        <f>IF(J16&gt;50%,"20",IF(AND(J16&lt;=50%,J16&gt;30%),"10","0"))</f>
        <v>0</v>
      </c>
      <c r="N16" s="76" t="s">
        <v>26</v>
      </c>
    </row>
    <row r="17" spans="2:15" s="13" customFormat="1" ht="16.5" customHeight="1">
      <c r="B17" s="25"/>
      <c r="C17" s="17"/>
      <c r="D17" s="16"/>
      <c r="E17" s="16"/>
      <c r="F17" s="16"/>
      <c r="G17" s="16"/>
      <c r="H17" s="16"/>
      <c r="I17" s="16"/>
      <c r="J17" s="16"/>
      <c r="K17" s="16"/>
      <c r="L17" s="16"/>
      <c r="M17" s="16"/>
      <c r="N17" s="16"/>
      <c r="O17" s="16"/>
    </row>
    <row r="18" ht="24.75" customHeight="1"/>
    <row r="19" spans="1:2" ht="15" customHeight="1">
      <c r="A19" s="77" t="s">
        <v>28</v>
      </c>
      <c r="B19" s="9" t="s">
        <v>10</v>
      </c>
    </row>
    <row r="20" spans="1:15" ht="51" customHeight="1" thickBot="1">
      <c r="A20" s="9"/>
      <c r="B20" s="153" t="s">
        <v>12</v>
      </c>
      <c r="C20" s="153"/>
      <c r="D20" s="153"/>
      <c r="E20" s="153"/>
      <c r="F20" s="153"/>
      <c r="G20" s="153"/>
      <c r="H20" s="153"/>
      <c r="I20" s="153"/>
      <c r="J20" s="153"/>
      <c r="K20" s="153"/>
      <c r="L20" s="153"/>
      <c r="M20" s="153"/>
      <c r="N20" s="153"/>
      <c r="O20" s="11"/>
    </row>
    <row r="21" spans="2:10" s="3" customFormat="1" ht="25.5" customHeight="1" thickBot="1">
      <c r="B21" s="139"/>
      <c r="C21" s="140"/>
      <c r="D21" s="140"/>
      <c r="E21" s="140"/>
      <c r="F21" s="141"/>
      <c r="G21" s="28" t="s">
        <v>0</v>
      </c>
      <c r="H21" s="4" t="s">
        <v>0</v>
      </c>
      <c r="I21" s="5" t="s">
        <v>0</v>
      </c>
      <c r="J21" s="91" t="s">
        <v>24</v>
      </c>
    </row>
    <row r="22" spans="2:10" s="3" customFormat="1" ht="54" customHeight="1">
      <c r="B22" s="128" t="s">
        <v>57</v>
      </c>
      <c r="C22" s="129"/>
      <c r="D22" s="129"/>
      <c r="E22" s="129"/>
      <c r="F22" s="130"/>
      <c r="G22" s="33"/>
      <c r="H22" s="34"/>
      <c r="I22" s="35"/>
      <c r="J22" s="62">
        <f>SUM(G22:I22)</f>
        <v>0</v>
      </c>
    </row>
    <row r="23" spans="2:10" s="3" customFormat="1" ht="62.25" customHeight="1">
      <c r="B23" s="156" t="s">
        <v>56</v>
      </c>
      <c r="C23" s="157"/>
      <c r="D23" s="157"/>
      <c r="E23" s="158"/>
      <c r="F23" s="159"/>
      <c r="G23" s="36"/>
      <c r="H23" s="37"/>
      <c r="I23" s="38"/>
      <c r="J23" s="63">
        <f>SUM(G23:I23)</f>
        <v>0</v>
      </c>
    </row>
    <row r="24" spans="2:10" s="3" customFormat="1" ht="71.25" customHeight="1" thickBot="1">
      <c r="B24" s="144" t="s">
        <v>52</v>
      </c>
      <c r="C24" s="145"/>
      <c r="D24" s="145"/>
      <c r="E24" s="146"/>
      <c r="F24" s="147"/>
      <c r="G24" s="39"/>
      <c r="H24" s="40"/>
      <c r="I24" s="41"/>
      <c r="J24" s="60">
        <f>SUM(G24:I24)</f>
        <v>0</v>
      </c>
    </row>
    <row r="25" spans="2:10" s="3" customFormat="1" ht="33" customHeight="1" thickBot="1">
      <c r="B25" s="148" t="s">
        <v>6</v>
      </c>
      <c r="C25" s="149"/>
      <c r="D25" s="150"/>
      <c r="E25" s="150"/>
      <c r="F25" s="151"/>
      <c r="G25" s="42">
        <f>(G23+G24)/2</f>
        <v>0</v>
      </c>
      <c r="H25" s="43">
        <f>(H23+H24)/2</f>
        <v>0</v>
      </c>
      <c r="I25" s="44">
        <f>(I23+I24)/2</f>
        <v>0</v>
      </c>
      <c r="J25" s="45">
        <f>(J23+J24)/2</f>
        <v>0</v>
      </c>
    </row>
    <row r="26" spans="2:10" s="3" customFormat="1" ht="33" customHeight="1" thickBot="1">
      <c r="B26" s="148" t="s">
        <v>7</v>
      </c>
      <c r="C26" s="149"/>
      <c r="D26" s="150"/>
      <c r="E26" s="150"/>
      <c r="F26" s="151"/>
      <c r="G26" s="101" t="e">
        <f>G22/G25</f>
        <v>#DIV/0!</v>
      </c>
      <c r="H26" s="43" t="e">
        <f>H22/H25</f>
        <v>#DIV/0!</v>
      </c>
      <c r="I26" s="46" t="e">
        <f>I22/I25</f>
        <v>#DIV/0!</v>
      </c>
      <c r="J26" s="46" t="e">
        <f>J22/J25</f>
        <v>#DIV/0!</v>
      </c>
    </row>
    <row r="27" spans="2:9" s="3" customFormat="1" ht="15" customHeight="1" thickBot="1">
      <c r="B27" s="26"/>
      <c r="C27" s="15"/>
      <c r="D27" s="18"/>
      <c r="E27" s="27"/>
      <c r="F27" s="27"/>
      <c r="G27" s="27"/>
      <c r="H27" s="27"/>
      <c r="I27" s="14"/>
    </row>
    <row r="28" spans="3:14" ht="30" customHeight="1" thickBot="1">
      <c r="C28" s="8">
        <v>30.4</v>
      </c>
      <c r="D28" s="8" t="s">
        <v>1</v>
      </c>
      <c r="E28" s="160" t="s">
        <v>4</v>
      </c>
      <c r="F28" s="161"/>
      <c r="G28" s="64" t="e">
        <f>J26</f>
        <v>#DIV/0!</v>
      </c>
      <c r="H28" s="8" t="s">
        <v>2</v>
      </c>
      <c r="I28" s="102" t="e">
        <f>C28/G28</f>
        <v>#DIV/0!</v>
      </c>
      <c r="J28" s="100"/>
      <c r="M28" s="86" t="e">
        <f>IF(I28&gt;=10%,"20",IF(AND(I28&lt;10%,I28&gt;=5%),"10","0"))</f>
        <v>#DIV/0!</v>
      </c>
      <c r="N28" s="76" t="s">
        <v>26</v>
      </c>
    </row>
    <row r="29" ht="24.75" customHeight="1"/>
    <row r="30" spans="1:15" ht="15" customHeight="1">
      <c r="A30" s="77" t="s">
        <v>29</v>
      </c>
      <c r="B30" s="9" t="s">
        <v>11</v>
      </c>
      <c r="C30" s="9"/>
      <c r="D30" s="9"/>
      <c r="E30" s="9"/>
      <c r="F30" s="9"/>
      <c r="G30" s="9"/>
      <c r="H30" s="9"/>
      <c r="I30" s="9"/>
      <c r="J30" s="9"/>
      <c r="K30" s="9"/>
      <c r="L30" s="9"/>
      <c r="M30" s="9"/>
      <c r="N30" s="9"/>
      <c r="O30" s="9"/>
    </row>
    <row r="31" spans="1:15" ht="120.75" customHeight="1" thickBot="1">
      <c r="A31" s="9"/>
      <c r="B31" s="153" t="s">
        <v>61</v>
      </c>
      <c r="C31" s="153"/>
      <c r="D31" s="153"/>
      <c r="E31" s="153"/>
      <c r="F31" s="153"/>
      <c r="G31" s="153"/>
      <c r="H31" s="153"/>
      <c r="I31" s="153"/>
      <c r="J31" s="153"/>
      <c r="K31" s="153"/>
      <c r="L31" s="153"/>
      <c r="M31" s="153"/>
      <c r="N31" s="153"/>
      <c r="O31" s="11"/>
    </row>
    <row r="32" spans="2:10" s="3" customFormat="1" ht="25.5" customHeight="1" thickBot="1">
      <c r="B32" s="139"/>
      <c r="C32" s="140"/>
      <c r="D32" s="140"/>
      <c r="E32" s="140"/>
      <c r="F32" s="141"/>
      <c r="G32" s="28" t="s">
        <v>0</v>
      </c>
      <c r="H32" s="4" t="s">
        <v>0</v>
      </c>
      <c r="I32" s="5" t="s">
        <v>0</v>
      </c>
      <c r="J32" s="55" t="s">
        <v>24</v>
      </c>
    </row>
    <row r="33" spans="2:10" s="3" customFormat="1" ht="60.75" customHeight="1">
      <c r="B33" s="128" t="s">
        <v>55</v>
      </c>
      <c r="C33" s="129"/>
      <c r="D33" s="129"/>
      <c r="E33" s="129"/>
      <c r="F33" s="130"/>
      <c r="G33" s="33"/>
      <c r="H33" s="34"/>
      <c r="I33" s="35"/>
      <c r="J33" s="61">
        <f>SUM(G33:I33)</f>
        <v>0</v>
      </c>
    </row>
    <row r="34" spans="2:10" s="3" customFormat="1" ht="33" customHeight="1" thickBot="1">
      <c r="B34" s="156" t="s">
        <v>58</v>
      </c>
      <c r="C34" s="157"/>
      <c r="D34" s="157"/>
      <c r="E34" s="158"/>
      <c r="F34" s="159"/>
      <c r="G34" s="56"/>
      <c r="H34" s="57"/>
      <c r="I34" s="58"/>
      <c r="J34" s="60">
        <f>SUM(G34:I34)</f>
        <v>0</v>
      </c>
    </row>
    <row r="35" spans="2:14" s="3" customFormat="1" ht="33" customHeight="1" thickBot="1">
      <c r="B35" s="148" t="s">
        <v>25</v>
      </c>
      <c r="C35" s="149"/>
      <c r="D35" s="150"/>
      <c r="E35" s="150"/>
      <c r="F35" s="151"/>
      <c r="G35" s="59" t="e">
        <f>G34/G33</f>
        <v>#DIV/0!</v>
      </c>
      <c r="H35" s="59" t="e">
        <f>H34/H33</f>
        <v>#DIV/0!</v>
      </c>
      <c r="I35" s="59" t="e">
        <f>I34/I33</f>
        <v>#DIV/0!</v>
      </c>
      <c r="J35" s="82">
        <f>IF(J33=0,0,J34/J33)</f>
        <v>0</v>
      </c>
      <c r="M35" s="86" t="str">
        <f>IF(J35&gt;=30%,"10",IF(AND(J35&lt;30%,J35&gt;=10%),"5","0"))</f>
        <v>0</v>
      </c>
      <c r="N35" s="3" t="s">
        <v>26</v>
      </c>
    </row>
    <row r="36" ht="24.75" customHeight="1"/>
    <row r="37" spans="1:15" ht="15" customHeight="1">
      <c r="A37" s="77" t="s">
        <v>30</v>
      </c>
      <c r="B37" s="9" t="s">
        <v>13</v>
      </c>
      <c r="C37" s="9"/>
      <c r="D37" s="9"/>
      <c r="E37" s="9"/>
      <c r="F37" s="9"/>
      <c r="G37" s="9"/>
      <c r="H37" s="9"/>
      <c r="I37" s="9"/>
      <c r="J37" s="9"/>
      <c r="K37" s="9"/>
      <c r="L37" s="9"/>
      <c r="M37" s="9"/>
      <c r="N37" s="9"/>
      <c r="O37" s="9"/>
    </row>
    <row r="38" spans="1:15" ht="120.75" customHeight="1" thickBot="1">
      <c r="A38" s="9"/>
      <c r="B38" s="153" t="s">
        <v>62</v>
      </c>
      <c r="C38" s="153"/>
      <c r="D38" s="153"/>
      <c r="E38" s="153"/>
      <c r="F38" s="153"/>
      <c r="G38" s="153"/>
      <c r="H38" s="153"/>
      <c r="I38" s="153"/>
      <c r="J38" s="153"/>
      <c r="K38" s="153"/>
      <c r="L38" s="153"/>
      <c r="M38" s="153"/>
      <c r="N38" s="153"/>
      <c r="O38" s="11"/>
    </row>
    <row r="39" spans="2:10" s="3" customFormat="1" ht="25.5" customHeight="1" thickBot="1">
      <c r="B39" s="139"/>
      <c r="C39" s="140"/>
      <c r="D39" s="140"/>
      <c r="E39" s="140"/>
      <c r="F39" s="141"/>
      <c r="G39" s="28" t="s">
        <v>0</v>
      </c>
      <c r="H39" s="4" t="s">
        <v>0</v>
      </c>
      <c r="I39" s="5" t="s">
        <v>0</v>
      </c>
      <c r="J39" s="55" t="s">
        <v>24</v>
      </c>
    </row>
    <row r="40" spans="2:10" s="3" customFormat="1" ht="69" customHeight="1">
      <c r="B40" s="128" t="s">
        <v>59</v>
      </c>
      <c r="C40" s="129"/>
      <c r="D40" s="129"/>
      <c r="E40" s="129"/>
      <c r="F40" s="130"/>
      <c r="G40" s="33"/>
      <c r="H40" s="34"/>
      <c r="I40" s="35"/>
      <c r="J40" s="61">
        <f>SUM(G40:I40)</f>
        <v>0</v>
      </c>
    </row>
    <row r="41" spans="2:10" s="3" customFormat="1" ht="33" customHeight="1" thickBot="1">
      <c r="B41" s="156" t="s">
        <v>60</v>
      </c>
      <c r="C41" s="157"/>
      <c r="D41" s="157"/>
      <c r="E41" s="158"/>
      <c r="F41" s="159"/>
      <c r="G41" s="56"/>
      <c r="H41" s="57"/>
      <c r="I41" s="58"/>
      <c r="J41" s="60">
        <f>SUM(G41:I41)</f>
        <v>0</v>
      </c>
    </row>
    <row r="42" spans="2:14" s="3" customFormat="1" ht="33" customHeight="1" thickBot="1">
      <c r="B42" s="148" t="s">
        <v>25</v>
      </c>
      <c r="C42" s="149"/>
      <c r="D42" s="150"/>
      <c r="E42" s="150"/>
      <c r="F42" s="151"/>
      <c r="G42" s="59" t="e">
        <f>G41/G40</f>
        <v>#DIV/0!</v>
      </c>
      <c r="H42" s="59" t="e">
        <f>H41/H40</f>
        <v>#DIV/0!</v>
      </c>
      <c r="I42" s="59" t="e">
        <f>I41/I40</f>
        <v>#DIV/0!</v>
      </c>
      <c r="J42" s="82">
        <f>IF(J40=0,0,J41/J40)</f>
        <v>0</v>
      </c>
      <c r="M42" s="86" t="str">
        <f>IF(J42&gt;=30%,"10",IF(AND(J42&lt;30%,J42&gt;=10%),"5","0"))</f>
        <v>0</v>
      </c>
      <c r="N42" s="76" t="s">
        <v>26</v>
      </c>
    </row>
    <row r="43" ht="24.75" customHeight="1"/>
    <row r="44" spans="1:15" ht="15" customHeight="1">
      <c r="A44" s="77" t="s">
        <v>31</v>
      </c>
      <c r="B44" s="9" t="s">
        <v>14</v>
      </c>
      <c r="C44" s="9"/>
      <c r="D44" s="9"/>
      <c r="E44" s="9"/>
      <c r="F44" s="9"/>
      <c r="G44" s="9"/>
      <c r="H44" s="9"/>
      <c r="I44" s="9"/>
      <c r="J44" s="9"/>
      <c r="K44" s="9"/>
      <c r="L44" s="9"/>
      <c r="M44" s="9"/>
      <c r="N44" s="9"/>
      <c r="O44" s="9"/>
    </row>
    <row r="45" spans="1:15" ht="84" customHeight="1">
      <c r="A45" s="9"/>
      <c r="B45" s="153" t="s">
        <v>89</v>
      </c>
      <c r="C45" s="153"/>
      <c r="D45" s="153"/>
      <c r="E45" s="153"/>
      <c r="F45" s="153"/>
      <c r="G45" s="153"/>
      <c r="H45" s="153"/>
      <c r="I45" s="153"/>
      <c r="J45" s="153"/>
      <c r="K45" s="153"/>
      <c r="L45" s="153"/>
      <c r="M45" s="153"/>
      <c r="N45" s="153"/>
      <c r="O45" s="11"/>
    </row>
    <row r="46" spans="1:15" ht="23.25" customHeight="1" thickBot="1">
      <c r="A46" s="9"/>
      <c r="B46" s="85" t="s">
        <v>63</v>
      </c>
      <c r="C46" s="29"/>
      <c r="D46" s="29"/>
      <c r="E46" s="29"/>
      <c r="F46" s="29"/>
      <c r="G46" s="29"/>
      <c r="H46" s="29"/>
      <c r="I46" s="29"/>
      <c r="J46" s="29"/>
      <c r="K46" s="29"/>
      <c r="L46" s="29"/>
      <c r="M46" s="29"/>
      <c r="N46" s="29"/>
      <c r="O46" s="11"/>
    </row>
    <row r="47" spans="1:15" ht="33" customHeight="1" thickBot="1">
      <c r="A47" s="9"/>
      <c r="B47" s="162" t="s">
        <v>42</v>
      </c>
      <c r="C47" s="163"/>
      <c r="D47" s="163"/>
      <c r="E47" s="164"/>
      <c r="F47" s="125" t="s">
        <v>102</v>
      </c>
      <c r="G47" s="127"/>
      <c r="H47" s="29"/>
      <c r="I47" s="29"/>
      <c r="J47" s="29"/>
      <c r="K47" s="29"/>
      <c r="L47" s="29"/>
      <c r="M47" s="29"/>
      <c r="N47" s="29"/>
      <c r="O47" s="11"/>
    </row>
    <row r="48" spans="1:15" ht="33" customHeight="1" thickBot="1">
      <c r="A48" s="9"/>
      <c r="B48" s="162" t="s">
        <v>43</v>
      </c>
      <c r="C48" s="163"/>
      <c r="D48" s="163"/>
      <c r="E48" s="164"/>
      <c r="F48" s="125"/>
      <c r="G48" s="127"/>
      <c r="H48" s="29"/>
      <c r="I48" s="29"/>
      <c r="J48" s="29"/>
      <c r="K48" s="29"/>
      <c r="L48" s="29"/>
      <c r="M48" s="29"/>
      <c r="N48" s="29"/>
      <c r="O48" s="11"/>
    </row>
    <row r="49" spans="2:14" ht="33" customHeight="1" thickBot="1">
      <c r="B49" s="167" t="s">
        <v>44</v>
      </c>
      <c r="C49" s="168"/>
      <c r="D49" s="168"/>
      <c r="E49" s="169"/>
      <c r="F49" s="125"/>
      <c r="G49" s="127"/>
      <c r="H49" s="84"/>
      <c r="I49" s="175"/>
      <c r="J49" s="175"/>
      <c r="K49" s="17"/>
      <c r="M49" s="86">
        <f>'⑤表'!F3</f>
        <v>0</v>
      </c>
      <c r="N49" s="76" t="s">
        <v>26</v>
      </c>
    </row>
    <row r="50" spans="3:14" ht="24.75" customHeight="1">
      <c r="C50" s="79"/>
      <c r="D50" s="79"/>
      <c r="F50" s="79"/>
      <c r="G50" s="79"/>
      <c r="I50" s="79"/>
      <c r="J50" s="79"/>
      <c r="M50" s="83"/>
      <c r="N50" s="76"/>
    </row>
    <row r="51" spans="1:15" ht="15" customHeight="1">
      <c r="A51" s="77" t="s">
        <v>32</v>
      </c>
      <c r="B51" s="9" t="s">
        <v>15</v>
      </c>
      <c r="C51" s="9"/>
      <c r="D51" s="9"/>
      <c r="E51" s="9"/>
      <c r="F51" s="9"/>
      <c r="G51" s="9"/>
      <c r="H51" s="9"/>
      <c r="I51" s="9"/>
      <c r="J51" s="9"/>
      <c r="K51" s="9"/>
      <c r="L51" s="9"/>
      <c r="M51" s="9"/>
      <c r="N51" s="9"/>
      <c r="O51" s="9"/>
    </row>
    <row r="52" spans="1:15" ht="72" customHeight="1" thickBot="1">
      <c r="A52" s="9"/>
      <c r="B52" s="153" t="s">
        <v>103</v>
      </c>
      <c r="C52" s="153"/>
      <c r="D52" s="153"/>
      <c r="E52" s="153"/>
      <c r="F52" s="153"/>
      <c r="G52" s="153"/>
      <c r="H52" s="153"/>
      <c r="I52" s="153"/>
      <c r="J52" s="153"/>
      <c r="K52" s="153"/>
      <c r="L52" s="153"/>
      <c r="M52" s="153"/>
      <c r="N52" s="153"/>
      <c r="O52" s="11"/>
    </row>
    <row r="53" spans="2:12" s="3" customFormat="1" ht="25.5" customHeight="1" thickBot="1">
      <c r="B53" s="139"/>
      <c r="C53" s="140"/>
      <c r="D53" s="140"/>
      <c r="E53" s="140"/>
      <c r="F53" s="141"/>
      <c r="G53" s="28" t="s">
        <v>0</v>
      </c>
      <c r="H53" s="4" t="s">
        <v>0</v>
      </c>
      <c r="I53" s="5" t="s">
        <v>0</v>
      </c>
      <c r="J53" s="55" t="s">
        <v>24</v>
      </c>
      <c r="L53" s="114" t="s">
        <v>93</v>
      </c>
    </row>
    <row r="54" spans="2:12" s="3" customFormat="1" ht="44.25" customHeight="1">
      <c r="B54" s="118"/>
      <c r="C54" s="119" t="s">
        <v>90</v>
      </c>
      <c r="D54" s="120"/>
      <c r="E54" s="120"/>
      <c r="F54" s="121"/>
      <c r="G54" s="33"/>
      <c r="H54" s="34"/>
      <c r="I54" s="35"/>
      <c r="J54" s="61">
        <f aca="true" t="shared" si="2" ref="J54:J60">SUM(G54:I54)</f>
        <v>0</v>
      </c>
      <c r="L54" s="115" t="e">
        <f>IF(J54/$J$58/$J$59*$J$60*100&gt;=0.2,"0.2以上","")</f>
        <v>#DIV/0!</v>
      </c>
    </row>
    <row r="55" spans="2:12" s="3" customFormat="1" ht="44.25" customHeight="1">
      <c r="B55" s="118"/>
      <c r="C55" s="122" t="s">
        <v>91</v>
      </c>
      <c r="D55" s="123"/>
      <c r="E55" s="123"/>
      <c r="F55" s="124"/>
      <c r="G55" s="106"/>
      <c r="H55" s="107"/>
      <c r="I55" s="108"/>
      <c r="J55" s="97">
        <f t="shared" si="2"/>
        <v>0</v>
      </c>
      <c r="L55" s="116" t="e">
        <f>IF(J55/$J$58/$J$59*$J$60*100&gt;=0.2,"0.2以上","")</f>
        <v>#DIV/0!</v>
      </c>
    </row>
    <row r="56" spans="2:12" s="3" customFormat="1" ht="44.25" customHeight="1" thickBot="1">
      <c r="B56" s="118"/>
      <c r="C56" s="122" t="s">
        <v>92</v>
      </c>
      <c r="D56" s="123"/>
      <c r="E56" s="123"/>
      <c r="F56" s="124"/>
      <c r="G56" s="106"/>
      <c r="H56" s="107"/>
      <c r="I56" s="108"/>
      <c r="J56" s="97">
        <f t="shared" si="2"/>
        <v>0</v>
      </c>
      <c r="L56" s="117" t="e">
        <f>IF(J56/$J$58/$J$59*$J$60*100&gt;=0.2,"0.2以上","")</f>
        <v>#DIV/0!</v>
      </c>
    </row>
    <row r="57" spans="2:12" s="3" customFormat="1" ht="59.25" customHeight="1" thickBot="1">
      <c r="B57" s="128" t="s">
        <v>94</v>
      </c>
      <c r="C57" s="129"/>
      <c r="D57" s="129"/>
      <c r="E57" s="129"/>
      <c r="F57" s="130"/>
      <c r="G57" s="109">
        <f>SUM(G54:G56)</f>
        <v>0</v>
      </c>
      <c r="H57" s="110">
        <f>SUM(H54:H56)</f>
        <v>0</v>
      </c>
      <c r="I57" s="111">
        <f>SUM(I54:I56)</f>
        <v>0</v>
      </c>
      <c r="J57" s="97">
        <f t="shared" si="2"/>
        <v>0</v>
      </c>
      <c r="L57" s="113">
        <f>IF(COUNTIF(L54:L56,"0.2以上")&gt;=3,"OK","")</f>
      </c>
    </row>
    <row r="58" spans="2:10" s="3" customFormat="1" ht="46.5" customHeight="1">
      <c r="B58" s="133" t="s">
        <v>69</v>
      </c>
      <c r="C58" s="173"/>
      <c r="D58" s="173"/>
      <c r="E58" s="173"/>
      <c r="F58" s="174"/>
      <c r="G58" s="96"/>
      <c r="H58" s="37"/>
      <c r="I58" s="38"/>
      <c r="J58" s="97">
        <f t="shared" si="2"/>
        <v>0</v>
      </c>
    </row>
    <row r="59" spans="2:10" s="3" customFormat="1" ht="54.75" customHeight="1">
      <c r="B59" s="133" t="s">
        <v>70</v>
      </c>
      <c r="C59" s="173"/>
      <c r="D59" s="173"/>
      <c r="E59" s="173"/>
      <c r="F59" s="174"/>
      <c r="G59" s="96"/>
      <c r="H59" s="37"/>
      <c r="I59" s="38"/>
      <c r="J59" s="97">
        <f t="shared" si="2"/>
        <v>0</v>
      </c>
    </row>
    <row r="60" spans="2:10" s="3" customFormat="1" ht="33" customHeight="1" thickBot="1">
      <c r="B60" s="156" t="s">
        <v>71</v>
      </c>
      <c r="C60" s="157"/>
      <c r="D60" s="157"/>
      <c r="E60" s="158"/>
      <c r="F60" s="159"/>
      <c r="G60" s="93"/>
      <c r="H60" s="94"/>
      <c r="I60" s="95"/>
      <c r="J60" s="60">
        <f t="shared" si="2"/>
        <v>0</v>
      </c>
    </row>
    <row r="61" spans="2:14" s="3" customFormat="1" ht="33" customHeight="1" thickBot="1">
      <c r="B61" s="148" t="s">
        <v>74</v>
      </c>
      <c r="C61" s="149"/>
      <c r="D61" s="150"/>
      <c r="E61" s="150"/>
      <c r="F61" s="151"/>
      <c r="G61" s="98" t="e">
        <f>G57/G58/G59*G60*100</f>
        <v>#DIV/0!</v>
      </c>
      <c r="H61" s="98" t="e">
        <f>H57/H58/H59*H60*100</f>
        <v>#DIV/0!</v>
      </c>
      <c r="I61" s="98" t="e">
        <f>I57/I58/I59*I60*100</f>
        <v>#DIV/0!</v>
      </c>
      <c r="J61" s="99" t="e">
        <f>J57/J58/J59*J60*100</f>
        <v>#DIV/0!</v>
      </c>
      <c r="M61" s="86" t="e">
        <f>IF(J61&gt;=5,IF(L57="OK",5,3),IF(J61&gt;3,2,0))</f>
        <v>#DIV/0!</v>
      </c>
      <c r="N61" s="76" t="s">
        <v>26</v>
      </c>
    </row>
    <row r="62" spans="2:13" ht="24.75" customHeight="1">
      <c r="B62" s="112"/>
      <c r="C62" s="78"/>
      <c r="D62" s="78"/>
      <c r="E62" s="78"/>
      <c r="F62" s="78"/>
      <c r="G62" s="6"/>
      <c r="H62" s="8"/>
      <c r="I62" s="79"/>
      <c r="J62" s="6"/>
      <c r="L62" s="6"/>
      <c r="M62" s="6"/>
    </row>
    <row r="63" spans="1:15" ht="15" customHeight="1">
      <c r="A63" s="77" t="s">
        <v>33</v>
      </c>
      <c r="B63" s="9" t="s">
        <v>16</v>
      </c>
      <c r="C63" s="9"/>
      <c r="D63" s="9"/>
      <c r="E63" s="9"/>
      <c r="F63" s="9"/>
      <c r="G63" s="9"/>
      <c r="H63" s="9"/>
      <c r="I63" s="9"/>
      <c r="J63" s="9"/>
      <c r="K63" s="9"/>
      <c r="L63" s="9"/>
      <c r="M63" s="9"/>
      <c r="N63" s="9"/>
      <c r="O63" s="9"/>
    </row>
    <row r="64" spans="1:15" ht="45" customHeight="1" thickBot="1">
      <c r="A64" s="9"/>
      <c r="B64" s="153" t="s">
        <v>17</v>
      </c>
      <c r="C64" s="153"/>
      <c r="D64" s="153"/>
      <c r="E64" s="153"/>
      <c r="F64" s="153"/>
      <c r="G64" s="153"/>
      <c r="H64" s="153"/>
      <c r="I64" s="153"/>
      <c r="J64" s="153"/>
      <c r="K64" s="153"/>
      <c r="L64" s="153"/>
      <c r="M64" s="153"/>
      <c r="N64" s="153"/>
      <c r="O64" s="11"/>
    </row>
    <row r="65" spans="2:10" s="3" customFormat="1" ht="25.5" customHeight="1" thickBot="1">
      <c r="B65" s="139"/>
      <c r="C65" s="140"/>
      <c r="D65" s="140"/>
      <c r="E65" s="140"/>
      <c r="F65" s="141"/>
      <c r="G65" s="28" t="s">
        <v>0</v>
      </c>
      <c r="H65" s="4" t="s">
        <v>0</v>
      </c>
      <c r="I65" s="5" t="s">
        <v>0</v>
      </c>
      <c r="J65" s="55" t="s">
        <v>24</v>
      </c>
    </row>
    <row r="66" spans="2:10" s="3" customFormat="1" ht="44.25" customHeight="1">
      <c r="B66" s="128" t="s">
        <v>72</v>
      </c>
      <c r="C66" s="129"/>
      <c r="D66" s="129"/>
      <c r="E66" s="129"/>
      <c r="F66" s="130"/>
      <c r="G66" s="33"/>
      <c r="H66" s="34"/>
      <c r="I66" s="35"/>
      <c r="J66" s="61">
        <f>SUM(G66:I66)</f>
        <v>0</v>
      </c>
    </row>
    <row r="67" spans="2:10" s="3" customFormat="1" ht="46.5" customHeight="1">
      <c r="B67" s="133" t="s">
        <v>73</v>
      </c>
      <c r="C67" s="173"/>
      <c r="D67" s="173"/>
      <c r="E67" s="173"/>
      <c r="F67" s="174"/>
      <c r="G67" s="96"/>
      <c r="H67" s="37"/>
      <c r="I67" s="38"/>
      <c r="J67" s="97">
        <f>SUM(G67:I67)</f>
        <v>0</v>
      </c>
    </row>
    <row r="68" spans="2:10" s="3" customFormat="1" ht="54.75" customHeight="1">
      <c r="B68" s="133" t="s">
        <v>70</v>
      </c>
      <c r="C68" s="173"/>
      <c r="D68" s="173"/>
      <c r="E68" s="173"/>
      <c r="F68" s="174"/>
      <c r="G68" s="96"/>
      <c r="H68" s="37"/>
      <c r="I68" s="38"/>
      <c r="J68" s="97">
        <f>SUM(G68:I68)</f>
        <v>0</v>
      </c>
    </row>
    <row r="69" spans="2:10" s="3" customFormat="1" ht="33" customHeight="1" thickBot="1">
      <c r="B69" s="156" t="s">
        <v>71</v>
      </c>
      <c r="C69" s="157"/>
      <c r="D69" s="157"/>
      <c r="E69" s="158"/>
      <c r="F69" s="159"/>
      <c r="G69" s="93"/>
      <c r="H69" s="94"/>
      <c r="I69" s="95"/>
      <c r="J69" s="60">
        <f>SUM(G69:I69)</f>
        <v>0</v>
      </c>
    </row>
    <row r="70" spans="2:14" s="3" customFormat="1" ht="33" customHeight="1" thickBot="1">
      <c r="B70" s="148" t="s">
        <v>74</v>
      </c>
      <c r="C70" s="149"/>
      <c r="D70" s="150"/>
      <c r="E70" s="150"/>
      <c r="F70" s="151"/>
      <c r="G70" s="98" t="e">
        <f>G66/G67/G68*G69*100</f>
        <v>#DIV/0!</v>
      </c>
      <c r="H70" s="98" t="e">
        <f>H66/H67/H68*H69*100</f>
        <v>#DIV/0!</v>
      </c>
      <c r="I70" s="98" t="e">
        <f>I66/I67/I68*I69*100</f>
        <v>#DIV/0!</v>
      </c>
      <c r="J70" s="99" t="e">
        <f>J66/J67/J68*J69*100</f>
        <v>#DIV/0!</v>
      </c>
      <c r="M70" s="86" t="e">
        <f>IF(J70&gt;=3,"5",IF(AND(J70&lt;3,J70&gt;=2),"3","0"))</f>
        <v>#DIV/0!</v>
      </c>
      <c r="N70" s="76" t="s">
        <v>26</v>
      </c>
    </row>
    <row r="71" spans="2:12" ht="24.75" customHeight="1">
      <c r="B71" s="78"/>
      <c r="C71" s="78"/>
      <c r="D71" s="78"/>
      <c r="E71" s="78"/>
      <c r="F71" s="78"/>
      <c r="G71" s="6"/>
      <c r="H71" s="8"/>
      <c r="I71" s="79"/>
      <c r="J71" s="6"/>
      <c r="L71" s="6"/>
    </row>
    <row r="72" spans="1:15" ht="15" customHeight="1">
      <c r="A72" s="77" t="s">
        <v>34</v>
      </c>
      <c r="B72" s="9" t="s">
        <v>18</v>
      </c>
      <c r="C72" s="9"/>
      <c r="D72" s="9"/>
      <c r="E72" s="9"/>
      <c r="F72" s="9"/>
      <c r="G72" s="9"/>
      <c r="H72" s="9"/>
      <c r="I72" s="9"/>
      <c r="J72" s="9"/>
      <c r="K72" s="9"/>
      <c r="L72" s="9"/>
      <c r="M72" s="9"/>
      <c r="N72" s="9"/>
      <c r="O72" s="9"/>
    </row>
    <row r="73" spans="1:15" ht="45" customHeight="1" thickBot="1">
      <c r="A73" s="77"/>
      <c r="B73" s="153" t="s">
        <v>37</v>
      </c>
      <c r="C73" s="153"/>
      <c r="D73" s="153"/>
      <c r="E73" s="153"/>
      <c r="F73" s="153"/>
      <c r="G73" s="153"/>
      <c r="H73" s="153"/>
      <c r="I73" s="153"/>
      <c r="J73" s="153"/>
      <c r="K73" s="153"/>
      <c r="L73" s="153"/>
      <c r="M73" s="153"/>
      <c r="N73" s="153"/>
      <c r="O73" s="11"/>
    </row>
    <row r="74" spans="2:10" s="3" customFormat="1" ht="25.5" customHeight="1" thickBot="1">
      <c r="B74" s="139"/>
      <c r="C74" s="140"/>
      <c r="D74" s="140"/>
      <c r="E74" s="140"/>
      <c r="F74" s="141"/>
      <c r="G74" s="28" t="s">
        <v>0</v>
      </c>
      <c r="H74" s="4" t="s">
        <v>0</v>
      </c>
      <c r="I74" s="5" t="s">
        <v>0</v>
      </c>
      <c r="J74" s="55" t="s">
        <v>24</v>
      </c>
    </row>
    <row r="75" spans="2:10" s="3" customFormat="1" ht="54" customHeight="1">
      <c r="B75" s="128" t="s">
        <v>75</v>
      </c>
      <c r="C75" s="129"/>
      <c r="D75" s="129"/>
      <c r="E75" s="129"/>
      <c r="F75" s="130"/>
      <c r="G75" s="33"/>
      <c r="H75" s="34"/>
      <c r="I75" s="35"/>
      <c r="J75" s="61">
        <f>SUM(G75:I75)</f>
        <v>0</v>
      </c>
    </row>
    <row r="76" spans="2:10" s="3" customFormat="1" ht="33" customHeight="1" thickBot="1">
      <c r="B76" s="156" t="s">
        <v>64</v>
      </c>
      <c r="C76" s="157"/>
      <c r="D76" s="157"/>
      <c r="E76" s="158"/>
      <c r="F76" s="159"/>
      <c r="G76" s="56"/>
      <c r="H76" s="57"/>
      <c r="I76" s="58"/>
      <c r="J76" s="60">
        <f>SUM(G76:I76)</f>
        <v>0</v>
      </c>
    </row>
    <row r="77" spans="2:14" s="3" customFormat="1" ht="33" customHeight="1" thickBot="1">
      <c r="B77" s="148" t="s">
        <v>65</v>
      </c>
      <c r="C77" s="149"/>
      <c r="D77" s="150"/>
      <c r="E77" s="150"/>
      <c r="F77" s="151"/>
      <c r="G77" s="59" t="e">
        <f>G76/G75</f>
        <v>#DIV/0!</v>
      </c>
      <c r="H77" s="59" t="e">
        <f>H76/H75</f>
        <v>#DIV/0!</v>
      </c>
      <c r="I77" s="59" t="e">
        <f>I76/I75</f>
        <v>#DIV/0!</v>
      </c>
      <c r="J77" s="82" t="e">
        <f>J76/J75</f>
        <v>#DIV/0!</v>
      </c>
      <c r="M77" s="86" t="e">
        <f>IF(J77&gt;=50%,"5",IF(AND(J77&lt;50%,J77&gt;=35%),"3","0"))</f>
        <v>#DIV/0!</v>
      </c>
      <c r="N77" s="76" t="s">
        <v>26</v>
      </c>
    </row>
    <row r="78" ht="24.75" customHeight="1"/>
    <row r="79" spans="1:15" ht="15" customHeight="1">
      <c r="A79" s="77" t="s">
        <v>35</v>
      </c>
      <c r="B79" s="9" t="s">
        <v>19</v>
      </c>
      <c r="C79" s="9"/>
      <c r="D79" s="9"/>
      <c r="E79" s="9"/>
      <c r="F79" s="9"/>
      <c r="G79" s="9"/>
      <c r="H79" s="9"/>
      <c r="I79" s="9"/>
      <c r="J79" s="9"/>
      <c r="K79" s="9"/>
      <c r="L79" s="9"/>
      <c r="M79" s="9"/>
      <c r="N79" s="9"/>
      <c r="O79" s="9"/>
    </row>
    <row r="80" spans="1:15" ht="45" customHeight="1" thickBot="1">
      <c r="A80" s="9"/>
      <c r="B80" s="153" t="s">
        <v>38</v>
      </c>
      <c r="C80" s="153"/>
      <c r="D80" s="153"/>
      <c r="E80" s="153"/>
      <c r="F80" s="153"/>
      <c r="G80" s="153"/>
      <c r="H80" s="153"/>
      <c r="I80" s="153"/>
      <c r="J80" s="153"/>
      <c r="K80" s="153"/>
      <c r="L80" s="153"/>
      <c r="M80" s="153"/>
      <c r="N80" s="153"/>
      <c r="O80" s="11"/>
    </row>
    <row r="81" spans="2:10" s="3" customFormat="1" ht="25.5" customHeight="1" thickBot="1">
      <c r="B81" s="139"/>
      <c r="C81" s="140"/>
      <c r="D81" s="140"/>
      <c r="E81" s="140"/>
      <c r="F81" s="141"/>
      <c r="G81" s="28" t="s">
        <v>0</v>
      </c>
      <c r="H81" s="4" t="s">
        <v>0</v>
      </c>
      <c r="I81" s="5" t="s">
        <v>0</v>
      </c>
      <c r="J81" s="55" t="s">
        <v>24</v>
      </c>
    </row>
    <row r="82" spans="2:10" s="3" customFormat="1" ht="54" customHeight="1">
      <c r="B82" s="128" t="s">
        <v>68</v>
      </c>
      <c r="C82" s="129"/>
      <c r="D82" s="129"/>
      <c r="E82" s="129"/>
      <c r="F82" s="130"/>
      <c r="G82" s="33"/>
      <c r="H82" s="34"/>
      <c r="I82" s="35"/>
      <c r="J82" s="61">
        <f>SUM(G82:I82)</f>
        <v>0</v>
      </c>
    </row>
    <row r="83" spans="2:10" s="3" customFormat="1" ht="33" customHeight="1" thickBot="1">
      <c r="B83" s="156" t="s">
        <v>66</v>
      </c>
      <c r="C83" s="157"/>
      <c r="D83" s="157"/>
      <c r="E83" s="158"/>
      <c r="F83" s="159"/>
      <c r="G83" s="56"/>
      <c r="H83" s="57"/>
      <c r="I83" s="58"/>
      <c r="J83" s="60">
        <f>SUM(G83:I83)</f>
        <v>0</v>
      </c>
    </row>
    <row r="84" spans="2:14" s="3" customFormat="1" ht="33" customHeight="1" thickBot="1">
      <c r="B84" s="148" t="s">
        <v>25</v>
      </c>
      <c r="C84" s="149"/>
      <c r="D84" s="150"/>
      <c r="E84" s="150"/>
      <c r="F84" s="151"/>
      <c r="G84" s="59" t="e">
        <f>G83/G82</f>
        <v>#DIV/0!</v>
      </c>
      <c r="H84" s="59" t="e">
        <f>H83/H82</f>
        <v>#DIV/0!</v>
      </c>
      <c r="I84" s="59" t="e">
        <f>I83/I82</f>
        <v>#DIV/0!</v>
      </c>
      <c r="J84" s="82" t="e">
        <f>J83/J82</f>
        <v>#DIV/0!</v>
      </c>
      <c r="M84" s="86" t="e">
        <f>IF(J84&gt;=10%,"5",IF(AND(J84&lt;10%,J84&gt;=5%),"3","0"))</f>
        <v>#DIV/0!</v>
      </c>
      <c r="N84" s="76" t="s">
        <v>26</v>
      </c>
    </row>
    <row r="85" spans="2:14" ht="90" customHeight="1">
      <c r="B85" s="176" t="s">
        <v>100</v>
      </c>
      <c r="C85" s="176"/>
      <c r="D85" s="176"/>
      <c r="E85" s="176"/>
      <c r="F85" s="176"/>
      <c r="G85" s="176"/>
      <c r="H85" s="176"/>
      <c r="I85" s="176"/>
      <c r="J85" s="176"/>
      <c r="K85" s="176"/>
      <c r="L85" s="176"/>
      <c r="M85" s="176"/>
      <c r="N85" s="176"/>
    </row>
    <row r="86" spans="1:15" ht="15" customHeight="1">
      <c r="A86" s="77" t="s">
        <v>36</v>
      </c>
      <c r="B86" s="9" t="s">
        <v>20</v>
      </c>
      <c r="C86" s="9"/>
      <c r="D86" s="9"/>
      <c r="E86" s="9"/>
      <c r="F86" s="9"/>
      <c r="G86" s="9"/>
      <c r="H86" s="9"/>
      <c r="I86" s="9"/>
      <c r="J86" s="9"/>
      <c r="K86" s="9"/>
      <c r="L86" s="9"/>
      <c r="M86" s="9"/>
      <c r="N86" s="9"/>
      <c r="O86" s="9"/>
    </row>
    <row r="87" spans="1:15" ht="45" customHeight="1" thickBot="1">
      <c r="A87" s="9"/>
      <c r="B87" s="153" t="s">
        <v>39</v>
      </c>
      <c r="C87" s="153"/>
      <c r="D87" s="153"/>
      <c r="E87" s="153"/>
      <c r="F87" s="153"/>
      <c r="G87" s="153"/>
      <c r="H87" s="153"/>
      <c r="I87" s="153"/>
      <c r="J87" s="153"/>
      <c r="K87" s="153"/>
      <c r="L87" s="153"/>
      <c r="M87" s="153"/>
      <c r="N87" s="153"/>
      <c r="O87" s="11"/>
    </row>
    <row r="88" spans="2:10" s="3" customFormat="1" ht="25.5" customHeight="1" thickBot="1">
      <c r="B88" s="139"/>
      <c r="C88" s="140"/>
      <c r="D88" s="140"/>
      <c r="E88" s="140"/>
      <c r="F88" s="141"/>
      <c r="G88" s="28" t="s">
        <v>0</v>
      </c>
      <c r="H88" s="4" t="s">
        <v>0</v>
      </c>
      <c r="I88" s="5" t="s">
        <v>0</v>
      </c>
      <c r="J88" s="55" t="s">
        <v>24</v>
      </c>
    </row>
    <row r="89" spans="2:10" s="3" customFormat="1" ht="54" customHeight="1">
      <c r="B89" s="128" t="s">
        <v>68</v>
      </c>
      <c r="C89" s="129"/>
      <c r="D89" s="129"/>
      <c r="E89" s="129"/>
      <c r="F89" s="130"/>
      <c r="G89" s="33"/>
      <c r="H89" s="34"/>
      <c r="I89" s="35"/>
      <c r="J89" s="61">
        <f>SUM(G89:I89)</f>
        <v>0</v>
      </c>
    </row>
    <row r="90" spans="2:10" s="3" customFormat="1" ht="33" customHeight="1" thickBot="1">
      <c r="B90" s="156" t="s">
        <v>67</v>
      </c>
      <c r="C90" s="157"/>
      <c r="D90" s="157"/>
      <c r="E90" s="158"/>
      <c r="F90" s="159"/>
      <c r="G90" s="56"/>
      <c r="H90" s="57"/>
      <c r="I90" s="58"/>
      <c r="J90" s="60">
        <f>SUM(G90:I90)</f>
        <v>0</v>
      </c>
    </row>
    <row r="91" spans="2:14" s="3" customFormat="1" ht="33" customHeight="1" thickBot="1">
      <c r="B91" s="148" t="s">
        <v>25</v>
      </c>
      <c r="C91" s="149"/>
      <c r="D91" s="150"/>
      <c r="E91" s="150"/>
      <c r="F91" s="151"/>
      <c r="G91" s="59" t="e">
        <f>G90/G89</f>
        <v>#DIV/0!</v>
      </c>
      <c r="H91" s="59" t="e">
        <f>H90/H89</f>
        <v>#DIV/0!</v>
      </c>
      <c r="I91" s="59" t="e">
        <f>I90/I89</f>
        <v>#DIV/0!</v>
      </c>
      <c r="J91" s="82" t="e">
        <f>J90/J89</f>
        <v>#DIV/0!</v>
      </c>
      <c r="M91" s="86" t="e">
        <f>IF(J91&gt;=10%,"5",IF(AND(J91&lt;10%,J91&gt;=5%),"3","0"))</f>
        <v>#DIV/0!</v>
      </c>
      <c r="N91" s="76" t="s">
        <v>26</v>
      </c>
    </row>
    <row r="92" spans="2:14" ht="85.5" customHeight="1" thickBot="1">
      <c r="B92" s="177" t="s">
        <v>101</v>
      </c>
      <c r="C92" s="177"/>
      <c r="D92" s="177"/>
      <c r="E92" s="177"/>
      <c r="F92" s="177"/>
      <c r="G92" s="177"/>
      <c r="H92" s="177"/>
      <c r="I92" s="177"/>
      <c r="J92" s="177"/>
      <c r="K92" s="177"/>
      <c r="L92" s="177"/>
      <c r="M92" s="177"/>
      <c r="N92" s="177"/>
    </row>
    <row r="93" spans="12:14" ht="39" customHeight="1" thickBot="1">
      <c r="L93" s="77" t="s">
        <v>41</v>
      </c>
      <c r="M93" s="104" t="e">
        <f>M16+M28+M35+M42+M49+M61+M70+M77+M84+M91</f>
        <v>#DIV/0!</v>
      </c>
      <c r="N93" s="9" t="s">
        <v>26</v>
      </c>
    </row>
    <row r="94" spans="12:14" ht="24.75" customHeight="1">
      <c r="L94" s="77"/>
      <c r="M94" s="87"/>
      <c r="N94" s="9"/>
    </row>
    <row r="95" s="9" customFormat="1" ht="15" customHeight="1">
      <c r="A95" s="9" t="s">
        <v>21</v>
      </c>
    </row>
    <row r="96" s="9" customFormat="1" ht="21.75" customHeight="1" thickBot="1">
      <c r="B96" s="31" t="s">
        <v>46</v>
      </c>
    </row>
    <row r="97" spans="2:14" s="9" customFormat="1" ht="86.25" customHeight="1" thickBot="1">
      <c r="B97" s="170"/>
      <c r="C97" s="171"/>
      <c r="D97" s="171"/>
      <c r="E97" s="171"/>
      <c r="F97" s="171"/>
      <c r="G97" s="171"/>
      <c r="H97" s="171"/>
      <c r="I97" s="171"/>
      <c r="J97" s="171"/>
      <c r="K97" s="171"/>
      <c r="L97" s="171"/>
      <c r="M97" s="171"/>
      <c r="N97" s="172"/>
    </row>
    <row r="98" s="9" customFormat="1" ht="24.75" customHeight="1"/>
    <row r="99" spans="1:15" s="11" customFormat="1" ht="46.5" customHeight="1" thickBot="1">
      <c r="A99" s="153" t="s">
        <v>48</v>
      </c>
      <c r="B99" s="153"/>
      <c r="C99" s="153"/>
      <c r="D99" s="153"/>
      <c r="E99" s="153"/>
      <c r="F99" s="153"/>
      <c r="G99" s="153"/>
      <c r="H99" s="153"/>
      <c r="I99" s="153"/>
      <c r="J99" s="153"/>
      <c r="K99" s="153"/>
      <c r="L99" s="153"/>
      <c r="M99" s="153"/>
      <c r="N99" s="153"/>
      <c r="O99" s="153"/>
    </row>
    <row r="100" spans="1:15" ht="39.75" customHeight="1" thickBot="1">
      <c r="A100" s="9"/>
      <c r="B100" s="85" t="s">
        <v>49</v>
      </c>
      <c r="C100" s="29"/>
      <c r="D100" s="29"/>
      <c r="E100" s="29"/>
      <c r="F100" s="29"/>
      <c r="G100" s="29"/>
      <c r="H100" s="29"/>
      <c r="I100" s="125"/>
      <c r="J100" s="126"/>
      <c r="K100" s="126"/>
      <c r="L100" s="126"/>
      <c r="M100" s="127"/>
      <c r="N100" s="29"/>
      <c r="O100" s="11"/>
    </row>
    <row r="101" spans="1:15" ht="33" customHeight="1">
      <c r="A101" s="9"/>
      <c r="B101" s="88"/>
      <c r="C101" s="88"/>
      <c r="D101" s="88"/>
      <c r="E101" s="88"/>
      <c r="F101" s="89"/>
      <c r="G101" s="29"/>
      <c r="H101" s="29"/>
      <c r="I101" s="29"/>
      <c r="J101" s="29"/>
      <c r="K101" s="29"/>
      <c r="L101" s="29"/>
      <c r="M101" s="29"/>
      <c r="N101" s="29"/>
      <c r="O101" s="11"/>
    </row>
    <row r="102" spans="1:16" ht="15" customHeight="1">
      <c r="A102" s="9" t="s">
        <v>40</v>
      </c>
      <c r="B102" s="7"/>
      <c r="C102" s="24"/>
      <c r="D102" s="24"/>
      <c r="E102" s="24"/>
      <c r="F102" s="24"/>
      <c r="G102" s="24"/>
      <c r="H102" s="24"/>
      <c r="I102" s="24"/>
      <c r="J102" s="24"/>
      <c r="K102" s="2"/>
      <c r="L102" s="2"/>
      <c r="M102" s="2"/>
      <c r="N102" s="2"/>
      <c r="O102" s="2"/>
      <c r="P102" s="2"/>
    </row>
    <row r="103" s="9" customFormat="1" ht="15" customHeight="1">
      <c r="A103" s="9" t="s">
        <v>45</v>
      </c>
    </row>
    <row r="104" spans="1:15" s="9" customFormat="1" ht="36" customHeight="1" thickBot="1">
      <c r="A104" s="153" t="s">
        <v>47</v>
      </c>
      <c r="B104" s="153"/>
      <c r="C104" s="153"/>
      <c r="D104" s="153"/>
      <c r="E104" s="153"/>
      <c r="F104" s="153"/>
      <c r="G104" s="153"/>
      <c r="H104" s="153"/>
      <c r="I104" s="153"/>
      <c r="J104" s="153"/>
      <c r="K104" s="153"/>
      <c r="L104" s="153"/>
      <c r="M104" s="153"/>
      <c r="N104" s="153"/>
      <c r="O104" s="153"/>
    </row>
    <row r="105" spans="2:13" s="9" customFormat="1" ht="36" customHeight="1" thickBot="1">
      <c r="B105" s="85" t="s">
        <v>49</v>
      </c>
      <c r="C105" s="29"/>
      <c r="D105" s="29"/>
      <c r="E105" s="29"/>
      <c r="F105" s="29"/>
      <c r="I105" s="125"/>
      <c r="J105" s="126"/>
      <c r="K105" s="126"/>
      <c r="L105" s="126"/>
      <c r="M105" s="127"/>
    </row>
    <row r="106" ht="33" customHeight="1"/>
    <row r="107" ht="33" customHeight="1"/>
    <row r="108" ht="33" customHeight="1"/>
    <row r="109" ht="33" customHeight="1"/>
    <row r="110" ht="33" customHeight="1"/>
    <row r="111" ht="33" customHeight="1"/>
    <row r="112" ht="33" customHeight="1"/>
  </sheetData>
  <sheetProtection/>
  <mergeCells count="75">
    <mergeCell ref="B68:F68"/>
    <mergeCell ref="B69:F69"/>
    <mergeCell ref="B70:F70"/>
    <mergeCell ref="B65:F65"/>
    <mergeCell ref="B66:F66"/>
    <mergeCell ref="B67:F67"/>
    <mergeCell ref="B5:N5"/>
    <mergeCell ref="B61:F61"/>
    <mergeCell ref="B53:F53"/>
    <mergeCell ref="B60:F60"/>
    <mergeCell ref="B59:F59"/>
    <mergeCell ref="B58:F58"/>
    <mergeCell ref="F48:G48"/>
    <mergeCell ref="I49:J49"/>
    <mergeCell ref="B52:N52"/>
    <mergeCell ref="B57:F57"/>
    <mergeCell ref="B49:E49"/>
    <mergeCell ref="F49:G49"/>
    <mergeCell ref="B91:F91"/>
    <mergeCell ref="B97:N97"/>
    <mergeCell ref="B75:F75"/>
    <mergeCell ref="B76:F76"/>
    <mergeCell ref="B77:F77"/>
    <mergeCell ref="B81:F81"/>
    <mergeCell ref="B85:N85"/>
    <mergeCell ref="B92:N92"/>
    <mergeCell ref="A99:O99"/>
    <mergeCell ref="A104:O104"/>
    <mergeCell ref="I100:M100"/>
    <mergeCell ref="B4:N4"/>
    <mergeCell ref="B82:F82"/>
    <mergeCell ref="B83:F83"/>
    <mergeCell ref="B84:F84"/>
    <mergeCell ref="B88:F88"/>
    <mergeCell ref="B90:F90"/>
    <mergeCell ref="B74:F74"/>
    <mergeCell ref="B87:N87"/>
    <mergeCell ref="B10:N10"/>
    <mergeCell ref="B20:N20"/>
    <mergeCell ref="B31:N31"/>
    <mergeCell ref="B38:N38"/>
    <mergeCell ref="B45:N45"/>
    <mergeCell ref="B47:E47"/>
    <mergeCell ref="B35:F35"/>
    <mergeCell ref="B34:F34"/>
    <mergeCell ref="B48:E48"/>
    <mergeCell ref="A2:O2"/>
    <mergeCell ref="B89:F89"/>
    <mergeCell ref="B64:N64"/>
    <mergeCell ref="B73:N73"/>
    <mergeCell ref="B39:F39"/>
    <mergeCell ref="B15:C15"/>
    <mergeCell ref="B41:F41"/>
    <mergeCell ref="B42:F42"/>
    <mergeCell ref="B23:F23"/>
    <mergeCell ref="F47:G47"/>
    <mergeCell ref="B11:C11"/>
    <mergeCell ref="B21:F21"/>
    <mergeCell ref="B32:F32"/>
    <mergeCell ref="B33:F33"/>
    <mergeCell ref="B16:C16"/>
    <mergeCell ref="B24:F24"/>
    <mergeCell ref="B25:F25"/>
    <mergeCell ref="B26:F26"/>
    <mergeCell ref="E28:F28"/>
    <mergeCell ref="C54:F54"/>
    <mergeCell ref="C55:F55"/>
    <mergeCell ref="C56:F56"/>
    <mergeCell ref="I105:M105"/>
    <mergeCell ref="B22:F22"/>
    <mergeCell ref="B12:C12"/>
    <mergeCell ref="B13:C13"/>
    <mergeCell ref="B14:C14"/>
    <mergeCell ref="B40:F40"/>
    <mergeCell ref="B80:N80"/>
  </mergeCells>
  <dataValidations count="3">
    <dataValidation type="list" allowBlank="1" showInputMessage="1" showErrorMessage="1" sqref="I100:M100">
      <formula1>"介護保健施設サービス費(Ⅰ)(ⅰ),介護保健施設サービス費(Ⅰ)(ⅲ),ユニット型介護保健施設サービス費(Ⅰ)(ⅰ),ユニット型介護保健施設サービス費(Ⅰ)(ⅲ)"</formula1>
    </dataValidation>
    <dataValidation type="list" allowBlank="1" showInputMessage="1" showErrorMessage="1" sqref="I105:M105">
      <formula1>"介護保健施設サービス費(Ⅰ)(ⅱ),介護保健施設サービス費(Ⅰ)(ⅳ),ユニット型介護保健施設サービス費(Ⅰ)(ⅱ),ユニット型介護保健施設サービス費(Ⅰ)(ⅳ)"</formula1>
    </dataValidation>
    <dataValidation type="list" allowBlank="1" showInputMessage="1" showErrorMessage="1" sqref="F47:F49">
      <formula1>"提供実績あり,提供実績なし"</formula1>
    </dataValidation>
  </dataValidations>
  <printOptions horizontalCentered="1"/>
  <pageMargins left="0.3937007874015748" right="0.1968503937007874" top="0.7874015748031497" bottom="0.1968503937007874" header="0" footer="0"/>
  <pageSetup fitToHeight="0" fitToWidth="1" horizontalDpi="600" verticalDpi="600" orientation="portrait" paperSize="9" scale="76" r:id="rId2"/>
  <rowBreaks count="3" manualBreakCount="3">
    <brk id="29" max="14" man="1"/>
    <brk id="50" max="14" man="1"/>
    <brk id="78" max="14" man="1"/>
  </rowBreaks>
  <drawing r:id="rId1"/>
</worksheet>
</file>

<file path=xl/worksheets/sheet2.xml><?xml version="1.0" encoding="utf-8"?>
<worksheet xmlns="http://schemas.openxmlformats.org/spreadsheetml/2006/main" xmlns:r="http://schemas.openxmlformats.org/officeDocument/2006/relationships">
  <dimension ref="A1:F13"/>
  <sheetViews>
    <sheetView zoomScalePageLayoutView="0" workbookViewId="0" topLeftCell="A1">
      <selection activeCell="A19" sqref="A19"/>
    </sheetView>
  </sheetViews>
  <sheetFormatPr defaultColWidth="9.00390625" defaultRowHeight="13.5"/>
  <cols>
    <col min="1" max="1" width="15.625" style="0" bestFit="1" customWidth="1"/>
  </cols>
  <sheetData>
    <row r="1" spans="1:2" ht="14.25">
      <c r="A1" s="85" t="s">
        <v>99</v>
      </c>
      <c r="B1" s="9"/>
    </row>
    <row r="2" spans="2:6" ht="13.5">
      <c r="B2" s="105" t="s">
        <v>84</v>
      </c>
      <c r="C2" s="105" t="s">
        <v>85</v>
      </c>
      <c r="D2" s="105" t="s">
        <v>86</v>
      </c>
      <c r="E2" s="105" t="s">
        <v>87</v>
      </c>
      <c r="F2" s="105" t="s">
        <v>88</v>
      </c>
    </row>
    <row r="3" spans="2:6" ht="13.5">
      <c r="B3" s="105">
        <f>IF('別添１７'!$F$47="提供実績あり",1,0)</f>
        <v>1</v>
      </c>
      <c r="C3" s="105">
        <f>IF('別添１７'!$F$48="提供実績あり",1,0)</f>
        <v>0</v>
      </c>
      <c r="D3" s="105">
        <f>IF('別添１７'!$F$49="提供実績あり",1,0)</f>
        <v>0</v>
      </c>
      <c r="E3" s="105" t="str">
        <f>B3&amp;C3&amp;D3</f>
        <v>100</v>
      </c>
      <c r="F3" s="105">
        <f>VLOOKUP(E3,E6:F13,2,FALSE)</f>
        <v>0</v>
      </c>
    </row>
    <row r="5" spans="1:6" ht="13.5">
      <c r="A5" s="105"/>
      <c r="B5" s="105" t="s">
        <v>83</v>
      </c>
      <c r="C5" s="105" t="s">
        <v>82</v>
      </c>
      <c r="D5" s="105" t="s">
        <v>81</v>
      </c>
      <c r="E5" s="105" t="s">
        <v>80</v>
      </c>
      <c r="F5" s="105" t="s">
        <v>79</v>
      </c>
    </row>
    <row r="6" spans="1:6" ht="13.5">
      <c r="A6" s="105" t="s">
        <v>96</v>
      </c>
      <c r="B6" s="105">
        <v>1</v>
      </c>
      <c r="C6" s="105">
        <v>1</v>
      </c>
      <c r="D6" s="105">
        <v>1</v>
      </c>
      <c r="E6" s="105" t="str">
        <f aca="true" t="shared" si="0" ref="E6:E13">B6&amp;C6&amp;D6</f>
        <v>111</v>
      </c>
      <c r="F6" s="105">
        <v>5</v>
      </c>
    </row>
    <row r="7" spans="1:6" ht="13.5">
      <c r="A7" s="105" t="s">
        <v>98</v>
      </c>
      <c r="B7" s="105">
        <v>1</v>
      </c>
      <c r="C7" s="105">
        <v>1</v>
      </c>
      <c r="D7" s="105">
        <v>0</v>
      </c>
      <c r="E7" s="105" t="str">
        <f t="shared" si="0"/>
        <v>110</v>
      </c>
      <c r="F7" s="105">
        <v>3</v>
      </c>
    </row>
    <row r="8" spans="1:6" ht="13.5">
      <c r="A8" s="105" t="s">
        <v>98</v>
      </c>
      <c r="B8" s="105">
        <v>1</v>
      </c>
      <c r="C8" s="105">
        <v>0</v>
      </c>
      <c r="D8" s="105">
        <v>1</v>
      </c>
      <c r="E8" s="105" t="str">
        <f t="shared" si="0"/>
        <v>101</v>
      </c>
      <c r="F8" s="105">
        <v>3</v>
      </c>
    </row>
    <row r="9" spans="1:6" ht="13.5">
      <c r="A9" s="105" t="s">
        <v>104</v>
      </c>
      <c r="B9" s="105">
        <v>1</v>
      </c>
      <c r="C9" s="105">
        <v>0</v>
      </c>
      <c r="D9" s="105">
        <v>0</v>
      </c>
      <c r="E9" s="105" t="str">
        <f t="shared" si="0"/>
        <v>100</v>
      </c>
      <c r="F9" s="105">
        <v>0</v>
      </c>
    </row>
    <row r="10" spans="1:6" ht="13.5">
      <c r="A10" s="105" t="s">
        <v>97</v>
      </c>
      <c r="B10" s="105">
        <v>0</v>
      </c>
      <c r="C10" s="105">
        <v>1</v>
      </c>
      <c r="D10" s="105">
        <v>1</v>
      </c>
      <c r="E10" s="105" t="str">
        <f t="shared" si="0"/>
        <v>011</v>
      </c>
      <c r="F10" s="105">
        <v>1</v>
      </c>
    </row>
    <row r="11" spans="1:6" ht="13.5">
      <c r="A11" s="105" t="s">
        <v>104</v>
      </c>
      <c r="B11" s="105">
        <v>0</v>
      </c>
      <c r="C11" s="105">
        <v>1</v>
      </c>
      <c r="D11" s="105">
        <v>0</v>
      </c>
      <c r="E11" s="105" t="str">
        <f t="shared" si="0"/>
        <v>010</v>
      </c>
      <c r="F11" s="105">
        <v>0</v>
      </c>
    </row>
    <row r="12" spans="1:6" ht="13.5">
      <c r="A12" s="105" t="s">
        <v>104</v>
      </c>
      <c r="B12" s="105">
        <v>0</v>
      </c>
      <c r="C12" s="105">
        <v>0</v>
      </c>
      <c r="D12" s="105">
        <v>1</v>
      </c>
      <c r="E12" s="105" t="str">
        <f t="shared" si="0"/>
        <v>001</v>
      </c>
      <c r="F12" s="105">
        <v>0</v>
      </c>
    </row>
    <row r="13" spans="1:6" ht="13.5">
      <c r="A13" s="105" t="s">
        <v>104</v>
      </c>
      <c r="B13" s="105">
        <v>0</v>
      </c>
      <c r="C13" s="105">
        <v>0</v>
      </c>
      <c r="D13" s="105">
        <v>0</v>
      </c>
      <c r="E13" s="105" t="str">
        <f t="shared" si="0"/>
        <v>000</v>
      </c>
      <c r="F13" s="105">
        <v>0</v>
      </c>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2021-10-05T10:29:15Z</cp:lastPrinted>
  <dcterms:created xsi:type="dcterms:W3CDTF">2009-03-13T05:20:50Z</dcterms:created>
  <dcterms:modified xsi:type="dcterms:W3CDTF">2021-10-11T00:29:28Z</dcterms:modified>
  <cp:category/>
  <cp:version/>
  <cp:contentType/>
  <cp:contentStatus/>
</cp:coreProperties>
</file>