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11355" tabRatio="841"/>
  </bookViews>
  <sheets>
    <sheet name="表紙" sheetId="109" r:id="rId1"/>
    <sheet name="WS目次" sheetId="5" r:id="rId2"/>
    <sheet name="注意" sheetId="6" r:id="rId3"/>
    <sheet name="まとめ" sheetId="7" r:id="rId4"/>
    <sheet name="部門別まとめ" sheetId="46" r:id="rId5"/>
    <sheet name="1" sheetId="66" r:id="rId6"/>
    <sheet name="2" sheetId="67" r:id="rId7"/>
    <sheet name="3" sheetId="68" r:id="rId8"/>
    <sheet name="4" sheetId="69" r:id="rId9"/>
    <sheet name="5" sheetId="70" r:id="rId10"/>
    <sheet name="6" sheetId="71" r:id="rId11"/>
    <sheet name="7" sheetId="72" r:id="rId12"/>
    <sheet name="8" sheetId="73" r:id="rId13"/>
    <sheet name="9" sheetId="74" r:id="rId14"/>
    <sheet name="10" sheetId="75" r:id="rId15"/>
    <sheet name="11" sheetId="76" r:id="rId16"/>
    <sheet name="12" sheetId="77" r:id="rId17"/>
    <sheet name="13" sheetId="78" r:id="rId18"/>
    <sheet name="14" sheetId="79" r:id="rId19"/>
    <sheet name="15" sheetId="80" r:id="rId20"/>
    <sheet name="16" sheetId="81" r:id="rId21"/>
    <sheet name="17" sheetId="82" r:id="rId22"/>
    <sheet name="18" sheetId="83" r:id="rId23"/>
    <sheet name="19" sheetId="84" r:id="rId24"/>
    <sheet name="20" sheetId="85" r:id="rId25"/>
    <sheet name="21" sheetId="86" r:id="rId26"/>
    <sheet name="22" sheetId="87" r:id="rId27"/>
    <sheet name="23" sheetId="88" r:id="rId28"/>
    <sheet name="24" sheetId="55" r:id="rId29"/>
    <sheet name="25" sheetId="89" r:id="rId30"/>
    <sheet name="26" sheetId="90" r:id="rId31"/>
    <sheet name="27" sheetId="91" r:id="rId32"/>
    <sheet name="28" sheetId="92" r:id="rId33"/>
    <sheet name="29" sheetId="93" r:id="rId34"/>
    <sheet name="30" sheetId="94" r:id="rId35"/>
    <sheet name="31" sheetId="95" r:id="rId36"/>
    <sheet name="32" sheetId="96" r:id="rId37"/>
    <sheet name="33" sheetId="97" r:id="rId38"/>
    <sheet name="34" sheetId="98" r:id="rId39"/>
    <sheet name="35" sheetId="99" r:id="rId40"/>
    <sheet name="36" sheetId="100" r:id="rId41"/>
    <sheet name="37" sheetId="101" r:id="rId42"/>
    <sheet name="38" sheetId="102" r:id="rId43"/>
    <sheet name="39" sheetId="103" r:id="rId44"/>
    <sheet name="40" sheetId="104" r:id="rId45"/>
    <sheet name="41" sheetId="105" r:id="rId46"/>
    <sheet name="42" sheetId="106" r:id="rId47"/>
    <sheet name="43" sheetId="107" r:id="rId48"/>
    <sheet name="分析係数表" sheetId="4" r:id="rId49"/>
    <sheet name="取引基本表" sheetId="1" r:id="rId50"/>
    <sheet name="投入係数表" sheetId="2" r:id="rId51"/>
    <sheet name="逆行列係数" sheetId="3" r:id="rId52"/>
    <sheet name="雇用表" sheetId="64" r:id="rId53"/>
  </sheets>
  <externalReferences>
    <externalReference r:id="rId54"/>
  </externalReferences>
  <definedNames>
    <definedName name="_Fill" localSheetId="5" hidden="1">[1]局移出入取扱!#REF!</definedName>
    <definedName name="_Fill" localSheetId="14" hidden="1">[1]局移出入取扱!#REF!</definedName>
    <definedName name="_Fill" localSheetId="15" hidden="1">[1]局移出入取扱!#REF!</definedName>
    <definedName name="_Fill" localSheetId="16" hidden="1">[1]局移出入取扱!#REF!</definedName>
    <definedName name="_Fill" localSheetId="17" hidden="1">[1]局移出入取扱!#REF!</definedName>
    <definedName name="_Fill" localSheetId="18" hidden="1">[1]局移出入取扱!#REF!</definedName>
    <definedName name="_Fill" localSheetId="19" hidden="1">[1]局移出入取扱!#REF!</definedName>
    <definedName name="_Fill" localSheetId="20" hidden="1">[1]局移出入取扱!#REF!</definedName>
    <definedName name="_Fill" localSheetId="21" hidden="1">[1]局移出入取扱!#REF!</definedName>
    <definedName name="_Fill" localSheetId="22" hidden="1">[1]局移出入取扱!#REF!</definedName>
    <definedName name="_Fill" localSheetId="23" hidden="1">[1]局移出入取扱!#REF!</definedName>
    <definedName name="_Fill" localSheetId="6" hidden="1">[1]局移出入取扱!#REF!</definedName>
    <definedName name="_Fill" localSheetId="24" hidden="1">[1]局移出入取扱!#REF!</definedName>
    <definedName name="_Fill" localSheetId="25" hidden="1">[1]局移出入取扱!#REF!</definedName>
    <definedName name="_Fill" localSheetId="26" hidden="1">[1]局移出入取扱!#REF!</definedName>
    <definedName name="_Fill" localSheetId="27" hidden="1">[1]局移出入取扱!#REF!</definedName>
    <definedName name="_Fill" localSheetId="28" hidden="1">[1]局移出入取扱!#REF!</definedName>
    <definedName name="_Fill" localSheetId="29" hidden="1">[1]局移出入取扱!#REF!</definedName>
    <definedName name="_Fill" localSheetId="30" hidden="1">[1]局移出入取扱!#REF!</definedName>
    <definedName name="_Fill" localSheetId="31" hidden="1">[1]局移出入取扱!#REF!</definedName>
    <definedName name="_Fill" localSheetId="32" hidden="1">[1]局移出入取扱!#REF!</definedName>
    <definedName name="_Fill" localSheetId="33" hidden="1">[1]局移出入取扱!#REF!</definedName>
    <definedName name="_Fill" localSheetId="7" hidden="1">[1]局移出入取扱!#REF!</definedName>
    <definedName name="_Fill" localSheetId="34" hidden="1">[1]局移出入取扱!#REF!</definedName>
    <definedName name="_Fill" localSheetId="35" hidden="1">[1]局移出入取扱!#REF!</definedName>
    <definedName name="_Fill" localSheetId="36" hidden="1">[1]局移出入取扱!#REF!</definedName>
    <definedName name="_Fill" localSheetId="37" hidden="1">[1]局移出入取扱!#REF!</definedName>
    <definedName name="_Fill" localSheetId="38" hidden="1">[1]局移出入取扱!#REF!</definedName>
    <definedName name="_Fill" localSheetId="39" hidden="1">[1]局移出入取扱!#REF!</definedName>
    <definedName name="_Fill" localSheetId="40" hidden="1">[1]局移出入取扱!#REF!</definedName>
    <definedName name="_Fill" localSheetId="41" hidden="1">[1]局移出入取扱!#REF!</definedName>
    <definedName name="_Fill" localSheetId="42" hidden="1">[1]局移出入取扱!#REF!</definedName>
    <definedName name="_Fill" localSheetId="43" hidden="1">[1]局移出入取扱!#REF!</definedName>
    <definedName name="_Fill" localSheetId="8" hidden="1">[1]局移出入取扱!#REF!</definedName>
    <definedName name="_Fill" localSheetId="44" hidden="1">[1]局移出入取扱!#REF!</definedName>
    <definedName name="_Fill" localSheetId="45" hidden="1">[1]局移出入取扱!#REF!</definedName>
    <definedName name="_Fill" localSheetId="46" hidden="1">[1]局移出入取扱!#REF!</definedName>
    <definedName name="_Fill" localSheetId="47" hidden="1">[1]局移出入取扱!#REF!</definedName>
    <definedName name="_Fill" localSheetId="9" hidden="1">[1]局移出入取扱!#REF!</definedName>
    <definedName name="_Fill" localSheetId="10" hidden="1">[1]局移出入取扱!#REF!</definedName>
    <definedName name="_Fill" localSheetId="11" hidden="1">[1]局移出入取扱!#REF!</definedName>
    <definedName name="_Fill" localSheetId="12" hidden="1">[1]局移出入取扱!#REF!</definedName>
    <definedName name="_Fill" localSheetId="13" hidden="1">[1]局移出入取扱!#REF!</definedName>
    <definedName name="_Fill" hidden="1">[1]局移出入取扱!#REF!</definedName>
    <definedName name="_Order1" hidden="1">255</definedName>
    <definedName name="_xlnm.Print_Titles" localSheetId="51">逆行列係数!$A:$B</definedName>
    <definedName name="_xlnm.Print_Titles" localSheetId="49">取引基本表!$A:$B</definedName>
    <definedName name="_xlnm.Print_Titles" localSheetId="50">投入係数表!$A:$B</definedName>
    <definedName name="あ" localSheetId="5" hidden="1">[1]局移出入取扱!#REF!</definedName>
    <definedName name="あ" localSheetId="14" hidden="1">[1]局移出入取扱!#REF!</definedName>
    <definedName name="あ" localSheetId="15" hidden="1">[1]局移出入取扱!#REF!</definedName>
    <definedName name="あ" localSheetId="16" hidden="1">[1]局移出入取扱!#REF!</definedName>
    <definedName name="あ" localSheetId="17" hidden="1">[1]局移出入取扱!#REF!</definedName>
    <definedName name="あ" localSheetId="18" hidden="1">[1]局移出入取扱!#REF!</definedName>
    <definedName name="あ" localSheetId="19" hidden="1">[1]局移出入取扱!#REF!</definedName>
    <definedName name="あ" localSheetId="20" hidden="1">[1]局移出入取扱!#REF!</definedName>
    <definedName name="あ" localSheetId="21" hidden="1">[1]局移出入取扱!#REF!</definedName>
    <definedName name="あ" localSheetId="22" hidden="1">[1]局移出入取扱!#REF!</definedName>
    <definedName name="あ" localSheetId="23" hidden="1">[1]局移出入取扱!#REF!</definedName>
    <definedName name="あ" localSheetId="6" hidden="1">[1]局移出入取扱!#REF!</definedName>
    <definedName name="あ" localSheetId="24" hidden="1">[1]局移出入取扱!#REF!</definedName>
    <definedName name="あ" localSheetId="25" hidden="1">[1]局移出入取扱!#REF!</definedName>
    <definedName name="あ" localSheetId="26" hidden="1">[1]局移出入取扱!#REF!</definedName>
    <definedName name="あ" localSheetId="27" hidden="1">[1]局移出入取扱!#REF!</definedName>
    <definedName name="あ" localSheetId="29" hidden="1">[1]局移出入取扱!#REF!</definedName>
    <definedName name="あ" localSheetId="30" hidden="1">[1]局移出入取扱!#REF!</definedName>
    <definedName name="あ" localSheetId="31" hidden="1">[1]局移出入取扱!#REF!</definedName>
    <definedName name="あ" localSheetId="32" hidden="1">[1]局移出入取扱!#REF!</definedName>
    <definedName name="あ" localSheetId="33" hidden="1">[1]局移出入取扱!#REF!</definedName>
    <definedName name="あ" localSheetId="7" hidden="1">[1]局移出入取扱!#REF!</definedName>
    <definedName name="あ" localSheetId="34" hidden="1">[1]局移出入取扱!#REF!</definedName>
    <definedName name="あ" localSheetId="35" hidden="1">[1]局移出入取扱!#REF!</definedName>
    <definedName name="あ" localSheetId="36" hidden="1">[1]局移出入取扱!#REF!</definedName>
    <definedName name="あ" localSheetId="37" hidden="1">[1]局移出入取扱!#REF!</definedName>
    <definedName name="あ" localSheetId="38" hidden="1">[1]局移出入取扱!#REF!</definedName>
    <definedName name="あ" localSheetId="39" hidden="1">[1]局移出入取扱!#REF!</definedName>
    <definedName name="あ" localSheetId="40" hidden="1">[1]局移出入取扱!#REF!</definedName>
    <definedName name="あ" localSheetId="41" hidden="1">[1]局移出入取扱!#REF!</definedName>
    <definedName name="あ" localSheetId="42" hidden="1">[1]局移出入取扱!#REF!</definedName>
    <definedName name="あ" localSheetId="43" hidden="1">[1]局移出入取扱!#REF!</definedName>
    <definedName name="あ" localSheetId="8" hidden="1">[1]局移出入取扱!#REF!</definedName>
    <definedName name="あ" localSheetId="44" hidden="1">[1]局移出入取扱!#REF!</definedName>
    <definedName name="あ" localSheetId="45" hidden="1">[1]局移出入取扱!#REF!</definedName>
    <definedName name="あ" localSheetId="46" hidden="1">[1]局移出入取扱!#REF!</definedName>
    <definedName name="あ" localSheetId="47" hidden="1">[1]局移出入取扱!#REF!</definedName>
    <definedName name="あ" localSheetId="9" hidden="1">[1]局移出入取扱!#REF!</definedName>
    <definedName name="あ" localSheetId="10" hidden="1">[1]局移出入取扱!#REF!</definedName>
    <definedName name="あ" localSheetId="11" hidden="1">[1]局移出入取扱!#REF!</definedName>
    <definedName name="あ" localSheetId="12" hidden="1">[1]局移出入取扱!#REF!</definedName>
    <definedName name="あ" localSheetId="13" hidden="1">[1]局移出入取扱!#REF!</definedName>
    <definedName name="あ" hidden="1">[1]局移出入取扱!#REF!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92" l="1"/>
  <c r="U5" i="4" l="1"/>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V5" i="4"/>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BN5" i="1" l="1"/>
  <c r="BO5" i="1"/>
  <c r="BN6" i="1"/>
  <c r="BO6" i="1"/>
  <c r="BN7" i="1"/>
  <c r="BO7" i="1"/>
  <c r="BN8" i="1"/>
  <c r="BO8" i="1"/>
  <c r="BN9" i="1"/>
  <c r="BO9" i="1"/>
  <c r="BN10" i="1"/>
  <c r="BO10" i="1"/>
  <c r="BN11" i="1"/>
  <c r="BO11" i="1"/>
  <c r="BN12" i="1"/>
  <c r="BO12" i="1"/>
  <c r="BO13" i="1"/>
  <c r="BN13" i="1"/>
  <c r="BN14" i="1"/>
  <c r="BO14" i="1"/>
  <c r="BN15" i="1"/>
  <c r="BO15" i="1"/>
  <c r="BN16" i="1"/>
  <c r="BO16" i="1"/>
  <c r="BN17" i="1"/>
  <c r="BO17" i="1"/>
  <c r="BN18" i="1"/>
  <c r="BO18" i="1"/>
  <c r="BN19" i="1"/>
  <c r="BO19" i="1"/>
  <c r="BP19" i="1" s="1"/>
  <c r="BN20" i="1"/>
  <c r="BO20" i="1"/>
  <c r="BP20" i="1"/>
  <c r="BN21" i="1"/>
  <c r="BP21" i="1" s="1"/>
  <c r="BO21" i="1"/>
  <c r="BN22" i="1"/>
  <c r="BO22" i="1"/>
  <c r="BN23" i="1"/>
  <c r="BP23" i="1" s="1"/>
  <c r="BO23" i="1"/>
  <c r="BN24" i="1"/>
  <c r="BO24" i="1"/>
  <c r="BN25" i="1"/>
  <c r="BO25" i="1"/>
  <c r="BN26" i="1"/>
  <c r="BO26" i="1"/>
  <c r="BN27" i="1"/>
  <c r="BP27" i="1" s="1"/>
  <c r="BO27" i="1"/>
  <c r="BN28" i="1"/>
  <c r="BO28" i="1"/>
  <c r="BN29" i="1"/>
  <c r="BO29" i="1"/>
  <c r="BN30" i="1"/>
  <c r="BO30" i="1"/>
  <c r="BN31" i="1"/>
  <c r="BO31" i="1"/>
  <c r="BN32" i="1"/>
  <c r="BO32" i="1"/>
  <c r="BN33" i="1"/>
  <c r="BO33" i="1"/>
  <c r="BN34" i="1"/>
  <c r="BO34" i="1"/>
  <c r="BN35" i="1"/>
  <c r="BO35" i="1"/>
  <c r="BN36" i="1"/>
  <c r="BO36" i="1"/>
  <c r="BP36" i="1"/>
  <c r="BO37" i="1"/>
  <c r="BN37" i="1"/>
  <c r="BN38" i="1"/>
  <c r="BO38" i="1"/>
  <c r="BN39" i="1"/>
  <c r="BO39" i="1"/>
  <c r="BN40" i="1"/>
  <c r="BO40" i="1"/>
  <c r="BN41" i="1"/>
  <c r="BO41" i="1"/>
  <c r="BN42" i="1"/>
  <c r="BO42" i="1"/>
  <c r="BN43" i="1"/>
  <c r="BO43" i="1"/>
  <c r="BN44" i="1"/>
  <c r="BO44" i="1"/>
  <c r="BN45" i="1"/>
  <c r="BO45" i="1"/>
  <c r="BN46" i="1"/>
  <c r="BO46" i="1"/>
  <c r="BN47" i="1"/>
  <c r="BO47" i="1"/>
  <c r="BO48" i="1"/>
  <c r="BN48" i="1"/>
  <c r="BP44" i="1" l="1"/>
  <c r="BP11" i="1"/>
  <c r="BP7" i="1"/>
  <c r="BP5" i="1"/>
  <c r="BP34" i="1"/>
  <c r="BP32" i="1"/>
  <c r="BP28" i="1"/>
  <c r="BP43" i="1"/>
  <c r="BP39" i="1"/>
  <c r="BP35" i="1"/>
  <c r="BP18" i="1"/>
  <c r="BP16" i="1"/>
  <c r="BP12" i="1"/>
  <c r="BP47" i="1"/>
  <c r="BP42" i="1"/>
  <c r="BP31" i="1"/>
  <c r="BP29" i="1"/>
  <c r="BP26" i="1"/>
  <c r="BP24" i="1"/>
  <c r="BP15" i="1"/>
  <c r="BP10" i="1"/>
  <c r="BP8" i="1"/>
  <c r="BP45" i="1"/>
  <c r="BP40" i="1"/>
  <c r="BP48" i="1"/>
  <c r="BP46" i="1"/>
  <c r="BP41" i="1"/>
  <c r="BP38" i="1"/>
  <c r="BP33" i="1"/>
  <c r="BP30" i="1"/>
  <c r="BP25" i="1"/>
  <c r="BP22" i="1"/>
  <c r="BP17" i="1"/>
  <c r="BP14" i="1"/>
  <c r="BP9" i="1"/>
  <c r="BP6" i="1"/>
  <c r="BP13" i="1"/>
  <c r="BP37" i="1"/>
  <c r="C14" i="75"/>
  <c r="C30" i="90"/>
  <c r="C24" i="85" l="1"/>
  <c r="C23" i="84"/>
  <c r="C49" i="7"/>
  <c r="D5" i="107" l="1"/>
  <c r="D6" i="107"/>
  <c r="D7" i="107"/>
  <c r="D8" i="107"/>
  <c r="D9" i="107"/>
  <c r="D10" i="107"/>
  <c r="D11" i="107"/>
  <c r="D12" i="107"/>
  <c r="D13" i="107"/>
  <c r="D14" i="107"/>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C47" i="107"/>
  <c r="L48" i="107"/>
  <c r="D5" i="106"/>
  <c r="D6" i="106"/>
  <c r="D7" i="106"/>
  <c r="D8" i="106"/>
  <c r="D9" i="106"/>
  <c r="D10" i="106"/>
  <c r="D11" i="106"/>
  <c r="D12" i="106"/>
  <c r="D13" i="106"/>
  <c r="D14" i="106"/>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C46" i="106"/>
  <c r="E9" i="106" s="1"/>
  <c r="D5" i="105"/>
  <c r="D6" i="105"/>
  <c r="D7" i="105"/>
  <c r="D8" i="105"/>
  <c r="D9" i="105"/>
  <c r="D10" i="105"/>
  <c r="D11" i="105"/>
  <c r="D12" i="105"/>
  <c r="D13" i="105"/>
  <c r="D14" i="105"/>
  <c r="D15" i="105"/>
  <c r="D16" i="105"/>
  <c r="D17" i="105"/>
  <c r="D18" i="105"/>
  <c r="D19" i="105"/>
  <c r="D20" i="105"/>
  <c r="D21" i="105"/>
  <c r="D22" i="105"/>
  <c r="D23" i="105"/>
  <c r="D24" i="105"/>
  <c r="D25" i="105"/>
  <c r="D26" i="105"/>
  <c r="D27" i="105"/>
  <c r="D28" i="105"/>
  <c r="D29" i="105"/>
  <c r="D30" i="105"/>
  <c r="D31" i="105"/>
  <c r="D32" i="105"/>
  <c r="D33" i="105"/>
  <c r="D34" i="105"/>
  <c r="D35" i="105"/>
  <c r="D36" i="105"/>
  <c r="D37" i="105"/>
  <c r="D38" i="105"/>
  <c r="D39" i="105"/>
  <c r="D40" i="105"/>
  <c r="D41" i="105"/>
  <c r="D42" i="105"/>
  <c r="D43" i="105"/>
  <c r="D44" i="105"/>
  <c r="D45" i="105"/>
  <c r="D46" i="105"/>
  <c r="D47" i="105"/>
  <c r="D48" i="105"/>
  <c r="C45" i="105"/>
  <c r="L48" i="106"/>
  <c r="L48" i="105"/>
  <c r="D5" i="104"/>
  <c r="D6" i="104"/>
  <c r="D7" i="104"/>
  <c r="D8" i="104"/>
  <c r="D9" i="104"/>
  <c r="D10" i="104"/>
  <c r="D11" i="104"/>
  <c r="D12" i="104"/>
  <c r="D13" i="104"/>
  <c r="D14" i="104"/>
  <c r="D15" i="104"/>
  <c r="D16" i="104"/>
  <c r="D17" i="104"/>
  <c r="D18" i="104"/>
  <c r="D19" i="104"/>
  <c r="D20" i="104"/>
  <c r="D21" i="104"/>
  <c r="D22" i="104"/>
  <c r="D23" i="104"/>
  <c r="D24" i="104"/>
  <c r="D25" i="104"/>
  <c r="D26" i="104"/>
  <c r="D27" i="104"/>
  <c r="D28" i="104"/>
  <c r="D29" i="104"/>
  <c r="D30" i="104"/>
  <c r="D31" i="104"/>
  <c r="D32" i="104"/>
  <c r="D33" i="104"/>
  <c r="D34" i="104"/>
  <c r="D35" i="104"/>
  <c r="D36" i="104"/>
  <c r="D37" i="104"/>
  <c r="D38" i="104"/>
  <c r="D39" i="104"/>
  <c r="D40" i="104"/>
  <c r="D41" i="104"/>
  <c r="D42" i="104"/>
  <c r="D43" i="104"/>
  <c r="D44" i="104"/>
  <c r="D45" i="104"/>
  <c r="D46" i="104"/>
  <c r="D47" i="104"/>
  <c r="D48" i="104"/>
  <c r="C44" i="104"/>
  <c r="D5" i="103"/>
  <c r="D6" i="103"/>
  <c r="D7" i="103"/>
  <c r="D8" i="103"/>
  <c r="D9" i="103"/>
  <c r="D10" i="103"/>
  <c r="D11" i="103"/>
  <c r="D12" i="103"/>
  <c r="D13" i="103"/>
  <c r="D14" i="103"/>
  <c r="D15" i="103"/>
  <c r="D16" i="103"/>
  <c r="D17" i="103"/>
  <c r="D18" i="103"/>
  <c r="D19" i="103"/>
  <c r="D20" i="103"/>
  <c r="D21" i="103"/>
  <c r="D22" i="103"/>
  <c r="D23" i="103"/>
  <c r="D24" i="103"/>
  <c r="D25" i="103"/>
  <c r="D26" i="103"/>
  <c r="D27" i="103"/>
  <c r="D28" i="103"/>
  <c r="D29" i="103"/>
  <c r="D30" i="103"/>
  <c r="D31" i="103"/>
  <c r="D32" i="103"/>
  <c r="D33" i="103"/>
  <c r="D34" i="103"/>
  <c r="D35" i="103"/>
  <c r="D36" i="103"/>
  <c r="D37" i="103"/>
  <c r="D38" i="103"/>
  <c r="D39" i="103"/>
  <c r="D40" i="103"/>
  <c r="D41" i="103"/>
  <c r="D42" i="103"/>
  <c r="D43" i="103"/>
  <c r="D44" i="103"/>
  <c r="D45" i="103"/>
  <c r="D46" i="103"/>
  <c r="D47" i="103"/>
  <c r="D48" i="103"/>
  <c r="C43" i="103"/>
  <c r="L48" i="104"/>
  <c r="L48" i="103"/>
  <c r="D5" i="102"/>
  <c r="D6" i="102"/>
  <c r="D7" i="102"/>
  <c r="D8" i="102"/>
  <c r="D9" i="102"/>
  <c r="D10" i="102"/>
  <c r="D11" i="102"/>
  <c r="D12" i="102"/>
  <c r="D13" i="102"/>
  <c r="D14" i="102"/>
  <c r="D15" i="102"/>
  <c r="D16" i="102"/>
  <c r="D17" i="102"/>
  <c r="D18" i="102"/>
  <c r="D19" i="102"/>
  <c r="D20" i="102"/>
  <c r="D21" i="102"/>
  <c r="D22" i="102"/>
  <c r="D23" i="102"/>
  <c r="D24" i="102"/>
  <c r="D25" i="102"/>
  <c r="D26" i="102"/>
  <c r="D27" i="102"/>
  <c r="D28" i="102"/>
  <c r="D29" i="102"/>
  <c r="D30" i="102"/>
  <c r="D31" i="102"/>
  <c r="D32" i="102"/>
  <c r="D33" i="102"/>
  <c r="D34" i="102"/>
  <c r="D35" i="102"/>
  <c r="D36" i="102"/>
  <c r="D37" i="102"/>
  <c r="D38" i="102"/>
  <c r="D39" i="102"/>
  <c r="D40" i="102"/>
  <c r="D41" i="102"/>
  <c r="D42" i="102"/>
  <c r="D43" i="102"/>
  <c r="D44" i="102"/>
  <c r="D45" i="102"/>
  <c r="D46" i="102"/>
  <c r="D47" i="102"/>
  <c r="D48" i="102"/>
  <c r="C42" i="102"/>
  <c r="E45" i="102" s="1"/>
  <c r="L48" i="102"/>
  <c r="D5" i="101"/>
  <c r="D6" i="101"/>
  <c r="D7" i="101"/>
  <c r="D8" i="101"/>
  <c r="D9" i="101"/>
  <c r="D10" i="101"/>
  <c r="D11" i="101"/>
  <c r="D12" i="101"/>
  <c r="D13" i="101"/>
  <c r="D14" i="101"/>
  <c r="D15" i="101"/>
  <c r="D16" i="101"/>
  <c r="D17" i="101"/>
  <c r="D18" i="101"/>
  <c r="D19" i="101"/>
  <c r="D20" i="101"/>
  <c r="D21" i="101"/>
  <c r="D22" i="101"/>
  <c r="D23" i="101"/>
  <c r="D24" i="101"/>
  <c r="D25" i="101"/>
  <c r="D26" i="101"/>
  <c r="D27" i="101"/>
  <c r="D28" i="101"/>
  <c r="D29" i="101"/>
  <c r="D30" i="101"/>
  <c r="D31" i="101"/>
  <c r="D32" i="101"/>
  <c r="D33" i="101"/>
  <c r="D34" i="101"/>
  <c r="D35" i="101"/>
  <c r="D36" i="101"/>
  <c r="D37" i="101"/>
  <c r="D38" i="101"/>
  <c r="D39" i="101"/>
  <c r="D40" i="101"/>
  <c r="D41" i="101"/>
  <c r="D42" i="101"/>
  <c r="D43" i="101"/>
  <c r="D44" i="101"/>
  <c r="D45" i="101"/>
  <c r="D46" i="101"/>
  <c r="D47" i="101"/>
  <c r="D48" i="101"/>
  <c r="C41" i="101"/>
  <c r="L48" i="101"/>
  <c r="D5" i="100"/>
  <c r="D6" i="100"/>
  <c r="D7" i="100"/>
  <c r="D8" i="100"/>
  <c r="D9" i="100"/>
  <c r="D10" i="100"/>
  <c r="D11" i="100"/>
  <c r="D12" i="100"/>
  <c r="D13" i="100"/>
  <c r="D14" i="100"/>
  <c r="D15" i="100"/>
  <c r="D16" i="100"/>
  <c r="D17" i="100"/>
  <c r="D18" i="100"/>
  <c r="D19" i="100"/>
  <c r="D20" i="100"/>
  <c r="D21" i="100"/>
  <c r="D22" i="100"/>
  <c r="D23" i="100"/>
  <c r="D24" i="100"/>
  <c r="D25" i="100"/>
  <c r="D26" i="100"/>
  <c r="D27" i="100"/>
  <c r="D28" i="100"/>
  <c r="D29" i="100"/>
  <c r="D30" i="100"/>
  <c r="D31" i="100"/>
  <c r="D32" i="100"/>
  <c r="D33" i="100"/>
  <c r="D34" i="100"/>
  <c r="D35" i="100"/>
  <c r="D36" i="100"/>
  <c r="D37" i="100"/>
  <c r="D38" i="100"/>
  <c r="D39" i="100"/>
  <c r="D40" i="100"/>
  <c r="D41" i="100"/>
  <c r="D42" i="100"/>
  <c r="D43" i="100"/>
  <c r="D44" i="100"/>
  <c r="D45" i="100"/>
  <c r="D46" i="100"/>
  <c r="D47" i="100"/>
  <c r="D48" i="100"/>
  <c r="C40" i="100"/>
  <c r="L48" i="100"/>
  <c r="D5" i="99"/>
  <c r="D6" i="99"/>
  <c r="D7" i="99"/>
  <c r="D8" i="99"/>
  <c r="D9" i="99"/>
  <c r="D10" i="99"/>
  <c r="D11" i="99"/>
  <c r="D12" i="99"/>
  <c r="D13" i="99"/>
  <c r="D14" i="99"/>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C39" i="99"/>
  <c r="L48" i="99"/>
  <c r="C38" i="98"/>
  <c r="D5" i="98"/>
  <c r="D6" i="98"/>
  <c r="D7" i="98"/>
  <c r="D8" i="98"/>
  <c r="D9" i="98"/>
  <c r="D10" i="98"/>
  <c r="D11" i="98"/>
  <c r="D12" i="98"/>
  <c r="D13" i="98"/>
  <c r="D14" i="98"/>
  <c r="D15" i="98"/>
  <c r="D16" i="98"/>
  <c r="D17" i="98"/>
  <c r="D18" i="98"/>
  <c r="D19" i="98"/>
  <c r="D20" i="98"/>
  <c r="D21" i="98"/>
  <c r="D22" i="98"/>
  <c r="D23" i="98"/>
  <c r="D24" i="98"/>
  <c r="D25" i="98"/>
  <c r="D26" i="98"/>
  <c r="D27" i="98"/>
  <c r="D28" i="98"/>
  <c r="D29" i="98"/>
  <c r="D30" i="98"/>
  <c r="D31" i="98"/>
  <c r="D32" i="98"/>
  <c r="D33" i="98"/>
  <c r="D34" i="98"/>
  <c r="D35" i="98"/>
  <c r="D36" i="98"/>
  <c r="D37" i="98"/>
  <c r="D38" i="98"/>
  <c r="D39" i="98"/>
  <c r="D40" i="98"/>
  <c r="D41" i="98"/>
  <c r="D42" i="98"/>
  <c r="D43" i="98"/>
  <c r="D44" i="98"/>
  <c r="D45" i="98"/>
  <c r="D46" i="98"/>
  <c r="D47" i="98"/>
  <c r="D48" i="98"/>
  <c r="L48" i="98"/>
  <c r="D5" i="97"/>
  <c r="D6" i="97"/>
  <c r="D7" i="97"/>
  <c r="D8" i="97"/>
  <c r="D9" i="97"/>
  <c r="D10" i="97"/>
  <c r="D11" i="97"/>
  <c r="D12" i="97"/>
  <c r="D13" i="97"/>
  <c r="D14" i="97"/>
  <c r="D15" i="97"/>
  <c r="D16" i="97"/>
  <c r="D17" i="97"/>
  <c r="D18" i="97"/>
  <c r="D19" i="97"/>
  <c r="D20" i="97"/>
  <c r="D21" i="97"/>
  <c r="D22" i="97"/>
  <c r="D23" i="97"/>
  <c r="D24" i="97"/>
  <c r="D25" i="97"/>
  <c r="D26" i="97"/>
  <c r="D27" i="97"/>
  <c r="D28" i="97"/>
  <c r="D29" i="97"/>
  <c r="D30" i="97"/>
  <c r="D31" i="97"/>
  <c r="D32" i="97"/>
  <c r="D33" i="97"/>
  <c r="D34" i="97"/>
  <c r="D35" i="97"/>
  <c r="D36" i="97"/>
  <c r="D37" i="97"/>
  <c r="D38" i="97"/>
  <c r="D39" i="97"/>
  <c r="D40" i="97"/>
  <c r="D41" i="97"/>
  <c r="D42" i="97"/>
  <c r="D43" i="97"/>
  <c r="D44" i="97"/>
  <c r="D45" i="97"/>
  <c r="D46" i="97"/>
  <c r="D47" i="97"/>
  <c r="D48" i="97"/>
  <c r="C37" i="97"/>
  <c r="D5" i="96"/>
  <c r="D6" i="96"/>
  <c r="D7" i="96"/>
  <c r="D8" i="96"/>
  <c r="D9" i="96"/>
  <c r="D10" i="96"/>
  <c r="D11" i="96"/>
  <c r="D12" i="96"/>
  <c r="D13" i="96"/>
  <c r="D14" i="96"/>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C36" i="96"/>
  <c r="L48" i="97"/>
  <c r="L48" i="96"/>
  <c r="D5" i="95"/>
  <c r="D6" i="95"/>
  <c r="D7" i="95"/>
  <c r="D8" i="95"/>
  <c r="D9" i="95"/>
  <c r="D10" i="95"/>
  <c r="D11" i="95"/>
  <c r="D12" i="95"/>
  <c r="D13" i="95"/>
  <c r="D14" i="95"/>
  <c r="D15" i="95"/>
  <c r="D16" i="95"/>
  <c r="D17" i="95"/>
  <c r="D18" i="95"/>
  <c r="D19" i="95"/>
  <c r="D20" i="95"/>
  <c r="D21" i="95"/>
  <c r="D22" i="95"/>
  <c r="D23" i="95"/>
  <c r="D24" i="95"/>
  <c r="D25" i="95"/>
  <c r="D26" i="95"/>
  <c r="D27" i="95"/>
  <c r="D28" i="95"/>
  <c r="D29" i="95"/>
  <c r="D30" i="95"/>
  <c r="D31" i="95"/>
  <c r="D32" i="95"/>
  <c r="D33" i="95"/>
  <c r="D34" i="95"/>
  <c r="D35" i="95"/>
  <c r="D36" i="95"/>
  <c r="D37" i="95"/>
  <c r="D38" i="95"/>
  <c r="D39" i="95"/>
  <c r="D40" i="95"/>
  <c r="D41" i="95"/>
  <c r="D42" i="95"/>
  <c r="D43" i="95"/>
  <c r="D44" i="95"/>
  <c r="D45" i="95"/>
  <c r="D46" i="95"/>
  <c r="D47" i="95"/>
  <c r="D48" i="95"/>
  <c r="C35" i="95"/>
  <c r="L48" i="95"/>
  <c r="D5" i="94"/>
  <c r="D6" i="94"/>
  <c r="D7" i="94"/>
  <c r="D8" i="94"/>
  <c r="D9" i="94"/>
  <c r="D10" i="94"/>
  <c r="D11" i="94"/>
  <c r="D12" i="94"/>
  <c r="D13" i="94"/>
  <c r="D14" i="94"/>
  <c r="D15" i="94"/>
  <c r="D16" i="94"/>
  <c r="D17" i="94"/>
  <c r="D18" i="94"/>
  <c r="D19" i="94"/>
  <c r="D20" i="94"/>
  <c r="D21" i="94"/>
  <c r="D22" i="94"/>
  <c r="D23" i="94"/>
  <c r="D24" i="94"/>
  <c r="D25" i="94"/>
  <c r="D26" i="94"/>
  <c r="D27" i="94"/>
  <c r="D28" i="94"/>
  <c r="D29" i="94"/>
  <c r="D30" i="94"/>
  <c r="D31" i="94"/>
  <c r="D32" i="94"/>
  <c r="D33" i="94"/>
  <c r="D34" i="94"/>
  <c r="D35" i="94"/>
  <c r="D36" i="94"/>
  <c r="D37" i="94"/>
  <c r="D38" i="94"/>
  <c r="D39" i="94"/>
  <c r="D40" i="94"/>
  <c r="D41" i="94"/>
  <c r="D42" i="94"/>
  <c r="D43" i="94"/>
  <c r="D44" i="94"/>
  <c r="D45" i="94"/>
  <c r="D46" i="94"/>
  <c r="D47" i="94"/>
  <c r="D48" i="94"/>
  <c r="C34" i="94"/>
  <c r="D5" i="93"/>
  <c r="D6" i="93"/>
  <c r="D7" i="93"/>
  <c r="D8" i="93"/>
  <c r="D9" i="93"/>
  <c r="D10" i="93"/>
  <c r="D11" i="93"/>
  <c r="D12" i="93"/>
  <c r="D13" i="93"/>
  <c r="D14" i="93"/>
  <c r="D15" i="93"/>
  <c r="D16" i="93"/>
  <c r="D17" i="93"/>
  <c r="D18" i="93"/>
  <c r="D19" i="93"/>
  <c r="D20" i="93"/>
  <c r="D21" i="93"/>
  <c r="D22" i="93"/>
  <c r="D23" i="93"/>
  <c r="D24" i="93"/>
  <c r="D25" i="93"/>
  <c r="D26" i="93"/>
  <c r="D27" i="93"/>
  <c r="D28" i="93"/>
  <c r="D29" i="93"/>
  <c r="D30" i="93"/>
  <c r="D31" i="93"/>
  <c r="D32" i="93"/>
  <c r="D33" i="93"/>
  <c r="D34" i="93"/>
  <c r="D35" i="93"/>
  <c r="D36" i="93"/>
  <c r="D37" i="93"/>
  <c r="D38" i="93"/>
  <c r="D39" i="93"/>
  <c r="D40" i="93"/>
  <c r="D41" i="93"/>
  <c r="D42" i="93"/>
  <c r="D43" i="93"/>
  <c r="D44" i="93"/>
  <c r="D45" i="93"/>
  <c r="D46" i="93"/>
  <c r="D47" i="93"/>
  <c r="D48" i="93"/>
  <c r="L48" i="94"/>
  <c r="C33" i="93"/>
  <c r="E38" i="93" s="1"/>
  <c r="L48" i="93"/>
  <c r="D5" i="92"/>
  <c r="D6" i="92"/>
  <c r="D7" i="92"/>
  <c r="D8" i="92"/>
  <c r="D9" i="92"/>
  <c r="D10" i="92"/>
  <c r="D11" i="92"/>
  <c r="D12" i="92"/>
  <c r="D13" i="92"/>
  <c r="D14" i="92"/>
  <c r="D15" i="92"/>
  <c r="D16" i="92"/>
  <c r="D17" i="92"/>
  <c r="D18" i="92"/>
  <c r="D19" i="92"/>
  <c r="D20" i="92"/>
  <c r="D21" i="92"/>
  <c r="D22" i="92"/>
  <c r="D23" i="92"/>
  <c r="D24" i="92"/>
  <c r="D25" i="92"/>
  <c r="D26" i="92"/>
  <c r="D27" i="92"/>
  <c r="D28" i="92"/>
  <c r="D29" i="92"/>
  <c r="D30" i="92"/>
  <c r="D31" i="92"/>
  <c r="D32" i="92"/>
  <c r="D33" i="92"/>
  <c r="D34" i="92"/>
  <c r="D35" i="92"/>
  <c r="D36" i="92"/>
  <c r="D37" i="92"/>
  <c r="D38" i="92"/>
  <c r="D39" i="92"/>
  <c r="D40" i="92"/>
  <c r="D41" i="92"/>
  <c r="D42" i="92"/>
  <c r="D43" i="92"/>
  <c r="D44" i="92"/>
  <c r="D45" i="92"/>
  <c r="D46" i="92"/>
  <c r="D47" i="92"/>
  <c r="D48" i="92"/>
  <c r="L48" i="92"/>
  <c r="D5" i="91"/>
  <c r="D6" i="91"/>
  <c r="D7" i="91"/>
  <c r="D8" i="91"/>
  <c r="D9" i="91"/>
  <c r="D10" i="91"/>
  <c r="D11" i="91"/>
  <c r="D12" i="91"/>
  <c r="D13" i="91"/>
  <c r="D14" i="91"/>
  <c r="D15" i="91"/>
  <c r="D16" i="91"/>
  <c r="D17" i="91"/>
  <c r="D18" i="91"/>
  <c r="D19" i="91"/>
  <c r="D20" i="91"/>
  <c r="D21" i="91"/>
  <c r="D22" i="91"/>
  <c r="D23" i="91"/>
  <c r="D24" i="91"/>
  <c r="D25" i="91"/>
  <c r="D26" i="91"/>
  <c r="D27" i="91"/>
  <c r="D28" i="91"/>
  <c r="D29" i="91"/>
  <c r="D30" i="91"/>
  <c r="D31" i="91"/>
  <c r="D32" i="91"/>
  <c r="D33" i="91"/>
  <c r="D34" i="91"/>
  <c r="D35" i="91"/>
  <c r="D36" i="91"/>
  <c r="D37" i="91"/>
  <c r="D38" i="91"/>
  <c r="D39" i="91"/>
  <c r="D40" i="91"/>
  <c r="D41" i="91"/>
  <c r="D42" i="91"/>
  <c r="D43" i="91"/>
  <c r="D44" i="91"/>
  <c r="D45" i="91"/>
  <c r="D46" i="91"/>
  <c r="D47" i="91"/>
  <c r="D48" i="91"/>
  <c r="C31" i="91"/>
  <c r="L48" i="91"/>
  <c r="D5" i="90"/>
  <c r="D6" i="90"/>
  <c r="D7" i="90"/>
  <c r="D8" i="90"/>
  <c r="D9" i="90"/>
  <c r="D10" i="90"/>
  <c r="D11" i="90"/>
  <c r="D12" i="90"/>
  <c r="D13" i="90"/>
  <c r="D14" i="90"/>
  <c r="D15" i="90"/>
  <c r="D16" i="90"/>
  <c r="D17" i="90"/>
  <c r="D18" i="90"/>
  <c r="D19" i="90"/>
  <c r="D20" i="90"/>
  <c r="D21" i="90"/>
  <c r="D22" i="90"/>
  <c r="D23" i="90"/>
  <c r="D24" i="90"/>
  <c r="D25" i="90"/>
  <c r="D26" i="90"/>
  <c r="D27" i="90"/>
  <c r="D28" i="90"/>
  <c r="D29" i="90"/>
  <c r="D30" i="90"/>
  <c r="D31" i="90"/>
  <c r="D32" i="90"/>
  <c r="D33" i="90"/>
  <c r="D34" i="90"/>
  <c r="D35" i="90"/>
  <c r="D36" i="90"/>
  <c r="D37" i="90"/>
  <c r="D38" i="90"/>
  <c r="D39" i="90"/>
  <c r="D40" i="90"/>
  <c r="D41" i="90"/>
  <c r="D42" i="90"/>
  <c r="D43" i="90"/>
  <c r="D44" i="90"/>
  <c r="D45" i="90"/>
  <c r="D46" i="90"/>
  <c r="D47" i="90"/>
  <c r="D48" i="90"/>
  <c r="L48" i="90"/>
  <c r="D5" i="89"/>
  <c r="D6" i="89"/>
  <c r="D7" i="89"/>
  <c r="D8" i="89"/>
  <c r="D9" i="89"/>
  <c r="D10" i="89"/>
  <c r="D11" i="89"/>
  <c r="D12" i="89"/>
  <c r="D13" i="89"/>
  <c r="D14" i="89"/>
  <c r="D15" i="89"/>
  <c r="D16" i="89"/>
  <c r="D17" i="89"/>
  <c r="D18" i="89"/>
  <c r="D19" i="89"/>
  <c r="D20" i="89"/>
  <c r="D21" i="89"/>
  <c r="D22" i="89"/>
  <c r="D23" i="89"/>
  <c r="D24" i="89"/>
  <c r="D25" i="89"/>
  <c r="D26" i="89"/>
  <c r="D27" i="89"/>
  <c r="D28" i="89"/>
  <c r="D29" i="89"/>
  <c r="D30" i="89"/>
  <c r="D31" i="89"/>
  <c r="D32" i="89"/>
  <c r="D33" i="89"/>
  <c r="D34" i="89"/>
  <c r="D35" i="89"/>
  <c r="D36" i="89"/>
  <c r="D37" i="89"/>
  <c r="D38" i="89"/>
  <c r="D39" i="89"/>
  <c r="D40" i="89"/>
  <c r="D41" i="89"/>
  <c r="D42" i="89"/>
  <c r="D43" i="89"/>
  <c r="D44" i="89"/>
  <c r="D45" i="89"/>
  <c r="D46" i="89"/>
  <c r="D47" i="89"/>
  <c r="D48" i="89"/>
  <c r="C29" i="89"/>
  <c r="L48" i="89"/>
  <c r="C27" i="88"/>
  <c r="D5" i="88"/>
  <c r="D6" i="88"/>
  <c r="D7" i="88"/>
  <c r="D8" i="88"/>
  <c r="D9" i="88"/>
  <c r="D10" i="88"/>
  <c r="D11" i="88"/>
  <c r="D12" i="88"/>
  <c r="D13" i="88"/>
  <c r="D14" i="88"/>
  <c r="D15" i="88"/>
  <c r="D16" i="88"/>
  <c r="D17" i="88"/>
  <c r="D18" i="88"/>
  <c r="D19" i="88"/>
  <c r="D20" i="88"/>
  <c r="D21" i="88"/>
  <c r="D22" i="88"/>
  <c r="D23" i="88"/>
  <c r="D24" i="88"/>
  <c r="D25" i="88"/>
  <c r="D26" i="88"/>
  <c r="D27" i="88"/>
  <c r="D28" i="88"/>
  <c r="D29" i="88"/>
  <c r="D30" i="88"/>
  <c r="D31" i="88"/>
  <c r="D32" i="88"/>
  <c r="D33" i="88"/>
  <c r="D34" i="88"/>
  <c r="D35" i="88"/>
  <c r="D36" i="88"/>
  <c r="D37" i="88"/>
  <c r="D38" i="88"/>
  <c r="D39" i="88"/>
  <c r="D40" i="88"/>
  <c r="D41" i="88"/>
  <c r="D42" i="88"/>
  <c r="D43" i="88"/>
  <c r="D44" i="88"/>
  <c r="D45" i="88"/>
  <c r="D46" i="88"/>
  <c r="D47" i="88"/>
  <c r="D48" i="88"/>
  <c r="L48" i="88"/>
  <c r="D5" i="87"/>
  <c r="D6" i="87"/>
  <c r="D7" i="87"/>
  <c r="D8" i="87"/>
  <c r="D9" i="87"/>
  <c r="D10" i="87"/>
  <c r="D11" i="87"/>
  <c r="D12" i="87"/>
  <c r="D13" i="87"/>
  <c r="D14" i="87"/>
  <c r="D15" i="87"/>
  <c r="D16" i="87"/>
  <c r="D17" i="87"/>
  <c r="D18" i="87"/>
  <c r="D19" i="87"/>
  <c r="D20" i="87"/>
  <c r="D21" i="87"/>
  <c r="D22" i="87"/>
  <c r="D23" i="87"/>
  <c r="D24" i="87"/>
  <c r="D25" i="87"/>
  <c r="D26" i="87"/>
  <c r="D27" i="87"/>
  <c r="D28" i="87"/>
  <c r="D29" i="87"/>
  <c r="D30" i="87"/>
  <c r="D31" i="87"/>
  <c r="D32" i="87"/>
  <c r="D33" i="87"/>
  <c r="D34" i="87"/>
  <c r="D35" i="87"/>
  <c r="D36" i="87"/>
  <c r="D37" i="87"/>
  <c r="D38" i="87"/>
  <c r="D39" i="87"/>
  <c r="D40" i="87"/>
  <c r="D41" i="87"/>
  <c r="D42" i="87"/>
  <c r="D43" i="87"/>
  <c r="D44" i="87"/>
  <c r="D45" i="87"/>
  <c r="D46" i="87"/>
  <c r="D47" i="87"/>
  <c r="D48" i="87"/>
  <c r="C26" i="87"/>
  <c r="L48" i="87"/>
  <c r="D5" i="86"/>
  <c r="D6" i="86"/>
  <c r="D7" i="86"/>
  <c r="D8" i="86"/>
  <c r="D9" i="86"/>
  <c r="D10" i="86"/>
  <c r="D11" i="86"/>
  <c r="D12" i="86"/>
  <c r="D13" i="86"/>
  <c r="D14" i="86"/>
  <c r="D15" i="86"/>
  <c r="D16" i="86"/>
  <c r="D17" i="86"/>
  <c r="D18" i="86"/>
  <c r="D19" i="86"/>
  <c r="D20" i="86"/>
  <c r="D21" i="86"/>
  <c r="D22" i="86"/>
  <c r="D23" i="86"/>
  <c r="D24" i="86"/>
  <c r="D25" i="86"/>
  <c r="D26" i="86"/>
  <c r="D27" i="86"/>
  <c r="D28" i="86"/>
  <c r="D29" i="86"/>
  <c r="D30" i="86"/>
  <c r="D31" i="86"/>
  <c r="D32" i="86"/>
  <c r="D33" i="86"/>
  <c r="D34" i="86"/>
  <c r="D35" i="86"/>
  <c r="D36" i="86"/>
  <c r="D37" i="86"/>
  <c r="D38" i="86"/>
  <c r="D39" i="86"/>
  <c r="D40" i="86"/>
  <c r="D41" i="86"/>
  <c r="D42" i="86"/>
  <c r="D43" i="86"/>
  <c r="D44" i="86"/>
  <c r="D45" i="86"/>
  <c r="D46" i="86"/>
  <c r="D47" i="86"/>
  <c r="D48" i="86"/>
  <c r="C25" i="86"/>
  <c r="L48" i="86"/>
  <c r="D5" i="85"/>
  <c r="E5" i="85" s="1"/>
  <c r="D6" i="85"/>
  <c r="E6" i="85" s="1"/>
  <c r="D7" i="85"/>
  <c r="E7" i="85" s="1"/>
  <c r="D8" i="85"/>
  <c r="E8" i="85" s="1"/>
  <c r="D9" i="85"/>
  <c r="E9" i="85" s="1"/>
  <c r="D10" i="85"/>
  <c r="E10" i="85" s="1"/>
  <c r="D11" i="85"/>
  <c r="E11" i="85" s="1"/>
  <c r="D12" i="85"/>
  <c r="E12" i="85" s="1"/>
  <c r="D13" i="85"/>
  <c r="E13" i="85" s="1"/>
  <c r="D14" i="85"/>
  <c r="E14" i="85" s="1"/>
  <c r="D15" i="85"/>
  <c r="E15" i="85" s="1"/>
  <c r="D16" i="85"/>
  <c r="E16" i="85" s="1"/>
  <c r="D17" i="85"/>
  <c r="E17" i="85" s="1"/>
  <c r="D18" i="85"/>
  <c r="E18" i="85" s="1"/>
  <c r="D19" i="85"/>
  <c r="E19" i="85" s="1"/>
  <c r="D20" i="85"/>
  <c r="E20" i="85" s="1"/>
  <c r="D21" i="85"/>
  <c r="E21" i="85" s="1"/>
  <c r="D22" i="85"/>
  <c r="E22" i="85" s="1"/>
  <c r="D23" i="85"/>
  <c r="E23" i="85" s="1"/>
  <c r="D24" i="85"/>
  <c r="E24" i="85" s="1"/>
  <c r="D25" i="85"/>
  <c r="E25" i="85" s="1"/>
  <c r="D26" i="85"/>
  <c r="E26" i="85" s="1"/>
  <c r="D27" i="85"/>
  <c r="E27" i="85" s="1"/>
  <c r="D28" i="85"/>
  <c r="E28" i="85" s="1"/>
  <c r="D29" i="85"/>
  <c r="E29" i="85" s="1"/>
  <c r="D30" i="85"/>
  <c r="E30" i="85" s="1"/>
  <c r="D31" i="85"/>
  <c r="E31" i="85" s="1"/>
  <c r="D32" i="85"/>
  <c r="E32" i="85" s="1"/>
  <c r="D33" i="85"/>
  <c r="E33" i="85" s="1"/>
  <c r="D34" i="85"/>
  <c r="E34" i="85" s="1"/>
  <c r="D35" i="85"/>
  <c r="E35" i="85" s="1"/>
  <c r="D36" i="85"/>
  <c r="E36" i="85" s="1"/>
  <c r="D37" i="85"/>
  <c r="E37" i="85" s="1"/>
  <c r="D38" i="85"/>
  <c r="E38" i="85" s="1"/>
  <c r="D39" i="85"/>
  <c r="E39" i="85" s="1"/>
  <c r="D40" i="85"/>
  <c r="E40" i="85" s="1"/>
  <c r="D41" i="85"/>
  <c r="E41" i="85" s="1"/>
  <c r="D42" i="85"/>
  <c r="E42" i="85" s="1"/>
  <c r="D43" i="85"/>
  <c r="E43" i="85" s="1"/>
  <c r="D44" i="85"/>
  <c r="E44" i="85" s="1"/>
  <c r="D45" i="85"/>
  <c r="E45" i="85" s="1"/>
  <c r="D46" i="85"/>
  <c r="E46" i="85" s="1"/>
  <c r="D47" i="85"/>
  <c r="E47" i="85" s="1"/>
  <c r="D48" i="85"/>
  <c r="L48" i="85"/>
  <c r="C48" i="85"/>
  <c r="D5" i="84"/>
  <c r="E5" i="84" s="1"/>
  <c r="D6" i="84"/>
  <c r="E6" i="84" s="1"/>
  <c r="D7" i="84"/>
  <c r="E7" i="84" s="1"/>
  <c r="D8" i="84"/>
  <c r="E8" i="84" s="1"/>
  <c r="D9" i="84"/>
  <c r="E9" i="84" s="1"/>
  <c r="D10" i="84"/>
  <c r="E10" i="84" s="1"/>
  <c r="D11" i="84"/>
  <c r="E11" i="84" s="1"/>
  <c r="D12" i="84"/>
  <c r="E12" i="84" s="1"/>
  <c r="D13" i="84"/>
  <c r="E13" i="84" s="1"/>
  <c r="D14" i="84"/>
  <c r="E14" i="84" s="1"/>
  <c r="D15" i="84"/>
  <c r="E15" i="84" s="1"/>
  <c r="D16" i="84"/>
  <c r="E16" i="84" s="1"/>
  <c r="D17" i="84"/>
  <c r="E17" i="84" s="1"/>
  <c r="D18" i="84"/>
  <c r="E18" i="84" s="1"/>
  <c r="D19" i="84"/>
  <c r="E19" i="84" s="1"/>
  <c r="D20" i="84"/>
  <c r="E20" i="84" s="1"/>
  <c r="D21" i="84"/>
  <c r="E21" i="84" s="1"/>
  <c r="D22" i="84"/>
  <c r="E22" i="84" s="1"/>
  <c r="D23" i="84"/>
  <c r="E23" i="84" s="1"/>
  <c r="D24" i="84"/>
  <c r="E24" i="84" s="1"/>
  <c r="D25" i="84"/>
  <c r="E25" i="84" s="1"/>
  <c r="D26" i="84"/>
  <c r="E26" i="84" s="1"/>
  <c r="D27" i="84"/>
  <c r="E27" i="84" s="1"/>
  <c r="D28" i="84"/>
  <c r="E28" i="84" s="1"/>
  <c r="D29" i="84"/>
  <c r="E29" i="84" s="1"/>
  <c r="D30" i="84"/>
  <c r="E30" i="84" s="1"/>
  <c r="D31" i="84"/>
  <c r="E31" i="84" s="1"/>
  <c r="D32" i="84"/>
  <c r="E32" i="84" s="1"/>
  <c r="D33" i="84"/>
  <c r="E33" i="84" s="1"/>
  <c r="D34" i="84"/>
  <c r="E34" i="84" s="1"/>
  <c r="D35" i="84"/>
  <c r="E35" i="84" s="1"/>
  <c r="D36" i="84"/>
  <c r="E36" i="84" s="1"/>
  <c r="D37" i="84"/>
  <c r="E37" i="84" s="1"/>
  <c r="D38" i="84"/>
  <c r="E38" i="84" s="1"/>
  <c r="D39" i="84"/>
  <c r="E39" i="84" s="1"/>
  <c r="D40" i="84"/>
  <c r="E40" i="84" s="1"/>
  <c r="D41" i="84"/>
  <c r="E41" i="84" s="1"/>
  <c r="D42" i="84"/>
  <c r="E42" i="84" s="1"/>
  <c r="D43" i="84"/>
  <c r="E43" i="84" s="1"/>
  <c r="D44" i="84"/>
  <c r="E44" i="84" s="1"/>
  <c r="D45" i="84"/>
  <c r="E45" i="84" s="1"/>
  <c r="D46" i="84"/>
  <c r="E46" i="84" s="1"/>
  <c r="D47" i="84"/>
  <c r="E47" i="84" s="1"/>
  <c r="D48" i="84"/>
  <c r="L48" i="84"/>
  <c r="C22" i="83"/>
  <c r="D5" i="83"/>
  <c r="D6" i="83"/>
  <c r="D7" i="83"/>
  <c r="D8" i="83"/>
  <c r="D9" i="83"/>
  <c r="D10" i="83"/>
  <c r="D11" i="83"/>
  <c r="D12" i="83"/>
  <c r="D13" i="83"/>
  <c r="D14" i="83"/>
  <c r="D15" i="83"/>
  <c r="D16" i="83"/>
  <c r="D17" i="83"/>
  <c r="D18" i="83"/>
  <c r="D19" i="83"/>
  <c r="D20" i="83"/>
  <c r="D21" i="83"/>
  <c r="D22" i="83"/>
  <c r="D23" i="83"/>
  <c r="D24" i="83"/>
  <c r="D25" i="83"/>
  <c r="D26" i="83"/>
  <c r="D27" i="83"/>
  <c r="D28" i="83"/>
  <c r="D29" i="83"/>
  <c r="D30" i="83"/>
  <c r="D31" i="83"/>
  <c r="D32" i="83"/>
  <c r="D33" i="83"/>
  <c r="D34" i="83"/>
  <c r="D35" i="83"/>
  <c r="D36" i="83"/>
  <c r="D37" i="83"/>
  <c r="D38" i="83"/>
  <c r="D39" i="83"/>
  <c r="D40" i="83"/>
  <c r="D41" i="83"/>
  <c r="D42" i="83"/>
  <c r="D43" i="83"/>
  <c r="D44" i="83"/>
  <c r="D45" i="83"/>
  <c r="D46" i="83"/>
  <c r="D47" i="83"/>
  <c r="D48" i="83"/>
  <c r="L48" i="83"/>
  <c r="D5" i="82"/>
  <c r="D6" i="82"/>
  <c r="D7" i="82"/>
  <c r="D8" i="82"/>
  <c r="D9" i="82"/>
  <c r="D10" i="82"/>
  <c r="D11" i="82"/>
  <c r="D12" i="82"/>
  <c r="D13" i="82"/>
  <c r="D14" i="82"/>
  <c r="D15" i="82"/>
  <c r="D16" i="82"/>
  <c r="D17" i="82"/>
  <c r="D18" i="82"/>
  <c r="D19" i="82"/>
  <c r="D20" i="82"/>
  <c r="D21" i="82"/>
  <c r="D22" i="82"/>
  <c r="D23" i="82"/>
  <c r="D24" i="82"/>
  <c r="D25" i="82"/>
  <c r="D26" i="82"/>
  <c r="D27" i="82"/>
  <c r="D28" i="82"/>
  <c r="D29" i="82"/>
  <c r="D30" i="82"/>
  <c r="D31" i="82"/>
  <c r="D32" i="82"/>
  <c r="D33" i="82"/>
  <c r="D34" i="82"/>
  <c r="D35" i="82"/>
  <c r="D36" i="82"/>
  <c r="D37" i="82"/>
  <c r="D38" i="82"/>
  <c r="D39" i="82"/>
  <c r="D40" i="82"/>
  <c r="D41" i="82"/>
  <c r="D42" i="82"/>
  <c r="D43" i="82"/>
  <c r="D44" i="82"/>
  <c r="D45" i="82"/>
  <c r="D46" i="82"/>
  <c r="D47" i="82"/>
  <c r="D48" i="82"/>
  <c r="C21" i="82"/>
  <c r="L48" i="82"/>
  <c r="D5" i="81"/>
  <c r="D6" i="81"/>
  <c r="D7" i="81"/>
  <c r="D8" i="81"/>
  <c r="D9" i="81"/>
  <c r="D10" i="81"/>
  <c r="D11" i="81"/>
  <c r="D12" i="81"/>
  <c r="D13" i="81"/>
  <c r="D14" i="81"/>
  <c r="D15" i="81"/>
  <c r="D16" i="81"/>
  <c r="D17" i="81"/>
  <c r="D18" i="81"/>
  <c r="D19" i="81"/>
  <c r="D20" i="81"/>
  <c r="D21" i="81"/>
  <c r="D22" i="81"/>
  <c r="D23" i="81"/>
  <c r="D24" i="81"/>
  <c r="D25" i="81"/>
  <c r="D26" i="81"/>
  <c r="D27" i="81"/>
  <c r="D28" i="81"/>
  <c r="D29" i="81"/>
  <c r="D30" i="81"/>
  <c r="D31" i="81"/>
  <c r="D32" i="81"/>
  <c r="D33" i="81"/>
  <c r="D34" i="81"/>
  <c r="D35" i="81"/>
  <c r="D36" i="81"/>
  <c r="D37" i="81"/>
  <c r="D38" i="81"/>
  <c r="D39" i="81"/>
  <c r="D40" i="81"/>
  <c r="D41" i="81"/>
  <c r="D42" i="81"/>
  <c r="D43" i="81"/>
  <c r="D44" i="81"/>
  <c r="D45" i="81"/>
  <c r="D46" i="81"/>
  <c r="D47" i="81"/>
  <c r="D48" i="81"/>
  <c r="C20" i="81"/>
  <c r="L48" i="81"/>
  <c r="C19" i="80"/>
  <c r="D5" i="80"/>
  <c r="D6" i="80"/>
  <c r="D7" i="80"/>
  <c r="D8" i="80"/>
  <c r="D9" i="80"/>
  <c r="D10" i="80"/>
  <c r="D11" i="80"/>
  <c r="D12" i="80"/>
  <c r="D13" i="80"/>
  <c r="D14" i="80"/>
  <c r="D15" i="80"/>
  <c r="D16" i="80"/>
  <c r="D17" i="80"/>
  <c r="D18" i="80"/>
  <c r="D19" i="80"/>
  <c r="D20" i="80"/>
  <c r="D21" i="80"/>
  <c r="D22" i="80"/>
  <c r="D23" i="80"/>
  <c r="D24" i="80"/>
  <c r="D25" i="80"/>
  <c r="D26" i="80"/>
  <c r="D27" i="80"/>
  <c r="D28" i="80"/>
  <c r="D29" i="80"/>
  <c r="D30" i="80"/>
  <c r="D31" i="80"/>
  <c r="D32" i="80"/>
  <c r="D33" i="80"/>
  <c r="D34" i="80"/>
  <c r="D35" i="80"/>
  <c r="D36" i="80"/>
  <c r="D37" i="80"/>
  <c r="D38" i="80"/>
  <c r="D39" i="80"/>
  <c r="D40" i="80"/>
  <c r="D41" i="80"/>
  <c r="D42" i="80"/>
  <c r="D43" i="80"/>
  <c r="D44" i="80"/>
  <c r="D45" i="80"/>
  <c r="D46" i="80"/>
  <c r="D47" i="80"/>
  <c r="D48" i="80"/>
  <c r="L48" i="80"/>
  <c r="D5" i="79"/>
  <c r="D6" i="79"/>
  <c r="D7" i="79"/>
  <c r="D8" i="79"/>
  <c r="D9" i="79"/>
  <c r="D10" i="79"/>
  <c r="D11" i="79"/>
  <c r="D12" i="79"/>
  <c r="D13" i="79"/>
  <c r="D14" i="79"/>
  <c r="D15" i="79"/>
  <c r="D16" i="79"/>
  <c r="D17" i="79"/>
  <c r="D18" i="79"/>
  <c r="D19" i="79"/>
  <c r="D20" i="79"/>
  <c r="D21" i="79"/>
  <c r="D22" i="79"/>
  <c r="D23" i="79"/>
  <c r="D24" i="79"/>
  <c r="D25" i="79"/>
  <c r="D26" i="79"/>
  <c r="D27" i="79"/>
  <c r="D28" i="79"/>
  <c r="D29" i="79"/>
  <c r="D30" i="79"/>
  <c r="D31" i="79"/>
  <c r="D32" i="79"/>
  <c r="D33" i="79"/>
  <c r="D34" i="79"/>
  <c r="D35" i="79"/>
  <c r="D36" i="79"/>
  <c r="D37" i="79"/>
  <c r="D38" i="79"/>
  <c r="D39" i="79"/>
  <c r="D40" i="79"/>
  <c r="D41" i="79"/>
  <c r="D42" i="79"/>
  <c r="D43" i="79"/>
  <c r="D44" i="79"/>
  <c r="D45" i="79"/>
  <c r="D46" i="79"/>
  <c r="D47" i="79"/>
  <c r="D48" i="79"/>
  <c r="C18" i="79"/>
  <c r="E45" i="79" s="1"/>
  <c r="L48" i="79"/>
  <c r="D5" i="78"/>
  <c r="D6" i="78"/>
  <c r="D7" i="78"/>
  <c r="D8" i="78"/>
  <c r="D9" i="78"/>
  <c r="D10" i="78"/>
  <c r="D11" i="78"/>
  <c r="D12" i="78"/>
  <c r="D13" i="78"/>
  <c r="D14" i="78"/>
  <c r="D15" i="78"/>
  <c r="D16" i="78"/>
  <c r="D17" i="78"/>
  <c r="D18" i="78"/>
  <c r="D19" i="78"/>
  <c r="D20" i="78"/>
  <c r="D21" i="78"/>
  <c r="D22" i="78"/>
  <c r="D23" i="78"/>
  <c r="D24" i="78"/>
  <c r="D25" i="78"/>
  <c r="D26" i="78"/>
  <c r="D27" i="78"/>
  <c r="D28" i="78"/>
  <c r="D29" i="78"/>
  <c r="D30" i="78"/>
  <c r="D31" i="78"/>
  <c r="D32" i="78"/>
  <c r="D33" i="78"/>
  <c r="D34" i="78"/>
  <c r="D35" i="78"/>
  <c r="D36" i="78"/>
  <c r="D37" i="78"/>
  <c r="D38" i="78"/>
  <c r="D39" i="78"/>
  <c r="D40" i="78"/>
  <c r="D41" i="78"/>
  <c r="D42" i="78"/>
  <c r="D43" i="78"/>
  <c r="D44" i="78"/>
  <c r="D45" i="78"/>
  <c r="D46" i="78"/>
  <c r="D47" i="78"/>
  <c r="D48" i="78"/>
  <c r="C17" i="78"/>
  <c r="L48" i="78"/>
  <c r="D5" i="77"/>
  <c r="D6" i="77"/>
  <c r="D7" i="77"/>
  <c r="D8" i="77"/>
  <c r="D9" i="77"/>
  <c r="D10" i="77"/>
  <c r="D11" i="77"/>
  <c r="D12" i="77"/>
  <c r="D13" i="77"/>
  <c r="D14" i="77"/>
  <c r="D15" i="77"/>
  <c r="D16" i="77"/>
  <c r="D17" i="77"/>
  <c r="D18" i="77"/>
  <c r="D19" i="77"/>
  <c r="D20" i="77"/>
  <c r="D21" i="77"/>
  <c r="D22" i="77"/>
  <c r="D23" i="77"/>
  <c r="D24" i="77"/>
  <c r="D25" i="77"/>
  <c r="D26" i="77"/>
  <c r="D27" i="77"/>
  <c r="D28" i="77"/>
  <c r="D29" i="77"/>
  <c r="D30" i="77"/>
  <c r="D31" i="77"/>
  <c r="D32" i="77"/>
  <c r="D33" i="77"/>
  <c r="D34" i="77"/>
  <c r="D35" i="77"/>
  <c r="D36" i="77"/>
  <c r="D37" i="77"/>
  <c r="D38" i="77"/>
  <c r="D39" i="77"/>
  <c r="D40" i="77"/>
  <c r="D41" i="77"/>
  <c r="D42" i="77"/>
  <c r="D43" i="77"/>
  <c r="D44" i="77"/>
  <c r="D45" i="77"/>
  <c r="D46" i="77"/>
  <c r="D47" i="77"/>
  <c r="D48" i="77"/>
  <c r="C16" i="77"/>
  <c r="L48" i="77"/>
  <c r="C15" i="76"/>
  <c r="D5" i="76"/>
  <c r="D6" i="76"/>
  <c r="D7" i="76"/>
  <c r="D8" i="76"/>
  <c r="D9" i="76"/>
  <c r="D10" i="76"/>
  <c r="D11" i="76"/>
  <c r="D12" i="76"/>
  <c r="D13" i="76"/>
  <c r="D14" i="76"/>
  <c r="D15" i="76"/>
  <c r="D16" i="76"/>
  <c r="D17" i="76"/>
  <c r="D18" i="76"/>
  <c r="D19" i="76"/>
  <c r="D20" i="76"/>
  <c r="D21" i="76"/>
  <c r="D22" i="76"/>
  <c r="D23" i="76"/>
  <c r="D24" i="76"/>
  <c r="D25" i="76"/>
  <c r="D26" i="76"/>
  <c r="D27" i="76"/>
  <c r="D28" i="76"/>
  <c r="D29" i="76"/>
  <c r="D30" i="76"/>
  <c r="D31" i="76"/>
  <c r="D32" i="76"/>
  <c r="D33" i="76"/>
  <c r="D34" i="76"/>
  <c r="D35" i="76"/>
  <c r="D36" i="76"/>
  <c r="D37" i="76"/>
  <c r="D38" i="76"/>
  <c r="D39" i="76"/>
  <c r="D40" i="76"/>
  <c r="D41" i="76"/>
  <c r="D42" i="76"/>
  <c r="D43" i="76"/>
  <c r="D44" i="76"/>
  <c r="D45" i="76"/>
  <c r="D46" i="76"/>
  <c r="D47" i="76"/>
  <c r="D48" i="76"/>
  <c r="L48" i="76"/>
  <c r="D5" i="75"/>
  <c r="D6" i="75"/>
  <c r="D7" i="75"/>
  <c r="D8" i="75"/>
  <c r="D9" i="75"/>
  <c r="D10" i="75"/>
  <c r="D11" i="75"/>
  <c r="D12" i="75"/>
  <c r="D13" i="75"/>
  <c r="D14" i="75"/>
  <c r="D15" i="75"/>
  <c r="D16" i="75"/>
  <c r="D17" i="75"/>
  <c r="D18" i="75"/>
  <c r="D19" i="75"/>
  <c r="D20" i="75"/>
  <c r="D21" i="75"/>
  <c r="D22" i="75"/>
  <c r="D23" i="75"/>
  <c r="D24" i="75"/>
  <c r="D25" i="75"/>
  <c r="D26" i="75"/>
  <c r="D27" i="75"/>
  <c r="D28" i="75"/>
  <c r="D29" i="75"/>
  <c r="D30" i="75"/>
  <c r="D31" i="75"/>
  <c r="D32" i="75"/>
  <c r="D33" i="75"/>
  <c r="D34" i="75"/>
  <c r="D35" i="75"/>
  <c r="D36" i="75"/>
  <c r="D37" i="75"/>
  <c r="D38" i="75"/>
  <c r="D39" i="75"/>
  <c r="D40" i="75"/>
  <c r="D41" i="75"/>
  <c r="D42" i="75"/>
  <c r="D43" i="75"/>
  <c r="D44" i="75"/>
  <c r="D45" i="75"/>
  <c r="D46" i="75"/>
  <c r="D47" i="75"/>
  <c r="D48" i="75"/>
  <c r="E45" i="75"/>
  <c r="L48" i="75"/>
  <c r="D5" i="74"/>
  <c r="D6" i="74"/>
  <c r="D7" i="74"/>
  <c r="D8" i="74"/>
  <c r="D9" i="74"/>
  <c r="D10" i="74"/>
  <c r="D11" i="74"/>
  <c r="D12" i="74"/>
  <c r="D13" i="74"/>
  <c r="D14" i="74"/>
  <c r="D15" i="74"/>
  <c r="D16" i="74"/>
  <c r="D17" i="74"/>
  <c r="D18" i="74"/>
  <c r="D19" i="74"/>
  <c r="D20" i="74"/>
  <c r="D21" i="74"/>
  <c r="D22" i="74"/>
  <c r="D23" i="74"/>
  <c r="D24" i="74"/>
  <c r="D25" i="74"/>
  <c r="D26" i="74"/>
  <c r="D27" i="74"/>
  <c r="D28" i="74"/>
  <c r="D29" i="74"/>
  <c r="D30" i="74"/>
  <c r="D31" i="74"/>
  <c r="D32" i="74"/>
  <c r="D33" i="74"/>
  <c r="D34" i="74"/>
  <c r="D35" i="74"/>
  <c r="D36" i="74"/>
  <c r="D37" i="74"/>
  <c r="D38" i="74"/>
  <c r="D39" i="74"/>
  <c r="D40" i="74"/>
  <c r="D41" i="74"/>
  <c r="D42" i="74"/>
  <c r="D43" i="74"/>
  <c r="D44" i="74"/>
  <c r="D45" i="74"/>
  <c r="D46" i="74"/>
  <c r="D47" i="74"/>
  <c r="D48" i="74"/>
  <c r="C13" i="74"/>
  <c r="L48" i="74"/>
  <c r="D5" i="73"/>
  <c r="D6" i="73"/>
  <c r="D7" i="73"/>
  <c r="D8" i="73"/>
  <c r="D9" i="73"/>
  <c r="D10" i="73"/>
  <c r="D11" i="73"/>
  <c r="D12" i="73"/>
  <c r="D13" i="73"/>
  <c r="D14" i="73"/>
  <c r="D15" i="73"/>
  <c r="D16" i="73"/>
  <c r="D17" i="73"/>
  <c r="D18" i="73"/>
  <c r="D19" i="73"/>
  <c r="D20" i="73"/>
  <c r="D21" i="73"/>
  <c r="D22" i="73"/>
  <c r="D23" i="73"/>
  <c r="D24" i="73"/>
  <c r="D25" i="73"/>
  <c r="D26" i="73"/>
  <c r="D27" i="73"/>
  <c r="D28" i="73"/>
  <c r="D29" i="73"/>
  <c r="D30" i="73"/>
  <c r="D31" i="73"/>
  <c r="D32" i="73"/>
  <c r="D33" i="73"/>
  <c r="D34" i="73"/>
  <c r="D35" i="73"/>
  <c r="D36" i="73"/>
  <c r="D37" i="73"/>
  <c r="D38" i="73"/>
  <c r="D39" i="73"/>
  <c r="D40" i="73"/>
  <c r="D41" i="73"/>
  <c r="D42" i="73"/>
  <c r="D43" i="73"/>
  <c r="D44" i="73"/>
  <c r="D45" i="73"/>
  <c r="D46" i="73"/>
  <c r="D47" i="73"/>
  <c r="D48" i="73"/>
  <c r="C12" i="73"/>
  <c r="L48" i="73"/>
  <c r="D5" i="72"/>
  <c r="D6" i="72"/>
  <c r="D7" i="72"/>
  <c r="D8" i="72"/>
  <c r="D9" i="72"/>
  <c r="D10" i="72"/>
  <c r="D11" i="72"/>
  <c r="D12" i="72"/>
  <c r="D13" i="72"/>
  <c r="D14" i="72"/>
  <c r="D15" i="72"/>
  <c r="D16" i="72"/>
  <c r="D17" i="72"/>
  <c r="D18" i="72"/>
  <c r="D19" i="72"/>
  <c r="D20" i="72"/>
  <c r="D21" i="72"/>
  <c r="D22" i="72"/>
  <c r="D23" i="72"/>
  <c r="D24" i="72"/>
  <c r="D25" i="72"/>
  <c r="D26" i="72"/>
  <c r="D27" i="72"/>
  <c r="D28" i="72"/>
  <c r="D29" i="72"/>
  <c r="D30" i="72"/>
  <c r="D31" i="72"/>
  <c r="D32" i="72"/>
  <c r="D33" i="72"/>
  <c r="D34" i="72"/>
  <c r="D35" i="72"/>
  <c r="D36" i="72"/>
  <c r="D37" i="72"/>
  <c r="D38" i="72"/>
  <c r="D39" i="72"/>
  <c r="D40" i="72"/>
  <c r="D41" i="72"/>
  <c r="D42" i="72"/>
  <c r="D43" i="72"/>
  <c r="D44" i="72"/>
  <c r="D45" i="72"/>
  <c r="D46" i="72"/>
  <c r="D47" i="72"/>
  <c r="D48" i="72"/>
  <c r="C11" i="72"/>
  <c r="L48" i="72"/>
  <c r="E38" i="89" l="1"/>
  <c r="E5" i="88"/>
  <c r="E46" i="92"/>
  <c r="E42" i="92"/>
  <c r="E38" i="92"/>
  <c r="E34" i="92"/>
  <c r="E30" i="92"/>
  <c r="E6" i="89"/>
  <c r="E7" i="88"/>
  <c r="E32" i="103"/>
  <c r="E20" i="103"/>
  <c r="E46" i="88"/>
  <c r="E42" i="88"/>
  <c r="E38" i="88"/>
  <c r="E34" i="88"/>
  <c r="E30" i="88"/>
  <c r="E26" i="88"/>
  <c r="E22" i="88"/>
  <c r="E18" i="88"/>
  <c r="E14" i="88"/>
  <c r="E10" i="88"/>
  <c r="E6" i="88"/>
  <c r="E47" i="105"/>
  <c r="E23" i="105"/>
  <c r="E26" i="92"/>
  <c r="E22" i="92"/>
  <c r="E18" i="92"/>
  <c r="E14" i="92"/>
  <c r="E10" i="92"/>
  <c r="E6" i="92"/>
  <c r="E40" i="97"/>
  <c r="E32" i="97"/>
  <c r="E24" i="97"/>
  <c r="E16" i="97"/>
  <c r="E8" i="97"/>
  <c r="E47" i="74"/>
  <c r="E43" i="74"/>
  <c r="E39" i="74"/>
  <c r="E35" i="74"/>
  <c r="E31" i="74"/>
  <c r="E27" i="74"/>
  <c r="E23" i="74"/>
  <c r="E19" i="74"/>
  <c r="E15" i="74"/>
  <c r="E11" i="74"/>
  <c r="E7" i="74"/>
  <c r="E47" i="78"/>
  <c r="E43" i="78"/>
  <c r="E39" i="78"/>
  <c r="E35" i="78"/>
  <c r="E31" i="78"/>
  <c r="E27" i="78"/>
  <c r="E23" i="78"/>
  <c r="E19" i="78"/>
  <c r="E15" i="78"/>
  <c r="E11" i="78"/>
  <c r="E7" i="78"/>
  <c r="E46" i="80"/>
  <c r="E42" i="80"/>
  <c r="E38" i="80"/>
  <c r="E34" i="80"/>
  <c r="E30" i="80"/>
  <c r="E26" i="80"/>
  <c r="E22" i="80"/>
  <c r="E47" i="82"/>
  <c r="E43" i="82"/>
  <c r="E39" i="82"/>
  <c r="E35" i="82"/>
  <c r="E31" i="82"/>
  <c r="E27" i="82"/>
  <c r="E23" i="82"/>
  <c r="E19" i="82"/>
  <c r="E15" i="82"/>
  <c r="E11" i="82"/>
  <c r="E7" i="82"/>
  <c r="E47" i="97"/>
  <c r="E43" i="97"/>
  <c r="E39" i="97"/>
  <c r="E35" i="97"/>
  <c r="E31" i="97"/>
  <c r="E27" i="97"/>
  <c r="E23" i="97"/>
  <c r="E19" i="97"/>
  <c r="E15" i="97"/>
  <c r="E11" i="97"/>
  <c r="E7" i="97"/>
  <c r="E47" i="101"/>
  <c r="E43" i="101"/>
  <c r="E39" i="101"/>
  <c r="E35" i="101"/>
  <c r="E31" i="101"/>
  <c r="E27" i="101"/>
  <c r="E23" i="101"/>
  <c r="E19" i="101"/>
  <c r="E15" i="101"/>
  <c r="E11" i="101"/>
  <c r="E7" i="101"/>
  <c r="E16" i="103"/>
  <c r="E42" i="72"/>
  <c r="E38" i="72"/>
  <c r="E34" i="72"/>
  <c r="E30" i="72"/>
  <c r="E26" i="72"/>
  <c r="E22" i="72"/>
  <c r="E18" i="72"/>
  <c r="E14" i="72"/>
  <c r="E10" i="72"/>
  <c r="E6" i="72"/>
  <c r="E40" i="73"/>
  <c r="E24" i="73"/>
  <c r="E8" i="73"/>
  <c r="E45" i="76"/>
  <c r="E41" i="76"/>
  <c r="E37" i="76"/>
  <c r="E33" i="76"/>
  <c r="E29" i="76"/>
  <c r="E25" i="76"/>
  <c r="E21" i="76"/>
  <c r="E17" i="76"/>
  <c r="E13" i="76"/>
  <c r="E9" i="76"/>
  <c r="E5" i="76"/>
  <c r="E44" i="77"/>
  <c r="E40" i="77"/>
  <c r="E28" i="77"/>
  <c r="E24" i="77"/>
  <c r="E12" i="77"/>
  <c r="E8" i="77"/>
  <c r="E17" i="80"/>
  <c r="E13" i="80"/>
  <c r="E9" i="80"/>
  <c r="E5" i="80"/>
  <c r="E44" i="81"/>
  <c r="E40" i="81"/>
  <c r="E32" i="81"/>
  <c r="E28" i="81"/>
  <c r="E24" i="81"/>
  <c r="E16" i="81"/>
  <c r="E12" i="81"/>
  <c r="E8" i="81"/>
  <c r="E46" i="89"/>
  <c r="E30" i="89"/>
  <c r="E22" i="89"/>
  <c r="E14" i="89"/>
  <c r="E38" i="95"/>
  <c r="E46" i="99"/>
  <c r="E42" i="99"/>
  <c r="E38" i="99"/>
  <c r="E34" i="99"/>
  <c r="E30" i="99"/>
  <c r="E26" i="99"/>
  <c r="E22" i="99"/>
  <c r="E18" i="99"/>
  <c r="E14" i="99"/>
  <c r="E10" i="99"/>
  <c r="E6" i="99"/>
  <c r="E15" i="105"/>
  <c r="E44" i="91"/>
  <c r="E33" i="72"/>
  <c r="E25" i="72"/>
  <c r="E21" i="72"/>
  <c r="E13" i="72"/>
  <c r="E9" i="72"/>
  <c r="E45" i="94"/>
  <c r="E41" i="94"/>
  <c r="E13" i="94"/>
  <c r="E9" i="94"/>
  <c r="E45" i="106"/>
  <c r="E41" i="106"/>
  <c r="E37" i="106"/>
  <c r="E33" i="106"/>
  <c r="E29" i="106"/>
  <c r="E25" i="106"/>
  <c r="E21" i="106"/>
  <c r="E17" i="106"/>
  <c r="E13" i="106"/>
  <c r="E20" i="107"/>
  <c r="E16" i="107"/>
  <c r="E46" i="75"/>
  <c r="E42" i="75"/>
  <c r="E38" i="75"/>
  <c r="E34" i="75"/>
  <c r="E30" i="75"/>
  <c r="E26" i="75"/>
  <c r="E22" i="75"/>
  <c r="E18" i="75"/>
  <c r="E14" i="75"/>
  <c r="E10" i="75"/>
  <c r="E6" i="75"/>
  <c r="E46" i="79"/>
  <c r="E42" i="79"/>
  <c r="E38" i="79"/>
  <c r="E34" i="79"/>
  <c r="E30" i="79"/>
  <c r="E26" i="79"/>
  <c r="E22" i="79"/>
  <c r="E18" i="79"/>
  <c r="E14" i="79"/>
  <c r="E10" i="79"/>
  <c r="E6" i="79"/>
  <c r="E45" i="91"/>
  <c r="E41" i="91"/>
  <c r="E37" i="91"/>
  <c r="E33" i="91"/>
  <c r="E29" i="91"/>
  <c r="E25" i="91"/>
  <c r="E21" i="91"/>
  <c r="E17" i="91"/>
  <c r="E13" i="91"/>
  <c r="E9" i="91"/>
  <c r="E5" i="91"/>
  <c r="E24" i="94"/>
  <c r="E20" i="94"/>
  <c r="E24" i="100"/>
  <c r="E20" i="100"/>
  <c r="E40" i="104"/>
  <c r="E20" i="104"/>
  <c r="E8" i="104"/>
  <c r="E5" i="106"/>
  <c r="E29" i="72"/>
  <c r="E17" i="72"/>
  <c r="E5" i="72"/>
  <c r="E32" i="73"/>
  <c r="E32" i="77"/>
  <c r="E5" i="87"/>
  <c r="E27" i="93"/>
  <c r="E46" i="74"/>
  <c r="E46" i="78"/>
  <c r="E46" i="82"/>
  <c r="E46" i="83"/>
  <c r="E42" i="83"/>
  <c r="E38" i="83"/>
  <c r="E34" i="83"/>
  <c r="E30" i="83"/>
  <c r="E26" i="83"/>
  <c r="E22" i="83"/>
  <c r="E18" i="83"/>
  <c r="E14" i="83"/>
  <c r="E10" i="83"/>
  <c r="E6" i="83"/>
  <c r="E44" i="87"/>
  <c r="E40" i="87"/>
  <c r="E36" i="87"/>
  <c r="E32" i="87"/>
  <c r="E28" i="87"/>
  <c r="E24" i="87"/>
  <c r="E20" i="87"/>
  <c r="E16" i="87"/>
  <c r="E12" i="87"/>
  <c r="E8" i="87"/>
  <c r="E45" i="88"/>
  <c r="E37" i="88"/>
  <c r="E29" i="88"/>
  <c r="E21" i="88"/>
  <c r="E13" i="88"/>
  <c r="E47" i="91"/>
  <c r="E43" i="91"/>
  <c r="E39" i="91"/>
  <c r="E35" i="91"/>
  <c r="E31" i="91"/>
  <c r="E27" i="91"/>
  <c r="E23" i="91"/>
  <c r="E19" i="91"/>
  <c r="E15" i="91"/>
  <c r="E11" i="91"/>
  <c r="E7" i="91"/>
  <c r="E45" i="92"/>
  <c r="E41" i="92"/>
  <c r="E37" i="92"/>
  <c r="E33" i="92"/>
  <c r="E29" i="92"/>
  <c r="E25" i="92"/>
  <c r="E21" i="92"/>
  <c r="E17" i="92"/>
  <c r="E13" i="92"/>
  <c r="E9" i="92"/>
  <c r="E5" i="92"/>
  <c r="E35" i="94"/>
  <c r="E31" i="94"/>
  <c r="E44" i="95"/>
  <c r="E17" i="95"/>
  <c r="E36" i="96"/>
  <c r="E20" i="96"/>
  <c r="E45" i="99"/>
  <c r="E41" i="99"/>
  <c r="E37" i="99"/>
  <c r="E33" i="99"/>
  <c r="E29" i="99"/>
  <c r="E25" i="99"/>
  <c r="E21" i="99"/>
  <c r="E17" i="99"/>
  <c r="E13" i="99"/>
  <c r="E9" i="99"/>
  <c r="E5" i="99"/>
  <c r="E46" i="101"/>
  <c r="E9" i="101"/>
  <c r="E5" i="101"/>
  <c r="E47" i="106"/>
  <c r="E43" i="106"/>
  <c r="E39" i="106"/>
  <c r="E35" i="106"/>
  <c r="E31" i="106"/>
  <c r="E27" i="106"/>
  <c r="E23" i="106"/>
  <c r="E19" i="106"/>
  <c r="E15" i="106"/>
  <c r="E11" i="106"/>
  <c r="E7" i="106"/>
  <c r="E46" i="91"/>
  <c r="E42" i="91"/>
  <c r="E38" i="91"/>
  <c r="E34" i="91"/>
  <c r="E30" i="91"/>
  <c r="E26" i="91"/>
  <c r="E22" i="91"/>
  <c r="E18" i="91"/>
  <c r="E14" i="91"/>
  <c r="E10" i="91"/>
  <c r="E6" i="91"/>
  <c r="E17" i="93"/>
  <c r="E46" i="102"/>
  <c r="E42" i="102"/>
  <c r="E38" i="102"/>
  <c r="E34" i="102"/>
  <c r="E30" i="102"/>
  <c r="E26" i="102"/>
  <c r="E22" i="102"/>
  <c r="E18" i="102"/>
  <c r="E14" i="102"/>
  <c r="E10" i="102"/>
  <c r="E6" i="102"/>
  <c r="E46" i="72"/>
  <c r="E47" i="98"/>
  <c r="E47" i="87"/>
  <c r="E42" i="89"/>
  <c r="E40" i="90"/>
  <c r="E44" i="99"/>
  <c r="E44" i="76"/>
  <c r="E45" i="80"/>
  <c r="E45" i="83"/>
  <c r="E44" i="105"/>
  <c r="E44" i="106"/>
  <c r="E32" i="107"/>
  <c r="E44" i="92"/>
  <c r="E24" i="104"/>
  <c r="E31" i="105"/>
  <c r="E7" i="105"/>
  <c r="E39" i="105"/>
  <c r="E43" i="95"/>
  <c r="E6" i="95"/>
  <c r="E27" i="95"/>
  <c r="E22" i="95"/>
  <c r="C48" i="95"/>
  <c r="E11" i="95"/>
  <c r="E33" i="95"/>
  <c r="E43" i="90"/>
  <c r="E11" i="90"/>
  <c r="E23" i="90"/>
  <c r="E32" i="90"/>
  <c r="E9" i="105"/>
  <c r="E17" i="105"/>
  <c r="E25" i="105"/>
  <c r="E33" i="105"/>
  <c r="E41" i="105"/>
  <c r="E11" i="105"/>
  <c r="E19" i="105"/>
  <c r="E27" i="105"/>
  <c r="E35" i="105"/>
  <c r="E43" i="105"/>
  <c r="E5" i="105"/>
  <c r="E13" i="105"/>
  <c r="E21" i="105"/>
  <c r="E29" i="105"/>
  <c r="E37" i="105"/>
  <c r="E45" i="105"/>
  <c r="E8" i="98"/>
  <c r="E24" i="98"/>
  <c r="E32" i="98"/>
  <c r="E11" i="98"/>
  <c r="E19" i="98"/>
  <c r="E27" i="98"/>
  <c r="E35" i="98"/>
  <c r="E43" i="98"/>
  <c r="E12" i="98"/>
  <c r="E20" i="98"/>
  <c r="E28" i="98"/>
  <c r="E36" i="98"/>
  <c r="E44" i="98"/>
  <c r="E16" i="98"/>
  <c r="E40" i="98"/>
  <c r="E7" i="98"/>
  <c r="E15" i="98"/>
  <c r="E23" i="98"/>
  <c r="E31" i="98"/>
  <c r="E39" i="98"/>
  <c r="E7" i="95"/>
  <c r="E13" i="95"/>
  <c r="E18" i="95"/>
  <c r="E23" i="95"/>
  <c r="E29" i="95"/>
  <c r="E34" i="95"/>
  <c r="E39" i="95"/>
  <c r="E45" i="95"/>
  <c r="E9" i="95"/>
  <c r="E14" i="95"/>
  <c r="E19" i="95"/>
  <c r="E25" i="95"/>
  <c r="E30" i="95"/>
  <c r="E35" i="95"/>
  <c r="E41" i="95"/>
  <c r="E46" i="95"/>
  <c r="E5" i="95"/>
  <c r="E10" i="95"/>
  <c r="E15" i="95"/>
  <c r="E21" i="95"/>
  <c r="E26" i="95"/>
  <c r="E31" i="95"/>
  <c r="E37" i="95"/>
  <c r="E42" i="95"/>
  <c r="E47" i="95"/>
  <c r="E15" i="90"/>
  <c r="E24" i="90"/>
  <c r="E35" i="90"/>
  <c r="E47" i="90"/>
  <c r="E7" i="90"/>
  <c r="E16" i="90"/>
  <c r="E27" i="90"/>
  <c r="E39" i="90"/>
  <c r="E8" i="90"/>
  <c r="E19" i="90"/>
  <c r="E31" i="90"/>
  <c r="C48" i="86"/>
  <c r="E47" i="86"/>
  <c r="E43" i="86"/>
  <c r="E39" i="86"/>
  <c r="E35" i="86"/>
  <c r="E31" i="86"/>
  <c r="E27" i="86"/>
  <c r="E23" i="86"/>
  <c r="E19" i="86"/>
  <c r="E15" i="86"/>
  <c r="E11" i="86"/>
  <c r="E7" i="86"/>
  <c r="E46" i="86"/>
  <c r="E42" i="86"/>
  <c r="E38" i="86"/>
  <c r="E34" i="86"/>
  <c r="E30" i="86"/>
  <c r="E26" i="86"/>
  <c r="E22" i="86"/>
  <c r="E18" i="86"/>
  <c r="E14" i="86"/>
  <c r="E10" i="86"/>
  <c r="E6" i="86"/>
  <c r="E45" i="86"/>
  <c r="E41" i="86"/>
  <c r="E37" i="86"/>
  <c r="E33" i="86"/>
  <c r="E29" i="86"/>
  <c r="E25" i="86"/>
  <c r="E21" i="86"/>
  <c r="E17" i="86"/>
  <c r="E13" i="86"/>
  <c r="E9" i="86"/>
  <c r="E5" i="86"/>
  <c r="E36" i="86"/>
  <c r="E7" i="72"/>
  <c r="E11" i="72"/>
  <c r="E15" i="72"/>
  <c r="E19" i="72"/>
  <c r="E23" i="72"/>
  <c r="E27" i="72"/>
  <c r="E31" i="72"/>
  <c r="E35" i="72"/>
  <c r="E12" i="73"/>
  <c r="E28" i="73"/>
  <c r="E44" i="73"/>
  <c r="E16" i="77"/>
  <c r="E47" i="81"/>
  <c r="E43" i="81"/>
  <c r="E39" i="81"/>
  <c r="E35" i="81"/>
  <c r="E31" i="81"/>
  <c r="E27" i="81"/>
  <c r="E23" i="81"/>
  <c r="E19" i="81"/>
  <c r="E15" i="81"/>
  <c r="E11" i="81"/>
  <c r="E7" i="81"/>
  <c r="E46" i="81"/>
  <c r="E42" i="81"/>
  <c r="E38" i="81"/>
  <c r="E34" i="81"/>
  <c r="E30" i="81"/>
  <c r="E26" i="81"/>
  <c r="E22" i="81"/>
  <c r="E18" i="81"/>
  <c r="E14" i="81"/>
  <c r="E10" i="81"/>
  <c r="E6" i="81"/>
  <c r="E45" i="81"/>
  <c r="E41" i="81"/>
  <c r="E37" i="81"/>
  <c r="E33" i="81"/>
  <c r="E29" i="81"/>
  <c r="E25" i="81"/>
  <c r="E21" i="81"/>
  <c r="E17" i="81"/>
  <c r="E13" i="81"/>
  <c r="E9" i="81"/>
  <c r="E5" i="81"/>
  <c r="E20" i="81"/>
  <c r="E36" i="81"/>
  <c r="E8" i="86"/>
  <c r="E24" i="86"/>
  <c r="E40" i="86"/>
  <c r="E20" i="86"/>
  <c r="E45" i="72"/>
  <c r="E41" i="72"/>
  <c r="E37" i="72"/>
  <c r="E44" i="72"/>
  <c r="E40" i="72"/>
  <c r="E47" i="72"/>
  <c r="E43" i="72"/>
  <c r="E39" i="72"/>
  <c r="E8" i="72"/>
  <c r="E12" i="72"/>
  <c r="E16" i="72"/>
  <c r="E20" i="72"/>
  <c r="E24" i="72"/>
  <c r="E28" i="72"/>
  <c r="E32" i="72"/>
  <c r="E36" i="72"/>
  <c r="E16" i="73"/>
  <c r="E47" i="77"/>
  <c r="E43" i="77"/>
  <c r="E39" i="77"/>
  <c r="E35" i="77"/>
  <c r="E31" i="77"/>
  <c r="E27" i="77"/>
  <c r="E23" i="77"/>
  <c r="E19" i="77"/>
  <c r="E15" i="77"/>
  <c r="E11" i="77"/>
  <c r="E7" i="77"/>
  <c r="E46" i="77"/>
  <c r="E42" i="77"/>
  <c r="E38" i="77"/>
  <c r="E34" i="77"/>
  <c r="E30" i="77"/>
  <c r="E26" i="77"/>
  <c r="E22" i="77"/>
  <c r="E18" i="77"/>
  <c r="E14" i="77"/>
  <c r="E10" i="77"/>
  <c r="E6" i="77"/>
  <c r="E45" i="77"/>
  <c r="E41" i="77"/>
  <c r="E37" i="77"/>
  <c r="E33" i="77"/>
  <c r="E29" i="77"/>
  <c r="E25" i="77"/>
  <c r="E21" i="77"/>
  <c r="E17" i="77"/>
  <c r="E13" i="77"/>
  <c r="E9" i="77"/>
  <c r="E5" i="77"/>
  <c r="E20" i="77"/>
  <c r="E36" i="77"/>
  <c r="E12" i="86"/>
  <c r="E28" i="86"/>
  <c r="E44" i="86"/>
  <c r="E14" i="93"/>
  <c r="E44" i="93"/>
  <c r="E40" i="93"/>
  <c r="E36" i="93"/>
  <c r="E32" i="93"/>
  <c r="E28" i="93"/>
  <c r="E24" i="93"/>
  <c r="E20" i="93"/>
  <c r="E16" i="93"/>
  <c r="E10" i="93"/>
  <c r="E47" i="93"/>
  <c r="E42" i="93"/>
  <c r="E37" i="93"/>
  <c r="E31" i="93"/>
  <c r="E26" i="93"/>
  <c r="E21" i="93"/>
  <c r="E15" i="93"/>
  <c r="E7" i="93"/>
  <c r="E46" i="93"/>
  <c r="E41" i="93"/>
  <c r="E35" i="93"/>
  <c r="E30" i="93"/>
  <c r="E25" i="93"/>
  <c r="E19" i="93"/>
  <c r="E13" i="93"/>
  <c r="E6" i="93"/>
  <c r="E45" i="93"/>
  <c r="E34" i="93"/>
  <c r="E23" i="93"/>
  <c r="E11" i="93"/>
  <c r="E43" i="93"/>
  <c r="E33" i="93"/>
  <c r="E22" i="93"/>
  <c r="E9" i="93"/>
  <c r="E39" i="93"/>
  <c r="E29" i="93"/>
  <c r="E18" i="93"/>
  <c r="E5" i="93"/>
  <c r="E46" i="96"/>
  <c r="E42" i="96"/>
  <c r="E38" i="96"/>
  <c r="E34" i="96"/>
  <c r="E30" i="96"/>
  <c r="E26" i="96"/>
  <c r="E22" i="96"/>
  <c r="E18" i="96"/>
  <c r="E14" i="96"/>
  <c r="E10" i="96"/>
  <c r="E6" i="96"/>
  <c r="E45" i="96"/>
  <c r="E41" i="96"/>
  <c r="E37" i="96"/>
  <c r="E33" i="96"/>
  <c r="E29" i="96"/>
  <c r="E25" i="96"/>
  <c r="E21" i="96"/>
  <c r="E17" i="96"/>
  <c r="E13" i="96"/>
  <c r="E9" i="96"/>
  <c r="E5" i="96"/>
  <c r="E43" i="96"/>
  <c r="E35" i="96"/>
  <c r="E27" i="96"/>
  <c r="E19" i="96"/>
  <c r="E11" i="96"/>
  <c r="E40" i="96"/>
  <c r="E32" i="96"/>
  <c r="E24" i="96"/>
  <c r="E16" i="96"/>
  <c r="E8" i="96"/>
  <c r="E47" i="96"/>
  <c r="E31" i="96"/>
  <c r="E15" i="96"/>
  <c r="E44" i="96"/>
  <c r="E28" i="96"/>
  <c r="E12" i="96"/>
  <c r="E39" i="96"/>
  <c r="E23" i="96"/>
  <c r="E7" i="96"/>
  <c r="E47" i="73"/>
  <c r="E43" i="73"/>
  <c r="E39" i="73"/>
  <c r="E35" i="73"/>
  <c r="E31" i="73"/>
  <c r="E27" i="73"/>
  <c r="E23" i="73"/>
  <c r="E19" i="73"/>
  <c r="E15" i="73"/>
  <c r="E11" i="73"/>
  <c r="E7" i="73"/>
  <c r="E46" i="73"/>
  <c r="E42" i="73"/>
  <c r="E38" i="73"/>
  <c r="E34" i="73"/>
  <c r="E30" i="73"/>
  <c r="E26" i="73"/>
  <c r="E22" i="73"/>
  <c r="E18" i="73"/>
  <c r="E14" i="73"/>
  <c r="E10" i="73"/>
  <c r="E6" i="73"/>
  <c r="C48" i="73"/>
  <c r="E45" i="73"/>
  <c r="E41" i="73"/>
  <c r="E37" i="73"/>
  <c r="E33" i="73"/>
  <c r="E29" i="73"/>
  <c r="E25" i="73"/>
  <c r="E21" i="73"/>
  <c r="E17" i="73"/>
  <c r="E13" i="73"/>
  <c r="E9" i="73"/>
  <c r="E5" i="73"/>
  <c r="E20" i="73"/>
  <c r="E36" i="73"/>
  <c r="E16" i="86"/>
  <c r="E32" i="86"/>
  <c r="E8" i="74"/>
  <c r="E12" i="74"/>
  <c r="E16" i="74"/>
  <c r="E20" i="74"/>
  <c r="E24" i="74"/>
  <c r="E28" i="74"/>
  <c r="E32" i="74"/>
  <c r="E36" i="74"/>
  <c r="E40" i="74"/>
  <c r="E44" i="74"/>
  <c r="E7" i="75"/>
  <c r="E11" i="75"/>
  <c r="E15" i="75"/>
  <c r="E19" i="75"/>
  <c r="E23" i="75"/>
  <c r="E27" i="75"/>
  <c r="E31" i="75"/>
  <c r="E35" i="75"/>
  <c r="E39" i="75"/>
  <c r="E43" i="75"/>
  <c r="E47" i="75"/>
  <c r="E6" i="76"/>
  <c r="E10" i="76"/>
  <c r="E14" i="76"/>
  <c r="E18" i="76"/>
  <c r="E22" i="76"/>
  <c r="E26" i="76"/>
  <c r="E30" i="76"/>
  <c r="E34" i="76"/>
  <c r="E38" i="76"/>
  <c r="E42" i="76"/>
  <c r="E46" i="76"/>
  <c r="E8" i="78"/>
  <c r="E12" i="78"/>
  <c r="E16" i="78"/>
  <c r="E20" i="78"/>
  <c r="E24" i="78"/>
  <c r="E28" i="78"/>
  <c r="E32" i="78"/>
  <c r="E36" i="78"/>
  <c r="E40" i="78"/>
  <c r="E44" i="78"/>
  <c r="E7" i="79"/>
  <c r="E11" i="79"/>
  <c r="E15" i="79"/>
  <c r="E19" i="79"/>
  <c r="E23" i="79"/>
  <c r="E27" i="79"/>
  <c r="E31" i="79"/>
  <c r="E35" i="79"/>
  <c r="E39" i="79"/>
  <c r="E43" i="79"/>
  <c r="E47" i="79"/>
  <c r="E6" i="80"/>
  <c r="E10" i="80"/>
  <c r="E14" i="80"/>
  <c r="E18" i="80"/>
  <c r="E23" i="80"/>
  <c r="E27" i="80"/>
  <c r="E31" i="80"/>
  <c r="E35" i="80"/>
  <c r="E39" i="80"/>
  <c r="E43" i="80"/>
  <c r="E47" i="80"/>
  <c r="E8" i="82"/>
  <c r="E12" i="82"/>
  <c r="E16" i="82"/>
  <c r="E20" i="82"/>
  <c r="E24" i="82"/>
  <c r="E28" i="82"/>
  <c r="E32" i="82"/>
  <c r="E36" i="82"/>
  <c r="E40" i="82"/>
  <c r="E44" i="82"/>
  <c r="E7" i="83"/>
  <c r="E11" i="83"/>
  <c r="E15" i="83"/>
  <c r="E19" i="83"/>
  <c r="E23" i="83"/>
  <c r="E27" i="83"/>
  <c r="E31" i="83"/>
  <c r="E35" i="83"/>
  <c r="E39" i="83"/>
  <c r="E43" i="83"/>
  <c r="E47" i="83"/>
  <c r="E9" i="87"/>
  <c r="E13" i="87"/>
  <c r="E17" i="87"/>
  <c r="E21" i="87"/>
  <c r="E25" i="87"/>
  <c r="E29" i="87"/>
  <c r="E33" i="87"/>
  <c r="E37" i="87"/>
  <c r="E41" i="87"/>
  <c r="E45" i="87"/>
  <c r="E9" i="89"/>
  <c r="E17" i="89"/>
  <c r="E25" i="89"/>
  <c r="E33" i="89"/>
  <c r="E41" i="89"/>
  <c r="E12" i="93"/>
  <c r="E8" i="93"/>
  <c r="E46" i="94"/>
  <c r="E42" i="94"/>
  <c r="E38" i="94"/>
  <c r="E34" i="94"/>
  <c r="E30" i="94"/>
  <c r="E26" i="94"/>
  <c r="E22" i="94"/>
  <c r="E18" i="94"/>
  <c r="E14" i="94"/>
  <c r="E10" i="94"/>
  <c r="E6" i="94"/>
  <c r="E44" i="94"/>
  <c r="E39" i="94"/>
  <c r="E33" i="94"/>
  <c r="E28" i="94"/>
  <c r="E23" i="94"/>
  <c r="E17" i="94"/>
  <c r="E12" i="94"/>
  <c r="E7" i="94"/>
  <c r="E43" i="94"/>
  <c r="E37" i="94"/>
  <c r="E32" i="94"/>
  <c r="E27" i="94"/>
  <c r="E21" i="94"/>
  <c r="E16" i="94"/>
  <c r="E11" i="94"/>
  <c r="E5" i="94"/>
  <c r="E15" i="94"/>
  <c r="E25" i="94"/>
  <c r="E36" i="94"/>
  <c r="E47" i="94"/>
  <c r="E47" i="100"/>
  <c r="E43" i="100"/>
  <c r="E39" i="100"/>
  <c r="E35" i="100"/>
  <c r="E31" i="100"/>
  <c r="E27" i="100"/>
  <c r="E23" i="100"/>
  <c r="E19" i="100"/>
  <c r="E15" i="100"/>
  <c r="E11" i="100"/>
  <c r="E46" i="100"/>
  <c r="E42" i="100"/>
  <c r="E38" i="100"/>
  <c r="E34" i="100"/>
  <c r="E30" i="100"/>
  <c r="E26" i="100"/>
  <c r="E22" i="100"/>
  <c r="E18" i="100"/>
  <c r="E14" i="100"/>
  <c r="E10" i="100"/>
  <c r="E45" i="100"/>
  <c r="E41" i="100"/>
  <c r="E37" i="100"/>
  <c r="E33" i="100"/>
  <c r="E29" i="100"/>
  <c r="E25" i="100"/>
  <c r="E21" i="100"/>
  <c r="E17" i="100"/>
  <c r="E13" i="100"/>
  <c r="E32" i="100"/>
  <c r="E16" i="100"/>
  <c r="E7" i="100"/>
  <c r="E44" i="100"/>
  <c r="E28" i="100"/>
  <c r="E12" i="100"/>
  <c r="E6" i="100"/>
  <c r="E40" i="100"/>
  <c r="E9" i="100"/>
  <c r="E36" i="100"/>
  <c r="E8" i="100"/>
  <c r="E5" i="74"/>
  <c r="E9" i="74"/>
  <c r="E13" i="74"/>
  <c r="E17" i="74"/>
  <c r="E21" i="74"/>
  <c r="E25" i="74"/>
  <c r="E29" i="74"/>
  <c r="E33" i="74"/>
  <c r="E37" i="74"/>
  <c r="E41" i="74"/>
  <c r="E45" i="74"/>
  <c r="E8" i="75"/>
  <c r="E12" i="75"/>
  <c r="E16" i="75"/>
  <c r="E20" i="75"/>
  <c r="E24" i="75"/>
  <c r="E28" i="75"/>
  <c r="E32" i="75"/>
  <c r="E36" i="75"/>
  <c r="E40" i="75"/>
  <c r="E44" i="75"/>
  <c r="E7" i="76"/>
  <c r="E11" i="76"/>
  <c r="E15" i="76"/>
  <c r="E19" i="76"/>
  <c r="E23" i="76"/>
  <c r="E27" i="76"/>
  <c r="E31" i="76"/>
  <c r="E35" i="76"/>
  <c r="E39" i="76"/>
  <c r="E43" i="76"/>
  <c r="E47" i="76"/>
  <c r="E5" i="78"/>
  <c r="E9" i="78"/>
  <c r="E13" i="78"/>
  <c r="E17" i="78"/>
  <c r="E21" i="78"/>
  <c r="E25" i="78"/>
  <c r="E29" i="78"/>
  <c r="E33" i="78"/>
  <c r="E37" i="78"/>
  <c r="E41" i="78"/>
  <c r="E45" i="78"/>
  <c r="E8" i="79"/>
  <c r="E12" i="79"/>
  <c r="E16" i="79"/>
  <c r="E20" i="79"/>
  <c r="E24" i="79"/>
  <c r="E28" i="79"/>
  <c r="E32" i="79"/>
  <c r="E36" i="79"/>
  <c r="E40" i="79"/>
  <c r="E44" i="79"/>
  <c r="E7" i="80"/>
  <c r="E11" i="80"/>
  <c r="E15" i="80"/>
  <c r="E20" i="80"/>
  <c r="E24" i="80"/>
  <c r="E28" i="80"/>
  <c r="E32" i="80"/>
  <c r="E36" i="80"/>
  <c r="E40" i="80"/>
  <c r="E44" i="80"/>
  <c r="E19" i="80"/>
  <c r="E5" i="82"/>
  <c r="E9" i="82"/>
  <c r="E13" i="82"/>
  <c r="E17" i="82"/>
  <c r="E21" i="82"/>
  <c r="E25" i="82"/>
  <c r="E29" i="82"/>
  <c r="E33" i="82"/>
  <c r="E37" i="82"/>
  <c r="E41" i="82"/>
  <c r="E45" i="82"/>
  <c r="E8" i="83"/>
  <c r="E12" i="83"/>
  <c r="E16" i="83"/>
  <c r="E20" i="83"/>
  <c r="E24" i="83"/>
  <c r="E28" i="83"/>
  <c r="E32" i="83"/>
  <c r="E36" i="83"/>
  <c r="E40" i="83"/>
  <c r="E44" i="83"/>
  <c r="E6" i="87"/>
  <c r="E10" i="87"/>
  <c r="E14" i="87"/>
  <c r="E18" i="87"/>
  <c r="E22" i="87"/>
  <c r="E26" i="87"/>
  <c r="E30" i="87"/>
  <c r="E34" i="87"/>
  <c r="E38" i="87"/>
  <c r="E42" i="87"/>
  <c r="E46" i="87"/>
  <c r="E44" i="88"/>
  <c r="E40" i="88"/>
  <c r="E36" i="88"/>
  <c r="E32" i="88"/>
  <c r="E28" i="88"/>
  <c r="E24" i="88"/>
  <c r="E20" i="88"/>
  <c r="E16" i="88"/>
  <c r="E12" i="88"/>
  <c r="E8" i="88"/>
  <c r="E47" i="88"/>
  <c r="E43" i="88"/>
  <c r="E39" i="88"/>
  <c r="E35" i="88"/>
  <c r="E31" i="88"/>
  <c r="E27" i="88"/>
  <c r="E23" i="88"/>
  <c r="E19" i="88"/>
  <c r="E15" i="88"/>
  <c r="E11" i="88"/>
  <c r="E9" i="88"/>
  <c r="E17" i="88"/>
  <c r="E25" i="88"/>
  <c r="E33" i="88"/>
  <c r="E41" i="88"/>
  <c r="E10" i="89"/>
  <c r="E18" i="89"/>
  <c r="E26" i="89"/>
  <c r="E34" i="89"/>
  <c r="E46" i="90"/>
  <c r="E42" i="90"/>
  <c r="E38" i="90"/>
  <c r="E34" i="90"/>
  <c r="E30" i="90"/>
  <c r="E26" i="90"/>
  <c r="E22" i="90"/>
  <c r="E18" i="90"/>
  <c r="E14" i="90"/>
  <c r="E10" i="90"/>
  <c r="E6" i="90"/>
  <c r="E45" i="90"/>
  <c r="E41" i="90"/>
  <c r="E37" i="90"/>
  <c r="E33" i="90"/>
  <c r="E29" i="90"/>
  <c r="E25" i="90"/>
  <c r="E21" i="90"/>
  <c r="E17" i="90"/>
  <c r="E13" i="90"/>
  <c r="E9" i="90"/>
  <c r="E5" i="90"/>
  <c r="E12" i="90"/>
  <c r="E20" i="90"/>
  <c r="E28" i="90"/>
  <c r="E36" i="90"/>
  <c r="E44" i="90"/>
  <c r="E8" i="94"/>
  <c r="E19" i="94"/>
  <c r="E29" i="94"/>
  <c r="E40" i="94"/>
  <c r="E5" i="100"/>
  <c r="E6" i="74"/>
  <c r="E10" i="74"/>
  <c r="E14" i="74"/>
  <c r="E18" i="74"/>
  <c r="E22" i="74"/>
  <c r="E26" i="74"/>
  <c r="E30" i="74"/>
  <c r="E34" i="74"/>
  <c r="E38" i="74"/>
  <c r="E42" i="74"/>
  <c r="E5" i="75"/>
  <c r="E9" i="75"/>
  <c r="E13" i="75"/>
  <c r="E17" i="75"/>
  <c r="E21" i="75"/>
  <c r="E25" i="75"/>
  <c r="E29" i="75"/>
  <c r="E33" i="75"/>
  <c r="E37" i="75"/>
  <c r="E41" i="75"/>
  <c r="E8" i="76"/>
  <c r="E12" i="76"/>
  <c r="E16" i="76"/>
  <c r="E20" i="76"/>
  <c r="E24" i="76"/>
  <c r="E28" i="76"/>
  <c r="E32" i="76"/>
  <c r="E36" i="76"/>
  <c r="E40" i="76"/>
  <c r="E6" i="78"/>
  <c r="E10" i="78"/>
  <c r="E14" i="78"/>
  <c r="E18" i="78"/>
  <c r="E22" i="78"/>
  <c r="E26" i="78"/>
  <c r="E30" i="78"/>
  <c r="E34" i="78"/>
  <c r="E38" i="78"/>
  <c r="E42" i="78"/>
  <c r="E5" i="79"/>
  <c r="E9" i="79"/>
  <c r="E13" i="79"/>
  <c r="E17" i="79"/>
  <c r="E21" i="79"/>
  <c r="E25" i="79"/>
  <c r="E29" i="79"/>
  <c r="E33" i="79"/>
  <c r="E37" i="79"/>
  <c r="E41" i="79"/>
  <c r="E8" i="80"/>
  <c r="E12" i="80"/>
  <c r="E16" i="80"/>
  <c r="E21" i="80"/>
  <c r="E25" i="80"/>
  <c r="E29" i="80"/>
  <c r="E33" i="80"/>
  <c r="E37" i="80"/>
  <c r="E41" i="80"/>
  <c r="E6" i="82"/>
  <c r="E10" i="82"/>
  <c r="E14" i="82"/>
  <c r="E18" i="82"/>
  <c r="E22" i="82"/>
  <c r="E26" i="82"/>
  <c r="E30" i="82"/>
  <c r="E34" i="82"/>
  <c r="E38" i="82"/>
  <c r="E42" i="82"/>
  <c r="E5" i="83"/>
  <c r="E9" i="83"/>
  <c r="E13" i="83"/>
  <c r="E17" i="83"/>
  <c r="E21" i="83"/>
  <c r="E25" i="83"/>
  <c r="E29" i="83"/>
  <c r="E33" i="83"/>
  <c r="E37" i="83"/>
  <c r="E41" i="83"/>
  <c r="E7" i="87"/>
  <c r="E11" i="87"/>
  <c r="E15" i="87"/>
  <c r="E19" i="87"/>
  <c r="E23" i="87"/>
  <c r="E27" i="87"/>
  <c r="E31" i="87"/>
  <c r="E35" i="87"/>
  <c r="E39" i="87"/>
  <c r="E43" i="87"/>
  <c r="E5" i="89"/>
  <c r="E44" i="89"/>
  <c r="E40" i="89"/>
  <c r="E36" i="89"/>
  <c r="E32" i="89"/>
  <c r="E28" i="89"/>
  <c r="E24" i="89"/>
  <c r="E20" i="89"/>
  <c r="E16" i="89"/>
  <c r="E12" i="89"/>
  <c r="E8" i="89"/>
  <c r="E47" i="89"/>
  <c r="E43" i="89"/>
  <c r="E39" i="89"/>
  <c r="E35" i="89"/>
  <c r="E31" i="89"/>
  <c r="E27" i="89"/>
  <c r="E23" i="89"/>
  <c r="E19" i="89"/>
  <c r="E15" i="89"/>
  <c r="E11" i="89"/>
  <c r="E7" i="89"/>
  <c r="E13" i="89"/>
  <c r="E21" i="89"/>
  <c r="E29" i="89"/>
  <c r="E37" i="89"/>
  <c r="E45" i="89"/>
  <c r="E8" i="91"/>
  <c r="E12" i="91"/>
  <c r="E16" i="91"/>
  <c r="E20" i="91"/>
  <c r="E24" i="91"/>
  <c r="E28" i="91"/>
  <c r="E32" i="91"/>
  <c r="E36" i="91"/>
  <c r="E40" i="91"/>
  <c r="E7" i="92"/>
  <c r="E11" i="92"/>
  <c r="E15" i="92"/>
  <c r="E19" i="92"/>
  <c r="E23" i="92"/>
  <c r="E27" i="92"/>
  <c r="E31" i="92"/>
  <c r="E35" i="92"/>
  <c r="E39" i="92"/>
  <c r="E43" i="92"/>
  <c r="E47" i="92"/>
  <c r="E46" i="97"/>
  <c r="E42" i="97"/>
  <c r="E38" i="97"/>
  <c r="E34" i="97"/>
  <c r="E30" i="97"/>
  <c r="E26" i="97"/>
  <c r="E22" i="97"/>
  <c r="E18" i="97"/>
  <c r="E14" i="97"/>
  <c r="E10" i="97"/>
  <c r="E6" i="97"/>
  <c r="E45" i="97"/>
  <c r="E41" i="97"/>
  <c r="E37" i="97"/>
  <c r="E33" i="97"/>
  <c r="E29" i="97"/>
  <c r="E25" i="97"/>
  <c r="E21" i="97"/>
  <c r="E17" i="97"/>
  <c r="E13" i="97"/>
  <c r="E9" i="97"/>
  <c r="E5" i="97"/>
  <c r="E12" i="97"/>
  <c r="E20" i="97"/>
  <c r="E28" i="97"/>
  <c r="E36" i="97"/>
  <c r="E44" i="97"/>
  <c r="E46" i="98"/>
  <c r="E42" i="98"/>
  <c r="E38" i="98"/>
  <c r="E34" i="98"/>
  <c r="E30" i="98"/>
  <c r="E26" i="98"/>
  <c r="E22" i="98"/>
  <c r="E18" i="98"/>
  <c r="E14" i="98"/>
  <c r="E10" i="98"/>
  <c r="E6" i="98"/>
  <c r="E45" i="98"/>
  <c r="E41" i="98"/>
  <c r="E37" i="98"/>
  <c r="E33" i="98"/>
  <c r="E29" i="98"/>
  <c r="E25" i="98"/>
  <c r="E21" i="98"/>
  <c r="E17" i="98"/>
  <c r="E13" i="98"/>
  <c r="E9" i="98"/>
  <c r="E5" i="98"/>
  <c r="E47" i="103"/>
  <c r="E43" i="103"/>
  <c r="E39" i="103"/>
  <c r="E35" i="103"/>
  <c r="E31" i="103"/>
  <c r="E27" i="103"/>
  <c r="E23" i="103"/>
  <c r="E19" i="103"/>
  <c r="E15" i="103"/>
  <c r="E11" i="103"/>
  <c r="E7" i="103"/>
  <c r="E46" i="103"/>
  <c r="E42" i="103"/>
  <c r="E38" i="103"/>
  <c r="E34" i="103"/>
  <c r="E30" i="103"/>
  <c r="E26" i="103"/>
  <c r="E22" i="103"/>
  <c r="E18" i="103"/>
  <c r="E14" i="103"/>
  <c r="E10" i="103"/>
  <c r="E6" i="103"/>
  <c r="E45" i="103"/>
  <c r="E41" i="103"/>
  <c r="E37" i="103"/>
  <c r="E33" i="103"/>
  <c r="E29" i="103"/>
  <c r="E25" i="103"/>
  <c r="E21" i="103"/>
  <c r="E17" i="103"/>
  <c r="E13" i="103"/>
  <c r="E9" i="103"/>
  <c r="E5" i="103"/>
  <c r="E44" i="103"/>
  <c r="E28" i="103"/>
  <c r="E12" i="103"/>
  <c r="E40" i="103"/>
  <c r="E24" i="103"/>
  <c r="E8" i="103"/>
  <c r="E36" i="103"/>
  <c r="E8" i="92"/>
  <c r="E12" i="92"/>
  <c r="E16" i="92"/>
  <c r="E20" i="92"/>
  <c r="E24" i="92"/>
  <c r="E28" i="92"/>
  <c r="E32" i="92"/>
  <c r="E36" i="92"/>
  <c r="E40" i="92"/>
  <c r="C48" i="104"/>
  <c r="E47" i="104"/>
  <c r="E43" i="104"/>
  <c r="E39" i="104"/>
  <c r="E35" i="104"/>
  <c r="E31" i="104"/>
  <c r="E27" i="104"/>
  <c r="E23" i="104"/>
  <c r="E19" i="104"/>
  <c r="E15" i="104"/>
  <c r="E11" i="104"/>
  <c r="E7" i="104"/>
  <c r="E46" i="104"/>
  <c r="E42" i="104"/>
  <c r="E38" i="104"/>
  <c r="E34" i="104"/>
  <c r="E30" i="104"/>
  <c r="E26" i="104"/>
  <c r="E22" i="104"/>
  <c r="E18" i="104"/>
  <c r="E14" i="104"/>
  <c r="E10" i="104"/>
  <c r="E6" i="104"/>
  <c r="E45" i="104"/>
  <c r="E41" i="104"/>
  <c r="E37" i="104"/>
  <c r="E33" i="104"/>
  <c r="E29" i="104"/>
  <c r="E25" i="104"/>
  <c r="E21" i="104"/>
  <c r="E17" i="104"/>
  <c r="E13" i="104"/>
  <c r="E9" i="104"/>
  <c r="E5" i="104"/>
  <c r="E32" i="104"/>
  <c r="E16" i="104"/>
  <c r="E44" i="104"/>
  <c r="E28" i="104"/>
  <c r="E12" i="104"/>
  <c r="E36" i="104"/>
  <c r="E47" i="107"/>
  <c r="E43" i="107"/>
  <c r="E39" i="107"/>
  <c r="E35" i="107"/>
  <c r="E31" i="107"/>
  <c r="E27" i="107"/>
  <c r="E23" i="107"/>
  <c r="E19" i="107"/>
  <c r="E15" i="107"/>
  <c r="E11" i="107"/>
  <c r="E7" i="107"/>
  <c r="E46" i="107"/>
  <c r="E42" i="107"/>
  <c r="E38" i="107"/>
  <c r="E34" i="107"/>
  <c r="E30" i="107"/>
  <c r="E26" i="107"/>
  <c r="E22" i="107"/>
  <c r="E18" i="107"/>
  <c r="E14" i="107"/>
  <c r="E10" i="107"/>
  <c r="E6" i="107"/>
  <c r="E45" i="107"/>
  <c r="E41" i="107"/>
  <c r="E37" i="107"/>
  <c r="E33" i="107"/>
  <c r="E29" i="107"/>
  <c r="E25" i="107"/>
  <c r="E21" i="107"/>
  <c r="E17" i="107"/>
  <c r="E13" i="107"/>
  <c r="E9" i="107"/>
  <c r="E5" i="107"/>
  <c r="E44" i="107"/>
  <c r="E28" i="107"/>
  <c r="E12" i="107"/>
  <c r="E40" i="107"/>
  <c r="E24" i="107"/>
  <c r="E8" i="107"/>
  <c r="E36" i="107"/>
  <c r="E7" i="99"/>
  <c r="E11" i="99"/>
  <c r="E15" i="99"/>
  <c r="E19" i="99"/>
  <c r="E23" i="99"/>
  <c r="E27" i="99"/>
  <c r="E31" i="99"/>
  <c r="E35" i="99"/>
  <c r="E39" i="99"/>
  <c r="E43" i="99"/>
  <c r="E47" i="99"/>
  <c r="E8" i="95"/>
  <c r="E12" i="95"/>
  <c r="E16" i="95"/>
  <c r="E20" i="95"/>
  <c r="E24" i="95"/>
  <c r="E28" i="95"/>
  <c r="E32" i="95"/>
  <c r="E36" i="95"/>
  <c r="E40" i="95"/>
  <c r="E8" i="99"/>
  <c r="E12" i="99"/>
  <c r="E16" i="99"/>
  <c r="E20" i="99"/>
  <c r="E24" i="99"/>
  <c r="E28" i="99"/>
  <c r="E32" i="99"/>
  <c r="E36" i="99"/>
  <c r="E40" i="99"/>
  <c r="E8" i="101"/>
  <c r="E12" i="101"/>
  <c r="E16" i="101"/>
  <c r="E20" i="101"/>
  <c r="E24" i="101"/>
  <c r="E28" i="101"/>
  <c r="E32" i="101"/>
  <c r="E36" i="101"/>
  <c r="E40" i="101"/>
  <c r="E44" i="101"/>
  <c r="E7" i="102"/>
  <c r="E11" i="102"/>
  <c r="E15" i="102"/>
  <c r="E19" i="102"/>
  <c r="E23" i="102"/>
  <c r="E27" i="102"/>
  <c r="E31" i="102"/>
  <c r="E35" i="102"/>
  <c r="E39" i="102"/>
  <c r="E43" i="102"/>
  <c r="E47" i="102"/>
  <c r="E6" i="105"/>
  <c r="E10" i="105"/>
  <c r="E14" i="105"/>
  <c r="E18" i="105"/>
  <c r="E22" i="105"/>
  <c r="E26" i="105"/>
  <c r="E30" i="105"/>
  <c r="E34" i="105"/>
  <c r="E38" i="105"/>
  <c r="E42" i="105"/>
  <c r="E46" i="105"/>
  <c r="E6" i="106"/>
  <c r="E10" i="106"/>
  <c r="E14" i="106"/>
  <c r="E18" i="106"/>
  <c r="E22" i="106"/>
  <c r="E26" i="106"/>
  <c r="E30" i="106"/>
  <c r="E34" i="106"/>
  <c r="E38" i="106"/>
  <c r="E42" i="106"/>
  <c r="E46" i="106"/>
  <c r="E13" i="101"/>
  <c r="E17" i="101"/>
  <c r="E21" i="101"/>
  <c r="E25" i="101"/>
  <c r="E29" i="101"/>
  <c r="E33" i="101"/>
  <c r="E37" i="101"/>
  <c r="E41" i="101"/>
  <c r="E45" i="101"/>
  <c r="E8" i="102"/>
  <c r="E12" i="102"/>
  <c r="E16" i="102"/>
  <c r="E20" i="102"/>
  <c r="E24" i="102"/>
  <c r="E28" i="102"/>
  <c r="E32" i="102"/>
  <c r="E36" i="102"/>
  <c r="E40" i="102"/>
  <c r="E44" i="102"/>
  <c r="E6" i="101"/>
  <c r="E10" i="101"/>
  <c r="E14" i="101"/>
  <c r="E18" i="101"/>
  <c r="E22" i="101"/>
  <c r="E26" i="101"/>
  <c r="E30" i="101"/>
  <c r="E34" i="101"/>
  <c r="E38" i="101"/>
  <c r="E42" i="101"/>
  <c r="E5" i="102"/>
  <c r="E9" i="102"/>
  <c r="E13" i="102"/>
  <c r="E17" i="102"/>
  <c r="E21" i="102"/>
  <c r="E25" i="102"/>
  <c r="E29" i="102"/>
  <c r="E33" i="102"/>
  <c r="E37" i="102"/>
  <c r="E41" i="102"/>
  <c r="E8" i="105"/>
  <c r="E12" i="105"/>
  <c r="E16" i="105"/>
  <c r="E20" i="105"/>
  <c r="E24" i="105"/>
  <c r="E28" i="105"/>
  <c r="E32" i="105"/>
  <c r="E36" i="105"/>
  <c r="E40" i="105"/>
  <c r="E8" i="106"/>
  <c r="E12" i="106"/>
  <c r="E16" i="106"/>
  <c r="E20" i="106"/>
  <c r="E24" i="106"/>
  <c r="E28" i="106"/>
  <c r="E32" i="106"/>
  <c r="E36" i="106"/>
  <c r="E40" i="106"/>
  <c r="C48" i="107"/>
  <c r="C48" i="106"/>
  <c r="C48" i="105"/>
  <c r="C48" i="103"/>
  <c r="C48" i="102"/>
  <c r="C48" i="101"/>
  <c r="C48" i="100"/>
  <c r="C48" i="99"/>
  <c r="C48" i="98"/>
  <c r="C48" i="97"/>
  <c r="C48" i="96"/>
  <c r="C48" i="94"/>
  <c r="C48" i="93"/>
  <c r="C48" i="92"/>
  <c r="C48" i="91"/>
  <c r="C48" i="90"/>
  <c r="C48" i="89"/>
  <c r="C48" i="88"/>
  <c r="C48" i="87"/>
  <c r="E48" i="85"/>
  <c r="C48" i="84"/>
  <c r="C48" i="83"/>
  <c r="C48" i="82"/>
  <c r="C48" i="81"/>
  <c r="C48" i="80"/>
  <c r="C48" i="79"/>
  <c r="C48" i="78"/>
  <c r="C48" i="77"/>
  <c r="C48" i="76"/>
  <c r="C48" i="75"/>
  <c r="C48" i="74"/>
  <c r="C48" i="72"/>
  <c r="D5" i="71"/>
  <c r="D6" i="71"/>
  <c r="D7" i="71"/>
  <c r="D8" i="71"/>
  <c r="D9" i="71"/>
  <c r="D10" i="71"/>
  <c r="D11" i="71"/>
  <c r="D12" i="71"/>
  <c r="D13" i="71"/>
  <c r="D14" i="71"/>
  <c r="D15" i="71"/>
  <c r="D16" i="71"/>
  <c r="D17" i="71"/>
  <c r="D18" i="71"/>
  <c r="D19" i="71"/>
  <c r="D20" i="71"/>
  <c r="D21" i="71"/>
  <c r="D22" i="71"/>
  <c r="D23" i="71"/>
  <c r="D24" i="71"/>
  <c r="D25" i="71"/>
  <c r="D26" i="71"/>
  <c r="D27" i="71"/>
  <c r="D28" i="71"/>
  <c r="D29" i="71"/>
  <c r="D30" i="71"/>
  <c r="D31" i="71"/>
  <c r="D32" i="71"/>
  <c r="D33" i="71"/>
  <c r="D34" i="71"/>
  <c r="D35" i="71"/>
  <c r="D36" i="71"/>
  <c r="D37" i="71"/>
  <c r="D38" i="71"/>
  <c r="D39" i="71"/>
  <c r="D40" i="71"/>
  <c r="D41" i="71"/>
  <c r="D42" i="71"/>
  <c r="D43" i="71"/>
  <c r="D44" i="71"/>
  <c r="D45" i="71"/>
  <c r="D46" i="71"/>
  <c r="D47" i="71"/>
  <c r="D48" i="71"/>
  <c r="C10" i="71"/>
  <c r="L48" i="71"/>
  <c r="D5" i="70"/>
  <c r="D6" i="70"/>
  <c r="D7" i="70"/>
  <c r="D8" i="70"/>
  <c r="D9" i="70"/>
  <c r="D10" i="70"/>
  <c r="D11" i="70"/>
  <c r="D12" i="70"/>
  <c r="D13" i="70"/>
  <c r="D14" i="70"/>
  <c r="D15" i="70"/>
  <c r="D16" i="70"/>
  <c r="D17" i="70"/>
  <c r="D18" i="70"/>
  <c r="D19" i="70"/>
  <c r="D20" i="70"/>
  <c r="D21" i="70"/>
  <c r="D22" i="70"/>
  <c r="D23" i="70"/>
  <c r="D24" i="70"/>
  <c r="D25" i="70"/>
  <c r="D26" i="70"/>
  <c r="D27" i="70"/>
  <c r="D28" i="70"/>
  <c r="D29" i="70"/>
  <c r="D30" i="70"/>
  <c r="D31" i="70"/>
  <c r="D32" i="70"/>
  <c r="D33" i="70"/>
  <c r="D34" i="70"/>
  <c r="D35" i="70"/>
  <c r="D36" i="70"/>
  <c r="D37" i="70"/>
  <c r="D38" i="70"/>
  <c r="D39" i="70"/>
  <c r="D40" i="70"/>
  <c r="D41" i="70"/>
  <c r="D42" i="70"/>
  <c r="D43" i="70"/>
  <c r="D44" i="70"/>
  <c r="D45" i="70"/>
  <c r="D46" i="70"/>
  <c r="D47" i="70"/>
  <c r="D48" i="70"/>
  <c r="C9" i="70"/>
  <c r="L48" i="70"/>
  <c r="D5" i="69"/>
  <c r="D6" i="69"/>
  <c r="D7" i="69"/>
  <c r="D8" i="69"/>
  <c r="D9" i="69"/>
  <c r="D10" i="69"/>
  <c r="D11" i="69"/>
  <c r="D12" i="69"/>
  <c r="D13" i="69"/>
  <c r="D14" i="69"/>
  <c r="D15" i="69"/>
  <c r="D16" i="69"/>
  <c r="D17" i="69"/>
  <c r="D18" i="69"/>
  <c r="D19" i="69"/>
  <c r="D20" i="69"/>
  <c r="D21" i="69"/>
  <c r="D22" i="69"/>
  <c r="D23" i="69"/>
  <c r="D24" i="69"/>
  <c r="D25" i="69"/>
  <c r="D26" i="69"/>
  <c r="D27" i="69"/>
  <c r="D28" i="69"/>
  <c r="D29" i="69"/>
  <c r="D30" i="69"/>
  <c r="D31" i="69"/>
  <c r="D32" i="69"/>
  <c r="D33" i="69"/>
  <c r="D34" i="69"/>
  <c r="D35" i="69"/>
  <c r="D36" i="69"/>
  <c r="D37" i="69"/>
  <c r="D38" i="69"/>
  <c r="D39" i="69"/>
  <c r="D40" i="69"/>
  <c r="D41" i="69"/>
  <c r="D42" i="69"/>
  <c r="D43" i="69"/>
  <c r="D44" i="69"/>
  <c r="D45" i="69"/>
  <c r="D46" i="69"/>
  <c r="D47" i="69"/>
  <c r="D48" i="69"/>
  <c r="C8" i="69"/>
  <c r="L48" i="69"/>
  <c r="D5" i="68"/>
  <c r="D6" i="68"/>
  <c r="D7" i="68"/>
  <c r="D8" i="68"/>
  <c r="D9" i="68"/>
  <c r="D10" i="68"/>
  <c r="D11" i="68"/>
  <c r="D12" i="68"/>
  <c r="D13" i="68"/>
  <c r="D14" i="68"/>
  <c r="D15" i="68"/>
  <c r="D16" i="68"/>
  <c r="D17" i="68"/>
  <c r="D18" i="68"/>
  <c r="D19" i="68"/>
  <c r="D20" i="68"/>
  <c r="D21" i="68"/>
  <c r="D22" i="68"/>
  <c r="D23" i="68"/>
  <c r="D24" i="68"/>
  <c r="D25" i="68"/>
  <c r="D26" i="68"/>
  <c r="D27" i="68"/>
  <c r="D28" i="68"/>
  <c r="D29" i="68"/>
  <c r="D30" i="68"/>
  <c r="D31" i="68"/>
  <c r="D32" i="68"/>
  <c r="D33" i="68"/>
  <c r="D34" i="68"/>
  <c r="D35" i="68"/>
  <c r="D36" i="68"/>
  <c r="D37" i="68"/>
  <c r="D38" i="68"/>
  <c r="D39" i="68"/>
  <c r="D40" i="68"/>
  <c r="D41" i="68"/>
  <c r="D42" i="68"/>
  <c r="D43" i="68"/>
  <c r="D44" i="68"/>
  <c r="D45" i="68"/>
  <c r="D46" i="68"/>
  <c r="D47" i="68"/>
  <c r="D48" i="68"/>
  <c r="D5" i="66"/>
  <c r="D6" i="66"/>
  <c r="D7" i="66"/>
  <c r="D8" i="66"/>
  <c r="D9" i="66"/>
  <c r="D10" i="66"/>
  <c r="D11" i="66"/>
  <c r="D12" i="66"/>
  <c r="D13" i="66"/>
  <c r="D14" i="66"/>
  <c r="D15" i="66"/>
  <c r="D16" i="66"/>
  <c r="D17" i="66"/>
  <c r="D18" i="66"/>
  <c r="D19" i="66"/>
  <c r="D20" i="66"/>
  <c r="D21" i="66"/>
  <c r="D22" i="66"/>
  <c r="D23" i="66"/>
  <c r="D24" i="66"/>
  <c r="D25" i="66"/>
  <c r="D26" i="66"/>
  <c r="D27" i="66"/>
  <c r="D28" i="66"/>
  <c r="D29" i="66"/>
  <c r="D30" i="66"/>
  <c r="D31" i="66"/>
  <c r="D32" i="66"/>
  <c r="D33" i="66"/>
  <c r="D34" i="66"/>
  <c r="D35" i="66"/>
  <c r="D36" i="66"/>
  <c r="D37" i="66"/>
  <c r="D38" i="66"/>
  <c r="D39" i="66"/>
  <c r="D40" i="66"/>
  <c r="D41" i="66"/>
  <c r="D42" i="66"/>
  <c r="D43" i="66"/>
  <c r="D44" i="66"/>
  <c r="D45" i="66"/>
  <c r="D46" i="66"/>
  <c r="D47" i="66"/>
  <c r="D48" i="66"/>
  <c r="C7" i="68"/>
  <c r="L48" i="68"/>
  <c r="D5" i="67"/>
  <c r="D6" i="67"/>
  <c r="D7" i="67"/>
  <c r="D8" i="67"/>
  <c r="D9" i="67"/>
  <c r="D10" i="67"/>
  <c r="D11" i="67"/>
  <c r="D12" i="67"/>
  <c r="D13" i="67"/>
  <c r="D14" i="67"/>
  <c r="D15" i="67"/>
  <c r="D16" i="67"/>
  <c r="D17" i="67"/>
  <c r="D18" i="67"/>
  <c r="D19" i="67"/>
  <c r="D20" i="67"/>
  <c r="D21" i="67"/>
  <c r="D22" i="67"/>
  <c r="D23" i="67"/>
  <c r="D24" i="67"/>
  <c r="D25" i="67"/>
  <c r="D26" i="67"/>
  <c r="D27" i="67"/>
  <c r="D28" i="67"/>
  <c r="D29" i="67"/>
  <c r="D30" i="67"/>
  <c r="D31" i="67"/>
  <c r="D32" i="67"/>
  <c r="D33" i="67"/>
  <c r="D34" i="67"/>
  <c r="D35" i="67"/>
  <c r="D36" i="67"/>
  <c r="D37" i="67"/>
  <c r="D38" i="67"/>
  <c r="D39" i="67"/>
  <c r="D40" i="67"/>
  <c r="D41" i="67"/>
  <c r="D42" i="67"/>
  <c r="D43" i="67"/>
  <c r="D44" i="67"/>
  <c r="D45" i="67"/>
  <c r="D46" i="67"/>
  <c r="D47" i="67"/>
  <c r="D48" i="67"/>
  <c r="C6" i="67"/>
  <c r="L48" i="67"/>
  <c r="C5" i="66"/>
  <c r="L48" i="66"/>
  <c r="E45" i="68" l="1"/>
  <c r="E5" i="68"/>
  <c r="E46" i="67"/>
  <c r="E42" i="67"/>
  <c r="E38" i="67"/>
  <c r="E34" i="67"/>
  <c r="E30" i="67"/>
  <c r="E26" i="67"/>
  <c r="E22" i="67"/>
  <c r="E18" i="67"/>
  <c r="E14" i="67"/>
  <c r="E10" i="67"/>
  <c r="E6" i="67"/>
  <c r="E46" i="69"/>
  <c r="E22" i="66"/>
  <c r="E47" i="70"/>
  <c r="E21" i="66"/>
  <c r="E46" i="71"/>
  <c r="E47" i="68"/>
  <c r="E43" i="68"/>
  <c r="E39" i="68"/>
  <c r="E35" i="68"/>
  <c r="E31" i="68"/>
  <c r="E27" i="68"/>
  <c r="E23" i="68"/>
  <c r="E19" i="68"/>
  <c r="E15" i="68"/>
  <c r="E11" i="68"/>
  <c r="E7" i="68"/>
  <c r="E46" i="68"/>
  <c r="E42" i="68"/>
  <c r="E38" i="68"/>
  <c r="E34" i="68"/>
  <c r="E30" i="68"/>
  <c r="E26" i="68"/>
  <c r="E22" i="68"/>
  <c r="E18" i="68"/>
  <c r="E14" i="68"/>
  <c r="E10" i="68"/>
  <c r="E6" i="68"/>
  <c r="E42" i="69"/>
  <c r="E38" i="69"/>
  <c r="E34" i="69"/>
  <c r="E30" i="69"/>
  <c r="E26" i="69"/>
  <c r="E22" i="69"/>
  <c r="E18" i="69"/>
  <c r="E14" i="69"/>
  <c r="E10" i="69"/>
  <c r="E6" i="69"/>
  <c r="E23" i="67"/>
  <c r="E19" i="67"/>
  <c r="E15" i="67"/>
  <c r="E11" i="67"/>
  <c r="E7" i="67"/>
  <c r="E41" i="68"/>
  <c r="E37" i="68"/>
  <c r="E33" i="68"/>
  <c r="E29" i="68"/>
  <c r="E25" i="68"/>
  <c r="E21" i="68"/>
  <c r="E17" i="68"/>
  <c r="E13" i="68"/>
  <c r="E9" i="68"/>
  <c r="E44" i="69"/>
  <c r="E45" i="69"/>
  <c r="E41" i="69"/>
  <c r="E37" i="69"/>
  <c r="E33" i="69"/>
  <c r="E29" i="69"/>
  <c r="E25" i="69"/>
  <c r="E21" i="69"/>
  <c r="E17" i="69"/>
  <c r="E13" i="69"/>
  <c r="E9" i="69"/>
  <c r="E5" i="69"/>
  <c r="E44" i="67"/>
  <c r="E48" i="86"/>
  <c r="E44" i="68"/>
  <c r="E48" i="104"/>
  <c r="E30" i="66"/>
  <c r="E45" i="66"/>
  <c r="E9" i="66"/>
  <c r="E35" i="71"/>
  <c r="E7" i="71"/>
  <c r="E23" i="71"/>
  <c r="E39" i="71"/>
  <c r="E19" i="71"/>
  <c r="E11" i="71"/>
  <c r="E27" i="71"/>
  <c r="E43" i="71"/>
  <c r="E15" i="71"/>
  <c r="E31" i="71"/>
  <c r="E47" i="71"/>
  <c r="E12" i="70"/>
  <c r="E16" i="70"/>
  <c r="E24" i="70"/>
  <c r="E28" i="70"/>
  <c r="E32" i="70"/>
  <c r="E36" i="70"/>
  <c r="E44" i="70"/>
  <c r="E8" i="68"/>
  <c r="E12" i="68"/>
  <c r="E16" i="68"/>
  <c r="E20" i="68"/>
  <c r="E24" i="68"/>
  <c r="E28" i="68"/>
  <c r="E32" i="68"/>
  <c r="E36" i="68"/>
  <c r="E40" i="68"/>
  <c r="E7" i="69"/>
  <c r="E11" i="69"/>
  <c r="E15" i="69"/>
  <c r="E19" i="69"/>
  <c r="E23" i="69"/>
  <c r="E27" i="69"/>
  <c r="E31" i="69"/>
  <c r="E35" i="69"/>
  <c r="E39" i="69"/>
  <c r="E43" i="69"/>
  <c r="E47" i="69"/>
  <c r="E6" i="70"/>
  <c r="E10" i="70"/>
  <c r="E14" i="70"/>
  <c r="E18" i="70"/>
  <c r="E22" i="70"/>
  <c r="E26" i="70"/>
  <c r="E30" i="70"/>
  <c r="E34" i="70"/>
  <c r="E38" i="70"/>
  <c r="E42" i="70"/>
  <c r="E46" i="70"/>
  <c r="E5" i="71"/>
  <c r="E9" i="71"/>
  <c r="E13" i="71"/>
  <c r="E17" i="71"/>
  <c r="E21" i="71"/>
  <c r="E25" i="71"/>
  <c r="E29" i="71"/>
  <c r="E33" i="71"/>
  <c r="E37" i="71"/>
  <c r="E41" i="71"/>
  <c r="E45" i="71"/>
  <c r="E8" i="70"/>
  <c r="E20" i="70"/>
  <c r="E40" i="70"/>
  <c r="E5" i="70"/>
  <c r="E9" i="70"/>
  <c r="E13" i="70"/>
  <c r="E17" i="70"/>
  <c r="E21" i="70"/>
  <c r="E25" i="70"/>
  <c r="E29" i="70"/>
  <c r="E33" i="70"/>
  <c r="E37" i="70"/>
  <c r="E41" i="70"/>
  <c r="E45" i="70"/>
  <c r="E8" i="71"/>
  <c r="E12" i="71"/>
  <c r="E16" i="71"/>
  <c r="E20" i="71"/>
  <c r="E24" i="71"/>
  <c r="E28" i="71"/>
  <c r="E32" i="71"/>
  <c r="E36" i="71"/>
  <c r="E40" i="71"/>
  <c r="E44" i="71"/>
  <c r="E8" i="69"/>
  <c r="E12" i="69"/>
  <c r="E16" i="69"/>
  <c r="E20" i="69"/>
  <c r="E24" i="69"/>
  <c r="E28" i="69"/>
  <c r="E32" i="69"/>
  <c r="E36" i="69"/>
  <c r="E40" i="69"/>
  <c r="E7" i="70"/>
  <c r="E11" i="70"/>
  <c r="E15" i="70"/>
  <c r="E19" i="70"/>
  <c r="E23" i="70"/>
  <c r="E27" i="70"/>
  <c r="E31" i="70"/>
  <c r="E35" i="70"/>
  <c r="E39" i="70"/>
  <c r="E43" i="70"/>
  <c r="E6" i="71"/>
  <c r="E10" i="71"/>
  <c r="E14" i="71"/>
  <c r="E18" i="71"/>
  <c r="E22" i="71"/>
  <c r="E26" i="71"/>
  <c r="E30" i="71"/>
  <c r="E34" i="71"/>
  <c r="E38" i="71"/>
  <c r="E42" i="71"/>
  <c r="E8" i="67"/>
  <c r="E16" i="67"/>
  <c r="E20" i="67"/>
  <c r="E24" i="67"/>
  <c r="E28" i="67"/>
  <c r="E32" i="67"/>
  <c r="E36" i="67"/>
  <c r="E40" i="67"/>
  <c r="E5" i="67"/>
  <c r="E9" i="67"/>
  <c r="E13" i="67"/>
  <c r="E17" i="67"/>
  <c r="E21" i="67"/>
  <c r="E25" i="67"/>
  <c r="E29" i="67"/>
  <c r="E33" i="67"/>
  <c r="E37" i="67"/>
  <c r="E41" i="67"/>
  <c r="E45" i="67"/>
  <c r="E31" i="67"/>
  <c r="E35" i="67"/>
  <c r="E43" i="67"/>
  <c r="E47" i="67"/>
  <c r="E27" i="67"/>
  <c r="E39" i="67"/>
  <c r="E12" i="67"/>
  <c r="E33" i="66"/>
  <c r="E5" i="66"/>
  <c r="E14" i="66"/>
  <c r="E25" i="66"/>
  <c r="E37" i="66"/>
  <c r="E13" i="66"/>
  <c r="E46" i="66"/>
  <c r="E6" i="66"/>
  <c r="E17" i="66"/>
  <c r="E29" i="66"/>
  <c r="E41" i="66"/>
  <c r="E38" i="66"/>
  <c r="E48" i="107"/>
  <c r="E48" i="106"/>
  <c r="E48" i="105"/>
  <c r="E48" i="103"/>
  <c r="E48" i="102"/>
  <c r="E48" i="101"/>
  <c r="E48" i="100"/>
  <c r="E48" i="99"/>
  <c r="E48" i="98"/>
  <c r="E48" i="97"/>
  <c r="E48" i="96"/>
  <c r="E48" i="95"/>
  <c r="E48" i="94"/>
  <c r="E48" i="93"/>
  <c r="E48" i="92"/>
  <c r="E48" i="91"/>
  <c r="E48" i="90"/>
  <c r="E48" i="89"/>
  <c r="E48" i="88"/>
  <c r="E48" i="87"/>
  <c r="E48" i="84"/>
  <c r="E48" i="83"/>
  <c r="E48" i="82"/>
  <c r="E48" i="81"/>
  <c r="E48" i="80"/>
  <c r="E48" i="79"/>
  <c r="E48" i="78"/>
  <c r="E48" i="77"/>
  <c r="E48" i="76"/>
  <c r="E48" i="75"/>
  <c r="E48" i="74"/>
  <c r="E48" i="73"/>
  <c r="E48" i="72"/>
  <c r="C48" i="71"/>
  <c r="C48" i="70"/>
  <c r="C48" i="69"/>
  <c r="E44" i="66"/>
  <c r="C48" i="68"/>
  <c r="C48" i="67"/>
  <c r="E10" i="66"/>
  <c r="E18" i="66"/>
  <c r="E26" i="66"/>
  <c r="E34" i="66"/>
  <c r="E42" i="66"/>
  <c r="E7" i="66"/>
  <c r="E11" i="66"/>
  <c r="E15" i="66"/>
  <c r="E19" i="66"/>
  <c r="E23" i="66"/>
  <c r="E27" i="66"/>
  <c r="E31" i="66"/>
  <c r="E35" i="66"/>
  <c r="E39" i="66"/>
  <c r="E43" i="66"/>
  <c r="E47" i="66"/>
  <c r="E8" i="66"/>
  <c r="E12" i="66"/>
  <c r="E16" i="66"/>
  <c r="E20" i="66"/>
  <c r="E24" i="66"/>
  <c r="E28" i="66"/>
  <c r="E32" i="66"/>
  <c r="E36" i="66"/>
  <c r="E40" i="66"/>
  <c r="C48" i="66"/>
  <c r="E48" i="71" l="1"/>
  <c r="E48" i="70"/>
  <c r="E48" i="69"/>
  <c r="E48" i="68"/>
  <c r="E48" i="67"/>
  <c r="E48" i="66"/>
  <c r="AM5" i="4" l="1"/>
  <c r="AR5" i="4"/>
  <c r="AS5" i="4"/>
  <c r="AT5" i="4"/>
  <c r="AG5" i="4"/>
  <c r="AM6" i="4"/>
  <c r="AR6" i="4"/>
  <c r="AS6" i="4"/>
  <c r="AT6" i="4"/>
  <c r="AG6" i="4"/>
  <c r="AM7" i="4"/>
  <c r="AR7" i="4"/>
  <c r="AS7" i="4"/>
  <c r="AT7" i="4"/>
  <c r="AG7" i="4"/>
  <c r="AM8" i="4"/>
  <c r="AR8" i="4"/>
  <c r="AS8" i="4"/>
  <c r="AT8" i="4"/>
  <c r="AG8" i="4"/>
  <c r="AM9" i="4"/>
  <c r="AR9" i="4"/>
  <c r="AS9" i="4"/>
  <c r="AT9" i="4"/>
  <c r="AG9" i="4"/>
  <c r="AM10" i="4"/>
  <c r="AR10" i="4"/>
  <c r="AS10" i="4"/>
  <c r="AT10" i="4"/>
  <c r="AG10" i="4"/>
  <c r="AM11" i="4"/>
  <c r="AR11" i="4"/>
  <c r="AS11" i="4"/>
  <c r="AT11" i="4"/>
  <c r="AG11" i="4"/>
  <c r="AM12" i="4"/>
  <c r="AR12" i="4"/>
  <c r="AS12" i="4"/>
  <c r="AT12" i="4"/>
  <c r="AG12" i="4"/>
  <c r="AM13" i="4"/>
  <c r="AR13" i="4"/>
  <c r="AS13" i="4"/>
  <c r="AT13" i="4"/>
  <c r="AG13" i="4"/>
  <c r="AM14" i="4"/>
  <c r="AR14" i="4"/>
  <c r="AS14" i="4"/>
  <c r="AT14" i="4"/>
  <c r="AG14" i="4"/>
  <c r="AM15" i="4"/>
  <c r="AR15" i="4"/>
  <c r="AS15" i="4"/>
  <c r="AT15" i="4"/>
  <c r="AG15" i="4"/>
  <c r="AM16" i="4"/>
  <c r="AR16" i="4"/>
  <c r="AS16" i="4"/>
  <c r="AT16" i="4"/>
  <c r="AG16" i="4"/>
  <c r="AM17" i="4"/>
  <c r="AR17" i="4"/>
  <c r="AS17" i="4"/>
  <c r="AT17" i="4"/>
  <c r="AG17" i="4"/>
  <c r="AM18" i="4"/>
  <c r="AR18" i="4"/>
  <c r="AS18" i="4"/>
  <c r="AT18" i="4"/>
  <c r="AG18" i="4"/>
  <c r="AM19" i="4"/>
  <c r="AR19" i="4"/>
  <c r="AS19" i="4"/>
  <c r="AT19" i="4"/>
  <c r="AG19" i="4"/>
  <c r="AM20" i="4"/>
  <c r="AR20" i="4"/>
  <c r="AS20" i="4"/>
  <c r="AT20" i="4"/>
  <c r="AG20" i="4"/>
  <c r="AM21" i="4"/>
  <c r="AR21" i="4"/>
  <c r="AS21" i="4"/>
  <c r="AT21" i="4"/>
  <c r="AG21" i="4"/>
  <c r="AM22" i="4"/>
  <c r="AR22" i="4"/>
  <c r="AS22" i="4"/>
  <c r="AT22" i="4"/>
  <c r="AG22" i="4"/>
  <c r="AM23" i="4"/>
  <c r="AR23" i="4"/>
  <c r="AS23" i="4"/>
  <c r="AT23" i="4"/>
  <c r="AG23" i="4"/>
  <c r="AM24" i="4"/>
  <c r="AR24" i="4"/>
  <c r="AS24" i="4"/>
  <c r="AT24" i="4"/>
  <c r="AG24" i="4"/>
  <c r="AM25" i="4"/>
  <c r="AR25" i="4"/>
  <c r="AS25" i="4"/>
  <c r="AT25" i="4"/>
  <c r="AG25" i="4"/>
  <c r="AM26" i="4"/>
  <c r="AR26" i="4"/>
  <c r="AS26" i="4"/>
  <c r="AT26" i="4"/>
  <c r="AG26" i="4"/>
  <c r="AM27" i="4"/>
  <c r="AR27" i="4"/>
  <c r="AS27" i="4"/>
  <c r="AT27" i="4"/>
  <c r="AG27" i="4"/>
  <c r="AM28" i="4"/>
  <c r="AR28" i="4"/>
  <c r="AS28" i="4"/>
  <c r="AT28" i="4"/>
  <c r="AG28" i="4"/>
  <c r="AM29" i="4"/>
  <c r="AR29" i="4"/>
  <c r="AS29" i="4"/>
  <c r="AT29" i="4"/>
  <c r="AG29" i="4"/>
  <c r="AM30" i="4"/>
  <c r="AR30" i="4"/>
  <c r="AS30" i="4"/>
  <c r="AT30" i="4"/>
  <c r="AG30" i="4"/>
  <c r="AM31" i="4"/>
  <c r="AR31" i="4"/>
  <c r="AS31" i="4"/>
  <c r="AT31" i="4"/>
  <c r="AG31" i="4"/>
  <c r="AM32" i="4"/>
  <c r="AR32" i="4"/>
  <c r="AS32" i="4"/>
  <c r="AT32" i="4"/>
  <c r="AG32" i="4"/>
  <c r="AM33" i="4"/>
  <c r="AR33" i="4"/>
  <c r="AS33" i="4"/>
  <c r="AT33" i="4"/>
  <c r="AG33" i="4"/>
  <c r="AM34" i="4"/>
  <c r="AR34" i="4"/>
  <c r="AS34" i="4"/>
  <c r="AT34" i="4"/>
  <c r="AG34" i="4"/>
  <c r="AM35" i="4"/>
  <c r="AR35" i="4"/>
  <c r="AS35" i="4"/>
  <c r="AT35" i="4"/>
  <c r="AG35" i="4"/>
  <c r="AM36" i="4"/>
  <c r="AR36" i="4"/>
  <c r="AS36" i="4"/>
  <c r="AT36" i="4"/>
  <c r="AG36" i="4"/>
  <c r="AM37" i="4"/>
  <c r="AR37" i="4"/>
  <c r="AS37" i="4"/>
  <c r="AT37" i="4"/>
  <c r="AG37" i="4"/>
  <c r="AM38" i="4"/>
  <c r="AR38" i="4"/>
  <c r="AS38" i="4"/>
  <c r="AT38" i="4"/>
  <c r="AG38" i="4"/>
  <c r="AM39" i="4"/>
  <c r="AR39" i="4"/>
  <c r="AS39" i="4"/>
  <c r="AT39" i="4"/>
  <c r="AG39" i="4"/>
  <c r="AM40" i="4"/>
  <c r="AR40" i="4"/>
  <c r="AS40" i="4"/>
  <c r="AT40" i="4"/>
  <c r="AG40" i="4"/>
  <c r="AM41" i="4"/>
  <c r="AR41" i="4"/>
  <c r="AS41" i="4"/>
  <c r="AT41" i="4"/>
  <c r="AG41" i="4"/>
  <c r="AM42" i="4"/>
  <c r="AR42" i="4"/>
  <c r="AS42" i="4"/>
  <c r="AT42" i="4"/>
  <c r="AG42" i="4"/>
  <c r="AM43" i="4"/>
  <c r="AR43" i="4"/>
  <c r="AS43" i="4"/>
  <c r="AT43" i="4"/>
  <c r="AG43" i="4"/>
  <c r="AM44" i="4"/>
  <c r="AR44" i="4"/>
  <c r="AS44" i="4"/>
  <c r="AT44" i="4"/>
  <c r="AG44" i="4"/>
  <c r="AM45" i="4"/>
  <c r="AR45" i="4"/>
  <c r="AS45" i="4"/>
  <c r="AT45" i="4"/>
  <c r="AG45" i="4"/>
  <c r="AM46" i="4"/>
  <c r="AR46" i="4"/>
  <c r="AS46" i="4"/>
  <c r="AT46" i="4"/>
  <c r="AG46" i="4"/>
  <c r="AM47" i="4"/>
  <c r="AR47" i="4"/>
  <c r="AS47" i="4"/>
  <c r="AT47" i="4"/>
  <c r="AG47" i="4"/>
  <c r="AM48" i="4"/>
  <c r="AN48" i="4" s="1"/>
  <c r="H48" i="4" s="1"/>
  <c r="AR48" i="4"/>
  <c r="AS48" i="4"/>
  <c r="AT48" i="4"/>
  <c r="AG48" i="4"/>
  <c r="AV45" i="4" l="1"/>
  <c r="AW45" i="4" s="1"/>
  <c r="AV37" i="4"/>
  <c r="AW37" i="4" s="1"/>
  <c r="AV33" i="4"/>
  <c r="AW33" i="4" s="1"/>
  <c r="AV29" i="4"/>
  <c r="AW29" i="4" s="1"/>
  <c r="AV25" i="4"/>
  <c r="AW25" i="4" s="1"/>
  <c r="AV42" i="4"/>
  <c r="AW42" i="4" s="1"/>
  <c r="AV34" i="4"/>
  <c r="AW34" i="4" s="1"/>
  <c r="AV26" i="4"/>
  <c r="AW26" i="4" s="1"/>
  <c r="AV21" i="4"/>
  <c r="AW21" i="4" s="1"/>
  <c r="AV17" i="4"/>
  <c r="AW17" i="4" s="1"/>
  <c r="AV13" i="4"/>
  <c r="AW13" i="4" s="1"/>
  <c r="AV9" i="4"/>
  <c r="AW9" i="4" s="1"/>
  <c r="AV5" i="4"/>
  <c r="AW5" i="4" s="1"/>
  <c r="AV18" i="4"/>
  <c r="AW18" i="4" s="1"/>
  <c r="AV14" i="4"/>
  <c r="AW14" i="4" s="1"/>
  <c r="AV10" i="4"/>
  <c r="AW10" i="4" s="1"/>
  <c r="AV6" i="4"/>
  <c r="AW6" i="4" s="1"/>
  <c r="AV44" i="4"/>
  <c r="AW44" i="4" s="1"/>
  <c r="AV36" i="4"/>
  <c r="AW36" i="4" s="1"/>
  <c r="AV32" i="4"/>
  <c r="AW32" i="4" s="1"/>
  <c r="AV28" i="4"/>
  <c r="AW28" i="4" s="1"/>
  <c r="AV24" i="4"/>
  <c r="AW24" i="4" s="1"/>
  <c r="AV20" i="4"/>
  <c r="AW20" i="4" s="1"/>
  <c r="AV16" i="4"/>
  <c r="AW16" i="4" s="1"/>
  <c r="AV12" i="4"/>
  <c r="AW12" i="4" s="1"/>
  <c r="AV8" i="4"/>
  <c r="AW8" i="4" s="1"/>
  <c r="AV47" i="4"/>
  <c r="AW47" i="4" s="1"/>
  <c r="AV43" i="4"/>
  <c r="AW43" i="4" s="1"/>
  <c r="AV39" i="4"/>
  <c r="AW39" i="4" s="1"/>
  <c r="AV35" i="4"/>
  <c r="AW35" i="4" s="1"/>
  <c r="AV31" i="4"/>
  <c r="AW31" i="4" s="1"/>
  <c r="AV27" i="4"/>
  <c r="AW27" i="4" s="1"/>
  <c r="AV23" i="4"/>
  <c r="AW23" i="4" s="1"/>
  <c r="AV19" i="4"/>
  <c r="AW19" i="4" s="1"/>
  <c r="AV15" i="4"/>
  <c r="AW15" i="4" s="1"/>
  <c r="AV11" i="4"/>
  <c r="AW11" i="4" s="1"/>
  <c r="AV7" i="4"/>
  <c r="AW7" i="4" s="1"/>
  <c r="AV38" i="4"/>
  <c r="AW38" i="4" s="1"/>
  <c r="AV30" i="4"/>
  <c r="AW30" i="4" s="1"/>
  <c r="AV48" i="4"/>
  <c r="AW48" i="4" s="1"/>
  <c r="AV40" i="4"/>
  <c r="AW40" i="4" s="1"/>
  <c r="AV22" i="4"/>
  <c r="AW22" i="4" s="1"/>
  <c r="N48" i="107"/>
  <c r="N48" i="106"/>
  <c r="N48" i="105"/>
  <c r="N48" i="104"/>
  <c r="N48" i="103"/>
  <c r="N48" i="102"/>
  <c r="N48" i="101"/>
  <c r="N48" i="99"/>
  <c r="N48" i="100"/>
  <c r="N48" i="98"/>
  <c r="N48" i="97"/>
  <c r="N48" i="92"/>
  <c r="N48" i="96"/>
  <c r="N48" i="94"/>
  <c r="N48" i="93"/>
  <c r="N48" i="95"/>
  <c r="N48" i="90"/>
  <c r="N48" i="89"/>
  <c r="N48" i="91"/>
  <c r="N48" i="88"/>
  <c r="N48" i="86"/>
  <c r="N48" i="87"/>
  <c r="N48" i="85"/>
  <c r="N48" i="84"/>
  <c r="N48" i="82"/>
  <c r="N48" i="80"/>
  <c r="N48" i="81"/>
  <c r="N48" i="83"/>
  <c r="N48" i="75"/>
  <c r="N48" i="79"/>
  <c r="N48" i="76"/>
  <c r="N48" i="73"/>
  <c r="N48" i="72"/>
  <c r="N48" i="77"/>
  <c r="N48" i="74"/>
  <c r="N48" i="78"/>
  <c r="AV46" i="4"/>
  <c r="AW46" i="4" s="1"/>
  <c r="N48" i="71"/>
  <c r="N48" i="70"/>
  <c r="N48" i="69"/>
  <c r="N48" i="67"/>
  <c r="N48" i="68"/>
  <c r="N48" i="66"/>
  <c r="AV41" i="4"/>
  <c r="AW41" i="4" s="1"/>
  <c r="AN46" i="4"/>
  <c r="H46" i="4" s="1"/>
  <c r="AN40" i="4"/>
  <c r="H40" i="4" s="1"/>
  <c r="AN32" i="4"/>
  <c r="H32" i="4" s="1"/>
  <c r="AN20" i="4"/>
  <c r="H20" i="4" s="1"/>
  <c r="AN18" i="4"/>
  <c r="H18" i="4" s="1"/>
  <c r="AN16" i="4"/>
  <c r="H16" i="4" s="1"/>
  <c r="AN14" i="4"/>
  <c r="H14" i="4" s="1"/>
  <c r="AN12" i="4"/>
  <c r="H12" i="4" s="1"/>
  <c r="AN10" i="4"/>
  <c r="H10" i="4" s="1"/>
  <c r="AN8" i="4"/>
  <c r="H8" i="4" s="1"/>
  <c r="AN6" i="4"/>
  <c r="H6" i="4" s="1"/>
  <c r="AU47" i="4"/>
  <c r="AU45" i="4"/>
  <c r="AU43" i="4"/>
  <c r="AU41" i="4"/>
  <c r="AU39" i="4"/>
  <c r="AU37" i="4"/>
  <c r="AU35" i="4"/>
  <c r="AU33" i="4"/>
  <c r="AU31" i="4"/>
  <c r="AU29" i="4"/>
  <c r="AU27" i="4"/>
  <c r="AU25" i="4"/>
  <c r="AU23" i="4"/>
  <c r="AU21" i="4"/>
  <c r="AU19" i="4"/>
  <c r="AU17" i="4"/>
  <c r="AU15" i="4"/>
  <c r="AU13" i="4"/>
  <c r="AU11" i="4"/>
  <c r="AU9" i="4"/>
  <c r="AU7" i="4"/>
  <c r="AU5" i="4"/>
  <c r="AN44" i="4"/>
  <c r="H44" i="4" s="1"/>
  <c r="AN38" i="4"/>
  <c r="H38" i="4" s="1"/>
  <c r="AN30" i="4"/>
  <c r="H30" i="4" s="1"/>
  <c r="AN26" i="4"/>
  <c r="H26" i="4" s="1"/>
  <c r="AN24" i="4"/>
  <c r="H24" i="4" s="1"/>
  <c r="AN22" i="4"/>
  <c r="H22" i="4" s="1"/>
  <c r="AN47" i="4"/>
  <c r="H47" i="4" s="1"/>
  <c r="AN45" i="4"/>
  <c r="H45" i="4" s="1"/>
  <c r="AN43" i="4"/>
  <c r="H43" i="4" s="1"/>
  <c r="AN41" i="4"/>
  <c r="H41" i="4" s="1"/>
  <c r="AN39" i="4"/>
  <c r="H39" i="4" s="1"/>
  <c r="AN37" i="4"/>
  <c r="H37" i="4" s="1"/>
  <c r="AN35" i="4"/>
  <c r="H35" i="4" s="1"/>
  <c r="AN33" i="4"/>
  <c r="H33" i="4" s="1"/>
  <c r="AN31" i="4"/>
  <c r="H31" i="4" s="1"/>
  <c r="AN29" i="4"/>
  <c r="H29" i="4" s="1"/>
  <c r="AN27" i="4"/>
  <c r="H27" i="4" s="1"/>
  <c r="AN25" i="4"/>
  <c r="H25" i="4" s="1"/>
  <c r="AN23" i="4"/>
  <c r="H23" i="4" s="1"/>
  <c r="AN21" i="4"/>
  <c r="H21" i="4" s="1"/>
  <c r="AN19" i="4"/>
  <c r="H19" i="4" s="1"/>
  <c r="AN17" i="4"/>
  <c r="H17" i="4" s="1"/>
  <c r="AN15" i="4"/>
  <c r="H15" i="4" s="1"/>
  <c r="AN13" i="4"/>
  <c r="H13" i="4" s="1"/>
  <c r="AN11" i="4"/>
  <c r="H11" i="4" s="1"/>
  <c r="AN9" i="4"/>
  <c r="H9" i="4" s="1"/>
  <c r="AN7" i="4"/>
  <c r="H7" i="4" s="1"/>
  <c r="AN5" i="4"/>
  <c r="H5" i="4" s="1"/>
  <c r="AN42" i="4"/>
  <c r="H42" i="4" s="1"/>
  <c r="AN36" i="4"/>
  <c r="H36" i="4" s="1"/>
  <c r="AN34" i="4"/>
  <c r="H34" i="4" s="1"/>
  <c r="AN28" i="4"/>
  <c r="H28" i="4" s="1"/>
  <c r="AB5" i="4" a="1"/>
  <c r="AU48" i="4"/>
  <c r="AU46" i="4"/>
  <c r="AU44" i="4"/>
  <c r="AU42" i="4"/>
  <c r="AU40" i="4"/>
  <c r="AU38" i="4"/>
  <c r="AU36" i="4"/>
  <c r="AU34" i="4"/>
  <c r="AU32" i="4"/>
  <c r="AU30" i="4"/>
  <c r="AU28" i="4"/>
  <c r="AU26" i="4"/>
  <c r="AU24" i="4"/>
  <c r="AU22" i="4"/>
  <c r="AU20" i="4"/>
  <c r="AU18" i="4"/>
  <c r="AU16" i="4"/>
  <c r="AU14" i="4"/>
  <c r="AU12" i="4"/>
  <c r="AU10" i="4"/>
  <c r="AU8" i="4"/>
  <c r="AU6" i="4"/>
  <c r="T5" i="4"/>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5" i="4"/>
  <c r="N42" i="107" l="1"/>
  <c r="N42" i="106"/>
  <c r="N42" i="105"/>
  <c r="N42" i="104"/>
  <c r="N42" i="103"/>
  <c r="N42" i="102"/>
  <c r="N42" i="100"/>
  <c r="N42" i="101"/>
  <c r="N42" i="97"/>
  <c r="N42" i="96"/>
  <c r="N42" i="98"/>
  <c r="N42" i="99"/>
  <c r="N42" i="94"/>
  <c r="N42" i="93"/>
  <c r="N42" i="95"/>
  <c r="N42" i="92"/>
  <c r="N42" i="91"/>
  <c r="N42" i="89"/>
  <c r="N42" i="90"/>
  <c r="N42" i="85"/>
  <c r="N42" i="88"/>
  <c r="N42" i="86"/>
  <c r="N42" i="84"/>
  <c r="N42" i="87"/>
  <c r="N42" i="83"/>
  <c r="N42" i="81"/>
  <c r="N42" i="80"/>
  <c r="N42" i="82"/>
  <c r="N42" i="77"/>
  <c r="N42" i="76"/>
  <c r="N42" i="78"/>
  <c r="N42" i="75"/>
  <c r="N42" i="74"/>
  <c r="N42" i="79"/>
  <c r="N42" i="73"/>
  <c r="N42" i="72"/>
  <c r="N7" i="107"/>
  <c r="N7" i="105"/>
  <c r="N7" i="106"/>
  <c r="N7" i="104"/>
  <c r="N7" i="103"/>
  <c r="N7" i="102"/>
  <c r="N7" i="101"/>
  <c r="N7" i="100"/>
  <c r="N7" i="98"/>
  <c r="N7" i="99"/>
  <c r="N7" i="97"/>
  <c r="N7" i="93"/>
  <c r="N7" i="94"/>
  <c r="N7" i="96"/>
  <c r="N7" i="95"/>
  <c r="N7" i="90"/>
  <c r="N7" i="91"/>
  <c r="N7" i="89"/>
  <c r="N7" i="92"/>
  <c r="N7" i="87"/>
  <c r="N7" i="86"/>
  <c r="N7" i="85"/>
  <c r="N7" i="88"/>
  <c r="N7" i="81"/>
  <c r="N7" i="83"/>
  <c r="N7" i="84"/>
  <c r="N7" i="82"/>
  <c r="N7" i="79"/>
  <c r="N7" i="73"/>
  <c r="N7" i="80"/>
  <c r="N7" i="76"/>
  <c r="N7" i="75"/>
  <c r="N7" i="72"/>
  <c r="N7" i="78"/>
  <c r="N7" i="77"/>
  <c r="N7" i="74"/>
  <c r="N15" i="107"/>
  <c r="N15" i="106"/>
  <c r="N15" i="105"/>
  <c r="N15" i="104"/>
  <c r="N15" i="103"/>
  <c r="N15" i="102"/>
  <c r="N15" i="101"/>
  <c r="N15" i="100"/>
  <c r="N15" i="99"/>
  <c r="N15" i="97"/>
  <c r="N15" i="98"/>
  <c r="N15" i="95"/>
  <c r="N15" i="94"/>
  <c r="N15" i="93"/>
  <c r="N15" i="96"/>
  <c r="N15" i="92"/>
  <c r="N15" i="89"/>
  <c r="N15" i="90"/>
  <c r="N15" i="91"/>
  <c r="N15" i="88"/>
  <c r="N15" i="87"/>
  <c r="N15" i="86"/>
  <c r="N15" i="85"/>
  <c r="N15" i="83"/>
  <c r="N15" i="84"/>
  <c r="N15" i="82"/>
  <c r="N15" i="81"/>
  <c r="N15" i="80"/>
  <c r="N15" i="79"/>
  <c r="N15" i="78"/>
  <c r="N15" i="75"/>
  <c r="N15" i="74"/>
  <c r="N15" i="77"/>
  <c r="N15" i="76"/>
  <c r="N15" i="73"/>
  <c r="N15" i="72"/>
  <c r="N23" i="106"/>
  <c r="N23" i="107"/>
  <c r="N23" i="105"/>
  <c r="N23" i="104"/>
  <c r="N23" i="103"/>
  <c r="N23" i="101"/>
  <c r="N23" i="102"/>
  <c r="N23" i="100"/>
  <c r="N23" i="99"/>
  <c r="N23" i="98"/>
  <c r="N23" i="97"/>
  <c r="N23" i="96"/>
  <c r="N23" i="95"/>
  <c r="N23" i="94"/>
  <c r="N23" i="93"/>
  <c r="N23" i="90"/>
  <c r="N23" i="89"/>
  <c r="N23" i="92"/>
  <c r="N23" i="91"/>
  <c r="N23" i="86"/>
  <c r="N23" i="87"/>
  <c r="N23" i="88"/>
  <c r="N23" i="85"/>
  <c r="N23" i="84"/>
  <c r="N23" i="82"/>
  <c r="N23" i="83"/>
  <c r="N23" i="81"/>
  <c r="N23" i="78"/>
  <c r="N23" i="77"/>
  <c r="N23" i="76"/>
  <c r="N23" i="80"/>
  <c r="N23" i="75"/>
  <c r="N23" i="74"/>
  <c r="N23" i="73"/>
  <c r="N23" i="72"/>
  <c r="N23" i="79"/>
  <c r="N31" i="107"/>
  <c r="N31" i="106"/>
  <c r="N31" i="105"/>
  <c r="N31" i="104"/>
  <c r="N31" i="103"/>
  <c r="N31" i="102"/>
  <c r="N31" i="101"/>
  <c r="N31" i="100"/>
  <c r="N31" i="99"/>
  <c r="N31" i="97"/>
  <c r="N31" i="98"/>
  <c r="N31" i="96"/>
  <c r="N31" i="95"/>
  <c r="N31" i="94"/>
  <c r="N31" i="93"/>
  <c r="N31" i="92"/>
  <c r="N31" i="89"/>
  <c r="N31" i="91"/>
  <c r="N31" i="90"/>
  <c r="N31" i="88"/>
  <c r="N31" i="86"/>
  <c r="N31" i="85"/>
  <c r="N31" i="87"/>
  <c r="N31" i="84"/>
  <c r="N31" i="83"/>
  <c r="N31" i="82"/>
  <c r="N31" i="81"/>
  <c r="N31" i="80"/>
  <c r="N31" i="75"/>
  <c r="N31" i="73"/>
  <c r="N31" i="79"/>
  <c r="N31" i="77"/>
  <c r="N31" i="72"/>
  <c r="N31" i="74"/>
  <c r="N31" i="76"/>
  <c r="N31" i="78"/>
  <c r="N39" i="107"/>
  <c r="N39" i="106"/>
  <c r="N39" i="105"/>
  <c r="N39" i="104"/>
  <c r="N39" i="103"/>
  <c r="N39" i="102"/>
  <c r="N39" i="101"/>
  <c r="N39" i="100"/>
  <c r="N39" i="99"/>
  <c r="N39" i="97"/>
  <c r="N39" i="98"/>
  <c r="N39" i="94"/>
  <c r="N39" i="93"/>
  <c r="N39" i="96"/>
  <c r="N39" i="95"/>
  <c r="N39" i="92"/>
  <c r="N39" i="89"/>
  <c r="N39" i="91"/>
  <c r="N39" i="90"/>
  <c r="N39" i="88"/>
  <c r="N39" i="86"/>
  <c r="N39" i="84"/>
  <c r="N39" i="87"/>
  <c r="N39" i="85"/>
  <c r="N39" i="82"/>
  <c r="N39" i="83"/>
  <c r="N39" i="81"/>
  <c r="N39" i="80"/>
  <c r="N39" i="77"/>
  <c r="N39" i="76"/>
  <c r="N39" i="75"/>
  <c r="N39" i="74"/>
  <c r="N39" i="78"/>
  <c r="N39" i="73"/>
  <c r="N39" i="79"/>
  <c r="N39" i="72"/>
  <c r="N47" i="107"/>
  <c r="N47" i="106"/>
  <c r="N47" i="105"/>
  <c r="N47" i="104"/>
  <c r="N47" i="103"/>
  <c r="N47" i="101"/>
  <c r="N47" i="102"/>
  <c r="N47" i="99"/>
  <c r="N47" i="100"/>
  <c r="N47" i="98"/>
  <c r="N47" i="97"/>
  <c r="N47" i="96"/>
  <c r="N47" i="92"/>
  <c r="N47" i="94"/>
  <c r="N47" i="93"/>
  <c r="N47" i="95"/>
  <c r="N47" i="90"/>
  <c r="N47" i="89"/>
  <c r="N47" i="91"/>
  <c r="N47" i="88"/>
  <c r="N47" i="86"/>
  <c r="N47" i="87"/>
  <c r="N47" i="85"/>
  <c r="N47" i="84"/>
  <c r="N47" i="82"/>
  <c r="N47" i="80"/>
  <c r="N47" i="81"/>
  <c r="N47" i="83"/>
  <c r="N47" i="75"/>
  <c r="N47" i="79"/>
  <c r="N47" i="76"/>
  <c r="N47" i="72"/>
  <c r="N47" i="77"/>
  <c r="N47" i="74"/>
  <c r="N47" i="73"/>
  <c r="N47" i="78"/>
  <c r="N30" i="107"/>
  <c r="N30" i="106"/>
  <c r="N30" i="105"/>
  <c r="N30" i="104"/>
  <c r="N30" i="103"/>
  <c r="N30" i="102"/>
  <c r="N30" i="101"/>
  <c r="N30" i="100"/>
  <c r="N30" i="99"/>
  <c r="N30" i="97"/>
  <c r="N30" i="98"/>
  <c r="N30" i="94"/>
  <c r="N30" i="95"/>
  <c r="N30" i="93"/>
  <c r="N30" i="96"/>
  <c r="N30" i="89"/>
  <c r="N30" i="92"/>
  <c r="N30" i="91"/>
  <c r="N30" i="90"/>
  <c r="N30" i="86"/>
  <c r="N30" i="87"/>
  <c r="N30" i="88"/>
  <c r="N30" i="85"/>
  <c r="N30" i="83"/>
  <c r="N30" i="82"/>
  <c r="N30" i="81"/>
  <c r="N30" i="84"/>
  <c r="N30" i="77"/>
  <c r="N30" i="75"/>
  <c r="N30" i="73"/>
  <c r="N30" i="79"/>
  <c r="N30" i="74"/>
  <c r="N30" i="72"/>
  <c r="N30" i="78"/>
  <c r="N30" i="80"/>
  <c r="N30" i="76"/>
  <c r="N12" i="107"/>
  <c r="N12" i="106"/>
  <c r="N12" i="105"/>
  <c r="N12" i="104"/>
  <c r="N12" i="103"/>
  <c r="N12" i="100"/>
  <c r="N12" i="99"/>
  <c r="N12" i="102"/>
  <c r="N12" i="101"/>
  <c r="N12" i="97"/>
  <c r="N12" i="98"/>
  <c r="N12" i="93"/>
  <c r="N12" i="96"/>
  <c r="N12" i="95"/>
  <c r="N12" i="94"/>
  <c r="N12" i="89"/>
  <c r="N12" i="92"/>
  <c r="N12" i="90"/>
  <c r="N12" i="91"/>
  <c r="N12" i="88"/>
  <c r="N12" i="87"/>
  <c r="N12" i="86"/>
  <c r="N12" i="85"/>
  <c r="N12" i="83"/>
  <c r="N12" i="84"/>
  <c r="N12" i="82"/>
  <c r="N12" i="81"/>
  <c r="N12" i="80"/>
  <c r="N12" i="78"/>
  <c r="N12" i="73"/>
  <c r="N12" i="79"/>
  <c r="N12" i="75"/>
  <c r="N12" i="77"/>
  <c r="N12" i="76"/>
  <c r="N12" i="72"/>
  <c r="N12" i="74"/>
  <c r="N20" i="107"/>
  <c r="N20" i="106"/>
  <c r="N20" i="105"/>
  <c r="N20" i="104"/>
  <c r="N20" i="103"/>
  <c r="N20" i="101"/>
  <c r="N20" i="100"/>
  <c r="N20" i="99"/>
  <c r="N20" i="102"/>
  <c r="N20" i="97"/>
  <c r="N20" i="98"/>
  <c r="N20" i="96"/>
  <c r="N20" i="94"/>
  <c r="N20" i="95"/>
  <c r="N20" i="93"/>
  <c r="N20" i="92"/>
  <c r="N20" i="90"/>
  <c r="N20" i="91"/>
  <c r="N20" i="89"/>
  <c r="N20" i="86"/>
  <c r="N20" i="87"/>
  <c r="N20" i="88"/>
  <c r="N20" i="85"/>
  <c r="N20" i="83"/>
  <c r="N20" i="82"/>
  <c r="N20" i="84"/>
  <c r="N20" i="81"/>
  <c r="N20" i="80"/>
  <c r="N20" i="78"/>
  <c r="N20" i="75"/>
  <c r="N20" i="73"/>
  <c r="N20" i="79"/>
  <c r="N20" i="72"/>
  <c r="N20" i="77"/>
  <c r="N20" i="74"/>
  <c r="N20" i="76"/>
  <c r="N34" i="107"/>
  <c r="N34" i="106"/>
  <c r="N34" i="105"/>
  <c r="N34" i="104"/>
  <c r="N34" i="103"/>
  <c r="N34" i="102"/>
  <c r="N34" i="101"/>
  <c r="N34" i="99"/>
  <c r="N34" i="100"/>
  <c r="N34" i="97"/>
  <c r="N34" i="98"/>
  <c r="N34" i="96"/>
  <c r="N34" i="94"/>
  <c r="N34" i="93"/>
  <c r="N34" i="95"/>
  <c r="N34" i="92"/>
  <c r="N34" i="89"/>
  <c r="N34" i="91"/>
  <c r="N34" i="90"/>
  <c r="N34" i="86"/>
  <c r="N34" i="85"/>
  <c r="N34" i="87"/>
  <c r="N34" i="88"/>
  <c r="N34" i="83"/>
  <c r="N34" i="82"/>
  <c r="N34" i="81"/>
  <c r="N34" i="84"/>
  <c r="N34" i="80"/>
  <c r="N34" i="79"/>
  <c r="N34" i="72"/>
  <c r="N34" i="78"/>
  <c r="N34" i="74"/>
  <c r="N34" i="76"/>
  <c r="N34" i="77"/>
  <c r="N34" i="73"/>
  <c r="N34" i="75"/>
  <c r="N11" i="107"/>
  <c r="N11" i="106"/>
  <c r="N11" i="105"/>
  <c r="N11" i="104"/>
  <c r="N11" i="103"/>
  <c r="N11" i="101"/>
  <c r="N11" i="102"/>
  <c r="N11" i="99"/>
  <c r="N11" i="100"/>
  <c r="N11" i="98"/>
  <c r="N11" i="97"/>
  <c r="N11" i="96"/>
  <c r="N11" i="95"/>
  <c r="N11" i="94"/>
  <c r="N11" i="93"/>
  <c r="N11" i="92"/>
  <c r="N11" i="90"/>
  <c r="N11" i="91"/>
  <c r="N11" i="89"/>
  <c r="N11" i="88"/>
  <c r="N11" i="87"/>
  <c r="N11" i="86"/>
  <c r="N11" i="85"/>
  <c r="N11" i="84"/>
  <c r="N11" i="82"/>
  <c r="N11" i="81"/>
  <c r="N11" i="83"/>
  <c r="N11" i="79"/>
  <c r="N11" i="75"/>
  <c r="N11" i="77"/>
  <c r="N11" i="76"/>
  <c r="N11" i="74"/>
  <c r="N11" i="78"/>
  <c r="N11" i="72"/>
  <c r="N11" i="80"/>
  <c r="N11" i="73"/>
  <c r="N19" i="107"/>
  <c r="N19" i="106"/>
  <c r="N19" i="105"/>
  <c r="N19" i="103"/>
  <c r="N19" i="104"/>
  <c r="N19" i="101"/>
  <c r="N19" i="100"/>
  <c r="N19" i="102"/>
  <c r="N19" i="99"/>
  <c r="N19" i="98"/>
  <c r="N19" i="97"/>
  <c r="N19" i="94"/>
  <c r="N19" i="95"/>
  <c r="N19" i="93"/>
  <c r="N19" i="96"/>
  <c r="N19" i="91"/>
  <c r="N19" i="89"/>
  <c r="N19" i="92"/>
  <c r="N19" i="90"/>
  <c r="N19" i="87"/>
  <c r="N19" i="88"/>
  <c r="N19" i="85"/>
  <c r="N19" i="86"/>
  <c r="N19" i="83"/>
  <c r="N19" i="84"/>
  <c r="N19" i="82"/>
  <c r="N19" i="81"/>
  <c r="N19" i="79"/>
  <c r="N19" i="72"/>
  <c r="N19" i="77"/>
  <c r="N19" i="76"/>
  <c r="N19" i="74"/>
  <c r="N19" i="73"/>
  <c r="N19" i="75"/>
  <c r="N19" i="80"/>
  <c r="N19" i="78"/>
  <c r="N27" i="107"/>
  <c r="N27" i="106"/>
  <c r="N27" i="105"/>
  <c r="N27" i="104"/>
  <c r="N27" i="103"/>
  <c r="N27" i="102"/>
  <c r="N27" i="100"/>
  <c r="N27" i="101"/>
  <c r="N27" i="99"/>
  <c r="N27" i="98"/>
  <c r="N27" i="97"/>
  <c r="N27" i="95"/>
  <c r="N27" i="93"/>
  <c r="N27" i="94"/>
  <c r="N27" i="96"/>
  <c r="N27" i="91"/>
  <c r="N27" i="90"/>
  <c r="N27" i="89"/>
  <c r="N27" i="92"/>
  <c r="N27" i="88"/>
  <c r="N27" i="87"/>
  <c r="N27" i="85"/>
  <c r="N27" i="86"/>
  <c r="N27" i="84"/>
  <c r="N27" i="83"/>
  <c r="N27" i="81"/>
  <c r="N27" i="82"/>
  <c r="N27" i="80"/>
  <c r="N27" i="76"/>
  <c r="N27" i="75"/>
  <c r="N27" i="73"/>
  <c r="N27" i="79"/>
  <c r="N27" i="78"/>
  <c r="N27" i="77"/>
  <c r="N27" i="74"/>
  <c r="N27" i="72"/>
  <c r="N35" i="107"/>
  <c r="N35" i="106"/>
  <c r="N35" i="105"/>
  <c r="N35" i="104"/>
  <c r="N35" i="103"/>
  <c r="N35" i="102"/>
  <c r="N35" i="101"/>
  <c r="N35" i="100"/>
  <c r="N35" i="99"/>
  <c r="N35" i="97"/>
  <c r="N35" i="98"/>
  <c r="N35" i="96"/>
  <c r="N35" i="94"/>
  <c r="N35" i="93"/>
  <c r="N35" i="95"/>
  <c r="N35" i="92"/>
  <c r="N35" i="89"/>
  <c r="N35" i="91"/>
  <c r="N35" i="90"/>
  <c r="N35" i="88"/>
  <c r="N35" i="85"/>
  <c r="N35" i="86"/>
  <c r="N35" i="87"/>
  <c r="N35" i="84"/>
  <c r="N35" i="83"/>
  <c r="N35" i="82"/>
  <c r="N35" i="81"/>
  <c r="N35" i="80"/>
  <c r="N35" i="79"/>
  <c r="N35" i="72"/>
  <c r="N35" i="78"/>
  <c r="N35" i="76"/>
  <c r="N35" i="74"/>
  <c r="N35" i="75"/>
  <c r="N35" i="77"/>
  <c r="N35" i="73"/>
  <c r="N43" i="107"/>
  <c r="N43" i="106"/>
  <c r="N43" i="105"/>
  <c r="N43" i="104"/>
  <c r="N43" i="103"/>
  <c r="N43" i="102"/>
  <c r="N43" i="100"/>
  <c r="N43" i="99"/>
  <c r="N43" i="101"/>
  <c r="N43" i="97"/>
  <c r="N43" i="98"/>
  <c r="N43" i="93"/>
  <c r="N43" i="94"/>
  <c r="N43" i="92"/>
  <c r="N43" i="96"/>
  <c r="N43" i="95"/>
  <c r="N43" i="91"/>
  <c r="N43" i="88"/>
  <c r="N43" i="89"/>
  <c r="N43" i="90"/>
  <c r="N43" i="85"/>
  <c r="N43" i="86"/>
  <c r="N43" i="84"/>
  <c r="N43" i="87"/>
  <c r="N43" i="83"/>
  <c r="N43" i="80"/>
  <c r="N43" i="81"/>
  <c r="N43" i="82"/>
  <c r="N43" i="77"/>
  <c r="N43" i="78"/>
  <c r="N43" i="76"/>
  <c r="N43" i="75"/>
  <c r="N43" i="79"/>
  <c r="N43" i="74"/>
  <c r="N43" i="73"/>
  <c r="N43" i="72"/>
  <c r="N24" i="107"/>
  <c r="N24" i="106"/>
  <c r="N24" i="105"/>
  <c r="N24" i="103"/>
  <c r="N24" i="104"/>
  <c r="N24" i="102"/>
  <c r="N24" i="100"/>
  <c r="N24" i="101"/>
  <c r="N24" i="98"/>
  <c r="N24" i="99"/>
  <c r="N24" i="97"/>
  <c r="N24" i="93"/>
  <c r="N24" i="96"/>
  <c r="N24" i="95"/>
  <c r="N24" i="94"/>
  <c r="N24" i="90"/>
  <c r="N24" i="89"/>
  <c r="N24" i="92"/>
  <c r="N24" i="91"/>
  <c r="N24" i="85"/>
  <c r="N24" i="86"/>
  <c r="N24" i="87"/>
  <c r="N24" i="88"/>
  <c r="N24" i="84"/>
  <c r="N24" i="82"/>
  <c r="N24" i="83"/>
  <c r="N24" i="81"/>
  <c r="N24" i="79"/>
  <c r="N24" i="72"/>
  <c r="N24" i="78"/>
  <c r="N24" i="77"/>
  <c r="N24" i="76"/>
  <c r="N24" i="75"/>
  <c r="N24" i="74"/>
  <c r="N24" i="80"/>
  <c r="N24" i="73"/>
  <c r="N44" i="106"/>
  <c r="N44" i="105"/>
  <c r="N44" i="107"/>
  <c r="N44" i="104"/>
  <c r="N44" i="103"/>
  <c r="N44" i="102"/>
  <c r="N44" i="101"/>
  <c r="N44" i="100"/>
  <c r="N44" i="99"/>
  <c r="N44" i="97"/>
  <c r="N44" i="98"/>
  <c r="N44" i="96"/>
  <c r="N44" i="95"/>
  <c r="N44" i="93"/>
  <c r="N44" i="94"/>
  <c r="N44" i="92"/>
  <c r="N44" i="91"/>
  <c r="N44" i="88"/>
  <c r="N44" i="89"/>
  <c r="N44" i="90"/>
  <c r="N44" i="85"/>
  <c r="N44" i="86"/>
  <c r="N44" i="84"/>
  <c r="N44" i="87"/>
  <c r="N44" i="82"/>
  <c r="N44" i="83"/>
  <c r="N44" i="80"/>
  <c r="N44" i="81"/>
  <c r="N44" i="73"/>
  <c r="N44" i="77"/>
  <c r="N44" i="78"/>
  <c r="N44" i="76"/>
  <c r="N44" i="75"/>
  <c r="N44" i="72"/>
  <c r="N44" i="79"/>
  <c r="N44" i="74"/>
  <c r="N8" i="107"/>
  <c r="N8" i="106"/>
  <c r="N8" i="105"/>
  <c r="N8" i="104"/>
  <c r="N8" i="103"/>
  <c r="N8" i="100"/>
  <c r="N8" i="101"/>
  <c r="N8" i="102"/>
  <c r="N8" i="98"/>
  <c r="N8" i="99"/>
  <c r="N8" i="97"/>
  <c r="N8" i="96"/>
  <c r="N8" i="95"/>
  <c r="N8" i="93"/>
  <c r="N8" i="94"/>
  <c r="N8" i="92"/>
  <c r="N8" i="90"/>
  <c r="N8" i="91"/>
  <c r="N8" i="89"/>
  <c r="N8" i="88"/>
  <c r="N8" i="87"/>
  <c r="N8" i="86"/>
  <c r="N8" i="85"/>
  <c r="N8" i="84"/>
  <c r="N8" i="82"/>
  <c r="N8" i="81"/>
  <c r="N8" i="83"/>
  <c r="N8" i="77"/>
  <c r="N8" i="75"/>
  <c r="N8" i="74"/>
  <c r="N8" i="79"/>
  <c r="N8" i="73"/>
  <c r="N8" i="80"/>
  <c r="N8" i="72"/>
  <c r="N8" i="78"/>
  <c r="N8" i="76"/>
  <c r="N16" i="107"/>
  <c r="N16" i="106"/>
  <c r="N16" i="105"/>
  <c r="N16" i="104"/>
  <c r="N16" i="103"/>
  <c r="N16" i="101"/>
  <c r="N16" i="100"/>
  <c r="N16" i="102"/>
  <c r="N16" i="99"/>
  <c r="N16" i="98"/>
  <c r="N16" i="95"/>
  <c r="N16" i="97"/>
  <c r="N16" i="94"/>
  <c r="N16" i="93"/>
  <c r="N16" i="96"/>
  <c r="N16" i="91"/>
  <c r="N16" i="92"/>
  <c r="N16" i="89"/>
  <c r="N16" i="90"/>
  <c r="N16" i="85"/>
  <c r="N16" i="88"/>
  <c r="N16" i="87"/>
  <c r="N16" i="86"/>
  <c r="N16" i="83"/>
  <c r="N16" i="84"/>
  <c r="N16" i="82"/>
  <c r="N16" i="81"/>
  <c r="N16" i="77"/>
  <c r="N16" i="76"/>
  <c r="N16" i="73"/>
  <c r="N16" i="80"/>
  <c r="N16" i="79"/>
  <c r="N16" i="78"/>
  <c r="N16" i="75"/>
  <c r="N16" i="72"/>
  <c r="N16" i="74"/>
  <c r="N40" i="107"/>
  <c r="N40" i="106"/>
  <c r="N40" i="105"/>
  <c r="N40" i="104"/>
  <c r="N40" i="103"/>
  <c r="N40" i="102"/>
  <c r="N40" i="101"/>
  <c r="N40" i="100"/>
  <c r="N40" i="99"/>
  <c r="N40" i="97"/>
  <c r="N40" i="96"/>
  <c r="N40" i="98"/>
  <c r="N40" i="95"/>
  <c r="N40" i="94"/>
  <c r="N40" i="93"/>
  <c r="N40" i="90"/>
  <c r="N40" i="92"/>
  <c r="N40" i="89"/>
  <c r="N40" i="91"/>
  <c r="N40" i="87"/>
  <c r="N40" i="85"/>
  <c r="N40" i="88"/>
  <c r="N40" i="86"/>
  <c r="N40" i="84"/>
  <c r="N40" i="80"/>
  <c r="N40" i="82"/>
  <c r="N40" i="83"/>
  <c r="N40" i="81"/>
  <c r="N40" i="79"/>
  <c r="N40" i="78"/>
  <c r="N40" i="73"/>
  <c r="N40" i="72"/>
  <c r="N40" i="77"/>
  <c r="N40" i="76"/>
  <c r="N40" i="74"/>
  <c r="N40" i="75"/>
  <c r="N28" i="107"/>
  <c r="N28" i="106"/>
  <c r="N28" i="105"/>
  <c r="N28" i="104"/>
  <c r="N28" i="103"/>
  <c r="N28" i="101"/>
  <c r="N28" i="102"/>
  <c r="N28" i="100"/>
  <c r="N28" i="99"/>
  <c r="N28" i="98"/>
  <c r="N28" i="97"/>
  <c r="N28" i="95"/>
  <c r="N28" i="93"/>
  <c r="N28" i="94"/>
  <c r="N28" i="96"/>
  <c r="N28" i="92"/>
  <c r="N28" i="91"/>
  <c r="N28" i="90"/>
  <c r="N28" i="89"/>
  <c r="N28" i="88"/>
  <c r="N28" i="87"/>
  <c r="N28" i="85"/>
  <c r="N28" i="86"/>
  <c r="N28" i="82"/>
  <c r="N28" i="84"/>
  <c r="N28" i="83"/>
  <c r="N28" i="81"/>
  <c r="N28" i="80"/>
  <c r="N28" i="76"/>
  <c r="N28" i="75"/>
  <c r="N28" i="73"/>
  <c r="N28" i="77"/>
  <c r="N28" i="78"/>
  <c r="N28" i="79"/>
  <c r="N28" i="74"/>
  <c r="N28" i="72"/>
  <c r="N9" i="107"/>
  <c r="N9" i="106"/>
  <c r="N9" i="105"/>
  <c r="N9" i="104"/>
  <c r="N9" i="103"/>
  <c r="N9" i="100"/>
  <c r="N9" i="101"/>
  <c r="N9" i="102"/>
  <c r="N9" i="99"/>
  <c r="N9" i="98"/>
  <c r="N9" i="97"/>
  <c r="N9" i="96"/>
  <c r="N9" i="95"/>
  <c r="N9" i="94"/>
  <c r="N9" i="93"/>
  <c r="N9" i="92"/>
  <c r="N9" i="90"/>
  <c r="N9" i="91"/>
  <c r="N9" i="89"/>
  <c r="N9" i="88"/>
  <c r="N9" i="87"/>
  <c r="N9" i="86"/>
  <c r="N9" i="85"/>
  <c r="N9" i="84"/>
  <c r="N9" i="82"/>
  <c r="N9" i="81"/>
  <c r="N9" i="83"/>
  <c r="N9" i="77"/>
  <c r="N9" i="76"/>
  <c r="N9" i="75"/>
  <c r="N9" i="74"/>
  <c r="N9" i="73"/>
  <c r="N9" i="79"/>
  <c r="N9" i="78"/>
  <c r="N9" i="72"/>
  <c r="N9" i="80"/>
  <c r="N17" i="107"/>
  <c r="N17" i="106"/>
  <c r="N17" i="105"/>
  <c r="N17" i="104"/>
  <c r="N17" i="103"/>
  <c r="N17" i="101"/>
  <c r="N17" i="100"/>
  <c r="N17" i="102"/>
  <c r="N17" i="99"/>
  <c r="N17" i="98"/>
  <c r="N17" i="97"/>
  <c r="N17" i="95"/>
  <c r="N17" i="93"/>
  <c r="N17" i="96"/>
  <c r="N17" i="94"/>
  <c r="N17" i="91"/>
  <c r="N17" i="92"/>
  <c r="N17" i="89"/>
  <c r="N17" i="90"/>
  <c r="N17" i="85"/>
  <c r="N17" i="88"/>
  <c r="N17" i="87"/>
  <c r="N17" i="86"/>
  <c r="N17" i="83"/>
  <c r="N17" i="84"/>
  <c r="N17" i="82"/>
  <c r="N17" i="81"/>
  <c r="N17" i="77"/>
  <c r="N17" i="74"/>
  <c r="N17" i="80"/>
  <c r="N17" i="76"/>
  <c r="N17" i="73"/>
  <c r="N17" i="79"/>
  <c r="N17" i="78"/>
  <c r="N17" i="75"/>
  <c r="N17" i="72"/>
  <c r="N25" i="107"/>
  <c r="N25" i="106"/>
  <c r="N25" i="105"/>
  <c r="N25" i="104"/>
  <c r="N25" i="103"/>
  <c r="N25" i="102"/>
  <c r="N25" i="100"/>
  <c r="N25" i="101"/>
  <c r="N25" i="99"/>
  <c r="N25" i="98"/>
  <c r="N25" i="97"/>
  <c r="N25" i="93"/>
  <c r="N25" i="96"/>
  <c r="N25" i="95"/>
  <c r="N25" i="94"/>
  <c r="N25" i="90"/>
  <c r="N25" i="89"/>
  <c r="N25" i="92"/>
  <c r="N25" i="91"/>
  <c r="N25" i="85"/>
  <c r="N25" i="86"/>
  <c r="N25" i="87"/>
  <c r="N25" i="88"/>
  <c r="N25" i="81"/>
  <c r="N25" i="84"/>
  <c r="N25" i="82"/>
  <c r="N25" i="83"/>
  <c r="N25" i="75"/>
  <c r="N25" i="74"/>
  <c r="N25" i="73"/>
  <c r="N25" i="79"/>
  <c r="N25" i="78"/>
  <c r="N25" i="77"/>
  <c r="N25" i="72"/>
  <c r="N25" i="80"/>
  <c r="N25" i="76"/>
  <c r="N33" i="107"/>
  <c r="N33" i="106"/>
  <c r="N33" i="105"/>
  <c r="N33" i="104"/>
  <c r="N33" i="103"/>
  <c r="N33" i="102"/>
  <c r="N33" i="101"/>
  <c r="N33" i="100"/>
  <c r="N33" i="97"/>
  <c r="N33" i="99"/>
  <c r="N33" i="98"/>
  <c r="N33" i="95"/>
  <c r="N33" i="96"/>
  <c r="N33" i="94"/>
  <c r="N33" i="93"/>
  <c r="N33" i="91"/>
  <c r="N33" i="90"/>
  <c r="N33" i="92"/>
  <c r="N33" i="89"/>
  <c r="N33" i="87"/>
  <c r="N33" i="86"/>
  <c r="N33" i="85"/>
  <c r="N33" i="88"/>
  <c r="N33" i="82"/>
  <c r="N33" i="81"/>
  <c r="N33" i="84"/>
  <c r="N33" i="80"/>
  <c r="N33" i="83"/>
  <c r="N33" i="78"/>
  <c r="N33" i="74"/>
  <c r="N33" i="76"/>
  <c r="N33" i="77"/>
  <c r="N33" i="75"/>
  <c r="N33" i="73"/>
  <c r="N33" i="72"/>
  <c r="N33" i="79"/>
  <c r="N41" i="107"/>
  <c r="N41" i="105"/>
  <c r="N41" i="106"/>
  <c r="N41" i="104"/>
  <c r="N41" i="103"/>
  <c r="N41" i="102"/>
  <c r="N41" i="101"/>
  <c r="N41" i="100"/>
  <c r="N41" i="98"/>
  <c r="N41" i="99"/>
  <c r="N41" i="97"/>
  <c r="N41" i="96"/>
  <c r="N41" i="95"/>
  <c r="N41" i="94"/>
  <c r="N41" i="93"/>
  <c r="N41" i="91"/>
  <c r="N41" i="90"/>
  <c r="N41" i="92"/>
  <c r="N41" i="89"/>
  <c r="N41" i="85"/>
  <c r="N41" i="84"/>
  <c r="N41" i="87"/>
  <c r="N41" i="86"/>
  <c r="N41" i="88"/>
  <c r="N41" i="81"/>
  <c r="N41" i="80"/>
  <c r="N41" i="82"/>
  <c r="N41" i="83"/>
  <c r="N41" i="78"/>
  <c r="N41" i="75"/>
  <c r="N41" i="74"/>
  <c r="N41" i="79"/>
  <c r="N41" i="73"/>
  <c r="N41" i="72"/>
  <c r="N41" i="77"/>
  <c r="N41" i="76"/>
  <c r="N22" i="107"/>
  <c r="N22" i="106"/>
  <c r="N22" i="105"/>
  <c r="N22" i="104"/>
  <c r="N22" i="103"/>
  <c r="N22" i="101"/>
  <c r="N22" i="102"/>
  <c r="N22" i="100"/>
  <c r="N22" i="99"/>
  <c r="N22" i="98"/>
  <c r="N22" i="97"/>
  <c r="N22" i="96"/>
  <c r="N22" i="95"/>
  <c r="N22" i="94"/>
  <c r="N22" i="93"/>
  <c r="N22" i="90"/>
  <c r="N22" i="92"/>
  <c r="N22" i="91"/>
  <c r="N22" i="89"/>
  <c r="N22" i="86"/>
  <c r="N22" i="87"/>
  <c r="N22" i="88"/>
  <c r="N22" i="85"/>
  <c r="N22" i="83"/>
  <c r="N22" i="81"/>
  <c r="N22" i="84"/>
  <c r="N22" i="82"/>
  <c r="N22" i="78"/>
  <c r="N22" i="80"/>
  <c r="N22" i="76"/>
  <c r="N22" i="74"/>
  <c r="N22" i="75"/>
  <c r="N22" i="73"/>
  <c r="N22" i="72"/>
  <c r="N22" i="79"/>
  <c r="N22" i="77"/>
  <c r="N38" i="106"/>
  <c r="N38" i="107"/>
  <c r="N38" i="105"/>
  <c r="N38" i="104"/>
  <c r="N38" i="103"/>
  <c r="N38" i="102"/>
  <c r="N38" i="101"/>
  <c r="N38" i="100"/>
  <c r="N38" i="99"/>
  <c r="N38" i="97"/>
  <c r="N38" i="96"/>
  <c r="N38" i="98"/>
  <c r="N38" i="94"/>
  <c r="N38" i="93"/>
  <c r="N38" i="95"/>
  <c r="N38" i="92"/>
  <c r="N38" i="89"/>
  <c r="N38" i="91"/>
  <c r="N38" i="90"/>
  <c r="N38" i="86"/>
  <c r="N38" i="84"/>
  <c r="N38" i="87"/>
  <c r="N38" i="88"/>
  <c r="N38" i="85"/>
  <c r="N38" i="83"/>
  <c r="N38" i="81"/>
  <c r="N38" i="80"/>
  <c r="N38" i="82"/>
  <c r="N38" i="77"/>
  <c r="N38" i="76"/>
  <c r="N38" i="74"/>
  <c r="N38" i="75"/>
  <c r="N38" i="73"/>
  <c r="N38" i="79"/>
  <c r="N38" i="78"/>
  <c r="N38" i="72"/>
  <c r="N6" i="107"/>
  <c r="N6" i="106"/>
  <c r="N6" i="105"/>
  <c r="N6" i="104"/>
  <c r="N6" i="103"/>
  <c r="N6" i="102"/>
  <c r="N6" i="101"/>
  <c r="N6" i="100"/>
  <c r="N6" i="99"/>
  <c r="N6" i="97"/>
  <c r="N6" i="98"/>
  <c r="N6" i="94"/>
  <c r="N6" i="93"/>
  <c r="N6" i="95"/>
  <c r="N6" i="96"/>
  <c r="N6" i="90"/>
  <c r="N6" i="89"/>
  <c r="N6" i="91"/>
  <c r="N6" i="92"/>
  <c r="N6" i="87"/>
  <c r="N6" i="85"/>
  <c r="N6" i="88"/>
  <c r="N6" i="86"/>
  <c r="N6" i="81"/>
  <c r="N6" i="83"/>
  <c r="N6" i="84"/>
  <c r="N6" i="82"/>
  <c r="N6" i="79"/>
  <c r="N6" i="73"/>
  <c r="N6" i="80"/>
  <c r="N6" i="76"/>
  <c r="N6" i="74"/>
  <c r="N6" i="72"/>
  <c r="N6" i="77"/>
  <c r="N6" i="78"/>
  <c r="N6" i="75"/>
  <c r="N14" i="107"/>
  <c r="N14" i="106"/>
  <c r="N14" i="105"/>
  <c r="N14" i="104"/>
  <c r="N14" i="103"/>
  <c r="N14" i="102"/>
  <c r="N14" i="101"/>
  <c r="N14" i="100"/>
  <c r="N14" i="99"/>
  <c r="N14" i="98"/>
  <c r="N14" i="97"/>
  <c r="N14" i="94"/>
  <c r="N14" i="93"/>
  <c r="N14" i="96"/>
  <c r="N14" i="95"/>
  <c r="N14" i="89"/>
  <c r="N14" i="92"/>
  <c r="N14" i="90"/>
  <c r="N14" i="91"/>
  <c r="N14" i="88"/>
  <c r="N14" i="87"/>
  <c r="N14" i="86"/>
  <c r="N14" i="85"/>
  <c r="N14" i="83"/>
  <c r="N14" i="84"/>
  <c r="N14" i="82"/>
  <c r="N14" i="81"/>
  <c r="N14" i="80"/>
  <c r="N14" i="78"/>
  <c r="N14" i="75"/>
  <c r="N14" i="74"/>
  <c r="N14" i="76"/>
  <c r="N14" i="73"/>
  <c r="N14" i="79"/>
  <c r="N14" i="77"/>
  <c r="N14" i="72"/>
  <c r="N32" i="107"/>
  <c r="N32" i="105"/>
  <c r="N32" i="106"/>
  <c r="N32" i="104"/>
  <c r="N32" i="102"/>
  <c r="N32" i="103"/>
  <c r="N32" i="101"/>
  <c r="N32" i="100"/>
  <c r="N32" i="99"/>
  <c r="N32" i="97"/>
  <c r="N32" i="98"/>
  <c r="N32" i="95"/>
  <c r="N32" i="94"/>
  <c r="N32" i="93"/>
  <c r="N32" i="96"/>
  <c r="N32" i="90"/>
  <c r="N32" i="92"/>
  <c r="N32" i="89"/>
  <c r="N32" i="91"/>
  <c r="N32" i="87"/>
  <c r="N32" i="88"/>
  <c r="N32" i="86"/>
  <c r="N32" i="85"/>
  <c r="N32" i="84"/>
  <c r="N32" i="83"/>
  <c r="N32" i="82"/>
  <c r="N32" i="81"/>
  <c r="N32" i="78"/>
  <c r="N32" i="76"/>
  <c r="N32" i="80"/>
  <c r="N32" i="75"/>
  <c r="N32" i="73"/>
  <c r="N32" i="79"/>
  <c r="N32" i="77"/>
  <c r="N32" i="72"/>
  <c r="N32" i="74"/>
  <c r="N36" i="107"/>
  <c r="N36" i="106"/>
  <c r="N36" i="104"/>
  <c r="N36" i="103"/>
  <c r="N36" i="105"/>
  <c r="N36" i="101"/>
  <c r="N36" i="102"/>
  <c r="N36" i="100"/>
  <c r="N36" i="98"/>
  <c r="N36" i="97"/>
  <c r="N36" i="96"/>
  <c r="N36" i="99"/>
  <c r="N36" i="95"/>
  <c r="N36" i="94"/>
  <c r="N36" i="93"/>
  <c r="N36" i="90"/>
  <c r="N36" i="92"/>
  <c r="N36" i="89"/>
  <c r="N36" i="91"/>
  <c r="N36" i="87"/>
  <c r="N36" i="88"/>
  <c r="N36" i="85"/>
  <c r="N36" i="86"/>
  <c r="N36" i="80"/>
  <c r="N36" i="84"/>
  <c r="N36" i="83"/>
  <c r="N36" i="82"/>
  <c r="N36" i="81"/>
  <c r="N36" i="77"/>
  <c r="N36" i="75"/>
  <c r="N36" i="73"/>
  <c r="N36" i="79"/>
  <c r="N36" i="72"/>
  <c r="N36" i="78"/>
  <c r="N36" i="76"/>
  <c r="N36" i="74"/>
  <c r="N5" i="107"/>
  <c r="N5" i="105"/>
  <c r="N5" i="106"/>
  <c r="N5" i="104"/>
  <c r="N5" i="103"/>
  <c r="N5" i="102"/>
  <c r="N5" i="101"/>
  <c r="N5" i="100"/>
  <c r="N5" i="99"/>
  <c r="N5" i="97"/>
  <c r="N5" i="98"/>
  <c r="N5" i="94"/>
  <c r="N5" i="93"/>
  <c r="N5" i="95"/>
  <c r="N5" i="96"/>
  <c r="N5" i="90"/>
  <c r="N5" i="89"/>
  <c r="N5" i="91"/>
  <c r="N5" i="92"/>
  <c r="N5" i="87"/>
  <c r="N5" i="85"/>
  <c r="N5" i="88"/>
  <c r="N5" i="86"/>
  <c r="N5" i="81"/>
  <c r="N5" i="83"/>
  <c r="N5" i="84"/>
  <c r="N5" i="82"/>
  <c r="N5" i="76"/>
  <c r="N5" i="73"/>
  <c r="N5" i="80"/>
  <c r="N5" i="74"/>
  <c r="N5" i="75"/>
  <c r="N5" i="72"/>
  <c r="N5" i="78"/>
  <c r="N5" i="79"/>
  <c r="N5" i="77"/>
  <c r="N13" i="107"/>
  <c r="N13" i="106"/>
  <c r="N13" i="105"/>
  <c r="N13" i="104"/>
  <c r="N13" i="103"/>
  <c r="N13" i="100"/>
  <c r="N13" i="102"/>
  <c r="N13" i="101"/>
  <c r="N13" i="99"/>
  <c r="N13" i="98"/>
  <c r="N13" i="97"/>
  <c r="N13" i="94"/>
  <c r="N13" i="93"/>
  <c r="N13" i="96"/>
  <c r="N13" i="95"/>
  <c r="N13" i="89"/>
  <c r="N13" i="92"/>
  <c r="N13" i="90"/>
  <c r="N13" i="91"/>
  <c r="N13" i="87"/>
  <c r="N13" i="86"/>
  <c r="N13" i="88"/>
  <c r="N13" i="85"/>
  <c r="N13" i="83"/>
  <c r="N13" i="84"/>
  <c r="N13" i="82"/>
  <c r="N13" i="81"/>
  <c r="N13" i="80"/>
  <c r="N13" i="78"/>
  <c r="N13" i="75"/>
  <c r="N13" i="74"/>
  <c r="N13" i="73"/>
  <c r="N13" i="79"/>
  <c r="N13" i="77"/>
  <c r="N13" i="72"/>
  <c r="N13" i="76"/>
  <c r="N21" i="107"/>
  <c r="N21" i="106"/>
  <c r="N21" i="104"/>
  <c r="N21" i="105"/>
  <c r="N21" i="103"/>
  <c r="N21" i="101"/>
  <c r="N21" i="100"/>
  <c r="N21" i="102"/>
  <c r="N21" i="99"/>
  <c r="N21" i="98"/>
  <c r="N21" i="97"/>
  <c r="N21" i="96"/>
  <c r="N21" i="95"/>
  <c r="N21" i="94"/>
  <c r="N21" i="93"/>
  <c r="N21" i="92"/>
  <c r="N21" i="90"/>
  <c r="N21" i="91"/>
  <c r="N21" i="89"/>
  <c r="N21" i="86"/>
  <c r="N21" i="87"/>
  <c r="N21" i="88"/>
  <c r="N21" i="85"/>
  <c r="N21" i="81"/>
  <c r="N21" i="84"/>
  <c r="N21" i="83"/>
  <c r="N21" i="82"/>
  <c r="N21" i="80"/>
  <c r="N21" i="78"/>
  <c r="N21" i="76"/>
  <c r="N21" i="74"/>
  <c r="N21" i="75"/>
  <c r="N21" i="73"/>
  <c r="N21" i="79"/>
  <c r="N21" i="77"/>
  <c r="N21" i="72"/>
  <c r="N29" i="107"/>
  <c r="N29" i="106"/>
  <c r="N29" i="105"/>
  <c r="N29" i="104"/>
  <c r="N29" i="103"/>
  <c r="N29" i="101"/>
  <c r="N29" i="102"/>
  <c r="N29" i="100"/>
  <c r="N29" i="99"/>
  <c r="N29" i="97"/>
  <c r="N29" i="98"/>
  <c r="N29" i="95"/>
  <c r="N29" i="93"/>
  <c r="N29" i="96"/>
  <c r="N29" i="94"/>
  <c r="N29" i="92"/>
  <c r="N29" i="91"/>
  <c r="N29" i="90"/>
  <c r="N29" i="89"/>
  <c r="N29" i="86"/>
  <c r="N29" i="88"/>
  <c r="N29" i="87"/>
  <c r="N29" i="85"/>
  <c r="N29" i="81"/>
  <c r="N29" i="82"/>
  <c r="N29" i="84"/>
  <c r="N29" i="83"/>
  <c r="N29" i="79"/>
  <c r="N29" i="74"/>
  <c r="N29" i="72"/>
  <c r="N29" i="80"/>
  <c r="N29" i="76"/>
  <c r="N29" i="78"/>
  <c r="N29" i="75"/>
  <c r="N29" i="77"/>
  <c r="N29" i="73"/>
  <c r="N37" i="107"/>
  <c r="N37" i="106"/>
  <c r="N37" i="105"/>
  <c r="N37" i="104"/>
  <c r="N37" i="103"/>
  <c r="N37" i="101"/>
  <c r="N37" i="100"/>
  <c r="N37" i="102"/>
  <c r="N37" i="99"/>
  <c r="N37" i="98"/>
  <c r="N37" i="97"/>
  <c r="N37" i="96"/>
  <c r="N37" i="95"/>
  <c r="N37" i="94"/>
  <c r="N37" i="93"/>
  <c r="N37" i="91"/>
  <c r="N37" i="90"/>
  <c r="N37" i="92"/>
  <c r="N37" i="89"/>
  <c r="N37" i="86"/>
  <c r="N37" i="84"/>
  <c r="N37" i="87"/>
  <c r="N37" i="88"/>
  <c r="N37" i="85"/>
  <c r="N37" i="81"/>
  <c r="N37" i="80"/>
  <c r="N37" i="83"/>
  <c r="N37" i="82"/>
  <c r="N37" i="77"/>
  <c r="N37" i="76"/>
  <c r="N37" i="74"/>
  <c r="N37" i="75"/>
  <c r="N37" i="73"/>
  <c r="N37" i="79"/>
  <c r="N37" i="78"/>
  <c r="N37" i="72"/>
  <c r="N45" i="107"/>
  <c r="N45" i="105"/>
  <c r="N45" i="106"/>
  <c r="N45" i="104"/>
  <c r="N45" i="103"/>
  <c r="N45" i="102"/>
  <c r="N45" i="101"/>
  <c r="N45" i="100"/>
  <c r="N45" i="97"/>
  <c r="N45" i="99"/>
  <c r="N45" i="98"/>
  <c r="N45" i="96"/>
  <c r="N45" i="95"/>
  <c r="N45" i="93"/>
  <c r="N45" i="94"/>
  <c r="N45" i="92"/>
  <c r="N45" i="91"/>
  <c r="N45" i="89"/>
  <c r="N45" i="88"/>
  <c r="N45" i="90"/>
  <c r="N45" i="87"/>
  <c r="N45" i="85"/>
  <c r="N45" i="86"/>
  <c r="N45" i="84"/>
  <c r="N45" i="82"/>
  <c r="N45" i="81"/>
  <c r="N45" i="83"/>
  <c r="N45" i="80"/>
  <c r="N45" i="79"/>
  <c r="N45" i="74"/>
  <c r="N45" i="72"/>
  <c r="N45" i="77"/>
  <c r="N45" i="73"/>
  <c r="N45" i="78"/>
  <c r="N45" i="76"/>
  <c r="N45" i="75"/>
  <c r="N26" i="107"/>
  <c r="N26" i="106"/>
  <c r="N26" i="105"/>
  <c r="N26" i="104"/>
  <c r="N26" i="103"/>
  <c r="N26" i="102"/>
  <c r="N26" i="100"/>
  <c r="N26" i="101"/>
  <c r="N26" i="99"/>
  <c r="N26" i="98"/>
  <c r="N26" i="97"/>
  <c r="N26" i="94"/>
  <c r="N26" i="93"/>
  <c r="N26" i="96"/>
  <c r="N26" i="95"/>
  <c r="N26" i="91"/>
  <c r="N26" i="90"/>
  <c r="N26" i="89"/>
  <c r="N26" i="92"/>
  <c r="N26" i="86"/>
  <c r="N26" i="85"/>
  <c r="N26" i="88"/>
  <c r="N26" i="87"/>
  <c r="N26" i="83"/>
  <c r="N26" i="81"/>
  <c r="N26" i="82"/>
  <c r="N26" i="84"/>
  <c r="N26" i="80"/>
  <c r="N26" i="76"/>
  <c r="N26" i="75"/>
  <c r="N26" i="74"/>
  <c r="N26" i="73"/>
  <c r="N26" i="79"/>
  <c r="N26" i="78"/>
  <c r="N26" i="77"/>
  <c r="N26" i="72"/>
  <c r="N10" i="106"/>
  <c r="N10" i="107"/>
  <c r="N10" i="105"/>
  <c r="N10" i="104"/>
  <c r="N10" i="103"/>
  <c r="N10" i="101"/>
  <c r="N10" i="102"/>
  <c r="N10" i="100"/>
  <c r="N10" i="99"/>
  <c r="N10" i="98"/>
  <c r="N10" i="97"/>
  <c r="N10" i="95"/>
  <c r="N10" i="96"/>
  <c r="N10" i="94"/>
  <c r="N10" i="93"/>
  <c r="N10" i="92"/>
  <c r="N10" i="90"/>
  <c r="N10" i="91"/>
  <c r="N10" i="89"/>
  <c r="N10" i="88"/>
  <c r="N10" i="87"/>
  <c r="N10" i="86"/>
  <c r="N10" i="85"/>
  <c r="N10" i="84"/>
  <c r="N10" i="82"/>
  <c r="N10" i="81"/>
  <c r="N10" i="83"/>
  <c r="N10" i="75"/>
  <c r="N10" i="77"/>
  <c r="N10" i="76"/>
  <c r="N10" i="74"/>
  <c r="N10" i="73"/>
  <c r="N10" i="80"/>
  <c r="N10" i="78"/>
  <c r="N10" i="79"/>
  <c r="N10" i="72"/>
  <c r="N18" i="107"/>
  <c r="N18" i="106"/>
  <c r="N18" i="105"/>
  <c r="N18" i="103"/>
  <c r="N18" i="104"/>
  <c r="N18" i="101"/>
  <c r="N18" i="100"/>
  <c r="N18" i="102"/>
  <c r="N18" i="99"/>
  <c r="N18" i="98"/>
  <c r="N18" i="94"/>
  <c r="N18" i="95"/>
  <c r="N18" i="97"/>
  <c r="N18" i="93"/>
  <c r="N18" i="96"/>
  <c r="N18" i="91"/>
  <c r="N18" i="89"/>
  <c r="N18" i="92"/>
  <c r="N18" i="90"/>
  <c r="N18" i="87"/>
  <c r="N18" i="88"/>
  <c r="N18" i="85"/>
  <c r="N18" i="86"/>
  <c r="N18" i="83"/>
  <c r="N18" i="84"/>
  <c r="N18" i="82"/>
  <c r="N18" i="81"/>
  <c r="N18" i="77"/>
  <c r="N18" i="76"/>
  <c r="N18" i="74"/>
  <c r="N18" i="80"/>
  <c r="N18" i="73"/>
  <c r="N18" i="79"/>
  <c r="N18" i="78"/>
  <c r="N18" i="72"/>
  <c r="N18" i="75"/>
  <c r="N46" i="107"/>
  <c r="N46" i="106"/>
  <c r="N46" i="105"/>
  <c r="N46" i="104"/>
  <c r="N46" i="103"/>
  <c r="N46" i="101"/>
  <c r="N46" i="102"/>
  <c r="N46" i="100"/>
  <c r="N46" i="99"/>
  <c r="N46" i="98"/>
  <c r="N46" i="96"/>
  <c r="N46" i="97"/>
  <c r="N46" i="94"/>
  <c r="N46" i="92"/>
  <c r="N46" i="95"/>
  <c r="N46" i="93"/>
  <c r="N46" i="90"/>
  <c r="N46" i="91"/>
  <c r="N46" i="89"/>
  <c r="N46" i="88"/>
  <c r="N46" i="87"/>
  <c r="N46" i="85"/>
  <c r="N46" i="86"/>
  <c r="N46" i="84"/>
  <c r="N46" i="80"/>
  <c r="N46" i="82"/>
  <c r="N46" i="81"/>
  <c r="N46" i="83"/>
  <c r="N46" i="76"/>
  <c r="N46" i="75"/>
  <c r="N46" i="79"/>
  <c r="N46" i="74"/>
  <c r="N46" i="72"/>
  <c r="N46" i="77"/>
  <c r="N46" i="73"/>
  <c r="N46" i="78"/>
  <c r="N17" i="71"/>
  <c r="N17" i="70"/>
  <c r="N17" i="69"/>
  <c r="N17" i="68"/>
  <c r="N17" i="66"/>
  <c r="N17" i="67"/>
  <c r="N33" i="71"/>
  <c r="N33" i="70"/>
  <c r="N33" i="69"/>
  <c r="N33" i="68"/>
  <c r="N33" i="67"/>
  <c r="N33" i="66"/>
  <c r="N22" i="71"/>
  <c r="N22" i="70"/>
  <c r="N22" i="69"/>
  <c r="N22" i="68"/>
  <c r="N22" i="66"/>
  <c r="N22" i="67"/>
  <c r="N36" i="71"/>
  <c r="N36" i="70"/>
  <c r="N36" i="69"/>
  <c r="N36" i="67"/>
  <c r="N36" i="66"/>
  <c r="N36" i="68"/>
  <c r="N5" i="71"/>
  <c r="N5" i="70"/>
  <c r="N5" i="69"/>
  <c r="N5" i="68"/>
  <c r="N5" i="67"/>
  <c r="N5" i="66"/>
  <c r="N13" i="71"/>
  <c r="N13" i="69"/>
  <c r="N13" i="70"/>
  <c r="N13" i="66"/>
  <c r="N13" i="68"/>
  <c r="N13" i="67"/>
  <c r="N21" i="71"/>
  <c r="N21" i="69"/>
  <c r="N21" i="70"/>
  <c r="N21" i="67"/>
  <c r="N21" i="66"/>
  <c r="N21" i="68"/>
  <c r="N29" i="71"/>
  <c r="N29" i="70"/>
  <c r="N29" i="69"/>
  <c r="N29" i="68"/>
  <c r="N29" i="67"/>
  <c r="N29" i="66"/>
  <c r="N37" i="71"/>
  <c r="N37" i="70"/>
  <c r="N37" i="69"/>
  <c r="N37" i="68"/>
  <c r="N37" i="67"/>
  <c r="N37" i="66"/>
  <c r="N45" i="71"/>
  <c r="N45" i="70"/>
  <c r="N45" i="69"/>
  <c r="N45" i="68"/>
  <c r="N45" i="67"/>
  <c r="N45" i="66"/>
  <c r="N26" i="71"/>
  <c r="N26" i="69"/>
  <c r="N26" i="70"/>
  <c r="N26" i="68"/>
  <c r="N26" i="66"/>
  <c r="N26" i="67"/>
  <c r="N10" i="71"/>
  <c r="N10" i="69"/>
  <c r="N10" i="70"/>
  <c r="N10" i="68"/>
  <c r="N10" i="66"/>
  <c r="N10" i="67"/>
  <c r="N18" i="70"/>
  <c r="N18" i="71"/>
  <c r="N18" i="69"/>
  <c r="N18" i="68"/>
  <c r="N18" i="66"/>
  <c r="N18" i="67"/>
  <c r="N46" i="70"/>
  <c r="N46" i="71"/>
  <c r="N46" i="69"/>
  <c r="N46" i="67"/>
  <c r="N46" i="68"/>
  <c r="N46" i="66"/>
  <c r="N42" i="71"/>
  <c r="N42" i="70"/>
  <c r="N42" i="69"/>
  <c r="N42" i="68"/>
  <c r="N42" i="67"/>
  <c r="N42" i="66"/>
  <c r="N7" i="71"/>
  <c r="N7" i="70"/>
  <c r="N7" i="69"/>
  <c r="N7" i="68"/>
  <c r="N7" i="67"/>
  <c r="N7" i="66"/>
  <c r="N15" i="71"/>
  <c r="N15" i="70"/>
  <c r="N15" i="69"/>
  <c r="N15" i="68"/>
  <c r="N15" i="67"/>
  <c r="N15" i="66"/>
  <c r="N23" i="71"/>
  <c r="N23" i="70"/>
  <c r="N23" i="69"/>
  <c r="N23" i="68"/>
  <c r="N23" i="66"/>
  <c r="N23" i="67"/>
  <c r="N31" i="71"/>
  <c r="N31" i="70"/>
  <c r="N31" i="69"/>
  <c r="N31" i="68"/>
  <c r="N31" i="66"/>
  <c r="N31" i="67"/>
  <c r="N39" i="71"/>
  <c r="N39" i="70"/>
  <c r="N39" i="68"/>
  <c r="N39" i="69"/>
  <c r="N39" i="67"/>
  <c r="N39" i="66"/>
  <c r="N47" i="71"/>
  <c r="N47" i="70"/>
  <c r="N47" i="69"/>
  <c r="N47" i="67"/>
  <c r="N47" i="68"/>
  <c r="N47" i="66"/>
  <c r="N30" i="70"/>
  <c r="N30" i="71"/>
  <c r="N30" i="69"/>
  <c r="N30" i="68"/>
  <c r="N30" i="67"/>
  <c r="N30" i="66"/>
  <c r="N12" i="71"/>
  <c r="N12" i="70"/>
  <c r="N12" i="69"/>
  <c r="N12" i="68"/>
  <c r="N12" i="67"/>
  <c r="N12" i="66"/>
  <c r="N20" i="71"/>
  <c r="N20" i="70"/>
  <c r="N20" i="69"/>
  <c r="N20" i="67"/>
  <c r="N20" i="66"/>
  <c r="N20" i="68"/>
  <c r="N41" i="71"/>
  <c r="N41" i="70"/>
  <c r="N41" i="69"/>
  <c r="N41" i="67"/>
  <c r="N41" i="68"/>
  <c r="N41" i="66"/>
  <c r="N14" i="71"/>
  <c r="N14" i="69"/>
  <c r="N14" i="68"/>
  <c r="N14" i="70"/>
  <c r="N14" i="67"/>
  <c r="N14" i="66"/>
  <c r="N32" i="71"/>
  <c r="N32" i="70"/>
  <c r="N32" i="69"/>
  <c r="N32" i="68"/>
  <c r="N32" i="67"/>
  <c r="N32" i="66"/>
  <c r="N28" i="71"/>
  <c r="N28" i="70"/>
  <c r="N28" i="69"/>
  <c r="N28" i="68"/>
  <c r="N28" i="67"/>
  <c r="N28" i="66"/>
  <c r="N9" i="71"/>
  <c r="N9" i="69"/>
  <c r="N9" i="68"/>
  <c r="N9" i="70"/>
  <c r="N9" i="67"/>
  <c r="N9" i="66"/>
  <c r="N25" i="71"/>
  <c r="N25" i="70"/>
  <c r="N25" i="69"/>
  <c r="N25" i="68"/>
  <c r="N25" i="67"/>
  <c r="N25" i="66"/>
  <c r="N38" i="71"/>
  <c r="N38" i="70"/>
  <c r="N38" i="68"/>
  <c r="N38" i="69"/>
  <c r="N38" i="67"/>
  <c r="N38" i="66"/>
  <c r="N6" i="71"/>
  <c r="N6" i="70"/>
  <c r="N6" i="69"/>
  <c r="N6" i="68"/>
  <c r="N6" i="67"/>
  <c r="N6" i="66"/>
  <c r="N34" i="71"/>
  <c r="N34" i="70"/>
  <c r="N34" i="69"/>
  <c r="N34" i="68"/>
  <c r="N34" i="67"/>
  <c r="N34" i="66"/>
  <c r="N11" i="71"/>
  <c r="N11" i="70"/>
  <c r="N11" i="69"/>
  <c r="N11" i="68"/>
  <c r="N11" i="66"/>
  <c r="N11" i="67"/>
  <c r="N19" i="71"/>
  <c r="N19" i="70"/>
  <c r="N19" i="69"/>
  <c r="N19" i="68"/>
  <c r="N19" i="67"/>
  <c r="N19" i="66"/>
  <c r="N27" i="71"/>
  <c r="N27" i="70"/>
  <c r="N27" i="69"/>
  <c r="N27" i="68"/>
  <c r="N27" i="67"/>
  <c r="N27" i="66"/>
  <c r="N35" i="71"/>
  <c r="N35" i="70"/>
  <c r="N35" i="69"/>
  <c r="N35" i="68"/>
  <c r="N35" i="66"/>
  <c r="N35" i="67"/>
  <c r="N43" i="71"/>
  <c r="N43" i="70"/>
  <c r="N43" i="69"/>
  <c r="N43" i="68"/>
  <c r="N43" i="67"/>
  <c r="N43" i="66"/>
  <c r="N24" i="71"/>
  <c r="N24" i="70"/>
  <c r="N24" i="69"/>
  <c r="N24" i="68"/>
  <c r="N24" i="67"/>
  <c r="N24" i="66"/>
  <c r="N44" i="71"/>
  <c r="N44" i="70"/>
  <c r="N44" i="69"/>
  <c r="N44" i="68"/>
  <c r="N44" i="67"/>
  <c r="N44" i="66"/>
  <c r="N8" i="71"/>
  <c r="N8" i="70"/>
  <c r="N8" i="69"/>
  <c r="N8" i="68"/>
  <c r="N8" i="67"/>
  <c r="N8" i="66"/>
  <c r="N16" i="71"/>
  <c r="N16" i="70"/>
  <c r="N16" i="69"/>
  <c r="N16" i="68"/>
  <c r="N16" i="66"/>
  <c r="N16" i="67"/>
  <c r="N40" i="71"/>
  <c r="N40" i="70"/>
  <c r="N40" i="69"/>
  <c r="N40" i="68"/>
  <c r="N40" i="66"/>
  <c r="N40" i="67"/>
  <c r="AB5" i="4"/>
  <c r="AI5" i="4" s="1"/>
  <c r="G5" i="4" s="1"/>
  <c r="AD22" i="4"/>
  <c r="AF28" i="4"/>
  <c r="AC33" i="4"/>
  <c r="AD37" i="4"/>
  <c r="AE41" i="4"/>
  <c r="AB46" i="4"/>
  <c r="AI46" i="4" s="1"/>
  <c r="G46" i="4" s="1"/>
  <c r="AE39" i="4"/>
  <c r="AB48" i="4"/>
  <c r="AI48" i="4" s="1"/>
  <c r="G48" i="4" s="1"/>
  <c r="AC27" i="4"/>
  <c r="AB32" i="4"/>
  <c r="AI32" i="4" s="1"/>
  <c r="G32" i="4" s="1"/>
  <c r="AD36" i="4"/>
  <c r="AE40" i="4"/>
  <c r="AF44" i="4"/>
  <c r="AB24" i="4"/>
  <c r="AI24" i="4" s="1"/>
  <c r="G24" i="4" s="1"/>
  <c r="AB30" i="4"/>
  <c r="AI30" i="4" s="1"/>
  <c r="G30" i="4" s="1"/>
  <c r="AC34" i="4"/>
  <c r="AD38" i="4"/>
  <c r="AF42" i="4"/>
  <c r="AB47" i="4"/>
  <c r="AI47" i="4" s="1"/>
  <c r="G47" i="4" s="1"/>
  <c r="AE25" i="4"/>
  <c r="AB31" i="4"/>
  <c r="AI31" i="4" s="1"/>
  <c r="G31" i="4" s="1"/>
  <c r="AC35" i="4"/>
  <c r="AF43" i="4"/>
  <c r="AD14" i="4"/>
  <c r="AF47" i="4"/>
  <c r="AE43" i="4"/>
  <c r="AC39" i="4"/>
  <c r="AB35" i="4"/>
  <c r="AF30" i="4"/>
  <c r="AD25" i="4"/>
  <c r="AB19" i="4"/>
  <c r="AE12" i="4"/>
  <c r="AC6" i="4"/>
  <c r="AF12" i="4"/>
  <c r="AE47" i="4"/>
  <c r="AC43" i="4"/>
  <c r="AB39" i="4"/>
  <c r="AF34" i="4"/>
  <c r="AD30" i="4"/>
  <c r="AF24" i="4"/>
  <c r="AD18" i="4"/>
  <c r="AB12" i="4"/>
  <c r="AE5" i="4"/>
  <c r="AC45" i="4"/>
  <c r="AF40" i="4"/>
  <c r="AE36" i="4"/>
  <c r="AD32" i="4"/>
  <c r="AF27" i="4"/>
  <c r="AD21" i="4"/>
  <c r="AB15" i="4"/>
  <c r="AE8" i="4"/>
  <c r="AE27" i="4"/>
  <c r="AD24" i="4"/>
  <c r="AC21" i="4"/>
  <c r="AB18" i="4"/>
  <c r="AF14" i="4"/>
  <c r="AE11" i="4"/>
  <c r="AD8" i="4"/>
  <c r="AC5" i="4"/>
  <c r="AF45" i="4"/>
  <c r="AE42" i="4"/>
  <c r="AD39" i="4"/>
  <c r="AC36" i="4"/>
  <c r="AB33" i="4"/>
  <c r="AF29" i="4"/>
  <c r="AE26" i="4"/>
  <c r="AD23" i="4"/>
  <c r="AC20" i="4"/>
  <c r="AB17" i="4"/>
  <c r="AF13" i="4"/>
  <c r="AE10" i="4"/>
  <c r="AD7" i="4"/>
  <c r="AC11" i="4"/>
  <c r="AD42" i="4"/>
  <c r="AC38" i="4"/>
  <c r="AB34" i="4"/>
  <c r="AE29" i="4"/>
  <c r="AF23" i="4"/>
  <c r="AB11" i="4"/>
  <c r="AF20" i="4"/>
  <c r="AE9" i="4"/>
  <c r="AD46" i="4"/>
  <c r="AC42" i="4"/>
  <c r="AB38" i="4"/>
  <c r="AE33" i="4"/>
  <c r="AC23" i="4"/>
  <c r="AF16" i="4"/>
  <c r="AD10" i="4"/>
  <c r="AD48" i="4"/>
  <c r="AB44" i="4"/>
  <c r="AF39" i="4"/>
  <c r="AE35" i="4"/>
  <c r="AC26" i="4"/>
  <c r="AF19" i="4"/>
  <c r="AD13" i="4"/>
  <c r="AB7" i="4"/>
  <c r="AF26" i="4"/>
  <c r="AE23" i="4"/>
  <c r="AC17" i="4"/>
  <c r="AB14" i="4"/>
  <c r="AF10" i="4"/>
  <c r="AE7" i="4"/>
  <c r="AB45" i="4"/>
  <c r="AF41" i="4"/>
  <c r="AD35" i="4"/>
  <c r="AC32" i="4"/>
  <c r="AF25" i="4"/>
  <c r="AD19" i="4"/>
  <c r="AC16" i="4"/>
  <c r="AF9" i="4"/>
  <c r="AE6" i="4"/>
  <c r="AB8" i="4"/>
  <c r="AD41" i="4"/>
  <c r="AF32" i="4"/>
  <c r="AC22" i="4"/>
  <c r="AD9" i="4"/>
  <c r="AD6" i="4"/>
  <c r="AC41" i="4"/>
  <c r="AE32" i="4"/>
  <c r="AE21" i="4"/>
  <c r="AF8" i="4"/>
  <c r="AB43" i="4"/>
  <c r="AD34" i="4"/>
  <c r="AE24" i="4"/>
  <c r="AF11" i="4"/>
  <c r="AB26" i="4"/>
  <c r="AE19" i="4"/>
  <c r="AC13" i="4"/>
  <c r="AF6" i="4"/>
  <c r="AC44" i="4"/>
  <c r="AF37" i="4"/>
  <c r="AD31" i="4"/>
  <c r="AB25" i="4"/>
  <c r="AE18" i="4"/>
  <c r="AC12" i="4"/>
  <c r="AF5" i="4"/>
  <c r="AE44" i="4"/>
  <c r="AB36" i="4"/>
  <c r="AB27" i="4"/>
  <c r="AC14" i="4"/>
  <c r="AB16" i="4"/>
  <c r="AD44" i="4"/>
  <c r="AF35" i="4"/>
  <c r="AD26" i="4"/>
  <c r="AE13" i="4"/>
  <c r="AC46" i="4"/>
  <c r="AE37" i="4"/>
  <c r="AC29" i="4"/>
  <c r="AE16" i="4"/>
  <c r="AD28" i="4"/>
  <c r="AB22" i="4"/>
  <c r="AE15" i="4"/>
  <c r="AC9" i="4"/>
  <c r="AE46" i="4"/>
  <c r="AC40" i="4"/>
  <c r="AF33" i="4"/>
  <c r="AD27" i="4"/>
  <c r="AB21" i="4"/>
  <c r="AE14" i="4"/>
  <c r="AC8" i="4"/>
  <c r="AF46" i="4"/>
  <c r="AD17" i="4"/>
  <c r="AD29" i="4"/>
  <c r="AC31" i="4"/>
  <c r="AD20" i="4"/>
  <c r="AC48" i="4"/>
  <c r="AE38" i="4"/>
  <c r="AB29" i="4"/>
  <c r="AE22" i="4"/>
  <c r="AB13" i="4"/>
  <c r="AE45" i="4"/>
  <c r="AC37" i="4"/>
  <c r="AE28" i="4"/>
  <c r="AF15" i="4"/>
  <c r="AC19" i="4"/>
  <c r="AD45" i="4"/>
  <c r="AF36" i="4"/>
  <c r="AB28" i="4"/>
  <c r="AC15" i="4"/>
  <c r="AC47" i="4"/>
  <c r="AF38" i="4"/>
  <c r="AC30" i="4"/>
  <c r="AC18" i="4"/>
  <c r="AD5" i="4"/>
  <c r="AF22" i="4"/>
  <c r="AD16" i="4"/>
  <c r="AB10" i="4"/>
  <c r="AD47" i="4"/>
  <c r="AB41" i="4"/>
  <c r="AE34" i="4"/>
  <c r="AC28" i="4"/>
  <c r="AF21" i="4"/>
  <c r="AD15" i="4"/>
  <c r="AB9" i="4"/>
  <c r="AE17" i="4"/>
  <c r="AF48" i="4"/>
  <c r="AD40" i="4"/>
  <c r="AF31" i="4"/>
  <c r="AE20" i="4"/>
  <c r="AF7" i="4"/>
  <c r="AE48" i="4"/>
  <c r="AB40" i="4"/>
  <c r="AE31" i="4"/>
  <c r="AB20" i="4"/>
  <c r="AC7" i="4"/>
  <c r="AB42" i="4"/>
  <c r="AD33" i="4"/>
  <c r="AB23" i="4"/>
  <c r="AC10" i="4"/>
  <c r="AC25" i="4"/>
  <c r="AF18" i="4"/>
  <c r="AD12" i="4"/>
  <c r="AB6" i="4"/>
  <c r="AD43" i="4"/>
  <c r="AB37" i="4"/>
  <c r="AE30" i="4"/>
  <c r="AC24" i="4"/>
  <c r="AF17" i="4"/>
  <c r="AD11" i="4"/>
  <c r="X41" i="4"/>
  <c r="E41" i="4" s="1"/>
  <c r="W41" i="4"/>
  <c r="D41" i="4" s="1"/>
  <c r="X33" i="4"/>
  <c r="E33" i="4" s="1"/>
  <c r="W33" i="4"/>
  <c r="D33" i="4" s="1"/>
  <c r="W21" i="4"/>
  <c r="D21" i="4" s="1"/>
  <c r="X21" i="4"/>
  <c r="E21" i="4" s="1"/>
  <c r="X13" i="4"/>
  <c r="E13" i="4" s="1"/>
  <c r="W13" i="4"/>
  <c r="D13" i="4" s="1"/>
  <c r="W48" i="4"/>
  <c r="D48" i="4" s="1"/>
  <c r="X48" i="4"/>
  <c r="E48" i="4" s="1"/>
  <c r="W44" i="4"/>
  <c r="D44" i="4" s="1"/>
  <c r="X44" i="4"/>
  <c r="E44" i="4" s="1"/>
  <c r="W40" i="4"/>
  <c r="D40" i="4" s="1"/>
  <c r="X40" i="4"/>
  <c r="E40" i="4" s="1"/>
  <c r="X36" i="4"/>
  <c r="E36" i="4" s="1"/>
  <c r="W36" i="4"/>
  <c r="D36" i="4" s="1"/>
  <c r="X32" i="4"/>
  <c r="E32" i="4" s="1"/>
  <c r="W32" i="4"/>
  <c r="D32" i="4" s="1"/>
  <c r="X28" i="4"/>
  <c r="E28" i="4" s="1"/>
  <c r="W28" i="4"/>
  <c r="D28" i="4" s="1"/>
  <c r="W24" i="4"/>
  <c r="D24" i="4" s="1"/>
  <c r="X24" i="4"/>
  <c r="E24" i="4" s="1"/>
  <c r="W20" i="4"/>
  <c r="D20" i="4" s="1"/>
  <c r="X20" i="4"/>
  <c r="E20" i="4" s="1"/>
  <c r="X16" i="4"/>
  <c r="E16" i="4" s="1"/>
  <c r="W16" i="4"/>
  <c r="D16" i="4" s="1"/>
  <c r="W12" i="4"/>
  <c r="D12" i="4" s="1"/>
  <c r="X12" i="4"/>
  <c r="E12" i="4" s="1"/>
  <c r="W8" i="4"/>
  <c r="D8" i="4" s="1"/>
  <c r="X8" i="4"/>
  <c r="E8" i="4" s="1"/>
  <c r="W37" i="4"/>
  <c r="D37" i="4" s="1"/>
  <c r="X37" i="4"/>
  <c r="E37" i="4" s="1"/>
  <c r="W25" i="4"/>
  <c r="D25" i="4" s="1"/>
  <c r="X25" i="4"/>
  <c r="E25" i="4" s="1"/>
  <c r="X9" i="4"/>
  <c r="E9" i="4" s="1"/>
  <c r="W9" i="4"/>
  <c r="D9" i="4" s="1"/>
  <c r="W47" i="4"/>
  <c r="D47" i="4" s="1"/>
  <c r="X47" i="4"/>
  <c r="E47" i="4" s="1"/>
  <c r="X43" i="4"/>
  <c r="E43" i="4" s="1"/>
  <c r="W43" i="4"/>
  <c r="D43" i="4" s="1"/>
  <c r="X39" i="4"/>
  <c r="E39" i="4" s="1"/>
  <c r="W39" i="4"/>
  <c r="D39" i="4" s="1"/>
  <c r="W35" i="4"/>
  <c r="D35" i="4" s="1"/>
  <c r="X35" i="4"/>
  <c r="E35" i="4" s="1"/>
  <c r="W31" i="4"/>
  <c r="D31" i="4" s="1"/>
  <c r="X31" i="4"/>
  <c r="E31" i="4" s="1"/>
  <c r="X27" i="4"/>
  <c r="E27" i="4" s="1"/>
  <c r="W27" i="4"/>
  <c r="D27" i="4" s="1"/>
  <c r="X23" i="4"/>
  <c r="E23" i="4" s="1"/>
  <c r="W23" i="4"/>
  <c r="D23" i="4" s="1"/>
  <c r="X19" i="4"/>
  <c r="E19" i="4" s="1"/>
  <c r="W19" i="4"/>
  <c r="D19" i="4" s="1"/>
  <c r="W15" i="4"/>
  <c r="D15" i="4" s="1"/>
  <c r="X15" i="4"/>
  <c r="E15" i="4" s="1"/>
  <c r="X11" i="4"/>
  <c r="E11" i="4" s="1"/>
  <c r="W11" i="4"/>
  <c r="D11" i="4" s="1"/>
  <c r="X7" i="4"/>
  <c r="E7" i="4" s="1"/>
  <c r="W7" i="4"/>
  <c r="D7" i="4" s="1"/>
  <c r="X45" i="4"/>
  <c r="E45" i="4" s="1"/>
  <c r="W45" i="4"/>
  <c r="D45" i="4" s="1"/>
  <c r="X29" i="4"/>
  <c r="E29" i="4" s="1"/>
  <c r="W29" i="4"/>
  <c r="D29" i="4" s="1"/>
  <c r="X17" i="4"/>
  <c r="E17" i="4" s="1"/>
  <c r="W17" i="4"/>
  <c r="D17" i="4" s="1"/>
  <c r="W5" i="4"/>
  <c r="D5" i="4" s="1"/>
  <c r="X5" i="4"/>
  <c r="E5" i="4" s="1"/>
  <c r="X46" i="4"/>
  <c r="E46" i="4" s="1"/>
  <c r="W46" i="4"/>
  <c r="D46" i="4" s="1"/>
  <c r="X42" i="4"/>
  <c r="E42" i="4" s="1"/>
  <c r="W42" i="4"/>
  <c r="D42" i="4" s="1"/>
  <c r="W38" i="4"/>
  <c r="D38" i="4" s="1"/>
  <c r="X38" i="4"/>
  <c r="E38" i="4" s="1"/>
  <c r="W34" i="4"/>
  <c r="D34" i="4" s="1"/>
  <c r="X34" i="4"/>
  <c r="E34" i="4" s="1"/>
  <c r="X30" i="4"/>
  <c r="E30" i="4" s="1"/>
  <c r="W30" i="4"/>
  <c r="D30" i="4" s="1"/>
  <c r="X26" i="4"/>
  <c r="E26" i="4" s="1"/>
  <c r="W26" i="4"/>
  <c r="D26" i="4" s="1"/>
  <c r="X22" i="4"/>
  <c r="E22" i="4" s="1"/>
  <c r="W22" i="4"/>
  <c r="D22" i="4" s="1"/>
  <c r="W18" i="4"/>
  <c r="D18" i="4" s="1"/>
  <c r="X18" i="4"/>
  <c r="E18" i="4" s="1"/>
  <c r="X14" i="4"/>
  <c r="E14" i="4" s="1"/>
  <c r="W14" i="4"/>
  <c r="D14" i="4" s="1"/>
  <c r="X10" i="4"/>
  <c r="E10" i="4" s="1"/>
  <c r="W10" i="4"/>
  <c r="D10" i="4" s="1"/>
  <c r="W6" i="4"/>
  <c r="D6" i="4" s="1"/>
  <c r="X6" i="4"/>
  <c r="E6" i="4" s="1"/>
  <c r="M5" i="4"/>
  <c r="O5" i="4" s="1"/>
  <c r="P5" i="4" s="1"/>
  <c r="C5" i="4" s="1"/>
  <c r="M6" i="4"/>
  <c r="O6" i="4" s="1"/>
  <c r="P6" i="4" s="1"/>
  <c r="C6" i="4" s="1"/>
  <c r="M7" i="4"/>
  <c r="O7" i="4" s="1"/>
  <c r="P7" i="4" s="1"/>
  <c r="C7" i="4" s="1"/>
  <c r="M8" i="4"/>
  <c r="O8" i="4" s="1"/>
  <c r="P8" i="4" s="1"/>
  <c r="C8" i="4" s="1"/>
  <c r="M9" i="4"/>
  <c r="O9" i="4" s="1"/>
  <c r="P9" i="4" s="1"/>
  <c r="C9" i="4" s="1"/>
  <c r="M10" i="4"/>
  <c r="O10" i="4" s="1"/>
  <c r="P10" i="4" s="1"/>
  <c r="C10" i="4" s="1"/>
  <c r="M11" i="4"/>
  <c r="O11" i="4" s="1"/>
  <c r="P11" i="4" s="1"/>
  <c r="C11" i="4" s="1"/>
  <c r="M12" i="4"/>
  <c r="O12" i="4" s="1"/>
  <c r="P12" i="4" s="1"/>
  <c r="C12" i="4" s="1"/>
  <c r="M13" i="4"/>
  <c r="O13" i="4" s="1"/>
  <c r="P13" i="4" s="1"/>
  <c r="C13" i="4" s="1"/>
  <c r="M14" i="4"/>
  <c r="O14" i="4" s="1"/>
  <c r="P14" i="4" s="1"/>
  <c r="C14" i="4" s="1"/>
  <c r="M15" i="4"/>
  <c r="O15" i="4" s="1"/>
  <c r="P15" i="4" s="1"/>
  <c r="C15" i="4" s="1"/>
  <c r="M16" i="4"/>
  <c r="O16" i="4" s="1"/>
  <c r="P16" i="4" s="1"/>
  <c r="C16" i="4" s="1"/>
  <c r="M17" i="4"/>
  <c r="O17" i="4" s="1"/>
  <c r="P17" i="4" s="1"/>
  <c r="C17" i="4" s="1"/>
  <c r="M18" i="4"/>
  <c r="O18" i="4" s="1"/>
  <c r="P18" i="4" s="1"/>
  <c r="C18" i="4" s="1"/>
  <c r="M19" i="4"/>
  <c r="O19" i="4" s="1"/>
  <c r="P19" i="4" s="1"/>
  <c r="C19" i="4" s="1"/>
  <c r="M20" i="4"/>
  <c r="O20" i="4" s="1"/>
  <c r="P20" i="4" s="1"/>
  <c r="C20" i="4" s="1"/>
  <c r="M21" i="4"/>
  <c r="O21" i="4" s="1"/>
  <c r="P21" i="4" s="1"/>
  <c r="C21" i="4" s="1"/>
  <c r="M22" i="4"/>
  <c r="O22" i="4" s="1"/>
  <c r="P22" i="4" s="1"/>
  <c r="C22" i="4" s="1"/>
  <c r="M23" i="4"/>
  <c r="O23" i="4" s="1"/>
  <c r="P23" i="4" s="1"/>
  <c r="C23" i="4" s="1"/>
  <c r="M24" i="4"/>
  <c r="O24" i="4" s="1"/>
  <c r="P24" i="4" s="1"/>
  <c r="C24" i="4" s="1"/>
  <c r="M25" i="4"/>
  <c r="O25" i="4" s="1"/>
  <c r="P25" i="4" s="1"/>
  <c r="C25" i="4" s="1"/>
  <c r="M26" i="4"/>
  <c r="O26" i="4" s="1"/>
  <c r="P26" i="4" s="1"/>
  <c r="C26" i="4" s="1"/>
  <c r="M27" i="4"/>
  <c r="O27" i="4" s="1"/>
  <c r="P27" i="4" s="1"/>
  <c r="C27" i="4" s="1"/>
  <c r="M28" i="4"/>
  <c r="O28" i="4" s="1"/>
  <c r="P28" i="4" s="1"/>
  <c r="C28" i="4" s="1"/>
  <c r="M29" i="4"/>
  <c r="O29" i="4" s="1"/>
  <c r="P29" i="4" s="1"/>
  <c r="C29" i="4" s="1"/>
  <c r="M30" i="4"/>
  <c r="O30" i="4" s="1"/>
  <c r="P30" i="4" s="1"/>
  <c r="C30" i="4" s="1"/>
  <c r="M31" i="4"/>
  <c r="O31" i="4" s="1"/>
  <c r="P31" i="4" s="1"/>
  <c r="C31" i="4" s="1"/>
  <c r="M32" i="4"/>
  <c r="O32" i="4" s="1"/>
  <c r="P32" i="4" s="1"/>
  <c r="C32" i="4" s="1"/>
  <c r="M33" i="4"/>
  <c r="O33" i="4" s="1"/>
  <c r="P33" i="4" s="1"/>
  <c r="C33" i="4" s="1"/>
  <c r="M34" i="4"/>
  <c r="O34" i="4" s="1"/>
  <c r="P34" i="4" s="1"/>
  <c r="C34" i="4" s="1"/>
  <c r="M35" i="4"/>
  <c r="O35" i="4" s="1"/>
  <c r="P35" i="4" s="1"/>
  <c r="C35" i="4" s="1"/>
  <c r="M36" i="4"/>
  <c r="O36" i="4" s="1"/>
  <c r="P36" i="4" s="1"/>
  <c r="C36" i="4" s="1"/>
  <c r="M37" i="4"/>
  <c r="O37" i="4" s="1"/>
  <c r="P37" i="4" s="1"/>
  <c r="C37" i="4" s="1"/>
  <c r="M38" i="4"/>
  <c r="O38" i="4" s="1"/>
  <c r="P38" i="4" s="1"/>
  <c r="C38" i="4" s="1"/>
  <c r="M39" i="4"/>
  <c r="O39" i="4" s="1"/>
  <c r="P39" i="4" s="1"/>
  <c r="C39" i="4" s="1"/>
  <c r="M40" i="4"/>
  <c r="O40" i="4" s="1"/>
  <c r="P40" i="4" s="1"/>
  <c r="C40" i="4" s="1"/>
  <c r="M41" i="4"/>
  <c r="O41" i="4" s="1"/>
  <c r="P41" i="4" s="1"/>
  <c r="C41" i="4" s="1"/>
  <c r="M42" i="4"/>
  <c r="O42" i="4" s="1"/>
  <c r="P42" i="4" s="1"/>
  <c r="C42" i="4" s="1"/>
  <c r="M43" i="4"/>
  <c r="O43" i="4" s="1"/>
  <c r="P43" i="4" s="1"/>
  <c r="C43" i="4" s="1"/>
  <c r="M44" i="4"/>
  <c r="O44" i="4" s="1"/>
  <c r="P44" i="4" s="1"/>
  <c r="C44" i="4" s="1"/>
  <c r="M45" i="4"/>
  <c r="O45" i="4" s="1"/>
  <c r="P45" i="4" s="1"/>
  <c r="C45" i="4" s="1"/>
  <c r="M46" i="4"/>
  <c r="O46" i="4" s="1"/>
  <c r="P46" i="4" s="1"/>
  <c r="C46" i="4" s="1"/>
  <c r="M47" i="4"/>
  <c r="O47" i="4" s="1"/>
  <c r="P47" i="4" s="1"/>
  <c r="C47" i="4" s="1"/>
  <c r="M48" i="4"/>
  <c r="O48" i="4" s="1"/>
  <c r="P48" i="4" s="1"/>
  <c r="C48" i="4" s="1"/>
  <c r="F43" i="107" l="1"/>
  <c r="G43" i="107" s="1"/>
  <c r="P43" i="107"/>
  <c r="P43" i="106"/>
  <c r="F43" i="105"/>
  <c r="G43" i="105" s="1"/>
  <c r="P43" i="105"/>
  <c r="F43" i="106"/>
  <c r="G43" i="106" s="1"/>
  <c r="F43" i="104"/>
  <c r="G43" i="104" s="1"/>
  <c r="F43" i="103"/>
  <c r="G43" i="103" s="1"/>
  <c r="P43" i="104"/>
  <c r="P43" i="103"/>
  <c r="P43" i="102"/>
  <c r="F43" i="101"/>
  <c r="G43" i="101" s="1"/>
  <c r="P43" i="101"/>
  <c r="P43" i="100"/>
  <c r="F43" i="102"/>
  <c r="G43" i="102" s="1"/>
  <c r="F43" i="100"/>
  <c r="G43" i="100" s="1"/>
  <c r="P43" i="98"/>
  <c r="P43" i="96"/>
  <c r="P43" i="99"/>
  <c r="F43" i="97"/>
  <c r="G43" i="97" s="1"/>
  <c r="F43" i="99"/>
  <c r="G43" i="99" s="1"/>
  <c r="F43" i="98"/>
  <c r="G43" i="98" s="1"/>
  <c r="P43" i="97"/>
  <c r="F43" i="96"/>
  <c r="G43" i="96" s="1"/>
  <c r="P43" i="94"/>
  <c r="F43" i="92"/>
  <c r="G43" i="92" s="1"/>
  <c r="F43" i="95"/>
  <c r="G43" i="95" s="1"/>
  <c r="P43" i="92"/>
  <c r="P43" i="95"/>
  <c r="F43" i="93"/>
  <c r="G43" i="93" s="1"/>
  <c r="F43" i="94"/>
  <c r="G43" i="94" s="1"/>
  <c r="P43" i="93"/>
  <c r="F43" i="90"/>
  <c r="G43" i="90" s="1"/>
  <c r="P43" i="89"/>
  <c r="P43" i="90"/>
  <c r="F43" i="91"/>
  <c r="G43" i="91" s="1"/>
  <c r="F43" i="88"/>
  <c r="G43" i="88" s="1"/>
  <c r="P43" i="91"/>
  <c r="F43" i="89"/>
  <c r="G43" i="89" s="1"/>
  <c r="P43" i="88"/>
  <c r="F43" i="87"/>
  <c r="G43" i="87" s="1"/>
  <c r="P43" i="86"/>
  <c r="P43" i="84"/>
  <c r="P43" i="87"/>
  <c r="F43" i="85"/>
  <c r="G43" i="85" s="1"/>
  <c r="F43" i="86"/>
  <c r="G43" i="86" s="1"/>
  <c r="P43" i="85"/>
  <c r="F43" i="84"/>
  <c r="G43" i="84" s="1"/>
  <c r="F43" i="81"/>
  <c r="G43" i="81" s="1"/>
  <c r="P43" i="80"/>
  <c r="F43" i="82"/>
  <c r="G43" i="82" s="1"/>
  <c r="P43" i="81"/>
  <c r="F43" i="83"/>
  <c r="G43" i="83" s="1"/>
  <c r="P43" i="82"/>
  <c r="P43" i="83"/>
  <c r="F43" i="80"/>
  <c r="G43" i="80" s="1"/>
  <c r="F43" i="79"/>
  <c r="G43" i="79" s="1"/>
  <c r="P43" i="78"/>
  <c r="P43" i="76"/>
  <c r="P43" i="75"/>
  <c r="F43" i="74"/>
  <c r="G43" i="74" s="1"/>
  <c r="F43" i="72"/>
  <c r="G43" i="72" s="1"/>
  <c r="P43" i="79"/>
  <c r="P43" i="74"/>
  <c r="F43" i="73"/>
  <c r="G43" i="73" s="1"/>
  <c r="P43" i="72"/>
  <c r="F43" i="77"/>
  <c r="G43" i="77" s="1"/>
  <c r="P43" i="73"/>
  <c r="P43" i="77"/>
  <c r="F43" i="76"/>
  <c r="G43" i="76" s="1"/>
  <c r="F43" i="78"/>
  <c r="G43" i="78" s="1"/>
  <c r="F43" i="75"/>
  <c r="G43" i="75" s="1"/>
  <c r="P27" i="107"/>
  <c r="F27" i="106"/>
  <c r="G27" i="106" s="1"/>
  <c r="P27" i="106"/>
  <c r="P27" i="105"/>
  <c r="F27" i="107"/>
  <c r="G27" i="107" s="1"/>
  <c r="F27" i="105"/>
  <c r="G27" i="105" s="1"/>
  <c r="F27" i="104"/>
  <c r="G27" i="104" s="1"/>
  <c r="P27" i="104"/>
  <c r="P27" i="103"/>
  <c r="F27" i="103"/>
  <c r="G27" i="103" s="1"/>
  <c r="F27" i="102"/>
  <c r="G27" i="102" s="1"/>
  <c r="F27" i="101"/>
  <c r="G27" i="101" s="1"/>
  <c r="P27" i="102"/>
  <c r="P27" i="101"/>
  <c r="F27" i="100"/>
  <c r="G27" i="100" s="1"/>
  <c r="P27" i="100"/>
  <c r="F27" i="99"/>
  <c r="G27" i="99" s="1"/>
  <c r="F27" i="98"/>
  <c r="G27" i="98" s="1"/>
  <c r="P27" i="98"/>
  <c r="P27" i="97"/>
  <c r="P27" i="99"/>
  <c r="F27" i="96"/>
  <c r="G27" i="96" s="1"/>
  <c r="P27" i="94"/>
  <c r="F27" i="97"/>
  <c r="G27" i="97" s="1"/>
  <c r="P27" i="96"/>
  <c r="F27" i="95"/>
  <c r="G27" i="95" s="1"/>
  <c r="F27" i="93"/>
  <c r="G27" i="93" s="1"/>
  <c r="P27" i="95"/>
  <c r="F27" i="94"/>
  <c r="G27" i="94" s="1"/>
  <c r="P27" i="93"/>
  <c r="P27" i="89"/>
  <c r="F27" i="92"/>
  <c r="G27" i="92" s="1"/>
  <c r="P27" i="92"/>
  <c r="F27" i="91"/>
  <c r="G27" i="91" s="1"/>
  <c r="F27" i="90"/>
  <c r="G27" i="90" s="1"/>
  <c r="P27" i="91"/>
  <c r="P27" i="90"/>
  <c r="F27" i="89"/>
  <c r="G27" i="89" s="1"/>
  <c r="F27" i="86"/>
  <c r="G27" i="86" s="1"/>
  <c r="P27" i="85"/>
  <c r="P27" i="86"/>
  <c r="F27" i="88"/>
  <c r="G27" i="88" s="1"/>
  <c r="F27" i="87"/>
  <c r="G27" i="87" s="1"/>
  <c r="P27" i="88"/>
  <c r="P27" i="87"/>
  <c r="F27" i="85"/>
  <c r="G27" i="85" s="1"/>
  <c r="P27" i="83"/>
  <c r="F27" i="81"/>
  <c r="G27" i="81" s="1"/>
  <c r="F27" i="82"/>
  <c r="G27" i="82" s="1"/>
  <c r="P27" i="81"/>
  <c r="F27" i="84"/>
  <c r="G27" i="84" s="1"/>
  <c r="P27" i="82"/>
  <c r="P27" i="84"/>
  <c r="F27" i="83"/>
  <c r="G27" i="83" s="1"/>
  <c r="F27" i="79"/>
  <c r="G27" i="79" s="1"/>
  <c r="F27" i="78"/>
  <c r="G27" i="78" s="1"/>
  <c r="F27" i="77"/>
  <c r="G27" i="77" s="1"/>
  <c r="P27" i="75"/>
  <c r="F27" i="74"/>
  <c r="G27" i="74" s="1"/>
  <c r="P27" i="73"/>
  <c r="F27" i="72"/>
  <c r="G27" i="72" s="1"/>
  <c r="P27" i="79"/>
  <c r="P27" i="78"/>
  <c r="P27" i="77"/>
  <c r="P27" i="74"/>
  <c r="P27" i="72"/>
  <c r="F27" i="80"/>
  <c r="G27" i="80" s="1"/>
  <c r="F27" i="76"/>
  <c r="G27" i="76" s="1"/>
  <c r="P27" i="80"/>
  <c r="P27" i="76"/>
  <c r="F27" i="73"/>
  <c r="G27" i="73" s="1"/>
  <c r="F27" i="75"/>
  <c r="G27" i="75" s="1"/>
  <c r="F15" i="107"/>
  <c r="G15" i="107" s="1"/>
  <c r="P15" i="107"/>
  <c r="P15" i="106"/>
  <c r="P15" i="105"/>
  <c r="P15" i="104"/>
  <c r="F15" i="105"/>
  <c r="G15" i="105" s="1"/>
  <c r="F15" i="106"/>
  <c r="G15" i="106" s="1"/>
  <c r="F15" i="104"/>
  <c r="G15" i="104" s="1"/>
  <c r="F15" i="103"/>
  <c r="G15" i="103" s="1"/>
  <c r="P15" i="103"/>
  <c r="F15" i="101"/>
  <c r="G15" i="101" s="1"/>
  <c r="F15" i="102"/>
  <c r="G15" i="102" s="1"/>
  <c r="P15" i="101"/>
  <c r="P15" i="102"/>
  <c r="P15" i="100"/>
  <c r="P15" i="99"/>
  <c r="P15" i="98"/>
  <c r="F15" i="99"/>
  <c r="G15" i="99" s="1"/>
  <c r="F15" i="97"/>
  <c r="G15" i="97" s="1"/>
  <c r="F15" i="100"/>
  <c r="G15" i="100" s="1"/>
  <c r="F15" i="98"/>
  <c r="G15" i="98" s="1"/>
  <c r="P15" i="97"/>
  <c r="F15" i="96"/>
  <c r="G15" i="96" s="1"/>
  <c r="P15" i="94"/>
  <c r="P15" i="93"/>
  <c r="F15" i="93"/>
  <c r="G15" i="93" s="1"/>
  <c r="P15" i="96"/>
  <c r="F15" i="95"/>
  <c r="G15" i="95" s="1"/>
  <c r="P15" i="95"/>
  <c r="F15" i="94"/>
  <c r="G15" i="94" s="1"/>
  <c r="P15" i="92"/>
  <c r="F15" i="90"/>
  <c r="G15" i="90" s="1"/>
  <c r="P15" i="89"/>
  <c r="F15" i="91"/>
  <c r="G15" i="91" s="1"/>
  <c r="P15" i="90"/>
  <c r="P15" i="91"/>
  <c r="F15" i="92"/>
  <c r="G15" i="92" s="1"/>
  <c r="F15" i="89"/>
  <c r="G15" i="89" s="1"/>
  <c r="F15" i="87"/>
  <c r="G15" i="87" s="1"/>
  <c r="F15" i="86"/>
  <c r="G15" i="86" s="1"/>
  <c r="P15" i="87"/>
  <c r="P15" i="86"/>
  <c r="F15" i="85"/>
  <c r="G15" i="85" s="1"/>
  <c r="F15" i="88"/>
  <c r="G15" i="88" s="1"/>
  <c r="P15" i="85"/>
  <c r="P15" i="88"/>
  <c r="P15" i="84"/>
  <c r="P15" i="82"/>
  <c r="F15" i="81"/>
  <c r="G15" i="81" s="1"/>
  <c r="P15" i="81"/>
  <c r="F15" i="83"/>
  <c r="G15" i="83" s="1"/>
  <c r="F15" i="84"/>
  <c r="G15" i="84" s="1"/>
  <c r="P15" i="83"/>
  <c r="F15" i="82"/>
  <c r="G15" i="82" s="1"/>
  <c r="P15" i="78"/>
  <c r="P15" i="75"/>
  <c r="F15" i="74"/>
  <c r="G15" i="74" s="1"/>
  <c r="F15" i="77"/>
  <c r="G15" i="77" s="1"/>
  <c r="F15" i="76"/>
  <c r="G15" i="76" s="1"/>
  <c r="P15" i="74"/>
  <c r="F15" i="73"/>
  <c r="G15" i="73" s="1"/>
  <c r="F15" i="80"/>
  <c r="G15" i="80" s="1"/>
  <c r="F15" i="79"/>
  <c r="G15" i="79" s="1"/>
  <c r="P15" i="77"/>
  <c r="P15" i="76"/>
  <c r="P15" i="73"/>
  <c r="P15" i="79"/>
  <c r="F15" i="75"/>
  <c r="G15" i="75" s="1"/>
  <c r="F15" i="72"/>
  <c r="G15" i="72" s="1"/>
  <c r="P15" i="80"/>
  <c r="F15" i="78"/>
  <c r="G15" i="78" s="1"/>
  <c r="P15" i="72"/>
  <c r="V6" i="107"/>
  <c r="V6" i="106"/>
  <c r="V6" i="105"/>
  <c r="V6" i="104"/>
  <c r="V6" i="103"/>
  <c r="V6" i="102"/>
  <c r="V6" i="100"/>
  <c r="V6" i="101"/>
  <c r="V6" i="98"/>
  <c r="V6" i="99"/>
  <c r="V6" i="97"/>
  <c r="V6" i="96"/>
  <c r="V6" i="94"/>
  <c r="V6" i="93"/>
  <c r="V6" i="95"/>
  <c r="V6" i="92"/>
  <c r="V6" i="90"/>
  <c r="V6" i="89"/>
  <c r="V6" i="91"/>
  <c r="V6" i="88"/>
  <c r="V6" i="86"/>
  <c r="V6" i="87"/>
  <c r="V6" i="85"/>
  <c r="V6" i="84"/>
  <c r="V6" i="82"/>
  <c r="V6" i="81"/>
  <c r="V6" i="83"/>
  <c r="V6" i="78"/>
  <c r="V6" i="77"/>
  <c r="V6" i="75"/>
  <c r="V6" i="79"/>
  <c r="V6" i="73"/>
  <c r="V6" i="74"/>
  <c r="V6" i="72"/>
  <c r="V6" i="80"/>
  <c r="V6" i="76"/>
  <c r="V38" i="107"/>
  <c r="V38" i="106"/>
  <c r="V38" i="105"/>
  <c r="V38" i="103"/>
  <c r="V38" i="104"/>
  <c r="V38" i="102"/>
  <c r="V38" i="101"/>
  <c r="V38" i="100"/>
  <c r="V38" i="99"/>
  <c r="V38" i="97"/>
  <c r="V38" i="98"/>
  <c r="V38" i="94"/>
  <c r="V38" i="93"/>
  <c r="V38" i="96"/>
  <c r="V38" i="95"/>
  <c r="V38" i="92"/>
  <c r="V38" i="89"/>
  <c r="V38" i="91"/>
  <c r="V38" i="90"/>
  <c r="V38" i="88"/>
  <c r="V38" i="85"/>
  <c r="V38" i="86"/>
  <c r="V38" i="84"/>
  <c r="V38" i="87"/>
  <c r="V38" i="82"/>
  <c r="V38" i="83"/>
  <c r="V38" i="81"/>
  <c r="V38" i="80"/>
  <c r="V38" i="79"/>
  <c r="V38" i="78"/>
  <c r="V38" i="72"/>
  <c r="V38" i="77"/>
  <c r="V38" i="76"/>
  <c r="V38" i="74"/>
  <c r="V38" i="73"/>
  <c r="V38" i="75"/>
  <c r="X45" i="107"/>
  <c r="X45" i="105"/>
  <c r="X45" i="106"/>
  <c r="X45" i="104"/>
  <c r="X45" i="103"/>
  <c r="X45" i="102"/>
  <c r="X45" i="101"/>
  <c r="X45" i="100"/>
  <c r="X45" i="99"/>
  <c r="X45" i="97"/>
  <c r="X45" i="98"/>
  <c r="X45" i="96"/>
  <c r="X45" i="95"/>
  <c r="X45" i="93"/>
  <c r="X45" i="94"/>
  <c r="X45" i="92"/>
  <c r="X45" i="91"/>
  <c r="X45" i="89"/>
  <c r="X45" i="88"/>
  <c r="X45" i="90"/>
  <c r="X45" i="87"/>
  <c r="X45" i="85"/>
  <c r="X45" i="86"/>
  <c r="X45" i="84"/>
  <c r="X45" i="82"/>
  <c r="X45" i="81"/>
  <c r="X45" i="83"/>
  <c r="X45" i="80"/>
  <c r="X45" i="79"/>
  <c r="X45" i="74"/>
  <c r="X45" i="72"/>
  <c r="X45" i="77"/>
  <c r="X45" i="73"/>
  <c r="X45" i="78"/>
  <c r="X45" i="75"/>
  <c r="X45" i="76"/>
  <c r="X27" i="107"/>
  <c r="X27" i="105"/>
  <c r="X27" i="106"/>
  <c r="X27" i="104"/>
  <c r="X27" i="103"/>
  <c r="X27" i="102"/>
  <c r="X27" i="101"/>
  <c r="X27" i="100"/>
  <c r="X27" i="99"/>
  <c r="X27" i="98"/>
  <c r="X27" i="97"/>
  <c r="X27" i="95"/>
  <c r="X27" i="93"/>
  <c r="X27" i="94"/>
  <c r="X27" i="96"/>
  <c r="X27" i="91"/>
  <c r="X27" i="90"/>
  <c r="X27" i="89"/>
  <c r="X27" i="92"/>
  <c r="X27" i="88"/>
  <c r="X27" i="87"/>
  <c r="X27" i="85"/>
  <c r="X27" i="86"/>
  <c r="X27" i="84"/>
  <c r="X27" i="83"/>
  <c r="X27" i="81"/>
  <c r="X27" i="82"/>
  <c r="X27" i="80"/>
  <c r="X27" i="76"/>
  <c r="X27" i="75"/>
  <c r="X27" i="73"/>
  <c r="X27" i="79"/>
  <c r="X27" i="78"/>
  <c r="X27" i="77"/>
  <c r="X27" i="74"/>
  <c r="X27" i="72"/>
  <c r="X9" i="107"/>
  <c r="X9" i="106"/>
  <c r="X9" i="105"/>
  <c r="X9" i="104"/>
  <c r="X9" i="103"/>
  <c r="X9" i="100"/>
  <c r="X9" i="102"/>
  <c r="X9" i="101"/>
  <c r="X9" i="99"/>
  <c r="X9" i="98"/>
  <c r="X9" i="97"/>
  <c r="X9" i="96"/>
  <c r="X9" i="95"/>
  <c r="X9" i="94"/>
  <c r="X9" i="93"/>
  <c r="X9" i="92"/>
  <c r="X9" i="90"/>
  <c r="X9" i="91"/>
  <c r="X9" i="89"/>
  <c r="X9" i="88"/>
  <c r="X9" i="87"/>
  <c r="X9" i="86"/>
  <c r="X9" i="85"/>
  <c r="X9" i="84"/>
  <c r="X9" i="82"/>
  <c r="X9" i="81"/>
  <c r="X9" i="83"/>
  <c r="X9" i="77"/>
  <c r="X9" i="76"/>
  <c r="X9" i="75"/>
  <c r="X9" i="74"/>
  <c r="X9" i="73"/>
  <c r="X9" i="78"/>
  <c r="X9" i="80"/>
  <c r="X9" i="72"/>
  <c r="X9" i="79"/>
  <c r="P42" i="107"/>
  <c r="F42" i="106"/>
  <c r="G42" i="106" s="1"/>
  <c r="F42" i="107"/>
  <c r="G42" i="107" s="1"/>
  <c r="P42" i="106"/>
  <c r="F42" i="105"/>
  <c r="G42" i="105" s="1"/>
  <c r="P42" i="105"/>
  <c r="F42" i="104"/>
  <c r="G42" i="104" s="1"/>
  <c r="F42" i="103"/>
  <c r="G42" i="103" s="1"/>
  <c r="P42" i="104"/>
  <c r="P42" i="103"/>
  <c r="P42" i="102"/>
  <c r="F42" i="101"/>
  <c r="G42" i="101" s="1"/>
  <c r="P42" i="101"/>
  <c r="P42" i="100"/>
  <c r="F42" i="102"/>
  <c r="G42" i="102" s="1"/>
  <c r="F42" i="100"/>
  <c r="G42" i="100" s="1"/>
  <c r="F42" i="99"/>
  <c r="G42" i="99" s="1"/>
  <c r="P42" i="98"/>
  <c r="P42" i="99"/>
  <c r="F42" i="97"/>
  <c r="G42" i="97" s="1"/>
  <c r="F42" i="96"/>
  <c r="G42" i="96" s="1"/>
  <c r="F42" i="98"/>
  <c r="G42" i="98" s="1"/>
  <c r="P42" i="97"/>
  <c r="P42" i="96"/>
  <c r="F42" i="95"/>
  <c r="G42" i="95" s="1"/>
  <c r="P42" i="95"/>
  <c r="F42" i="94"/>
  <c r="G42" i="94" s="1"/>
  <c r="F42" i="93"/>
  <c r="G42" i="93" s="1"/>
  <c r="P42" i="94"/>
  <c r="P42" i="93"/>
  <c r="F42" i="90"/>
  <c r="G42" i="90" s="1"/>
  <c r="P42" i="90"/>
  <c r="F42" i="92"/>
  <c r="G42" i="92" s="1"/>
  <c r="F42" i="91"/>
  <c r="G42" i="91" s="1"/>
  <c r="F42" i="89"/>
  <c r="G42" i="89" s="1"/>
  <c r="F42" i="88"/>
  <c r="G42" i="88" s="1"/>
  <c r="P42" i="92"/>
  <c r="P42" i="91"/>
  <c r="P42" i="89"/>
  <c r="P42" i="88"/>
  <c r="F42" i="87"/>
  <c r="G42" i="87" s="1"/>
  <c r="P42" i="86"/>
  <c r="P42" i="84"/>
  <c r="P42" i="87"/>
  <c r="F42" i="85"/>
  <c r="G42" i="85" s="1"/>
  <c r="F42" i="86"/>
  <c r="G42" i="86" s="1"/>
  <c r="P42" i="85"/>
  <c r="F42" i="84"/>
  <c r="G42" i="84" s="1"/>
  <c r="P42" i="81"/>
  <c r="P42" i="80"/>
  <c r="F42" i="82"/>
  <c r="G42" i="82" s="1"/>
  <c r="F42" i="83"/>
  <c r="G42" i="83" s="1"/>
  <c r="P42" i="82"/>
  <c r="P42" i="83"/>
  <c r="F42" i="81"/>
  <c r="G42" i="81" s="1"/>
  <c r="F42" i="80"/>
  <c r="G42" i="80" s="1"/>
  <c r="F42" i="79"/>
  <c r="G42" i="79" s="1"/>
  <c r="P42" i="78"/>
  <c r="P42" i="75"/>
  <c r="P42" i="74"/>
  <c r="F42" i="73"/>
  <c r="G42" i="73" s="1"/>
  <c r="F42" i="72"/>
  <c r="G42" i="72" s="1"/>
  <c r="P42" i="79"/>
  <c r="P42" i="73"/>
  <c r="P42" i="72"/>
  <c r="F42" i="77"/>
  <c r="G42" i="77" s="1"/>
  <c r="F42" i="76"/>
  <c r="G42" i="76" s="1"/>
  <c r="F42" i="75"/>
  <c r="G42" i="75" s="1"/>
  <c r="P42" i="76"/>
  <c r="F42" i="78"/>
  <c r="G42" i="78" s="1"/>
  <c r="P42" i="77"/>
  <c r="F42" i="74"/>
  <c r="G42" i="74" s="1"/>
  <c r="P34" i="107"/>
  <c r="P34" i="106"/>
  <c r="F34" i="107"/>
  <c r="G34" i="107" s="1"/>
  <c r="F34" i="105"/>
  <c r="G34" i="105" s="1"/>
  <c r="F34" i="106"/>
  <c r="G34" i="106" s="1"/>
  <c r="P34" i="105"/>
  <c r="F34" i="104"/>
  <c r="G34" i="104" s="1"/>
  <c r="F34" i="103"/>
  <c r="G34" i="103" s="1"/>
  <c r="P34" i="104"/>
  <c r="P34" i="103"/>
  <c r="F34" i="102"/>
  <c r="G34" i="102" s="1"/>
  <c r="P34" i="102"/>
  <c r="F34" i="101"/>
  <c r="G34" i="101" s="1"/>
  <c r="F34" i="100"/>
  <c r="G34" i="100" s="1"/>
  <c r="P34" i="100"/>
  <c r="P34" i="101"/>
  <c r="P34" i="97"/>
  <c r="F34" i="98"/>
  <c r="G34" i="98" s="1"/>
  <c r="P34" i="99"/>
  <c r="P34" i="98"/>
  <c r="F34" i="99"/>
  <c r="G34" i="99" s="1"/>
  <c r="F34" i="97"/>
  <c r="G34" i="97" s="1"/>
  <c r="F34" i="96"/>
  <c r="G34" i="96" s="1"/>
  <c r="F34" i="95"/>
  <c r="G34" i="95" s="1"/>
  <c r="P34" i="95"/>
  <c r="F34" i="94"/>
  <c r="G34" i="94" s="1"/>
  <c r="F34" i="93"/>
  <c r="G34" i="93" s="1"/>
  <c r="P34" i="96"/>
  <c r="P34" i="94"/>
  <c r="P34" i="93"/>
  <c r="P34" i="91"/>
  <c r="F34" i="90"/>
  <c r="G34" i="90" s="1"/>
  <c r="P34" i="90"/>
  <c r="F34" i="92"/>
  <c r="G34" i="92" s="1"/>
  <c r="F34" i="89"/>
  <c r="G34" i="89" s="1"/>
  <c r="P34" i="92"/>
  <c r="F34" i="91"/>
  <c r="G34" i="91" s="1"/>
  <c r="P34" i="89"/>
  <c r="F34" i="87"/>
  <c r="G34" i="87" s="1"/>
  <c r="P34" i="86"/>
  <c r="P34" i="85"/>
  <c r="F34" i="88"/>
  <c r="G34" i="88" s="1"/>
  <c r="P34" i="87"/>
  <c r="P34" i="88"/>
  <c r="F34" i="86"/>
  <c r="G34" i="86" s="1"/>
  <c r="F34" i="85"/>
  <c r="G34" i="85" s="1"/>
  <c r="P34" i="81"/>
  <c r="F34" i="84"/>
  <c r="G34" i="84" s="1"/>
  <c r="F34" i="80"/>
  <c r="G34" i="80" s="1"/>
  <c r="P34" i="84"/>
  <c r="F34" i="83"/>
  <c r="G34" i="83" s="1"/>
  <c r="F34" i="82"/>
  <c r="G34" i="82" s="1"/>
  <c r="P34" i="80"/>
  <c r="P34" i="83"/>
  <c r="P34" i="82"/>
  <c r="F34" i="81"/>
  <c r="G34" i="81" s="1"/>
  <c r="P34" i="78"/>
  <c r="F34" i="76"/>
  <c r="G34" i="76" s="1"/>
  <c r="P34" i="74"/>
  <c r="F34" i="77"/>
  <c r="G34" i="77" s="1"/>
  <c r="P34" i="76"/>
  <c r="F34" i="75"/>
  <c r="G34" i="75" s="1"/>
  <c r="F34" i="73"/>
  <c r="G34" i="73" s="1"/>
  <c r="F34" i="79"/>
  <c r="G34" i="79" s="1"/>
  <c r="P34" i="77"/>
  <c r="P34" i="75"/>
  <c r="P34" i="73"/>
  <c r="F34" i="74"/>
  <c r="G34" i="74" s="1"/>
  <c r="P34" i="72"/>
  <c r="F34" i="72"/>
  <c r="G34" i="72" s="1"/>
  <c r="P34" i="79"/>
  <c r="F34" i="78"/>
  <c r="G34" i="78" s="1"/>
  <c r="F22" i="107"/>
  <c r="G22" i="107" s="1"/>
  <c r="P22" i="107"/>
  <c r="F22" i="106"/>
  <c r="G22" i="106" s="1"/>
  <c r="F22" i="105"/>
  <c r="G22" i="105" s="1"/>
  <c r="P22" i="106"/>
  <c r="P22" i="104"/>
  <c r="P22" i="105"/>
  <c r="F22" i="103"/>
  <c r="G22" i="103" s="1"/>
  <c r="F22" i="104"/>
  <c r="G22" i="104" s="1"/>
  <c r="P22" i="103"/>
  <c r="P22" i="101"/>
  <c r="F22" i="102"/>
  <c r="G22" i="102" s="1"/>
  <c r="F22" i="100"/>
  <c r="G22" i="100" s="1"/>
  <c r="P22" i="102"/>
  <c r="F22" i="101"/>
  <c r="G22" i="101" s="1"/>
  <c r="P22" i="100"/>
  <c r="P22" i="99"/>
  <c r="F22" i="99"/>
  <c r="G22" i="99" s="1"/>
  <c r="F22" i="97"/>
  <c r="G22" i="97" s="1"/>
  <c r="F22" i="98"/>
  <c r="G22" i="98" s="1"/>
  <c r="P22" i="98"/>
  <c r="F22" i="93"/>
  <c r="G22" i="93" s="1"/>
  <c r="P22" i="97"/>
  <c r="F22" i="96"/>
  <c r="G22" i="96" s="1"/>
  <c r="F22" i="95"/>
  <c r="G22" i="95" s="1"/>
  <c r="F22" i="94"/>
  <c r="G22" i="94" s="1"/>
  <c r="P22" i="93"/>
  <c r="P22" i="96"/>
  <c r="P22" i="95"/>
  <c r="P22" i="94"/>
  <c r="P22" i="92"/>
  <c r="F22" i="91"/>
  <c r="G22" i="91" s="1"/>
  <c r="P22" i="91"/>
  <c r="F22" i="89"/>
  <c r="G22" i="89" s="1"/>
  <c r="F22" i="90"/>
  <c r="G22" i="90" s="1"/>
  <c r="P22" i="89"/>
  <c r="F22" i="92"/>
  <c r="G22" i="92" s="1"/>
  <c r="P22" i="90"/>
  <c r="F22" i="88"/>
  <c r="G22" i="88" s="1"/>
  <c r="P22" i="87"/>
  <c r="P22" i="88"/>
  <c r="F22" i="85"/>
  <c r="G22" i="85" s="1"/>
  <c r="F22" i="86"/>
  <c r="G22" i="86" s="1"/>
  <c r="P22" i="85"/>
  <c r="F22" i="87"/>
  <c r="G22" i="87" s="1"/>
  <c r="P22" i="86"/>
  <c r="P22" i="81"/>
  <c r="F22" i="84"/>
  <c r="G22" i="84" s="1"/>
  <c r="F22" i="82"/>
  <c r="G22" i="82" s="1"/>
  <c r="P22" i="84"/>
  <c r="F22" i="83"/>
  <c r="G22" i="83" s="1"/>
  <c r="P22" i="82"/>
  <c r="P22" i="83"/>
  <c r="F22" i="81"/>
  <c r="G22" i="81" s="1"/>
  <c r="P22" i="80"/>
  <c r="P22" i="76"/>
  <c r="F22" i="75"/>
  <c r="G22" i="75" s="1"/>
  <c r="P22" i="74"/>
  <c r="F22" i="73"/>
  <c r="G22" i="73" s="1"/>
  <c r="F22" i="79"/>
  <c r="G22" i="79" s="1"/>
  <c r="F22" i="77"/>
  <c r="G22" i="77" s="1"/>
  <c r="P22" i="75"/>
  <c r="P22" i="73"/>
  <c r="F22" i="72"/>
  <c r="G22" i="72" s="1"/>
  <c r="P22" i="79"/>
  <c r="F22" i="78"/>
  <c r="G22" i="78" s="1"/>
  <c r="P22" i="77"/>
  <c r="P22" i="78"/>
  <c r="F22" i="74"/>
  <c r="G22" i="74" s="1"/>
  <c r="F22" i="80"/>
  <c r="G22" i="80" s="1"/>
  <c r="F22" i="76"/>
  <c r="G22" i="76" s="1"/>
  <c r="P22" i="72"/>
  <c r="F14" i="107"/>
  <c r="G14" i="107" s="1"/>
  <c r="P14" i="106"/>
  <c r="P14" i="107"/>
  <c r="F14" i="106"/>
  <c r="G14" i="106" s="1"/>
  <c r="P14" i="105"/>
  <c r="P14" i="104"/>
  <c r="F14" i="105"/>
  <c r="G14" i="105" s="1"/>
  <c r="F14" i="104"/>
  <c r="G14" i="104" s="1"/>
  <c r="F14" i="103"/>
  <c r="G14" i="103" s="1"/>
  <c r="P14" i="103"/>
  <c r="F14" i="101"/>
  <c r="G14" i="101" s="1"/>
  <c r="F14" i="102"/>
  <c r="G14" i="102" s="1"/>
  <c r="P14" i="101"/>
  <c r="P14" i="102"/>
  <c r="P14" i="100"/>
  <c r="P14" i="99"/>
  <c r="F14" i="100"/>
  <c r="G14" i="100" s="1"/>
  <c r="F14" i="99"/>
  <c r="G14" i="99" s="1"/>
  <c r="F14" i="98"/>
  <c r="G14" i="98" s="1"/>
  <c r="F14" i="97"/>
  <c r="G14" i="97" s="1"/>
  <c r="P14" i="98"/>
  <c r="P14" i="97"/>
  <c r="F14" i="96"/>
  <c r="G14" i="96" s="1"/>
  <c r="P14" i="93"/>
  <c r="P14" i="96"/>
  <c r="F14" i="95"/>
  <c r="G14" i="95" s="1"/>
  <c r="P14" i="95"/>
  <c r="F14" i="94"/>
  <c r="G14" i="94" s="1"/>
  <c r="P14" i="94"/>
  <c r="F14" i="93"/>
  <c r="G14" i="93" s="1"/>
  <c r="P14" i="92"/>
  <c r="F14" i="90"/>
  <c r="G14" i="90" s="1"/>
  <c r="F14" i="91"/>
  <c r="G14" i="91" s="1"/>
  <c r="P14" i="90"/>
  <c r="P14" i="91"/>
  <c r="F14" i="89"/>
  <c r="G14" i="89" s="1"/>
  <c r="F14" i="92"/>
  <c r="G14" i="92" s="1"/>
  <c r="P14" i="89"/>
  <c r="F14" i="87"/>
  <c r="G14" i="87" s="1"/>
  <c r="F14" i="86"/>
  <c r="G14" i="86" s="1"/>
  <c r="P14" i="87"/>
  <c r="P14" i="86"/>
  <c r="F14" i="85"/>
  <c r="G14" i="85" s="1"/>
  <c r="F14" i="88"/>
  <c r="G14" i="88" s="1"/>
  <c r="P14" i="85"/>
  <c r="P14" i="88"/>
  <c r="P14" i="84"/>
  <c r="P14" i="82"/>
  <c r="F14" i="81"/>
  <c r="G14" i="81" s="1"/>
  <c r="P14" i="81"/>
  <c r="F14" i="83"/>
  <c r="G14" i="83" s="1"/>
  <c r="F14" i="84"/>
  <c r="G14" i="84" s="1"/>
  <c r="P14" i="83"/>
  <c r="F14" i="82"/>
  <c r="G14" i="82" s="1"/>
  <c r="P14" i="78"/>
  <c r="F14" i="76"/>
  <c r="G14" i="76" s="1"/>
  <c r="P14" i="75"/>
  <c r="P14" i="74"/>
  <c r="F14" i="73"/>
  <c r="G14" i="73" s="1"/>
  <c r="F14" i="79"/>
  <c r="G14" i="79" s="1"/>
  <c r="F14" i="77"/>
  <c r="G14" i="77" s="1"/>
  <c r="P14" i="76"/>
  <c r="P14" i="73"/>
  <c r="F14" i="80"/>
  <c r="G14" i="80" s="1"/>
  <c r="P14" i="79"/>
  <c r="P14" i="77"/>
  <c r="P14" i="80"/>
  <c r="F14" i="78"/>
  <c r="G14" i="78" s="1"/>
  <c r="F14" i="72"/>
  <c r="G14" i="72" s="1"/>
  <c r="P14" i="72"/>
  <c r="F14" i="74"/>
  <c r="G14" i="74" s="1"/>
  <c r="F14" i="75"/>
  <c r="G14" i="75" s="1"/>
  <c r="F6" i="107"/>
  <c r="G6" i="107" s="1"/>
  <c r="P6" i="107"/>
  <c r="F6" i="106"/>
  <c r="G6" i="106" s="1"/>
  <c r="F6" i="105"/>
  <c r="G6" i="105" s="1"/>
  <c r="P6" i="106"/>
  <c r="P6" i="105"/>
  <c r="F6" i="104"/>
  <c r="G6" i="104" s="1"/>
  <c r="P6" i="104"/>
  <c r="P6" i="103"/>
  <c r="F6" i="103"/>
  <c r="G6" i="103" s="1"/>
  <c r="P6" i="102"/>
  <c r="F6" i="101"/>
  <c r="G6" i="101" s="1"/>
  <c r="P6" i="100"/>
  <c r="F6" i="102"/>
  <c r="G6" i="102" s="1"/>
  <c r="P6" i="101"/>
  <c r="F6" i="100"/>
  <c r="G6" i="100" s="1"/>
  <c r="P6" i="99"/>
  <c r="F6" i="98"/>
  <c r="G6" i="98" s="1"/>
  <c r="P6" i="98"/>
  <c r="F6" i="99"/>
  <c r="G6" i="99" s="1"/>
  <c r="F6" i="95"/>
  <c r="G6" i="95" s="1"/>
  <c r="P6" i="94"/>
  <c r="P6" i="93"/>
  <c r="P6" i="97"/>
  <c r="F6" i="96"/>
  <c r="G6" i="96" s="1"/>
  <c r="P6" i="95"/>
  <c r="F6" i="97"/>
  <c r="G6" i="97" s="1"/>
  <c r="P6" i="96"/>
  <c r="F6" i="94"/>
  <c r="G6" i="94" s="1"/>
  <c r="F6" i="93"/>
  <c r="G6" i="93" s="1"/>
  <c r="P6" i="91"/>
  <c r="P6" i="92"/>
  <c r="F6" i="92"/>
  <c r="G6" i="92" s="1"/>
  <c r="F6" i="90"/>
  <c r="G6" i="90" s="1"/>
  <c r="F6" i="89"/>
  <c r="G6" i="89" s="1"/>
  <c r="F6" i="91"/>
  <c r="G6" i="91" s="1"/>
  <c r="P6" i="90"/>
  <c r="P6" i="89"/>
  <c r="F6" i="88"/>
  <c r="G6" i="88" s="1"/>
  <c r="F6" i="86"/>
  <c r="G6" i="86" s="1"/>
  <c r="P6" i="88"/>
  <c r="F6" i="87"/>
  <c r="G6" i="87" s="1"/>
  <c r="P6" i="86"/>
  <c r="F6" i="85"/>
  <c r="G6" i="85" s="1"/>
  <c r="P6" i="87"/>
  <c r="P6" i="85"/>
  <c r="F6" i="83"/>
  <c r="G6" i="83" s="1"/>
  <c r="F6" i="84"/>
  <c r="G6" i="84" s="1"/>
  <c r="P6" i="83"/>
  <c r="F6" i="82"/>
  <c r="G6" i="82" s="1"/>
  <c r="P6" i="84"/>
  <c r="P6" i="82"/>
  <c r="F6" i="81"/>
  <c r="G6" i="81" s="1"/>
  <c r="P6" i="81"/>
  <c r="F6" i="80"/>
  <c r="G6" i="80" s="1"/>
  <c r="F6" i="76"/>
  <c r="G6" i="76" s="1"/>
  <c r="F6" i="74"/>
  <c r="G6" i="74" s="1"/>
  <c r="P6" i="73"/>
  <c r="P6" i="80"/>
  <c r="F6" i="78"/>
  <c r="G6" i="78" s="1"/>
  <c r="F6" i="77"/>
  <c r="G6" i="77" s="1"/>
  <c r="P6" i="76"/>
  <c r="F6" i="75"/>
  <c r="G6" i="75" s="1"/>
  <c r="P6" i="74"/>
  <c r="F6" i="79"/>
  <c r="G6" i="79" s="1"/>
  <c r="P6" i="78"/>
  <c r="P6" i="77"/>
  <c r="P6" i="75"/>
  <c r="F6" i="73"/>
  <c r="G6" i="73" s="1"/>
  <c r="P6" i="79"/>
  <c r="P6" i="72"/>
  <c r="F6" i="72"/>
  <c r="G6" i="72" s="1"/>
  <c r="X18" i="107"/>
  <c r="X18" i="106"/>
  <c r="X18" i="105"/>
  <c r="X18" i="103"/>
  <c r="X18" i="104"/>
  <c r="X18" i="101"/>
  <c r="X18" i="102"/>
  <c r="X18" i="100"/>
  <c r="X18" i="99"/>
  <c r="X18" i="98"/>
  <c r="X18" i="94"/>
  <c r="X18" i="97"/>
  <c r="X18" i="95"/>
  <c r="X18" i="93"/>
  <c r="X18" i="96"/>
  <c r="X18" i="91"/>
  <c r="X18" i="89"/>
  <c r="X18" i="92"/>
  <c r="X18" i="90"/>
  <c r="X18" i="87"/>
  <c r="X18" i="88"/>
  <c r="X18" i="85"/>
  <c r="X18" i="86"/>
  <c r="X18" i="83"/>
  <c r="X18" i="84"/>
  <c r="X18" i="82"/>
  <c r="X18" i="81"/>
  <c r="X18" i="77"/>
  <c r="X18" i="76"/>
  <c r="X18" i="74"/>
  <c r="X18" i="80"/>
  <c r="X18" i="73"/>
  <c r="X18" i="72"/>
  <c r="X18" i="79"/>
  <c r="X18" i="78"/>
  <c r="X18" i="75"/>
  <c r="X34" i="107"/>
  <c r="X34" i="106"/>
  <c r="X34" i="105"/>
  <c r="X34" i="103"/>
  <c r="X34" i="104"/>
  <c r="X34" i="102"/>
  <c r="X34" i="101"/>
  <c r="X34" i="99"/>
  <c r="X34" i="100"/>
  <c r="X34" i="97"/>
  <c r="X34" i="98"/>
  <c r="X34" i="94"/>
  <c r="X34" i="93"/>
  <c r="X34" i="96"/>
  <c r="X34" i="95"/>
  <c r="X34" i="92"/>
  <c r="X34" i="89"/>
  <c r="X34" i="91"/>
  <c r="X34" i="90"/>
  <c r="X34" i="86"/>
  <c r="X34" i="85"/>
  <c r="X34" i="87"/>
  <c r="X34" i="88"/>
  <c r="X34" i="83"/>
  <c r="X34" i="82"/>
  <c r="X34" i="81"/>
  <c r="X34" i="84"/>
  <c r="X34" i="80"/>
  <c r="X34" i="79"/>
  <c r="X34" i="72"/>
  <c r="X34" i="78"/>
  <c r="X34" i="74"/>
  <c r="X34" i="76"/>
  <c r="X34" i="77"/>
  <c r="X34" i="73"/>
  <c r="X34" i="75"/>
  <c r="X5" i="107"/>
  <c r="X5" i="106"/>
  <c r="X5" i="105"/>
  <c r="X5" i="104"/>
  <c r="X5" i="103"/>
  <c r="X5" i="102"/>
  <c r="X5" i="101"/>
  <c r="X5" i="100"/>
  <c r="X5" i="99"/>
  <c r="X5" i="97"/>
  <c r="X5" i="98"/>
  <c r="X5" i="94"/>
  <c r="X5" i="93"/>
  <c r="X5" i="95"/>
  <c r="X5" i="96"/>
  <c r="X5" i="90"/>
  <c r="X5" i="89"/>
  <c r="X5" i="91"/>
  <c r="X5" i="92"/>
  <c r="X5" i="87"/>
  <c r="X5" i="85"/>
  <c r="X5" i="88"/>
  <c r="X5" i="86"/>
  <c r="X5" i="81"/>
  <c r="X5" i="83"/>
  <c r="X5" i="84"/>
  <c r="X5" i="82"/>
  <c r="X5" i="76"/>
  <c r="X5" i="73"/>
  <c r="X5" i="80"/>
  <c r="X5" i="74"/>
  <c r="X5" i="78"/>
  <c r="X5" i="72"/>
  <c r="X5" i="75"/>
  <c r="X5" i="79"/>
  <c r="X5" i="77"/>
  <c r="V7" i="107"/>
  <c r="V7" i="106"/>
  <c r="V7" i="105"/>
  <c r="V7" i="104"/>
  <c r="V7" i="103"/>
  <c r="V7" i="102"/>
  <c r="V7" i="100"/>
  <c r="V7" i="101"/>
  <c r="V7" i="98"/>
  <c r="V7" i="99"/>
  <c r="V7" i="97"/>
  <c r="V7" i="96"/>
  <c r="V7" i="95"/>
  <c r="V7" i="93"/>
  <c r="V7" i="94"/>
  <c r="V7" i="92"/>
  <c r="V7" i="90"/>
  <c r="V7" i="91"/>
  <c r="V7" i="89"/>
  <c r="V7" i="88"/>
  <c r="V7" i="87"/>
  <c r="V7" i="86"/>
  <c r="V7" i="85"/>
  <c r="V7" i="84"/>
  <c r="V7" i="82"/>
  <c r="V7" i="81"/>
  <c r="V7" i="83"/>
  <c r="V7" i="78"/>
  <c r="V7" i="77"/>
  <c r="V7" i="75"/>
  <c r="V7" i="74"/>
  <c r="V7" i="79"/>
  <c r="V7" i="73"/>
  <c r="V7" i="76"/>
  <c r="V7" i="80"/>
  <c r="V7" i="72"/>
  <c r="V23" i="107"/>
  <c r="V23" i="106"/>
  <c r="V23" i="105"/>
  <c r="V23" i="103"/>
  <c r="V23" i="104"/>
  <c r="V23" i="102"/>
  <c r="V23" i="100"/>
  <c r="V23" i="101"/>
  <c r="V23" i="99"/>
  <c r="V23" i="98"/>
  <c r="V23" i="97"/>
  <c r="V23" i="93"/>
  <c r="V23" i="96"/>
  <c r="V23" i="95"/>
  <c r="V23" i="94"/>
  <c r="V23" i="90"/>
  <c r="V23" i="89"/>
  <c r="V23" i="92"/>
  <c r="V23" i="91"/>
  <c r="V23" i="85"/>
  <c r="V23" i="86"/>
  <c r="V23" i="87"/>
  <c r="V23" i="88"/>
  <c r="V23" i="84"/>
  <c r="V23" i="82"/>
  <c r="V23" i="83"/>
  <c r="V23" i="81"/>
  <c r="V23" i="79"/>
  <c r="V23" i="72"/>
  <c r="V23" i="78"/>
  <c r="V23" i="77"/>
  <c r="V23" i="76"/>
  <c r="V23" i="73"/>
  <c r="V23" i="75"/>
  <c r="V23" i="80"/>
  <c r="V23" i="74"/>
  <c r="V39" i="107"/>
  <c r="V39" i="106"/>
  <c r="V39" i="105"/>
  <c r="V39" i="103"/>
  <c r="V39" i="104"/>
  <c r="V39" i="102"/>
  <c r="V39" i="101"/>
  <c r="V39" i="100"/>
  <c r="V39" i="99"/>
  <c r="V39" i="97"/>
  <c r="V39" i="96"/>
  <c r="V39" i="98"/>
  <c r="V39" i="95"/>
  <c r="V39" i="94"/>
  <c r="V39" i="93"/>
  <c r="V39" i="90"/>
  <c r="V39" i="92"/>
  <c r="V39" i="89"/>
  <c r="V39" i="91"/>
  <c r="V39" i="87"/>
  <c r="V39" i="85"/>
  <c r="V39" i="88"/>
  <c r="V39" i="86"/>
  <c r="V39" i="84"/>
  <c r="V39" i="80"/>
  <c r="V39" i="82"/>
  <c r="V39" i="83"/>
  <c r="V39" i="81"/>
  <c r="V39" i="79"/>
  <c r="V39" i="78"/>
  <c r="V39" i="73"/>
  <c r="V39" i="72"/>
  <c r="V39" i="77"/>
  <c r="V39" i="76"/>
  <c r="V39" i="75"/>
  <c r="V39" i="74"/>
  <c r="X25" i="107"/>
  <c r="X25" i="105"/>
  <c r="X25" i="106"/>
  <c r="X25" i="104"/>
  <c r="X25" i="103"/>
  <c r="X25" i="102"/>
  <c r="X25" i="100"/>
  <c r="X25" i="101"/>
  <c r="X25" i="99"/>
  <c r="X25" i="98"/>
  <c r="X25" i="97"/>
  <c r="X25" i="93"/>
  <c r="X25" i="96"/>
  <c r="X25" i="95"/>
  <c r="X25" i="94"/>
  <c r="X25" i="90"/>
  <c r="X25" i="89"/>
  <c r="X25" i="92"/>
  <c r="X25" i="91"/>
  <c r="X25" i="85"/>
  <c r="X25" i="86"/>
  <c r="X25" i="87"/>
  <c r="X25" i="88"/>
  <c r="X25" i="81"/>
  <c r="X25" i="84"/>
  <c r="X25" i="82"/>
  <c r="X25" i="83"/>
  <c r="X25" i="75"/>
  <c r="X25" i="74"/>
  <c r="X25" i="73"/>
  <c r="X25" i="79"/>
  <c r="X25" i="78"/>
  <c r="X25" i="77"/>
  <c r="X25" i="72"/>
  <c r="X25" i="80"/>
  <c r="X25" i="76"/>
  <c r="V16" i="107"/>
  <c r="V16" i="106"/>
  <c r="V16" i="105"/>
  <c r="V16" i="104"/>
  <c r="V16" i="103"/>
  <c r="V16" i="102"/>
  <c r="V16" i="101"/>
  <c r="V16" i="100"/>
  <c r="V16" i="99"/>
  <c r="V16" i="97"/>
  <c r="V16" i="98"/>
  <c r="V16" i="96"/>
  <c r="V16" i="95"/>
  <c r="V16" i="94"/>
  <c r="V16" i="93"/>
  <c r="V16" i="90"/>
  <c r="V16" i="91"/>
  <c r="V16" i="92"/>
  <c r="V16" i="89"/>
  <c r="V16" i="87"/>
  <c r="V16" i="86"/>
  <c r="V16" i="85"/>
  <c r="V16" i="88"/>
  <c r="V16" i="81"/>
  <c r="V16" i="83"/>
  <c r="V16" i="84"/>
  <c r="V16" i="82"/>
  <c r="V16" i="74"/>
  <c r="V16" i="77"/>
  <c r="V16" i="76"/>
  <c r="V16" i="73"/>
  <c r="V16" i="80"/>
  <c r="V16" i="79"/>
  <c r="V16" i="72"/>
  <c r="V16" i="78"/>
  <c r="V16" i="75"/>
  <c r="V32" i="107"/>
  <c r="V32" i="106"/>
  <c r="V32" i="105"/>
  <c r="V32" i="103"/>
  <c r="V32" i="104"/>
  <c r="V32" i="100"/>
  <c r="V32" i="101"/>
  <c r="V32" i="102"/>
  <c r="V32" i="99"/>
  <c r="V32" i="98"/>
  <c r="V32" i="97"/>
  <c r="V32" i="96"/>
  <c r="V32" i="95"/>
  <c r="V32" i="94"/>
  <c r="V32" i="93"/>
  <c r="V32" i="91"/>
  <c r="V32" i="90"/>
  <c r="V32" i="92"/>
  <c r="V32" i="89"/>
  <c r="V32" i="87"/>
  <c r="V32" i="88"/>
  <c r="V32" i="86"/>
  <c r="V32" i="85"/>
  <c r="V32" i="82"/>
  <c r="V32" i="81"/>
  <c r="V32" i="84"/>
  <c r="V32" i="83"/>
  <c r="V32" i="80"/>
  <c r="V32" i="74"/>
  <c r="V32" i="78"/>
  <c r="V32" i="76"/>
  <c r="V32" i="75"/>
  <c r="V32" i="73"/>
  <c r="V32" i="77"/>
  <c r="V32" i="79"/>
  <c r="V32" i="72"/>
  <c r="X40" i="107"/>
  <c r="X40" i="106"/>
  <c r="X40" i="105"/>
  <c r="X40" i="103"/>
  <c r="X40" i="104"/>
  <c r="X40" i="102"/>
  <c r="X40" i="101"/>
  <c r="X40" i="100"/>
  <c r="X40" i="99"/>
  <c r="X40" i="97"/>
  <c r="X40" i="96"/>
  <c r="X40" i="98"/>
  <c r="X40" i="95"/>
  <c r="X40" i="94"/>
  <c r="X40" i="93"/>
  <c r="X40" i="90"/>
  <c r="X40" i="92"/>
  <c r="X40" i="89"/>
  <c r="X40" i="91"/>
  <c r="X40" i="87"/>
  <c r="X40" i="85"/>
  <c r="X40" i="88"/>
  <c r="X40" i="86"/>
  <c r="X40" i="84"/>
  <c r="X40" i="80"/>
  <c r="X40" i="82"/>
  <c r="X40" i="83"/>
  <c r="X40" i="81"/>
  <c r="X40" i="79"/>
  <c r="X40" i="78"/>
  <c r="X40" i="73"/>
  <c r="X40" i="72"/>
  <c r="X40" i="77"/>
  <c r="X40" i="76"/>
  <c r="X40" i="74"/>
  <c r="X40" i="75"/>
  <c r="X21" i="107"/>
  <c r="X21" i="106"/>
  <c r="X21" i="105"/>
  <c r="X21" i="104"/>
  <c r="X21" i="103"/>
  <c r="X21" i="101"/>
  <c r="X21" i="102"/>
  <c r="X21" i="100"/>
  <c r="X21" i="99"/>
  <c r="X21" i="98"/>
  <c r="X21" i="97"/>
  <c r="X21" i="96"/>
  <c r="X21" i="95"/>
  <c r="X21" i="94"/>
  <c r="X21" i="93"/>
  <c r="X21" i="92"/>
  <c r="X21" i="90"/>
  <c r="X21" i="91"/>
  <c r="X21" i="89"/>
  <c r="X21" i="86"/>
  <c r="X21" i="87"/>
  <c r="X21" i="88"/>
  <c r="X21" i="85"/>
  <c r="X21" i="81"/>
  <c r="X21" i="84"/>
  <c r="X21" i="83"/>
  <c r="X21" i="82"/>
  <c r="X21" i="80"/>
  <c r="X21" i="78"/>
  <c r="X21" i="76"/>
  <c r="X21" i="74"/>
  <c r="X21" i="75"/>
  <c r="X21" i="73"/>
  <c r="X21" i="79"/>
  <c r="X21" i="77"/>
  <c r="X21" i="72"/>
  <c r="J47" i="107"/>
  <c r="J47" i="106"/>
  <c r="J47" i="104"/>
  <c r="J47" i="105"/>
  <c r="J47" i="103"/>
  <c r="J47" i="102"/>
  <c r="J47" i="101"/>
  <c r="J47" i="100"/>
  <c r="J47" i="99"/>
  <c r="J47" i="98"/>
  <c r="J47" i="96"/>
  <c r="J47" i="97"/>
  <c r="J47" i="92"/>
  <c r="J47" i="94"/>
  <c r="J47" i="93"/>
  <c r="J47" i="95"/>
  <c r="J47" i="88"/>
  <c r="J47" i="90"/>
  <c r="J47" i="89"/>
  <c r="J47" i="91"/>
  <c r="J47" i="84"/>
  <c r="J47" i="86"/>
  <c r="J47" i="87"/>
  <c r="J47" i="85"/>
  <c r="J47" i="83"/>
  <c r="J47" i="82"/>
  <c r="J47" i="80"/>
  <c r="J47" i="81"/>
  <c r="J47" i="78"/>
  <c r="J47" i="75"/>
  <c r="J47" i="79"/>
  <c r="J47" i="76"/>
  <c r="J47" i="77"/>
  <c r="J47" i="74"/>
  <c r="J47" i="72"/>
  <c r="J47" i="73"/>
  <c r="F45" i="107"/>
  <c r="G45" i="107" s="1"/>
  <c r="P45" i="107"/>
  <c r="F45" i="106"/>
  <c r="G45" i="106" s="1"/>
  <c r="P45" i="106"/>
  <c r="P45" i="105"/>
  <c r="P45" i="104"/>
  <c r="F45" i="103"/>
  <c r="G45" i="103" s="1"/>
  <c r="F45" i="102"/>
  <c r="G45" i="102" s="1"/>
  <c r="F45" i="105"/>
  <c r="G45" i="105" s="1"/>
  <c r="F45" i="104"/>
  <c r="G45" i="104" s="1"/>
  <c r="P45" i="103"/>
  <c r="P45" i="102"/>
  <c r="F45" i="101"/>
  <c r="G45" i="101" s="1"/>
  <c r="F45" i="100"/>
  <c r="G45" i="100" s="1"/>
  <c r="P45" i="100"/>
  <c r="F45" i="99"/>
  <c r="G45" i="99" s="1"/>
  <c r="P45" i="101"/>
  <c r="P45" i="99"/>
  <c r="P45" i="97"/>
  <c r="F45" i="98"/>
  <c r="G45" i="98" s="1"/>
  <c r="P45" i="98"/>
  <c r="P45" i="96"/>
  <c r="F45" i="97"/>
  <c r="G45" i="97" s="1"/>
  <c r="F45" i="96"/>
  <c r="G45" i="96" s="1"/>
  <c r="P45" i="93"/>
  <c r="F45" i="94"/>
  <c r="G45" i="94" s="1"/>
  <c r="F45" i="92"/>
  <c r="G45" i="92" s="1"/>
  <c r="F45" i="95"/>
  <c r="G45" i="95" s="1"/>
  <c r="P45" i="94"/>
  <c r="P45" i="92"/>
  <c r="P45" i="95"/>
  <c r="F45" i="93"/>
  <c r="G45" i="93" s="1"/>
  <c r="P45" i="91"/>
  <c r="F45" i="89"/>
  <c r="G45" i="89" s="1"/>
  <c r="F45" i="88"/>
  <c r="G45" i="88" s="1"/>
  <c r="F45" i="90"/>
  <c r="G45" i="90" s="1"/>
  <c r="P45" i="89"/>
  <c r="P45" i="88"/>
  <c r="P45" i="90"/>
  <c r="F45" i="91"/>
  <c r="G45" i="91" s="1"/>
  <c r="F45" i="86"/>
  <c r="G45" i="86" s="1"/>
  <c r="P45" i="85"/>
  <c r="F45" i="84"/>
  <c r="G45" i="84" s="1"/>
  <c r="P45" i="86"/>
  <c r="P45" i="84"/>
  <c r="F45" i="87"/>
  <c r="G45" i="87" s="1"/>
  <c r="P45" i="87"/>
  <c r="F45" i="85"/>
  <c r="G45" i="85" s="1"/>
  <c r="F45" i="83"/>
  <c r="G45" i="83" s="1"/>
  <c r="P45" i="83"/>
  <c r="F45" i="80"/>
  <c r="G45" i="80" s="1"/>
  <c r="F45" i="82"/>
  <c r="G45" i="82" s="1"/>
  <c r="F45" i="81"/>
  <c r="G45" i="81" s="1"/>
  <c r="P45" i="80"/>
  <c r="P45" i="82"/>
  <c r="P45" i="81"/>
  <c r="F45" i="78"/>
  <c r="G45" i="78" s="1"/>
  <c r="P45" i="77"/>
  <c r="P45" i="73"/>
  <c r="P45" i="78"/>
  <c r="F45" i="76"/>
  <c r="G45" i="76" s="1"/>
  <c r="F45" i="75"/>
  <c r="G45" i="75" s="1"/>
  <c r="F45" i="79"/>
  <c r="G45" i="79" s="1"/>
  <c r="P45" i="76"/>
  <c r="P45" i="75"/>
  <c r="F45" i="74"/>
  <c r="G45" i="74" s="1"/>
  <c r="P45" i="74"/>
  <c r="P45" i="72"/>
  <c r="F45" i="77"/>
  <c r="G45" i="77" s="1"/>
  <c r="F45" i="72"/>
  <c r="G45" i="72" s="1"/>
  <c r="P45" i="79"/>
  <c r="F45" i="73"/>
  <c r="G45" i="73" s="1"/>
  <c r="F37" i="107"/>
  <c r="G37" i="107" s="1"/>
  <c r="P37" i="107"/>
  <c r="F37" i="106"/>
  <c r="G37" i="106" s="1"/>
  <c r="P37" i="106"/>
  <c r="F37" i="105"/>
  <c r="G37" i="105" s="1"/>
  <c r="P37" i="105"/>
  <c r="P37" i="104"/>
  <c r="F37" i="104"/>
  <c r="G37" i="104" s="1"/>
  <c r="F37" i="103"/>
  <c r="G37" i="103" s="1"/>
  <c r="P37" i="103"/>
  <c r="P37" i="102"/>
  <c r="P37" i="101"/>
  <c r="F37" i="102"/>
  <c r="G37" i="102" s="1"/>
  <c r="F37" i="101"/>
  <c r="G37" i="101" s="1"/>
  <c r="F37" i="100"/>
  <c r="G37" i="100" s="1"/>
  <c r="P37" i="100"/>
  <c r="F37" i="99"/>
  <c r="G37" i="99" s="1"/>
  <c r="F37" i="97"/>
  <c r="G37" i="97" s="1"/>
  <c r="F37" i="98"/>
  <c r="G37" i="98" s="1"/>
  <c r="P37" i="97"/>
  <c r="P37" i="96"/>
  <c r="P37" i="99"/>
  <c r="P37" i="98"/>
  <c r="P37" i="95"/>
  <c r="F37" i="94"/>
  <c r="G37" i="94" s="1"/>
  <c r="F37" i="93"/>
  <c r="G37" i="93" s="1"/>
  <c r="F37" i="96"/>
  <c r="G37" i="96" s="1"/>
  <c r="P37" i="94"/>
  <c r="P37" i="93"/>
  <c r="F37" i="95"/>
  <c r="G37" i="95" s="1"/>
  <c r="P37" i="90"/>
  <c r="F37" i="92"/>
  <c r="G37" i="92" s="1"/>
  <c r="F37" i="89"/>
  <c r="G37" i="89" s="1"/>
  <c r="P37" i="92"/>
  <c r="F37" i="91"/>
  <c r="G37" i="91" s="1"/>
  <c r="P37" i="89"/>
  <c r="P37" i="91"/>
  <c r="F37" i="90"/>
  <c r="G37" i="90" s="1"/>
  <c r="F37" i="88"/>
  <c r="G37" i="88" s="1"/>
  <c r="P37" i="87"/>
  <c r="F37" i="85"/>
  <c r="G37" i="85" s="1"/>
  <c r="P37" i="88"/>
  <c r="P37" i="85"/>
  <c r="F37" i="86"/>
  <c r="G37" i="86" s="1"/>
  <c r="F37" i="87"/>
  <c r="G37" i="87" s="1"/>
  <c r="P37" i="86"/>
  <c r="F37" i="84"/>
  <c r="G37" i="84" s="1"/>
  <c r="P37" i="80"/>
  <c r="F37" i="83"/>
  <c r="G37" i="83" s="1"/>
  <c r="F37" i="82"/>
  <c r="G37" i="82" s="1"/>
  <c r="P37" i="84"/>
  <c r="P37" i="83"/>
  <c r="P37" i="82"/>
  <c r="F37" i="81"/>
  <c r="G37" i="81" s="1"/>
  <c r="P37" i="81"/>
  <c r="F37" i="80"/>
  <c r="G37" i="80" s="1"/>
  <c r="F37" i="79"/>
  <c r="G37" i="79" s="1"/>
  <c r="F37" i="78"/>
  <c r="G37" i="78" s="1"/>
  <c r="P37" i="75"/>
  <c r="P37" i="73"/>
  <c r="F37" i="72"/>
  <c r="G37" i="72" s="1"/>
  <c r="P37" i="79"/>
  <c r="P37" i="78"/>
  <c r="P37" i="72"/>
  <c r="F37" i="77"/>
  <c r="G37" i="77" s="1"/>
  <c r="F37" i="76"/>
  <c r="G37" i="76" s="1"/>
  <c r="F37" i="74"/>
  <c r="G37" i="74" s="1"/>
  <c r="F37" i="73"/>
  <c r="G37" i="73" s="1"/>
  <c r="F37" i="75"/>
  <c r="G37" i="75" s="1"/>
  <c r="P37" i="77"/>
  <c r="P37" i="76"/>
  <c r="P37" i="74"/>
  <c r="F29" i="107"/>
  <c r="G29" i="107" s="1"/>
  <c r="P29" i="107"/>
  <c r="P29" i="106"/>
  <c r="F29" i="105"/>
  <c r="G29" i="105" s="1"/>
  <c r="P29" i="105"/>
  <c r="P29" i="104"/>
  <c r="F29" i="106"/>
  <c r="G29" i="106" s="1"/>
  <c r="F29" i="104"/>
  <c r="G29" i="104" s="1"/>
  <c r="F29" i="103"/>
  <c r="G29" i="103" s="1"/>
  <c r="P29" i="103"/>
  <c r="P29" i="102"/>
  <c r="P29" i="100"/>
  <c r="F29" i="102"/>
  <c r="G29" i="102" s="1"/>
  <c r="P29" i="101"/>
  <c r="P29" i="99"/>
  <c r="F29" i="101"/>
  <c r="G29" i="101" s="1"/>
  <c r="F29" i="100"/>
  <c r="G29" i="100" s="1"/>
  <c r="P29" i="98"/>
  <c r="F29" i="99"/>
  <c r="G29" i="99" s="1"/>
  <c r="F29" i="97"/>
  <c r="G29" i="97" s="1"/>
  <c r="F29" i="98"/>
  <c r="G29" i="98" s="1"/>
  <c r="P29" i="97"/>
  <c r="P29" i="95"/>
  <c r="P29" i="93"/>
  <c r="F29" i="96"/>
  <c r="G29" i="96" s="1"/>
  <c r="F29" i="94"/>
  <c r="G29" i="94" s="1"/>
  <c r="P29" i="96"/>
  <c r="P29" i="94"/>
  <c r="F29" i="95"/>
  <c r="G29" i="95" s="1"/>
  <c r="F29" i="93"/>
  <c r="G29" i="93" s="1"/>
  <c r="P29" i="91"/>
  <c r="P29" i="90"/>
  <c r="F29" i="89"/>
  <c r="G29" i="89" s="1"/>
  <c r="F29" i="92"/>
  <c r="G29" i="92" s="1"/>
  <c r="P29" i="89"/>
  <c r="P29" i="92"/>
  <c r="F29" i="91"/>
  <c r="G29" i="91" s="1"/>
  <c r="F29" i="90"/>
  <c r="G29" i="90" s="1"/>
  <c r="F29" i="88"/>
  <c r="G29" i="88" s="1"/>
  <c r="F29" i="87"/>
  <c r="G29" i="87" s="1"/>
  <c r="F29" i="85"/>
  <c r="G29" i="85" s="1"/>
  <c r="P29" i="88"/>
  <c r="P29" i="87"/>
  <c r="P29" i="85"/>
  <c r="F29" i="86"/>
  <c r="G29" i="86" s="1"/>
  <c r="P29" i="86"/>
  <c r="F29" i="84"/>
  <c r="G29" i="84" s="1"/>
  <c r="P29" i="82"/>
  <c r="P29" i="84"/>
  <c r="F29" i="83"/>
  <c r="G29" i="83" s="1"/>
  <c r="P29" i="83"/>
  <c r="F29" i="81"/>
  <c r="G29" i="81" s="1"/>
  <c r="F29" i="82"/>
  <c r="G29" i="82" s="1"/>
  <c r="P29" i="81"/>
  <c r="F29" i="80"/>
  <c r="G29" i="80" s="1"/>
  <c r="F29" i="76"/>
  <c r="G29" i="76" s="1"/>
  <c r="P29" i="80"/>
  <c r="F29" i="78"/>
  <c r="G29" i="78" s="1"/>
  <c r="F29" i="77"/>
  <c r="G29" i="77" s="1"/>
  <c r="P29" i="76"/>
  <c r="F29" i="75"/>
  <c r="G29" i="75" s="1"/>
  <c r="F29" i="73"/>
  <c r="G29" i="73" s="1"/>
  <c r="F29" i="79"/>
  <c r="G29" i="79" s="1"/>
  <c r="P29" i="78"/>
  <c r="P29" i="77"/>
  <c r="P29" i="75"/>
  <c r="F29" i="74"/>
  <c r="G29" i="74" s="1"/>
  <c r="P29" i="73"/>
  <c r="P29" i="79"/>
  <c r="P29" i="74"/>
  <c r="P29" i="72"/>
  <c r="F29" i="72"/>
  <c r="G29" i="72" s="1"/>
  <c r="P17" i="107"/>
  <c r="F17" i="107"/>
  <c r="G17" i="107" s="1"/>
  <c r="P17" i="106"/>
  <c r="P17" i="105"/>
  <c r="F17" i="106"/>
  <c r="G17" i="106" s="1"/>
  <c r="F17" i="105"/>
  <c r="G17" i="105" s="1"/>
  <c r="F17" i="104"/>
  <c r="G17" i="104" s="1"/>
  <c r="P17" i="104"/>
  <c r="P17" i="103"/>
  <c r="F17" i="103"/>
  <c r="G17" i="103" s="1"/>
  <c r="F17" i="102"/>
  <c r="G17" i="102" s="1"/>
  <c r="F17" i="101"/>
  <c r="G17" i="101" s="1"/>
  <c r="P17" i="102"/>
  <c r="F17" i="100"/>
  <c r="G17" i="100" s="1"/>
  <c r="P17" i="101"/>
  <c r="P17" i="100"/>
  <c r="F17" i="99"/>
  <c r="G17" i="99" s="1"/>
  <c r="F17" i="98"/>
  <c r="G17" i="98" s="1"/>
  <c r="P17" i="97"/>
  <c r="P17" i="99"/>
  <c r="P17" i="98"/>
  <c r="F17" i="97"/>
  <c r="G17" i="97" s="1"/>
  <c r="P17" i="95"/>
  <c r="F17" i="96"/>
  <c r="G17" i="96" s="1"/>
  <c r="F17" i="94"/>
  <c r="G17" i="94" s="1"/>
  <c r="P17" i="93"/>
  <c r="F17" i="93"/>
  <c r="G17" i="93" s="1"/>
  <c r="P17" i="96"/>
  <c r="P17" i="94"/>
  <c r="F17" i="95"/>
  <c r="G17" i="95" s="1"/>
  <c r="F17" i="92"/>
  <c r="G17" i="92" s="1"/>
  <c r="F17" i="89"/>
  <c r="G17" i="89" s="1"/>
  <c r="P17" i="92"/>
  <c r="F17" i="90"/>
  <c r="G17" i="90" s="1"/>
  <c r="P17" i="89"/>
  <c r="F17" i="91"/>
  <c r="G17" i="91" s="1"/>
  <c r="P17" i="90"/>
  <c r="P17" i="91"/>
  <c r="P17" i="88"/>
  <c r="F17" i="87"/>
  <c r="G17" i="87" s="1"/>
  <c r="P17" i="87"/>
  <c r="P17" i="86"/>
  <c r="F17" i="86"/>
  <c r="G17" i="86" s="1"/>
  <c r="F17" i="85"/>
  <c r="G17" i="85" s="1"/>
  <c r="F17" i="88"/>
  <c r="G17" i="88" s="1"/>
  <c r="P17" i="85"/>
  <c r="F17" i="84"/>
  <c r="G17" i="84" s="1"/>
  <c r="P17" i="83"/>
  <c r="F17" i="82"/>
  <c r="G17" i="82" s="1"/>
  <c r="P17" i="84"/>
  <c r="P17" i="82"/>
  <c r="F17" i="81"/>
  <c r="G17" i="81" s="1"/>
  <c r="P17" i="81"/>
  <c r="F17" i="83"/>
  <c r="G17" i="83" s="1"/>
  <c r="P17" i="80"/>
  <c r="F17" i="79"/>
  <c r="G17" i="79" s="1"/>
  <c r="F17" i="78"/>
  <c r="G17" i="78" s="1"/>
  <c r="P17" i="76"/>
  <c r="F17" i="75"/>
  <c r="G17" i="75" s="1"/>
  <c r="P17" i="73"/>
  <c r="P17" i="79"/>
  <c r="P17" i="78"/>
  <c r="P17" i="75"/>
  <c r="P17" i="72"/>
  <c r="F17" i="77"/>
  <c r="G17" i="77" s="1"/>
  <c r="F17" i="74"/>
  <c r="G17" i="74" s="1"/>
  <c r="P17" i="77"/>
  <c r="F17" i="73"/>
  <c r="G17" i="73" s="1"/>
  <c r="P17" i="74"/>
  <c r="F17" i="80"/>
  <c r="G17" i="80" s="1"/>
  <c r="F17" i="76"/>
  <c r="G17" i="76" s="1"/>
  <c r="F17" i="72"/>
  <c r="G17" i="72" s="1"/>
  <c r="F9" i="107"/>
  <c r="G9" i="107" s="1"/>
  <c r="P9" i="107"/>
  <c r="F9" i="106"/>
  <c r="G9" i="106" s="1"/>
  <c r="F9" i="105"/>
  <c r="G9" i="105" s="1"/>
  <c r="P9" i="105"/>
  <c r="P9" i="106"/>
  <c r="F9" i="104"/>
  <c r="G9" i="104" s="1"/>
  <c r="P9" i="104"/>
  <c r="F9" i="103"/>
  <c r="G9" i="103" s="1"/>
  <c r="P9" i="103"/>
  <c r="F9" i="102"/>
  <c r="G9" i="102" s="1"/>
  <c r="P9" i="101"/>
  <c r="P9" i="102"/>
  <c r="F9" i="100"/>
  <c r="G9" i="100" s="1"/>
  <c r="F9" i="101"/>
  <c r="G9" i="101" s="1"/>
  <c r="P9" i="100"/>
  <c r="F9" i="99"/>
  <c r="G9" i="99" s="1"/>
  <c r="F9" i="98"/>
  <c r="G9" i="98" s="1"/>
  <c r="P9" i="98"/>
  <c r="P9" i="97"/>
  <c r="P9" i="99"/>
  <c r="F9" i="97"/>
  <c r="G9" i="97" s="1"/>
  <c r="F9" i="93"/>
  <c r="G9" i="93" s="1"/>
  <c r="P9" i="93"/>
  <c r="F9" i="96"/>
  <c r="G9" i="96" s="1"/>
  <c r="F9" i="95"/>
  <c r="G9" i="95" s="1"/>
  <c r="F9" i="94"/>
  <c r="G9" i="94" s="1"/>
  <c r="P9" i="96"/>
  <c r="P9" i="95"/>
  <c r="P9" i="94"/>
  <c r="F9" i="91"/>
  <c r="G9" i="91" s="1"/>
  <c r="P9" i="90"/>
  <c r="F9" i="89"/>
  <c r="G9" i="89" s="1"/>
  <c r="P9" i="91"/>
  <c r="P9" i="89"/>
  <c r="F9" i="92"/>
  <c r="G9" i="92" s="1"/>
  <c r="P9" i="92"/>
  <c r="F9" i="90"/>
  <c r="G9" i="90" s="1"/>
  <c r="P9" i="87"/>
  <c r="P9" i="86"/>
  <c r="P9" i="85"/>
  <c r="F9" i="88"/>
  <c r="G9" i="88" s="1"/>
  <c r="P9" i="88"/>
  <c r="F9" i="87"/>
  <c r="G9" i="87" s="1"/>
  <c r="F9" i="86"/>
  <c r="G9" i="86" s="1"/>
  <c r="F9" i="85"/>
  <c r="G9" i="85" s="1"/>
  <c r="P9" i="81"/>
  <c r="F9" i="83"/>
  <c r="G9" i="83" s="1"/>
  <c r="F9" i="84"/>
  <c r="G9" i="84" s="1"/>
  <c r="P9" i="83"/>
  <c r="F9" i="82"/>
  <c r="G9" i="82" s="1"/>
  <c r="P9" i="84"/>
  <c r="P9" i="82"/>
  <c r="F9" i="81"/>
  <c r="G9" i="81" s="1"/>
  <c r="P9" i="74"/>
  <c r="F9" i="73"/>
  <c r="G9" i="73" s="1"/>
  <c r="F9" i="80"/>
  <c r="G9" i="80" s="1"/>
  <c r="F9" i="79"/>
  <c r="G9" i="79" s="1"/>
  <c r="F9" i="78"/>
  <c r="G9" i="78" s="1"/>
  <c r="P9" i="73"/>
  <c r="P9" i="80"/>
  <c r="P9" i="79"/>
  <c r="P9" i="78"/>
  <c r="F9" i="77"/>
  <c r="G9" i="77" s="1"/>
  <c r="F9" i="76"/>
  <c r="G9" i="76" s="1"/>
  <c r="F9" i="75"/>
  <c r="G9" i="75" s="1"/>
  <c r="P9" i="75"/>
  <c r="F9" i="74"/>
  <c r="G9" i="74" s="1"/>
  <c r="P9" i="72"/>
  <c r="P9" i="76"/>
  <c r="P9" i="77"/>
  <c r="F9" i="72"/>
  <c r="G9" i="72" s="1"/>
  <c r="V18" i="107"/>
  <c r="V18" i="106"/>
  <c r="V18" i="105"/>
  <c r="V18" i="104"/>
  <c r="V18" i="103"/>
  <c r="V18" i="102"/>
  <c r="V18" i="101"/>
  <c r="V18" i="100"/>
  <c r="V18" i="99"/>
  <c r="V18" i="97"/>
  <c r="V18" i="98"/>
  <c r="V18" i="96"/>
  <c r="V18" i="94"/>
  <c r="V18" i="95"/>
  <c r="V18" i="93"/>
  <c r="V18" i="92"/>
  <c r="V18" i="90"/>
  <c r="V18" i="91"/>
  <c r="V18" i="89"/>
  <c r="V18" i="86"/>
  <c r="V18" i="87"/>
  <c r="V18" i="88"/>
  <c r="V18" i="85"/>
  <c r="V18" i="81"/>
  <c r="V18" i="83"/>
  <c r="V18" i="84"/>
  <c r="V18" i="82"/>
  <c r="V18" i="79"/>
  <c r="V18" i="78"/>
  <c r="V18" i="75"/>
  <c r="V18" i="72"/>
  <c r="V18" i="77"/>
  <c r="V18" i="76"/>
  <c r="V18" i="74"/>
  <c r="V18" i="80"/>
  <c r="V18" i="73"/>
  <c r="X42" i="107"/>
  <c r="X42" i="106"/>
  <c r="X42" i="105"/>
  <c r="X42" i="104"/>
  <c r="X42" i="103"/>
  <c r="X42" i="102"/>
  <c r="X42" i="101"/>
  <c r="X42" i="100"/>
  <c r="X42" i="99"/>
  <c r="X42" i="97"/>
  <c r="X42" i="96"/>
  <c r="X42" i="98"/>
  <c r="X42" i="94"/>
  <c r="X42" i="93"/>
  <c r="X42" i="95"/>
  <c r="X42" i="92"/>
  <c r="X42" i="91"/>
  <c r="X42" i="89"/>
  <c r="X42" i="88"/>
  <c r="X42" i="90"/>
  <c r="X42" i="85"/>
  <c r="X42" i="86"/>
  <c r="X42" i="84"/>
  <c r="X42" i="87"/>
  <c r="X42" i="83"/>
  <c r="X42" i="81"/>
  <c r="X42" i="80"/>
  <c r="X42" i="82"/>
  <c r="X42" i="77"/>
  <c r="X42" i="76"/>
  <c r="X42" i="78"/>
  <c r="X42" i="75"/>
  <c r="X42" i="74"/>
  <c r="X42" i="79"/>
  <c r="X42" i="73"/>
  <c r="X42" i="72"/>
  <c r="V15" i="107"/>
  <c r="V15" i="105"/>
  <c r="V15" i="106"/>
  <c r="V15" i="104"/>
  <c r="V15" i="103"/>
  <c r="V15" i="102"/>
  <c r="V15" i="100"/>
  <c r="V15" i="101"/>
  <c r="V15" i="98"/>
  <c r="V15" i="99"/>
  <c r="V15" i="95"/>
  <c r="V15" i="94"/>
  <c r="V15" i="93"/>
  <c r="V15" i="97"/>
  <c r="V15" i="96"/>
  <c r="V15" i="91"/>
  <c r="V15" i="92"/>
  <c r="V15" i="89"/>
  <c r="V15" i="90"/>
  <c r="V15" i="85"/>
  <c r="V15" i="88"/>
  <c r="V15" i="87"/>
  <c r="V15" i="86"/>
  <c r="V15" i="83"/>
  <c r="V15" i="84"/>
  <c r="V15" i="82"/>
  <c r="V15" i="81"/>
  <c r="V15" i="77"/>
  <c r="V15" i="76"/>
  <c r="V15" i="73"/>
  <c r="V15" i="80"/>
  <c r="V15" i="79"/>
  <c r="V15" i="78"/>
  <c r="V15" i="75"/>
  <c r="V15" i="74"/>
  <c r="V15" i="72"/>
  <c r="X16" i="107"/>
  <c r="X16" i="105"/>
  <c r="X16" i="106"/>
  <c r="X16" i="104"/>
  <c r="X16" i="103"/>
  <c r="X16" i="100"/>
  <c r="X16" i="102"/>
  <c r="X16" i="101"/>
  <c r="X16" i="98"/>
  <c r="X16" i="99"/>
  <c r="X16" i="97"/>
  <c r="X16" i="95"/>
  <c r="X16" i="94"/>
  <c r="X16" i="93"/>
  <c r="X16" i="96"/>
  <c r="X16" i="91"/>
  <c r="X16" i="92"/>
  <c r="X16" i="89"/>
  <c r="X16" i="90"/>
  <c r="X16" i="85"/>
  <c r="X16" i="88"/>
  <c r="X16" i="87"/>
  <c r="X16" i="86"/>
  <c r="X16" i="83"/>
  <c r="X16" i="84"/>
  <c r="X16" i="82"/>
  <c r="X16" i="81"/>
  <c r="X16" i="77"/>
  <c r="X16" i="76"/>
  <c r="X16" i="73"/>
  <c r="X16" i="80"/>
  <c r="X16" i="79"/>
  <c r="X16" i="78"/>
  <c r="X16" i="75"/>
  <c r="X16" i="72"/>
  <c r="X16" i="74"/>
  <c r="J32" i="107"/>
  <c r="J32" i="106"/>
  <c r="J32" i="105"/>
  <c r="J32" i="104"/>
  <c r="J32" i="103"/>
  <c r="J32" i="102"/>
  <c r="J32" i="101"/>
  <c r="J32" i="100"/>
  <c r="J32" i="98"/>
  <c r="J32" i="99"/>
  <c r="J32" i="97"/>
  <c r="J32" i="96"/>
  <c r="J32" i="95"/>
  <c r="J32" i="94"/>
  <c r="J32" i="93"/>
  <c r="J32" i="91"/>
  <c r="J32" i="90"/>
  <c r="J32" i="92"/>
  <c r="J32" i="89"/>
  <c r="J32" i="87"/>
  <c r="J32" i="88"/>
  <c r="J32" i="86"/>
  <c r="J32" i="85"/>
  <c r="J32" i="82"/>
  <c r="J32" i="81"/>
  <c r="J32" i="84"/>
  <c r="J32" i="83"/>
  <c r="J32" i="74"/>
  <c r="J32" i="78"/>
  <c r="J32" i="76"/>
  <c r="J32" i="80"/>
  <c r="J32" i="75"/>
  <c r="J32" i="73"/>
  <c r="J32" i="72"/>
  <c r="J32" i="77"/>
  <c r="J32" i="79"/>
  <c r="P47" i="107"/>
  <c r="F47" i="107"/>
  <c r="G47" i="107" s="1"/>
  <c r="F47" i="106"/>
  <c r="G47" i="106" s="1"/>
  <c r="F47" i="105"/>
  <c r="G47" i="105" s="1"/>
  <c r="P47" i="105"/>
  <c r="P47" i="106"/>
  <c r="P47" i="103"/>
  <c r="P47" i="104"/>
  <c r="F47" i="104"/>
  <c r="G47" i="104" s="1"/>
  <c r="F47" i="103"/>
  <c r="G47" i="103" s="1"/>
  <c r="F47" i="102"/>
  <c r="G47" i="102" s="1"/>
  <c r="P47" i="102"/>
  <c r="P47" i="101"/>
  <c r="F47" i="101"/>
  <c r="G47" i="101" s="1"/>
  <c r="F47" i="100"/>
  <c r="G47" i="100" s="1"/>
  <c r="P47" i="100"/>
  <c r="P47" i="99"/>
  <c r="F47" i="97"/>
  <c r="G47" i="97" s="1"/>
  <c r="P47" i="96"/>
  <c r="F47" i="99"/>
  <c r="G47" i="99" s="1"/>
  <c r="P47" i="97"/>
  <c r="F47" i="98"/>
  <c r="G47" i="98" s="1"/>
  <c r="P47" i="98"/>
  <c r="F47" i="96"/>
  <c r="G47" i="96" s="1"/>
  <c r="F47" i="95"/>
  <c r="G47" i="95" s="1"/>
  <c r="P47" i="94"/>
  <c r="P47" i="93"/>
  <c r="P47" i="95"/>
  <c r="F47" i="92"/>
  <c r="G47" i="92" s="1"/>
  <c r="F47" i="94"/>
  <c r="G47" i="94" s="1"/>
  <c r="F47" i="93"/>
  <c r="G47" i="93" s="1"/>
  <c r="P47" i="92"/>
  <c r="F47" i="91"/>
  <c r="G47" i="91" s="1"/>
  <c r="P47" i="91"/>
  <c r="F47" i="88"/>
  <c r="G47" i="88" s="1"/>
  <c r="F47" i="90"/>
  <c r="G47" i="90" s="1"/>
  <c r="F47" i="89"/>
  <c r="G47" i="89" s="1"/>
  <c r="P47" i="88"/>
  <c r="P47" i="90"/>
  <c r="P47" i="89"/>
  <c r="P47" i="87"/>
  <c r="F47" i="85"/>
  <c r="G47" i="85" s="1"/>
  <c r="P47" i="85"/>
  <c r="F47" i="84"/>
  <c r="G47" i="84" s="1"/>
  <c r="F47" i="86"/>
  <c r="G47" i="86" s="1"/>
  <c r="P47" i="84"/>
  <c r="F47" i="87"/>
  <c r="G47" i="87" s="1"/>
  <c r="P47" i="86"/>
  <c r="P47" i="82"/>
  <c r="F47" i="81"/>
  <c r="G47" i="81" s="1"/>
  <c r="P47" i="80"/>
  <c r="F47" i="83"/>
  <c r="G47" i="83" s="1"/>
  <c r="P47" i="81"/>
  <c r="P47" i="83"/>
  <c r="F47" i="82"/>
  <c r="G47" i="82" s="1"/>
  <c r="F47" i="80"/>
  <c r="G47" i="80" s="1"/>
  <c r="P47" i="79"/>
  <c r="F47" i="77"/>
  <c r="G47" i="77" s="1"/>
  <c r="P47" i="76"/>
  <c r="F47" i="74"/>
  <c r="G47" i="74" s="1"/>
  <c r="F47" i="73"/>
  <c r="G47" i="73" s="1"/>
  <c r="P47" i="72"/>
  <c r="F47" i="78"/>
  <c r="G47" i="78" s="1"/>
  <c r="P47" i="77"/>
  <c r="P47" i="74"/>
  <c r="P47" i="73"/>
  <c r="P47" i="78"/>
  <c r="F47" i="75"/>
  <c r="G47" i="75" s="1"/>
  <c r="F47" i="79"/>
  <c r="G47" i="79" s="1"/>
  <c r="F47" i="76"/>
  <c r="G47" i="76" s="1"/>
  <c r="P47" i="75"/>
  <c r="F47" i="72"/>
  <c r="G47" i="72" s="1"/>
  <c r="F39" i="107"/>
  <c r="G39" i="107" s="1"/>
  <c r="P39" i="107"/>
  <c r="P39" i="106"/>
  <c r="F39" i="106"/>
  <c r="G39" i="106" s="1"/>
  <c r="F39" i="105"/>
  <c r="G39" i="105" s="1"/>
  <c r="P39" i="105"/>
  <c r="P39" i="104"/>
  <c r="F39" i="104"/>
  <c r="G39" i="104" s="1"/>
  <c r="F39" i="103"/>
  <c r="G39" i="103" s="1"/>
  <c r="P39" i="103"/>
  <c r="P39" i="102"/>
  <c r="F39" i="102"/>
  <c r="G39" i="102" s="1"/>
  <c r="F39" i="101"/>
  <c r="G39" i="101" s="1"/>
  <c r="F39" i="100"/>
  <c r="G39" i="100" s="1"/>
  <c r="P39" i="101"/>
  <c r="P39" i="100"/>
  <c r="P39" i="99"/>
  <c r="F39" i="98"/>
  <c r="G39" i="98" s="1"/>
  <c r="P39" i="97"/>
  <c r="P39" i="96"/>
  <c r="F39" i="99"/>
  <c r="G39" i="99" s="1"/>
  <c r="P39" i="98"/>
  <c r="F39" i="97"/>
  <c r="G39" i="97" s="1"/>
  <c r="F39" i="96"/>
  <c r="G39" i="96" s="1"/>
  <c r="P39" i="94"/>
  <c r="P39" i="93"/>
  <c r="F39" i="95"/>
  <c r="G39" i="95" s="1"/>
  <c r="P39" i="95"/>
  <c r="F39" i="94"/>
  <c r="G39" i="94" s="1"/>
  <c r="F39" i="93"/>
  <c r="G39" i="93" s="1"/>
  <c r="P39" i="92"/>
  <c r="F39" i="91"/>
  <c r="G39" i="91" s="1"/>
  <c r="P39" i="89"/>
  <c r="P39" i="91"/>
  <c r="F39" i="90"/>
  <c r="G39" i="90" s="1"/>
  <c r="P39" i="90"/>
  <c r="F39" i="92"/>
  <c r="G39" i="92" s="1"/>
  <c r="F39" i="89"/>
  <c r="G39" i="89" s="1"/>
  <c r="F39" i="84"/>
  <c r="G39" i="84" s="1"/>
  <c r="F39" i="87"/>
  <c r="G39" i="87" s="1"/>
  <c r="F39" i="85"/>
  <c r="G39" i="85" s="1"/>
  <c r="P39" i="84"/>
  <c r="F39" i="88"/>
  <c r="G39" i="88" s="1"/>
  <c r="P39" i="87"/>
  <c r="F39" i="86"/>
  <c r="G39" i="86" s="1"/>
  <c r="P39" i="85"/>
  <c r="P39" i="88"/>
  <c r="P39" i="86"/>
  <c r="P39" i="83"/>
  <c r="F39" i="81"/>
  <c r="G39" i="81" s="1"/>
  <c r="P39" i="81"/>
  <c r="F39" i="80"/>
  <c r="G39" i="80" s="1"/>
  <c r="F39" i="82"/>
  <c r="G39" i="82" s="1"/>
  <c r="P39" i="80"/>
  <c r="F39" i="83"/>
  <c r="G39" i="83" s="1"/>
  <c r="P39" i="82"/>
  <c r="P39" i="77"/>
  <c r="P39" i="76"/>
  <c r="F39" i="75"/>
  <c r="G39" i="75" s="1"/>
  <c r="F39" i="74"/>
  <c r="G39" i="74" s="1"/>
  <c r="F39" i="79"/>
  <c r="G39" i="79" s="1"/>
  <c r="F39" i="78"/>
  <c r="G39" i="78" s="1"/>
  <c r="P39" i="75"/>
  <c r="P39" i="74"/>
  <c r="F39" i="73"/>
  <c r="G39" i="73" s="1"/>
  <c r="F39" i="72"/>
  <c r="G39" i="72" s="1"/>
  <c r="P39" i="79"/>
  <c r="P39" i="78"/>
  <c r="P39" i="73"/>
  <c r="F39" i="77"/>
  <c r="G39" i="77" s="1"/>
  <c r="P39" i="72"/>
  <c r="F39" i="76"/>
  <c r="G39" i="76" s="1"/>
  <c r="F23" i="107"/>
  <c r="G23" i="107" s="1"/>
  <c r="P23" i="107"/>
  <c r="F23" i="106"/>
  <c r="G23" i="106" s="1"/>
  <c r="F23" i="105"/>
  <c r="G23" i="105" s="1"/>
  <c r="P23" i="104"/>
  <c r="P23" i="106"/>
  <c r="P23" i="105"/>
  <c r="F23" i="103"/>
  <c r="G23" i="103" s="1"/>
  <c r="F23" i="104"/>
  <c r="G23" i="104" s="1"/>
  <c r="P23" i="103"/>
  <c r="P23" i="101"/>
  <c r="F23" i="102"/>
  <c r="G23" i="102" s="1"/>
  <c r="F23" i="100"/>
  <c r="G23" i="100" s="1"/>
  <c r="P23" i="102"/>
  <c r="F23" i="101"/>
  <c r="G23" i="101" s="1"/>
  <c r="P23" i="100"/>
  <c r="P23" i="99"/>
  <c r="F23" i="99"/>
  <c r="G23" i="99" s="1"/>
  <c r="P23" i="98"/>
  <c r="F23" i="97"/>
  <c r="G23" i="97" s="1"/>
  <c r="F23" i="98"/>
  <c r="G23" i="98" s="1"/>
  <c r="P23" i="97"/>
  <c r="P23" i="95"/>
  <c r="P23" i="94"/>
  <c r="F23" i="93"/>
  <c r="G23" i="93" s="1"/>
  <c r="F23" i="96"/>
  <c r="G23" i="96" s="1"/>
  <c r="P23" i="93"/>
  <c r="P23" i="96"/>
  <c r="F23" i="95"/>
  <c r="G23" i="95" s="1"/>
  <c r="F23" i="94"/>
  <c r="G23" i="94" s="1"/>
  <c r="P23" i="92"/>
  <c r="F23" i="91"/>
  <c r="G23" i="91" s="1"/>
  <c r="P23" i="91"/>
  <c r="F23" i="90"/>
  <c r="G23" i="90" s="1"/>
  <c r="F23" i="89"/>
  <c r="G23" i="89" s="1"/>
  <c r="F23" i="92"/>
  <c r="G23" i="92" s="1"/>
  <c r="P23" i="90"/>
  <c r="P23" i="89"/>
  <c r="F23" i="88"/>
  <c r="G23" i="88" s="1"/>
  <c r="P23" i="87"/>
  <c r="P23" i="88"/>
  <c r="F23" i="85"/>
  <c r="G23" i="85" s="1"/>
  <c r="F23" i="86"/>
  <c r="G23" i="86" s="1"/>
  <c r="P23" i="85"/>
  <c r="F23" i="87"/>
  <c r="G23" i="87" s="1"/>
  <c r="P23" i="86"/>
  <c r="P23" i="83"/>
  <c r="F23" i="81"/>
  <c r="G23" i="81" s="1"/>
  <c r="P23" i="81"/>
  <c r="F23" i="84"/>
  <c r="G23" i="84" s="1"/>
  <c r="F23" i="82"/>
  <c r="G23" i="82" s="1"/>
  <c r="P23" i="84"/>
  <c r="F23" i="83"/>
  <c r="G23" i="83" s="1"/>
  <c r="P23" i="82"/>
  <c r="F23" i="80"/>
  <c r="G23" i="80" s="1"/>
  <c r="P23" i="76"/>
  <c r="F23" i="75"/>
  <c r="G23" i="75" s="1"/>
  <c r="F23" i="74"/>
  <c r="G23" i="74" s="1"/>
  <c r="F23" i="73"/>
  <c r="G23" i="73" s="1"/>
  <c r="P23" i="80"/>
  <c r="F23" i="79"/>
  <c r="G23" i="79" s="1"/>
  <c r="P23" i="75"/>
  <c r="P23" i="74"/>
  <c r="P23" i="73"/>
  <c r="F23" i="72"/>
  <c r="G23" i="72" s="1"/>
  <c r="P23" i="79"/>
  <c r="F23" i="78"/>
  <c r="G23" i="78" s="1"/>
  <c r="F23" i="77"/>
  <c r="G23" i="77" s="1"/>
  <c r="F23" i="76"/>
  <c r="G23" i="76" s="1"/>
  <c r="P23" i="77"/>
  <c r="P23" i="72"/>
  <c r="P23" i="78"/>
  <c r="F11" i="107"/>
  <c r="G11" i="107" s="1"/>
  <c r="P11" i="107"/>
  <c r="F11" i="106"/>
  <c r="G11" i="106" s="1"/>
  <c r="F11" i="105"/>
  <c r="G11" i="105" s="1"/>
  <c r="P11" i="105"/>
  <c r="P11" i="106"/>
  <c r="F11" i="104"/>
  <c r="G11" i="104" s="1"/>
  <c r="P11" i="104"/>
  <c r="F11" i="103"/>
  <c r="G11" i="103" s="1"/>
  <c r="P11" i="103"/>
  <c r="P11" i="101"/>
  <c r="F11" i="102"/>
  <c r="G11" i="102" s="1"/>
  <c r="F11" i="101"/>
  <c r="G11" i="101" s="1"/>
  <c r="P11" i="100"/>
  <c r="P11" i="102"/>
  <c r="F11" i="100"/>
  <c r="G11" i="100" s="1"/>
  <c r="F11" i="99"/>
  <c r="G11" i="99" s="1"/>
  <c r="F11" i="98"/>
  <c r="G11" i="98" s="1"/>
  <c r="P11" i="98"/>
  <c r="P11" i="97"/>
  <c r="P11" i="99"/>
  <c r="F11" i="97"/>
  <c r="G11" i="97" s="1"/>
  <c r="P11" i="96"/>
  <c r="P11" i="95"/>
  <c r="F11" i="94"/>
  <c r="G11" i="94" s="1"/>
  <c r="P11" i="94"/>
  <c r="F11" i="93"/>
  <c r="G11" i="93" s="1"/>
  <c r="P11" i="93"/>
  <c r="F11" i="96"/>
  <c r="G11" i="96" s="1"/>
  <c r="F11" i="95"/>
  <c r="G11" i="95" s="1"/>
  <c r="F11" i="91"/>
  <c r="G11" i="91" s="1"/>
  <c r="P11" i="90"/>
  <c r="P11" i="91"/>
  <c r="F11" i="89"/>
  <c r="G11" i="89" s="1"/>
  <c r="F11" i="92"/>
  <c r="G11" i="92" s="1"/>
  <c r="P11" i="89"/>
  <c r="P11" i="92"/>
  <c r="F11" i="90"/>
  <c r="G11" i="90" s="1"/>
  <c r="P11" i="88"/>
  <c r="P11" i="87"/>
  <c r="P11" i="86"/>
  <c r="F11" i="85"/>
  <c r="G11" i="85" s="1"/>
  <c r="P11" i="85"/>
  <c r="F11" i="88"/>
  <c r="G11" i="88" s="1"/>
  <c r="F11" i="87"/>
  <c r="G11" i="87" s="1"/>
  <c r="F11" i="86"/>
  <c r="G11" i="86" s="1"/>
  <c r="P11" i="81"/>
  <c r="F11" i="83"/>
  <c r="G11" i="83" s="1"/>
  <c r="F11" i="84"/>
  <c r="G11" i="84" s="1"/>
  <c r="P11" i="83"/>
  <c r="F11" i="82"/>
  <c r="G11" i="82" s="1"/>
  <c r="P11" i="84"/>
  <c r="P11" i="82"/>
  <c r="F11" i="81"/>
  <c r="G11" i="81" s="1"/>
  <c r="P11" i="77"/>
  <c r="P11" i="76"/>
  <c r="F11" i="74"/>
  <c r="G11" i="74" s="1"/>
  <c r="F11" i="80"/>
  <c r="G11" i="80" s="1"/>
  <c r="F11" i="78"/>
  <c r="G11" i="78" s="1"/>
  <c r="P11" i="74"/>
  <c r="F11" i="73"/>
  <c r="G11" i="73" s="1"/>
  <c r="P11" i="80"/>
  <c r="F11" i="79"/>
  <c r="G11" i="79" s="1"/>
  <c r="P11" i="78"/>
  <c r="F11" i="75"/>
  <c r="G11" i="75" s="1"/>
  <c r="P11" i="73"/>
  <c r="P11" i="79"/>
  <c r="F11" i="77"/>
  <c r="G11" i="77" s="1"/>
  <c r="P11" i="75"/>
  <c r="F11" i="72"/>
  <c r="G11" i="72" s="1"/>
  <c r="F11" i="76"/>
  <c r="G11" i="76" s="1"/>
  <c r="P11" i="72"/>
  <c r="X14" i="107"/>
  <c r="X14" i="106"/>
  <c r="X14" i="105"/>
  <c r="X14" i="104"/>
  <c r="X14" i="103"/>
  <c r="X14" i="102"/>
  <c r="X14" i="101"/>
  <c r="X14" i="100"/>
  <c r="X14" i="99"/>
  <c r="X14" i="98"/>
  <c r="X14" i="97"/>
  <c r="X14" i="94"/>
  <c r="X14" i="93"/>
  <c r="X14" i="96"/>
  <c r="X14" i="95"/>
  <c r="X14" i="89"/>
  <c r="X14" i="92"/>
  <c r="X14" i="90"/>
  <c r="X14" i="91"/>
  <c r="X14" i="88"/>
  <c r="X14" i="87"/>
  <c r="X14" i="86"/>
  <c r="X14" i="85"/>
  <c r="X14" i="83"/>
  <c r="X14" i="84"/>
  <c r="X14" i="82"/>
  <c r="X14" i="81"/>
  <c r="X14" i="80"/>
  <c r="X14" i="78"/>
  <c r="X14" i="75"/>
  <c r="X14" i="74"/>
  <c r="X14" i="76"/>
  <c r="X14" i="73"/>
  <c r="X14" i="77"/>
  <c r="X14" i="79"/>
  <c r="X14" i="72"/>
  <c r="X30" i="107"/>
  <c r="X30" i="106"/>
  <c r="X30" i="105"/>
  <c r="X30" i="104"/>
  <c r="X30" i="103"/>
  <c r="X30" i="102"/>
  <c r="X30" i="101"/>
  <c r="X30" i="100"/>
  <c r="X30" i="99"/>
  <c r="X30" i="97"/>
  <c r="X30" i="98"/>
  <c r="X30" i="96"/>
  <c r="X30" i="94"/>
  <c r="X30" i="95"/>
  <c r="X30" i="93"/>
  <c r="X30" i="89"/>
  <c r="X30" i="92"/>
  <c r="X30" i="91"/>
  <c r="X30" i="90"/>
  <c r="X30" i="86"/>
  <c r="X30" i="87"/>
  <c r="X30" i="88"/>
  <c r="X30" i="85"/>
  <c r="X30" i="83"/>
  <c r="X30" i="82"/>
  <c r="X30" i="81"/>
  <c r="X30" i="84"/>
  <c r="X30" i="77"/>
  <c r="X30" i="75"/>
  <c r="X30" i="73"/>
  <c r="X30" i="79"/>
  <c r="X30" i="74"/>
  <c r="X30" i="72"/>
  <c r="X30" i="78"/>
  <c r="X30" i="80"/>
  <c r="X30" i="76"/>
  <c r="X17" i="107"/>
  <c r="X17" i="106"/>
  <c r="X17" i="105"/>
  <c r="X17" i="104"/>
  <c r="X17" i="103"/>
  <c r="X17" i="100"/>
  <c r="X17" i="102"/>
  <c r="X17" i="101"/>
  <c r="X17" i="99"/>
  <c r="X17" i="98"/>
  <c r="X17" i="95"/>
  <c r="X17" i="93"/>
  <c r="X17" i="97"/>
  <c r="X17" i="96"/>
  <c r="X17" i="94"/>
  <c r="X17" i="91"/>
  <c r="X17" i="92"/>
  <c r="X17" i="89"/>
  <c r="X17" i="90"/>
  <c r="X17" i="85"/>
  <c r="X17" i="88"/>
  <c r="X17" i="87"/>
  <c r="X17" i="86"/>
  <c r="X17" i="83"/>
  <c r="X17" i="84"/>
  <c r="X17" i="82"/>
  <c r="X17" i="81"/>
  <c r="X17" i="77"/>
  <c r="X17" i="74"/>
  <c r="X17" i="80"/>
  <c r="X17" i="76"/>
  <c r="X17" i="73"/>
  <c r="X17" i="79"/>
  <c r="X17" i="78"/>
  <c r="X17" i="75"/>
  <c r="X17" i="72"/>
  <c r="X11" i="107"/>
  <c r="X11" i="106"/>
  <c r="X11" i="105"/>
  <c r="X11" i="104"/>
  <c r="X11" i="103"/>
  <c r="X11" i="101"/>
  <c r="X11" i="102"/>
  <c r="X11" i="100"/>
  <c r="X11" i="99"/>
  <c r="X11" i="98"/>
  <c r="X11" i="97"/>
  <c r="X11" i="96"/>
  <c r="X11" i="95"/>
  <c r="X11" i="94"/>
  <c r="X11" i="93"/>
  <c r="X11" i="92"/>
  <c r="X11" i="90"/>
  <c r="X11" i="91"/>
  <c r="X11" i="89"/>
  <c r="X11" i="88"/>
  <c r="X11" i="87"/>
  <c r="X11" i="86"/>
  <c r="X11" i="85"/>
  <c r="X11" i="84"/>
  <c r="X11" i="82"/>
  <c r="X11" i="81"/>
  <c r="X11" i="83"/>
  <c r="X11" i="79"/>
  <c r="X11" i="75"/>
  <c r="X11" i="77"/>
  <c r="X11" i="76"/>
  <c r="X11" i="74"/>
  <c r="X11" i="78"/>
  <c r="X11" i="80"/>
  <c r="X11" i="73"/>
  <c r="X11" i="72"/>
  <c r="V35" i="107"/>
  <c r="V35" i="106"/>
  <c r="V35" i="105"/>
  <c r="V35" i="104"/>
  <c r="V35" i="103"/>
  <c r="V35" i="101"/>
  <c r="V35" i="100"/>
  <c r="V35" i="102"/>
  <c r="V35" i="98"/>
  <c r="V35" i="99"/>
  <c r="V35" i="97"/>
  <c r="V35" i="96"/>
  <c r="V35" i="95"/>
  <c r="V35" i="94"/>
  <c r="V35" i="93"/>
  <c r="V35" i="90"/>
  <c r="V35" i="92"/>
  <c r="V35" i="89"/>
  <c r="V35" i="91"/>
  <c r="V35" i="87"/>
  <c r="V35" i="88"/>
  <c r="V35" i="85"/>
  <c r="V35" i="86"/>
  <c r="V35" i="80"/>
  <c r="V35" i="84"/>
  <c r="V35" i="83"/>
  <c r="V35" i="82"/>
  <c r="V35" i="81"/>
  <c r="V35" i="77"/>
  <c r="V35" i="75"/>
  <c r="V35" i="73"/>
  <c r="V35" i="79"/>
  <c r="V35" i="72"/>
  <c r="V35" i="78"/>
  <c r="V35" i="76"/>
  <c r="V35" i="74"/>
  <c r="V12" i="107"/>
  <c r="V12" i="106"/>
  <c r="V12" i="105"/>
  <c r="V12" i="104"/>
  <c r="V12" i="103"/>
  <c r="V12" i="102"/>
  <c r="V12" i="101"/>
  <c r="V12" i="100"/>
  <c r="V12" i="99"/>
  <c r="V12" i="98"/>
  <c r="V12" i="94"/>
  <c r="V12" i="97"/>
  <c r="V12" i="93"/>
  <c r="V12" i="96"/>
  <c r="V12" i="95"/>
  <c r="V12" i="91"/>
  <c r="V12" i="89"/>
  <c r="V12" i="92"/>
  <c r="V12" i="90"/>
  <c r="V12" i="85"/>
  <c r="V12" i="88"/>
  <c r="V12" i="87"/>
  <c r="V12" i="86"/>
  <c r="V12" i="83"/>
  <c r="V12" i="84"/>
  <c r="V12" i="82"/>
  <c r="V12" i="81"/>
  <c r="V12" i="74"/>
  <c r="V12" i="80"/>
  <c r="V12" i="78"/>
  <c r="V12" i="73"/>
  <c r="V12" i="79"/>
  <c r="V12" i="75"/>
  <c r="V12" i="77"/>
  <c r="V12" i="72"/>
  <c r="V12" i="76"/>
  <c r="P46" i="107"/>
  <c r="F46" i="107"/>
  <c r="G46" i="107" s="1"/>
  <c r="F46" i="106"/>
  <c r="G46" i="106" s="1"/>
  <c r="F46" i="105"/>
  <c r="G46" i="105" s="1"/>
  <c r="P46" i="106"/>
  <c r="P46" i="105"/>
  <c r="F46" i="104"/>
  <c r="G46" i="104" s="1"/>
  <c r="P46" i="103"/>
  <c r="P46" i="104"/>
  <c r="F46" i="103"/>
  <c r="G46" i="103" s="1"/>
  <c r="F46" i="102"/>
  <c r="G46" i="102" s="1"/>
  <c r="P46" i="102"/>
  <c r="P46" i="101"/>
  <c r="F46" i="101"/>
  <c r="G46" i="101" s="1"/>
  <c r="F46" i="100"/>
  <c r="G46" i="100" s="1"/>
  <c r="P46" i="100"/>
  <c r="F46" i="99"/>
  <c r="G46" i="99" s="1"/>
  <c r="F46" i="97"/>
  <c r="G46" i="97" s="1"/>
  <c r="P46" i="97"/>
  <c r="F46" i="98"/>
  <c r="G46" i="98" s="1"/>
  <c r="F46" i="96"/>
  <c r="G46" i="96" s="1"/>
  <c r="P46" i="99"/>
  <c r="P46" i="98"/>
  <c r="P46" i="96"/>
  <c r="P46" i="95"/>
  <c r="P46" i="93"/>
  <c r="F46" i="94"/>
  <c r="G46" i="94" s="1"/>
  <c r="F46" i="92"/>
  <c r="G46" i="92" s="1"/>
  <c r="F46" i="95"/>
  <c r="G46" i="95" s="1"/>
  <c r="P46" i="94"/>
  <c r="F46" i="93"/>
  <c r="G46" i="93" s="1"/>
  <c r="P46" i="92"/>
  <c r="F46" i="91"/>
  <c r="G46" i="91" s="1"/>
  <c r="P46" i="91"/>
  <c r="F46" i="89"/>
  <c r="G46" i="89" s="1"/>
  <c r="F46" i="88"/>
  <c r="G46" i="88" s="1"/>
  <c r="F46" i="90"/>
  <c r="G46" i="90" s="1"/>
  <c r="P46" i="89"/>
  <c r="P46" i="88"/>
  <c r="P46" i="90"/>
  <c r="P46" i="87"/>
  <c r="F46" i="85"/>
  <c r="G46" i="85" s="1"/>
  <c r="F46" i="86"/>
  <c r="G46" i="86" s="1"/>
  <c r="P46" i="85"/>
  <c r="F46" i="84"/>
  <c r="G46" i="84" s="1"/>
  <c r="P46" i="86"/>
  <c r="P46" i="84"/>
  <c r="F46" i="87"/>
  <c r="G46" i="87" s="1"/>
  <c r="P46" i="82"/>
  <c r="P46" i="81"/>
  <c r="F46" i="83"/>
  <c r="G46" i="83" s="1"/>
  <c r="P46" i="83"/>
  <c r="F46" i="80"/>
  <c r="G46" i="80" s="1"/>
  <c r="F46" i="82"/>
  <c r="G46" i="82" s="1"/>
  <c r="F46" i="81"/>
  <c r="G46" i="81" s="1"/>
  <c r="P46" i="80"/>
  <c r="P46" i="79"/>
  <c r="F46" i="77"/>
  <c r="G46" i="77" s="1"/>
  <c r="P46" i="74"/>
  <c r="F46" i="73"/>
  <c r="G46" i="73" s="1"/>
  <c r="P46" i="72"/>
  <c r="F46" i="78"/>
  <c r="G46" i="78" s="1"/>
  <c r="P46" i="77"/>
  <c r="P46" i="73"/>
  <c r="P46" i="78"/>
  <c r="F46" i="76"/>
  <c r="G46" i="76" s="1"/>
  <c r="F46" i="75"/>
  <c r="G46" i="75" s="1"/>
  <c r="P46" i="75"/>
  <c r="F46" i="74"/>
  <c r="G46" i="74" s="1"/>
  <c r="F46" i="79"/>
  <c r="G46" i="79" s="1"/>
  <c r="P46" i="76"/>
  <c r="F46" i="72"/>
  <c r="G46" i="72" s="1"/>
  <c r="F38" i="107"/>
  <c r="G38" i="107" s="1"/>
  <c r="P38" i="107"/>
  <c r="P38" i="106"/>
  <c r="F38" i="106"/>
  <c r="G38" i="106" s="1"/>
  <c r="F38" i="105"/>
  <c r="G38" i="105" s="1"/>
  <c r="P38" i="104"/>
  <c r="P38" i="105"/>
  <c r="F38" i="104"/>
  <c r="G38" i="104" s="1"/>
  <c r="F38" i="103"/>
  <c r="G38" i="103" s="1"/>
  <c r="P38" i="103"/>
  <c r="P38" i="102"/>
  <c r="F38" i="101"/>
  <c r="G38" i="101" s="1"/>
  <c r="F38" i="102"/>
  <c r="G38" i="102" s="1"/>
  <c r="P38" i="101"/>
  <c r="P38" i="100"/>
  <c r="F38" i="100"/>
  <c r="G38" i="100" s="1"/>
  <c r="F38" i="99"/>
  <c r="G38" i="99" s="1"/>
  <c r="P38" i="98"/>
  <c r="F38" i="97"/>
  <c r="G38" i="97" s="1"/>
  <c r="F38" i="96"/>
  <c r="G38" i="96" s="1"/>
  <c r="P38" i="99"/>
  <c r="F38" i="98"/>
  <c r="G38" i="98" s="1"/>
  <c r="P38" i="97"/>
  <c r="P38" i="96"/>
  <c r="F38" i="95"/>
  <c r="G38" i="95" s="1"/>
  <c r="P38" i="95"/>
  <c r="F38" i="94"/>
  <c r="G38" i="94" s="1"/>
  <c r="F38" i="93"/>
  <c r="G38" i="93" s="1"/>
  <c r="P38" i="94"/>
  <c r="P38" i="93"/>
  <c r="P38" i="91"/>
  <c r="F38" i="90"/>
  <c r="G38" i="90" s="1"/>
  <c r="P38" i="90"/>
  <c r="F38" i="92"/>
  <c r="G38" i="92" s="1"/>
  <c r="F38" i="89"/>
  <c r="G38" i="89" s="1"/>
  <c r="P38" i="92"/>
  <c r="F38" i="91"/>
  <c r="G38" i="91" s="1"/>
  <c r="P38" i="89"/>
  <c r="F38" i="87"/>
  <c r="G38" i="87" s="1"/>
  <c r="P38" i="84"/>
  <c r="F38" i="88"/>
  <c r="G38" i="88" s="1"/>
  <c r="P38" i="87"/>
  <c r="F38" i="85"/>
  <c r="G38" i="85" s="1"/>
  <c r="P38" i="88"/>
  <c r="F38" i="86"/>
  <c r="G38" i="86" s="1"/>
  <c r="P38" i="85"/>
  <c r="P38" i="86"/>
  <c r="F38" i="84"/>
  <c r="G38" i="84" s="1"/>
  <c r="P38" i="81"/>
  <c r="F38" i="80"/>
  <c r="G38" i="80" s="1"/>
  <c r="F38" i="82"/>
  <c r="G38" i="82" s="1"/>
  <c r="P38" i="80"/>
  <c r="F38" i="83"/>
  <c r="G38" i="83" s="1"/>
  <c r="P38" i="82"/>
  <c r="P38" i="83"/>
  <c r="F38" i="81"/>
  <c r="G38" i="81" s="1"/>
  <c r="P38" i="77"/>
  <c r="P38" i="76"/>
  <c r="F38" i="75"/>
  <c r="G38" i="75" s="1"/>
  <c r="P38" i="74"/>
  <c r="F38" i="73"/>
  <c r="G38" i="73" s="1"/>
  <c r="F38" i="79"/>
  <c r="G38" i="79" s="1"/>
  <c r="F38" i="78"/>
  <c r="G38" i="78" s="1"/>
  <c r="P38" i="75"/>
  <c r="P38" i="73"/>
  <c r="F38" i="72"/>
  <c r="G38" i="72" s="1"/>
  <c r="P38" i="79"/>
  <c r="P38" i="78"/>
  <c r="F38" i="76"/>
  <c r="G38" i="76" s="1"/>
  <c r="F38" i="74"/>
  <c r="G38" i="74" s="1"/>
  <c r="P38" i="72"/>
  <c r="F38" i="77"/>
  <c r="G38" i="77" s="1"/>
  <c r="P26" i="107"/>
  <c r="F26" i="107"/>
  <c r="G26" i="107" s="1"/>
  <c r="F26" i="106"/>
  <c r="G26" i="106" s="1"/>
  <c r="P26" i="106"/>
  <c r="P26" i="105"/>
  <c r="F26" i="105"/>
  <c r="G26" i="105" s="1"/>
  <c r="F26" i="104"/>
  <c r="G26" i="104" s="1"/>
  <c r="P26" i="104"/>
  <c r="P26" i="103"/>
  <c r="F26" i="103"/>
  <c r="G26" i="103" s="1"/>
  <c r="P26" i="101"/>
  <c r="F26" i="101"/>
  <c r="G26" i="101" s="1"/>
  <c r="F26" i="102"/>
  <c r="G26" i="102" s="1"/>
  <c r="F26" i="100"/>
  <c r="G26" i="100" s="1"/>
  <c r="P26" i="102"/>
  <c r="P26" i="100"/>
  <c r="F26" i="99"/>
  <c r="G26" i="99" s="1"/>
  <c r="F26" i="98"/>
  <c r="G26" i="98" s="1"/>
  <c r="P26" i="98"/>
  <c r="P26" i="97"/>
  <c r="P26" i="99"/>
  <c r="F26" i="96"/>
  <c r="G26" i="96" s="1"/>
  <c r="P26" i="96"/>
  <c r="F26" i="95"/>
  <c r="G26" i="95" s="1"/>
  <c r="P26" i="95"/>
  <c r="F26" i="94"/>
  <c r="G26" i="94" s="1"/>
  <c r="F26" i="93"/>
  <c r="G26" i="93" s="1"/>
  <c r="F26" i="97"/>
  <c r="G26" i="97" s="1"/>
  <c r="P26" i="94"/>
  <c r="P26" i="93"/>
  <c r="P26" i="89"/>
  <c r="F26" i="92"/>
  <c r="G26" i="92" s="1"/>
  <c r="P26" i="92"/>
  <c r="F26" i="91"/>
  <c r="G26" i="91" s="1"/>
  <c r="P26" i="91"/>
  <c r="P26" i="90"/>
  <c r="F26" i="90"/>
  <c r="G26" i="90" s="1"/>
  <c r="F26" i="89"/>
  <c r="G26" i="89" s="1"/>
  <c r="P26" i="86"/>
  <c r="P26" i="85"/>
  <c r="F26" i="88"/>
  <c r="G26" i="88" s="1"/>
  <c r="F26" i="87"/>
  <c r="G26" i="87" s="1"/>
  <c r="P26" i="88"/>
  <c r="P26" i="87"/>
  <c r="F26" i="86"/>
  <c r="G26" i="86" s="1"/>
  <c r="F26" i="85"/>
  <c r="G26" i="85" s="1"/>
  <c r="F26" i="82"/>
  <c r="G26" i="82" s="1"/>
  <c r="P26" i="81"/>
  <c r="F26" i="84"/>
  <c r="G26" i="84" s="1"/>
  <c r="P26" i="82"/>
  <c r="P26" i="84"/>
  <c r="F26" i="83"/>
  <c r="G26" i="83" s="1"/>
  <c r="P26" i="83"/>
  <c r="F26" i="81"/>
  <c r="G26" i="81" s="1"/>
  <c r="F26" i="79"/>
  <c r="G26" i="79" s="1"/>
  <c r="F26" i="78"/>
  <c r="G26" i="78" s="1"/>
  <c r="F26" i="77"/>
  <c r="G26" i="77" s="1"/>
  <c r="P26" i="75"/>
  <c r="P26" i="74"/>
  <c r="P26" i="73"/>
  <c r="F26" i="72"/>
  <c r="G26" i="72" s="1"/>
  <c r="P26" i="79"/>
  <c r="P26" i="78"/>
  <c r="P26" i="77"/>
  <c r="P26" i="72"/>
  <c r="F26" i="80"/>
  <c r="G26" i="80" s="1"/>
  <c r="F26" i="76"/>
  <c r="G26" i="76" s="1"/>
  <c r="F26" i="73"/>
  <c r="G26" i="73" s="1"/>
  <c r="F26" i="75"/>
  <c r="G26" i="75" s="1"/>
  <c r="P26" i="80"/>
  <c r="P26" i="76"/>
  <c r="F26" i="74"/>
  <c r="G26" i="74" s="1"/>
  <c r="P18" i="107"/>
  <c r="F18" i="107"/>
  <c r="G18" i="107" s="1"/>
  <c r="P18" i="106"/>
  <c r="P18" i="105"/>
  <c r="F18" i="106"/>
  <c r="G18" i="106" s="1"/>
  <c r="F18" i="105"/>
  <c r="G18" i="105" s="1"/>
  <c r="F18" i="104"/>
  <c r="G18" i="104" s="1"/>
  <c r="P18" i="103"/>
  <c r="P18" i="104"/>
  <c r="F18" i="103"/>
  <c r="G18" i="103" s="1"/>
  <c r="F18" i="102"/>
  <c r="G18" i="102" s="1"/>
  <c r="P18" i="101"/>
  <c r="P18" i="100"/>
  <c r="F18" i="101"/>
  <c r="G18" i="101" s="1"/>
  <c r="P18" i="102"/>
  <c r="F18" i="100"/>
  <c r="G18" i="100" s="1"/>
  <c r="F18" i="99"/>
  <c r="G18" i="99" s="1"/>
  <c r="F18" i="98"/>
  <c r="G18" i="98" s="1"/>
  <c r="P18" i="97"/>
  <c r="P18" i="99"/>
  <c r="P18" i="98"/>
  <c r="F18" i="97"/>
  <c r="G18" i="97" s="1"/>
  <c r="P18" i="95"/>
  <c r="F18" i="93"/>
  <c r="G18" i="93" s="1"/>
  <c r="F18" i="96"/>
  <c r="G18" i="96" s="1"/>
  <c r="P18" i="93"/>
  <c r="P18" i="96"/>
  <c r="F18" i="94"/>
  <c r="G18" i="94" s="1"/>
  <c r="F18" i="95"/>
  <c r="G18" i="95" s="1"/>
  <c r="P18" i="94"/>
  <c r="F18" i="89"/>
  <c r="G18" i="89" s="1"/>
  <c r="F18" i="92"/>
  <c r="G18" i="92" s="1"/>
  <c r="F18" i="90"/>
  <c r="G18" i="90" s="1"/>
  <c r="P18" i="89"/>
  <c r="P18" i="92"/>
  <c r="F18" i="91"/>
  <c r="G18" i="91" s="1"/>
  <c r="P18" i="90"/>
  <c r="P18" i="91"/>
  <c r="P18" i="88"/>
  <c r="P18" i="85"/>
  <c r="F18" i="86"/>
  <c r="G18" i="86" s="1"/>
  <c r="F18" i="87"/>
  <c r="G18" i="87" s="1"/>
  <c r="P18" i="86"/>
  <c r="F18" i="88"/>
  <c r="G18" i="88" s="1"/>
  <c r="P18" i="87"/>
  <c r="F18" i="85"/>
  <c r="G18" i="85" s="1"/>
  <c r="F18" i="84"/>
  <c r="G18" i="84" s="1"/>
  <c r="P18" i="83"/>
  <c r="F18" i="82"/>
  <c r="G18" i="82" s="1"/>
  <c r="P18" i="84"/>
  <c r="P18" i="82"/>
  <c r="P18" i="81"/>
  <c r="F18" i="81"/>
  <c r="G18" i="81" s="1"/>
  <c r="F18" i="83"/>
  <c r="G18" i="83" s="1"/>
  <c r="F18" i="80"/>
  <c r="G18" i="80" s="1"/>
  <c r="P18" i="77"/>
  <c r="P18" i="76"/>
  <c r="P18" i="74"/>
  <c r="F18" i="73"/>
  <c r="G18" i="73" s="1"/>
  <c r="P18" i="80"/>
  <c r="F18" i="79"/>
  <c r="G18" i="79" s="1"/>
  <c r="F18" i="78"/>
  <c r="G18" i="78" s="1"/>
  <c r="F18" i="75"/>
  <c r="G18" i="75" s="1"/>
  <c r="P18" i="73"/>
  <c r="F18" i="72"/>
  <c r="G18" i="72" s="1"/>
  <c r="P18" i="79"/>
  <c r="P18" i="78"/>
  <c r="P18" i="75"/>
  <c r="F18" i="74"/>
  <c r="G18" i="74" s="1"/>
  <c r="F18" i="76"/>
  <c r="G18" i="76" s="1"/>
  <c r="P18" i="72"/>
  <c r="F18" i="77"/>
  <c r="G18" i="77" s="1"/>
  <c r="F10" i="107"/>
  <c r="G10" i="107" s="1"/>
  <c r="P10" i="107"/>
  <c r="F10" i="106"/>
  <c r="G10" i="106" s="1"/>
  <c r="F10" i="105"/>
  <c r="G10" i="105" s="1"/>
  <c r="P10" i="106"/>
  <c r="P10" i="105"/>
  <c r="F10" i="104"/>
  <c r="G10" i="104" s="1"/>
  <c r="P10" i="104"/>
  <c r="F10" i="103"/>
  <c r="G10" i="103" s="1"/>
  <c r="P10" i="103"/>
  <c r="F10" i="102"/>
  <c r="G10" i="102" s="1"/>
  <c r="F10" i="101"/>
  <c r="G10" i="101" s="1"/>
  <c r="P10" i="100"/>
  <c r="P10" i="101"/>
  <c r="P10" i="102"/>
  <c r="F10" i="100"/>
  <c r="G10" i="100" s="1"/>
  <c r="F10" i="99"/>
  <c r="G10" i="99" s="1"/>
  <c r="F10" i="98"/>
  <c r="G10" i="98" s="1"/>
  <c r="P10" i="98"/>
  <c r="P10" i="97"/>
  <c r="P10" i="99"/>
  <c r="P10" i="96"/>
  <c r="P10" i="94"/>
  <c r="F10" i="93"/>
  <c r="G10" i="93" s="1"/>
  <c r="P10" i="93"/>
  <c r="F10" i="97"/>
  <c r="G10" i="97" s="1"/>
  <c r="F10" i="95"/>
  <c r="G10" i="95" s="1"/>
  <c r="F10" i="96"/>
  <c r="G10" i="96" s="1"/>
  <c r="P10" i="95"/>
  <c r="F10" i="94"/>
  <c r="G10" i="94" s="1"/>
  <c r="F10" i="91"/>
  <c r="G10" i="91" s="1"/>
  <c r="P10" i="90"/>
  <c r="F10" i="89"/>
  <c r="G10" i="89" s="1"/>
  <c r="P10" i="91"/>
  <c r="P10" i="89"/>
  <c r="F10" i="92"/>
  <c r="G10" i="92" s="1"/>
  <c r="P10" i="92"/>
  <c r="F10" i="90"/>
  <c r="G10" i="90" s="1"/>
  <c r="P10" i="88"/>
  <c r="P10" i="87"/>
  <c r="F10" i="87"/>
  <c r="G10" i="87" s="1"/>
  <c r="P10" i="86"/>
  <c r="F10" i="85"/>
  <c r="G10" i="85" s="1"/>
  <c r="P10" i="85"/>
  <c r="F10" i="88"/>
  <c r="G10" i="88" s="1"/>
  <c r="F10" i="86"/>
  <c r="G10" i="86" s="1"/>
  <c r="P10" i="81"/>
  <c r="F10" i="81"/>
  <c r="G10" i="81" s="1"/>
  <c r="F10" i="83"/>
  <c r="G10" i="83" s="1"/>
  <c r="F10" i="84"/>
  <c r="G10" i="84" s="1"/>
  <c r="P10" i="83"/>
  <c r="F10" i="82"/>
  <c r="G10" i="82" s="1"/>
  <c r="P10" i="84"/>
  <c r="P10" i="82"/>
  <c r="P10" i="77"/>
  <c r="P10" i="76"/>
  <c r="P10" i="74"/>
  <c r="F10" i="73"/>
  <c r="G10" i="73" s="1"/>
  <c r="F10" i="80"/>
  <c r="G10" i="80" s="1"/>
  <c r="F10" i="79"/>
  <c r="G10" i="79" s="1"/>
  <c r="F10" i="78"/>
  <c r="G10" i="78" s="1"/>
  <c r="P10" i="73"/>
  <c r="P10" i="80"/>
  <c r="P10" i="79"/>
  <c r="P10" i="78"/>
  <c r="F10" i="75"/>
  <c r="G10" i="75" s="1"/>
  <c r="F10" i="76"/>
  <c r="G10" i="76" s="1"/>
  <c r="F10" i="72"/>
  <c r="G10" i="72" s="1"/>
  <c r="P10" i="72"/>
  <c r="F10" i="77"/>
  <c r="G10" i="77" s="1"/>
  <c r="P10" i="75"/>
  <c r="F10" i="74"/>
  <c r="G10" i="74" s="1"/>
  <c r="V10" i="107"/>
  <c r="V10" i="106"/>
  <c r="V10" i="105"/>
  <c r="V10" i="104"/>
  <c r="V10" i="103"/>
  <c r="V10" i="102"/>
  <c r="V10" i="100"/>
  <c r="V10" i="99"/>
  <c r="V10" i="101"/>
  <c r="V10" i="97"/>
  <c r="V10" i="98"/>
  <c r="V10" i="95"/>
  <c r="V10" i="96"/>
  <c r="V10" i="94"/>
  <c r="V10" i="93"/>
  <c r="V10" i="92"/>
  <c r="V10" i="90"/>
  <c r="V10" i="91"/>
  <c r="V10" i="89"/>
  <c r="V10" i="88"/>
  <c r="V10" i="87"/>
  <c r="V10" i="86"/>
  <c r="V10" i="85"/>
  <c r="V10" i="83"/>
  <c r="V10" i="84"/>
  <c r="V10" i="82"/>
  <c r="V10" i="81"/>
  <c r="V10" i="80"/>
  <c r="V10" i="79"/>
  <c r="V10" i="78"/>
  <c r="V10" i="75"/>
  <c r="V10" i="77"/>
  <c r="V10" i="76"/>
  <c r="V10" i="74"/>
  <c r="V10" i="73"/>
  <c r="V10" i="72"/>
  <c r="V26" i="107"/>
  <c r="V26" i="106"/>
  <c r="V26" i="105"/>
  <c r="V26" i="104"/>
  <c r="V26" i="103"/>
  <c r="V26" i="102"/>
  <c r="V26" i="101"/>
  <c r="V26" i="100"/>
  <c r="V26" i="99"/>
  <c r="V26" i="98"/>
  <c r="V26" i="97"/>
  <c r="V26" i="95"/>
  <c r="V26" i="94"/>
  <c r="V26" i="93"/>
  <c r="V26" i="96"/>
  <c r="V26" i="92"/>
  <c r="V26" i="91"/>
  <c r="V26" i="90"/>
  <c r="V26" i="89"/>
  <c r="V26" i="88"/>
  <c r="V26" i="87"/>
  <c r="V26" i="86"/>
  <c r="V26" i="85"/>
  <c r="V26" i="84"/>
  <c r="V26" i="83"/>
  <c r="V26" i="81"/>
  <c r="V26" i="82"/>
  <c r="V26" i="80"/>
  <c r="V26" i="76"/>
  <c r="V26" i="75"/>
  <c r="V26" i="74"/>
  <c r="V26" i="73"/>
  <c r="V26" i="78"/>
  <c r="V26" i="72"/>
  <c r="V26" i="79"/>
  <c r="V26" i="77"/>
  <c r="V42" i="107"/>
  <c r="V42" i="106"/>
  <c r="V42" i="104"/>
  <c r="V42" i="105"/>
  <c r="V42" i="103"/>
  <c r="V42" i="102"/>
  <c r="V42" i="101"/>
  <c r="V42" i="100"/>
  <c r="V42" i="99"/>
  <c r="V42" i="97"/>
  <c r="V42" i="98"/>
  <c r="V42" i="96"/>
  <c r="V42" i="94"/>
  <c r="V42" i="93"/>
  <c r="V42" i="95"/>
  <c r="V42" i="92"/>
  <c r="V42" i="91"/>
  <c r="V42" i="89"/>
  <c r="V42" i="88"/>
  <c r="V42" i="90"/>
  <c r="V42" i="85"/>
  <c r="V42" i="86"/>
  <c r="V42" i="84"/>
  <c r="V42" i="87"/>
  <c r="V42" i="82"/>
  <c r="V42" i="83"/>
  <c r="V42" i="81"/>
  <c r="V42" i="80"/>
  <c r="V42" i="77"/>
  <c r="V42" i="76"/>
  <c r="V42" i="78"/>
  <c r="V42" i="75"/>
  <c r="V42" i="74"/>
  <c r="V42" i="79"/>
  <c r="V42" i="73"/>
  <c r="V42" i="72"/>
  <c r="V29" i="107"/>
  <c r="V29" i="106"/>
  <c r="V29" i="105"/>
  <c r="V29" i="104"/>
  <c r="V29" i="102"/>
  <c r="V29" i="103"/>
  <c r="V29" i="101"/>
  <c r="V29" i="100"/>
  <c r="V29" i="98"/>
  <c r="V29" i="99"/>
  <c r="V29" i="97"/>
  <c r="V29" i="96"/>
  <c r="V29" i="94"/>
  <c r="V29" i="95"/>
  <c r="V29" i="93"/>
  <c r="V29" i="89"/>
  <c r="V29" i="92"/>
  <c r="V29" i="91"/>
  <c r="V29" i="90"/>
  <c r="V29" i="86"/>
  <c r="V29" i="88"/>
  <c r="V29" i="87"/>
  <c r="V29" i="85"/>
  <c r="V29" i="83"/>
  <c r="V29" i="81"/>
  <c r="V29" i="82"/>
  <c r="V29" i="84"/>
  <c r="V29" i="78"/>
  <c r="V29" i="77"/>
  <c r="V29" i="75"/>
  <c r="V29" i="73"/>
  <c r="V29" i="79"/>
  <c r="V29" i="74"/>
  <c r="V29" i="72"/>
  <c r="V29" i="80"/>
  <c r="V29" i="76"/>
  <c r="X15" i="107"/>
  <c r="X15" i="105"/>
  <c r="X15" i="106"/>
  <c r="X15" i="104"/>
  <c r="X15" i="103"/>
  <c r="X15" i="102"/>
  <c r="X15" i="101"/>
  <c r="X15" i="100"/>
  <c r="X15" i="99"/>
  <c r="X15" i="97"/>
  <c r="X15" i="98"/>
  <c r="X15" i="95"/>
  <c r="X15" i="94"/>
  <c r="X15" i="93"/>
  <c r="X15" i="96"/>
  <c r="X15" i="92"/>
  <c r="X15" i="89"/>
  <c r="X15" i="90"/>
  <c r="X15" i="91"/>
  <c r="X15" i="88"/>
  <c r="X15" i="87"/>
  <c r="X15" i="86"/>
  <c r="X15" i="85"/>
  <c r="X15" i="83"/>
  <c r="X15" i="84"/>
  <c r="X15" i="82"/>
  <c r="X15" i="81"/>
  <c r="X15" i="80"/>
  <c r="X15" i="79"/>
  <c r="X15" i="78"/>
  <c r="X15" i="75"/>
  <c r="X15" i="74"/>
  <c r="X15" i="76"/>
  <c r="X15" i="77"/>
  <c r="X15" i="72"/>
  <c r="X15" i="73"/>
  <c r="X31" i="107"/>
  <c r="X31" i="106"/>
  <c r="X31" i="105"/>
  <c r="X31" i="104"/>
  <c r="X31" i="103"/>
  <c r="X31" i="102"/>
  <c r="X31" i="101"/>
  <c r="X31" i="100"/>
  <c r="X31" i="99"/>
  <c r="X31" i="97"/>
  <c r="X31" i="98"/>
  <c r="X31" i="96"/>
  <c r="X31" i="95"/>
  <c r="X31" i="94"/>
  <c r="X31" i="93"/>
  <c r="X31" i="92"/>
  <c r="X31" i="89"/>
  <c r="X31" i="91"/>
  <c r="X31" i="90"/>
  <c r="X31" i="88"/>
  <c r="X31" i="86"/>
  <c r="X31" i="85"/>
  <c r="X31" i="87"/>
  <c r="X31" i="84"/>
  <c r="X31" i="83"/>
  <c r="X31" i="82"/>
  <c r="X31" i="81"/>
  <c r="X31" i="80"/>
  <c r="X31" i="75"/>
  <c r="X31" i="73"/>
  <c r="X31" i="79"/>
  <c r="X31" i="77"/>
  <c r="X31" i="72"/>
  <c r="X31" i="74"/>
  <c r="X31" i="76"/>
  <c r="X31" i="78"/>
  <c r="X47" i="107"/>
  <c r="X47" i="106"/>
  <c r="X47" i="105"/>
  <c r="X47" i="104"/>
  <c r="X47" i="103"/>
  <c r="X47" i="101"/>
  <c r="X47" i="102"/>
  <c r="X47" i="99"/>
  <c r="X47" i="100"/>
  <c r="X47" i="98"/>
  <c r="X47" i="97"/>
  <c r="X47" i="92"/>
  <c r="X47" i="94"/>
  <c r="X47" i="93"/>
  <c r="X47" i="95"/>
  <c r="X47" i="96"/>
  <c r="X47" i="90"/>
  <c r="X47" i="89"/>
  <c r="X47" i="91"/>
  <c r="X47" i="88"/>
  <c r="X47" i="86"/>
  <c r="X47" i="87"/>
  <c r="X47" i="85"/>
  <c r="X47" i="84"/>
  <c r="X47" i="82"/>
  <c r="X47" i="80"/>
  <c r="X47" i="81"/>
  <c r="X47" i="83"/>
  <c r="X47" i="75"/>
  <c r="X47" i="79"/>
  <c r="X47" i="76"/>
  <c r="X47" i="72"/>
  <c r="X47" i="77"/>
  <c r="X47" i="74"/>
  <c r="X47" i="73"/>
  <c r="X47" i="78"/>
  <c r="X8" i="107"/>
  <c r="X8" i="106"/>
  <c r="X8" i="105"/>
  <c r="X8" i="104"/>
  <c r="X8" i="103"/>
  <c r="X8" i="102"/>
  <c r="X8" i="100"/>
  <c r="X8" i="101"/>
  <c r="X8" i="99"/>
  <c r="X8" i="98"/>
  <c r="X8" i="97"/>
  <c r="X8" i="96"/>
  <c r="X8" i="95"/>
  <c r="X8" i="93"/>
  <c r="X8" i="94"/>
  <c r="X8" i="92"/>
  <c r="X8" i="90"/>
  <c r="X8" i="91"/>
  <c r="X8" i="89"/>
  <c r="X8" i="88"/>
  <c r="X8" i="87"/>
  <c r="X8" i="86"/>
  <c r="X8" i="85"/>
  <c r="X8" i="84"/>
  <c r="X8" i="82"/>
  <c r="X8" i="81"/>
  <c r="X8" i="83"/>
  <c r="X8" i="77"/>
  <c r="X8" i="75"/>
  <c r="X8" i="74"/>
  <c r="X8" i="79"/>
  <c r="X8" i="73"/>
  <c r="X8" i="72"/>
  <c r="X8" i="80"/>
  <c r="X8" i="78"/>
  <c r="X8" i="76"/>
  <c r="X24" i="107"/>
  <c r="X24" i="106"/>
  <c r="X24" i="105"/>
  <c r="X24" i="103"/>
  <c r="X24" i="104"/>
  <c r="X24" i="102"/>
  <c r="X24" i="100"/>
  <c r="X24" i="101"/>
  <c r="X24" i="99"/>
  <c r="X24" i="98"/>
  <c r="X24" i="97"/>
  <c r="X24" i="93"/>
  <c r="X24" i="96"/>
  <c r="X24" i="95"/>
  <c r="X24" i="94"/>
  <c r="X24" i="90"/>
  <c r="X24" i="89"/>
  <c r="X24" i="92"/>
  <c r="X24" i="91"/>
  <c r="X24" i="85"/>
  <c r="X24" i="86"/>
  <c r="X24" i="87"/>
  <c r="X24" i="88"/>
  <c r="X24" i="84"/>
  <c r="X24" i="82"/>
  <c r="X24" i="83"/>
  <c r="X24" i="81"/>
  <c r="X24" i="79"/>
  <c r="X24" i="72"/>
  <c r="X24" i="78"/>
  <c r="X24" i="77"/>
  <c r="X24" i="76"/>
  <c r="X24" i="74"/>
  <c r="X24" i="80"/>
  <c r="X24" i="75"/>
  <c r="X24" i="73"/>
  <c r="X48" i="107"/>
  <c r="X48" i="106"/>
  <c r="X48" i="105"/>
  <c r="X48" i="104"/>
  <c r="X48" i="103"/>
  <c r="X48" i="102"/>
  <c r="X48" i="101"/>
  <c r="X48" i="99"/>
  <c r="X48" i="100"/>
  <c r="X48" i="98"/>
  <c r="X48" i="97"/>
  <c r="X48" i="96"/>
  <c r="X48" i="92"/>
  <c r="X48" i="94"/>
  <c r="X48" i="93"/>
  <c r="X48" i="95"/>
  <c r="X48" i="90"/>
  <c r="X48" i="89"/>
  <c r="X48" i="91"/>
  <c r="X48" i="88"/>
  <c r="X48" i="86"/>
  <c r="X48" i="87"/>
  <c r="X48" i="85"/>
  <c r="X48" i="84"/>
  <c r="X48" i="82"/>
  <c r="X48" i="80"/>
  <c r="X48" i="81"/>
  <c r="X48" i="83"/>
  <c r="X48" i="75"/>
  <c r="X48" i="79"/>
  <c r="X48" i="76"/>
  <c r="X48" i="73"/>
  <c r="X48" i="72"/>
  <c r="X48" i="77"/>
  <c r="X48" i="74"/>
  <c r="X48" i="78"/>
  <c r="J30" i="107"/>
  <c r="J30" i="105"/>
  <c r="J30" i="106"/>
  <c r="J30" i="104"/>
  <c r="J30" i="102"/>
  <c r="J30" i="103"/>
  <c r="J30" i="101"/>
  <c r="J30" i="100"/>
  <c r="J30" i="99"/>
  <c r="J30" i="98"/>
  <c r="J30" i="96"/>
  <c r="J30" i="94"/>
  <c r="J30" i="95"/>
  <c r="J30" i="93"/>
  <c r="J30" i="97"/>
  <c r="J30" i="89"/>
  <c r="J30" i="92"/>
  <c r="J30" i="91"/>
  <c r="J30" i="90"/>
  <c r="J30" i="88"/>
  <c r="J30" i="85"/>
  <c r="J30" i="86"/>
  <c r="J30" i="87"/>
  <c r="J30" i="84"/>
  <c r="J30" i="83"/>
  <c r="J30" i="82"/>
  <c r="J30" i="81"/>
  <c r="J30" i="80"/>
  <c r="J30" i="78"/>
  <c r="J30" i="76"/>
  <c r="J30" i="77"/>
  <c r="J30" i="75"/>
  <c r="J30" i="73"/>
  <c r="J30" i="79"/>
  <c r="J30" i="74"/>
  <c r="J30" i="72"/>
  <c r="F41" i="107"/>
  <c r="G41" i="107" s="1"/>
  <c r="P41" i="107"/>
  <c r="F41" i="106"/>
  <c r="G41" i="106" s="1"/>
  <c r="P41" i="106"/>
  <c r="P41" i="105"/>
  <c r="F41" i="104"/>
  <c r="G41" i="104" s="1"/>
  <c r="F41" i="105"/>
  <c r="G41" i="105" s="1"/>
  <c r="P41" i="104"/>
  <c r="F41" i="103"/>
  <c r="G41" i="103" s="1"/>
  <c r="P41" i="103"/>
  <c r="F41" i="102"/>
  <c r="G41" i="102" s="1"/>
  <c r="P41" i="101"/>
  <c r="F41" i="101"/>
  <c r="G41" i="101" s="1"/>
  <c r="P41" i="102"/>
  <c r="F41" i="100"/>
  <c r="G41" i="100" s="1"/>
  <c r="F41" i="99"/>
  <c r="G41" i="99" s="1"/>
  <c r="P41" i="100"/>
  <c r="P41" i="99"/>
  <c r="F41" i="97"/>
  <c r="G41" i="97" s="1"/>
  <c r="F41" i="98"/>
  <c r="G41" i="98" s="1"/>
  <c r="P41" i="97"/>
  <c r="P41" i="96"/>
  <c r="P41" i="98"/>
  <c r="P41" i="95"/>
  <c r="F41" i="94"/>
  <c r="G41" i="94" s="1"/>
  <c r="F41" i="93"/>
  <c r="G41" i="93" s="1"/>
  <c r="P41" i="94"/>
  <c r="P41" i="93"/>
  <c r="F41" i="96"/>
  <c r="G41" i="96" s="1"/>
  <c r="F41" i="95"/>
  <c r="G41" i="95" s="1"/>
  <c r="P41" i="90"/>
  <c r="F41" i="92"/>
  <c r="G41" i="92" s="1"/>
  <c r="F41" i="89"/>
  <c r="G41" i="89" s="1"/>
  <c r="P41" i="92"/>
  <c r="F41" i="91"/>
  <c r="G41" i="91" s="1"/>
  <c r="P41" i="89"/>
  <c r="P41" i="91"/>
  <c r="F41" i="90"/>
  <c r="G41" i="90" s="1"/>
  <c r="F41" i="88"/>
  <c r="G41" i="88" s="1"/>
  <c r="P41" i="87"/>
  <c r="P41" i="86"/>
  <c r="P41" i="88"/>
  <c r="F41" i="85"/>
  <c r="G41" i="85" s="1"/>
  <c r="F41" i="84"/>
  <c r="G41" i="84" s="1"/>
  <c r="F41" i="87"/>
  <c r="G41" i="87" s="1"/>
  <c r="F41" i="86"/>
  <c r="G41" i="86" s="1"/>
  <c r="P41" i="85"/>
  <c r="P41" i="84"/>
  <c r="F41" i="82"/>
  <c r="G41" i="82" s="1"/>
  <c r="F41" i="83"/>
  <c r="G41" i="83" s="1"/>
  <c r="P41" i="82"/>
  <c r="P41" i="83"/>
  <c r="F41" i="81"/>
  <c r="G41" i="81" s="1"/>
  <c r="F41" i="80"/>
  <c r="G41" i="80" s="1"/>
  <c r="P41" i="81"/>
  <c r="P41" i="80"/>
  <c r="P41" i="79"/>
  <c r="P41" i="73"/>
  <c r="P41" i="72"/>
  <c r="F41" i="77"/>
  <c r="G41" i="77" s="1"/>
  <c r="F41" i="76"/>
  <c r="G41" i="76" s="1"/>
  <c r="F41" i="78"/>
  <c r="G41" i="78" s="1"/>
  <c r="P41" i="77"/>
  <c r="P41" i="76"/>
  <c r="F41" i="75"/>
  <c r="G41" i="75" s="1"/>
  <c r="F41" i="74"/>
  <c r="G41" i="74" s="1"/>
  <c r="P41" i="78"/>
  <c r="F41" i="72"/>
  <c r="G41" i="72" s="1"/>
  <c r="P41" i="75"/>
  <c r="F41" i="73"/>
  <c r="G41" i="73" s="1"/>
  <c r="F41" i="79"/>
  <c r="G41" i="79" s="1"/>
  <c r="P41" i="74"/>
  <c r="F33" i="107"/>
  <c r="G33" i="107" s="1"/>
  <c r="P33" i="107"/>
  <c r="F33" i="106"/>
  <c r="G33" i="106" s="1"/>
  <c r="P33" i="105"/>
  <c r="F33" i="105"/>
  <c r="G33" i="105" s="1"/>
  <c r="F33" i="104"/>
  <c r="G33" i="104" s="1"/>
  <c r="P33" i="106"/>
  <c r="P33" i="104"/>
  <c r="F33" i="103"/>
  <c r="G33" i="103" s="1"/>
  <c r="P33" i="103"/>
  <c r="F33" i="102"/>
  <c r="G33" i="102" s="1"/>
  <c r="F33" i="101"/>
  <c r="G33" i="101" s="1"/>
  <c r="P33" i="102"/>
  <c r="P33" i="101"/>
  <c r="F33" i="100"/>
  <c r="G33" i="100" s="1"/>
  <c r="P33" i="100"/>
  <c r="F33" i="99"/>
  <c r="G33" i="99" s="1"/>
  <c r="P33" i="97"/>
  <c r="P33" i="99"/>
  <c r="F33" i="98"/>
  <c r="G33" i="98" s="1"/>
  <c r="P33" i="98"/>
  <c r="F33" i="96"/>
  <c r="G33" i="96" s="1"/>
  <c r="F33" i="97"/>
  <c r="G33" i="97" s="1"/>
  <c r="P33" i="96"/>
  <c r="F33" i="95"/>
  <c r="G33" i="95" s="1"/>
  <c r="P33" i="95"/>
  <c r="F33" i="94"/>
  <c r="G33" i="94" s="1"/>
  <c r="F33" i="93"/>
  <c r="G33" i="93" s="1"/>
  <c r="P33" i="94"/>
  <c r="P33" i="93"/>
  <c r="P33" i="90"/>
  <c r="F33" i="92"/>
  <c r="G33" i="92" s="1"/>
  <c r="F33" i="89"/>
  <c r="G33" i="89" s="1"/>
  <c r="P33" i="92"/>
  <c r="F33" i="91"/>
  <c r="G33" i="91" s="1"/>
  <c r="P33" i="89"/>
  <c r="P33" i="91"/>
  <c r="F33" i="90"/>
  <c r="G33" i="90" s="1"/>
  <c r="F33" i="88"/>
  <c r="G33" i="88" s="1"/>
  <c r="P33" i="87"/>
  <c r="P33" i="86"/>
  <c r="P33" i="85"/>
  <c r="P33" i="88"/>
  <c r="F33" i="87"/>
  <c r="G33" i="87" s="1"/>
  <c r="F33" i="86"/>
  <c r="G33" i="86" s="1"/>
  <c r="F33" i="85"/>
  <c r="G33" i="85" s="1"/>
  <c r="F33" i="84"/>
  <c r="G33" i="84" s="1"/>
  <c r="F33" i="80"/>
  <c r="G33" i="80" s="1"/>
  <c r="P33" i="84"/>
  <c r="F33" i="83"/>
  <c r="G33" i="83" s="1"/>
  <c r="P33" i="80"/>
  <c r="P33" i="83"/>
  <c r="F33" i="82"/>
  <c r="G33" i="82" s="1"/>
  <c r="F33" i="81"/>
  <c r="G33" i="81" s="1"/>
  <c r="P33" i="82"/>
  <c r="P33" i="81"/>
  <c r="F33" i="77"/>
  <c r="G33" i="77" s="1"/>
  <c r="P33" i="76"/>
  <c r="F33" i="75"/>
  <c r="G33" i="75" s="1"/>
  <c r="F33" i="73"/>
  <c r="G33" i="73" s="1"/>
  <c r="F33" i="79"/>
  <c r="G33" i="79" s="1"/>
  <c r="P33" i="77"/>
  <c r="P33" i="75"/>
  <c r="P33" i="73"/>
  <c r="F33" i="72"/>
  <c r="G33" i="72" s="1"/>
  <c r="P33" i="79"/>
  <c r="F33" i="78"/>
  <c r="G33" i="78" s="1"/>
  <c r="F33" i="74"/>
  <c r="G33" i="74" s="1"/>
  <c r="P33" i="74"/>
  <c r="P33" i="78"/>
  <c r="F33" i="76"/>
  <c r="G33" i="76" s="1"/>
  <c r="P33" i="72"/>
  <c r="F25" i="107"/>
  <c r="G25" i="107" s="1"/>
  <c r="F25" i="106"/>
  <c r="G25" i="106" s="1"/>
  <c r="P25" i="107"/>
  <c r="P25" i="106"/>
  <c r="P25" i="105"/>
  <c r="F25" i="105"/>
  <c r="G25" i="105" s="1"/>
  <c r="F25" i="104"/>
  <c r="G25" i="104" s="1"/>
  <c r="P25" i="104"/>
  <c r="P25" i="103"/>
  <c r="F25" i="103"/>
  <c r="G25" i="103" s="1"/>
  <c r="F25" i="101"/>
  <c r="G25" i="101" s="1"/>
  <c r="P25" i="101"/>
  <c r="F25" i="102"/>
  <c r="G25" i="102" s="1"/>
  <c r="F25" i="100"/>
  <c r="G25" i="100" s="1"/>
  <c r="P25" i="102"/>
  <c r="P25" i="100"/>
  <c r="F25" i="99"/>
  <c r="G25" i="99" s="1"/>
  <c r="F25" i="98"/>
  <c r="G25" i="98" s="1"/>
  <c r="P25" i="98"/>
  <c r="P25" i="97"/>
  <c r="P25" i="99"/>
  <c r="P25" i="96"/>
  <c r="F25" i="95"/>
  <c r="G25" i="95" s="1"/>
  <c r="F25" i="97"/>
  <c r="G25" i="97" s="1"/>
  <c r="P25" i="95"/>
  <c r="F25" i="94"/>
  <c r="G25" i="94" s="1"/>
  <c r="P25" i="94"/>
  <c r="F25" i="93"/>
  <c r="G25" i="93" s="1"/>
  <c r="F25" i="96"/>
  <c r="G25" i="96" s="1"/>
  <c r="P25" i="93"/>
  <c r="F25" i="92"/>
  <c r="G25" i="92" s="1"/>
  <c r="P25" i="89"/>
  <c r="P25" i="92"/>
  <c r="F25" i="91"/>
  <c r="G25" i="91" s="1"/>
  <c r="P25" i="91"/>
  <c r="F25" i="90"/>
  <c r="G25" i="90" s="1"/>
  <c r="P25" i="90"/>
  <c r="F25" i="89"/>
  <c r="G25" i="89" s="1"/>
  <c r="F25" i="87"/>
  <c r="G25" i="87" s="1"/>
  <c r="P25" i="86"/>
  <c r="F25" i="88"/>
  <c r="G25" i="88" s="1"/>
  <c r="P25" i="87"/>
  <c r="P25" i="88"/>
  <c r="F25" i="85"/>
  <c r="G25" i="85" s="1"/>
  <c r="F25" i="86"/>
  <c r="G25" i="86" s="1"/>
  <c r="P25" i="85"/>
  <c r="F25" i="84"/>
  <c r="G25" i="84" s="1"/>
  <c r="F25" i="82"/>
  <c r="G25" i="82" s="1"/>
  <c r="P25" i="84"/>
  <c r="F25" i="83"/>
  <c r="G25" i="83" s="1"/>
  <c r="P25" i="82"/>
  <c r="P25" i="83"/>
  <c r="F25" i="81"/>
  <c r="G25" i="81" s="1"/>
  <c r="P25" i="81"/>
  <c r="P25" i="79"/>
  <c r="P25" i="78"/>
  <c r="P25" i="77"/>
  <c r="P25" i="72"/>
  <c r="F25" i="80"/>
  <c r="G25" i="80" s="1"/>
  <c r="F25" i="76"/>
  <c r="G25" i="76" s="1"/>
  <c r="P25" i="80"/>
  <c r="P25" i="76"/>
  <c r="F25" i="75"/>
  <c r="G25" i="75" s="1"/>
  <c r="F25" i="74"/>
  <c r="G25" i="74" s="1"/>
  <c r="F25" i="73"/>
  <c r="G25" i="73" s="1"/>
  <c r="F25" i="79"/>
  <c r="G25" i="79" s="1"/>
  <c r="P25" i="73"/>
  <c r="F25" i="78"/>
  <c r="G25" i="78" s="1"/>
  <c r="F25" i="77"/>
  <c r="G25" i="77" s="1"/>
  <c r="P25" i="75"/>
  <c r="F25" i="72"/>
  <c r="G25" i="72" s="1"/>
  <c r="P25" i="74"/>
  <c r="F21" i="107"/>
  <c r="G21" i="107" s="1"/>
  <c r="P21" i="107"/>
  <c r="F21" i="106"/>
  <c r="G21" i="106" s="1"/>
  <c r="F21" i="105"/>
  <c r="G21" i="105" s="1"/>
  <c r="P21" i="106"/>
  <c r="P21" i="105"/>
  <c r="F21" i="104"/>
  <c r="G21" i="104" s="1"/>
  <c r="F21" i="103"/>
  <c r="G21" i="103" s="1"/>
  <c r="P21" i="104"/>
  <c r="P21" i="103"/>
  <c r="P21" i="101"/>
  <c r="F21" i="102"/>
  <c r="G21" i="102" s="1"/>
  <c r="F21" i="100"/>
  <c r="G21" i="100" s="1"/>
  <c r="P21" i="100"/>
  <c r="P21" i="102"/>
  <c r="F21" i="101"/>
  <c r="G21" i="101" s="1"/>
  <c r="P21" i="99"/>
  <c r="F21" i="99"/>
  <c r="G21" i="99" s="1"/>
  <c r="F21" i="97"/>
  <c r="G21" i="97" s="1"/>
  <c r="F21" i="98"/>
  <c r="G21" i="98" s="1"/>
  <c r="P21" i="98"/>
  <c r="P21" i="97"/>
  <c r="F21" i="95"/>
  <c r="G21" i="95" s="1"/>
  <c r="F21" i="94"/>
  <c r="G21" i="94" s="1"/>
  <c r="F21" i="93"/>
  <c r="G21" i="93" s="1"/>
  <c r="F21" i="96"/>
  <c r="G21" i="96" s="1"/>
  <c r="P21" i="95"/>
  <c r="P21" i="94"/>
  <c r="P21" i="93"/>
  <c r="P21" i="96"/>
  <c r="P21" i="91"/>
  <c r="F21" i="89"/>
  <c r="G21" i="89" s="1"/>
  <c r="F21" i="92"/>
  <c r="G21" i="92" s="1"/>
  <c r="F21" i="90"/>
  <c r="G21" i="90" s="1"/>
  <c r="P21" i="89"/>
  <c r="P21" i="92"/>
  <c r="F21" i="91"/>
  <c r="G21" i="91" s="1"/>
  <c r="P21" i="90"/>
  <c r="F21" i="88"/>
  <c r="G21" i="88" s="1"/>
  <c r="P21" i="87"/>
  <c r="F21" i="85"/>
  <c r="G21" i="85" s="1"/>
  <c r="P21" i="88"/>
  <c r="P21" i="85"/>
  <c r="F21" i="86"/>
  <c r="G21" i="86" s="1"/>
  <c r="F21" i="87"/>
  <c r="G21" i="87" s="1"/>
  <c r="P21" i="86"/>
  <c r="F21" i="84"/>
  <c r="G21" i="84" s="1"/>
  <c r="F21" i="83"/>
  <c r="G21" i="83" s="1"/>
  <c r="F21" i="82"/>
  <c r="G21" i="82" s="1"/>
  <c r="P21" i="84"/>
  <c r="P21" i="83"/>
  <c r="P21" i="82"/>
  <c r="F21" i="81"/>
  <c r="G21" i="81" s="1"/>
  <c r="P21" i="81"/>
  <c r="F21" i="79"/>
  <c r="G21" i="79" s="1"/>
  <c r="F21" i="77"/>
  <c r="G21" i="77" s="1"/>
  <c r="P21" i="75"/>
  <c r="P21" i="73"/>
  <c r="F21" i="72"/>
  <c r="G21" i="72" s="1"/>
  <c r="P21" i="79"/>
  <c r="P21" i="77"/>
  <c r="P21" i="72"/>
  <c r="F21" i="80"/>
  <c r="G21" i="80" s="1"/>
  <c r="F21" i="78"/>
  <c r="G21" i="78" s="1"/>
  <c r="F21" i="76"/>
  <c r="G21" i="76" s="1"/>
  <c r="F21" i="74"/>
  <c r="G21" i="74" s="1"/>
  <c r="F21" i="73"/>
  <c r="G21" i="73" s="1"/>
  <c r="P21" i="80"/>
  <c r="P21" i="76"/>
  <c r="P21" i="78"/>
  <c r="F21" i="75"/>
  <c r="G21" i="75" s="1"/>
  <c r="P21" i="74"/>
  <c r="F13" i="107"/>
  <c r="G13" i="107" s="1"/>
  <c r="P13" i="107"/>
  <c r="P13" i="106"/>
  <c r="P13" i="105"/>
  <c r="F13" i="106"/>
  <c r="G13" i="106" s="1"/>
  <c r="F13" i="104"/>
  <c r="G13" i="104" s="1"/>
  <c r="F13" i="105"/>
  <c r="G13" i="105" s="1"/>
  <c r="P13" i="104"/>
  <c r="F13" i="103"/>
  <c r="G13" i="103" s="1"/>
  <c r="P13" i="103"/>
  <c r="F13" i="101"/>
  <c r="G13" i="101" s="1"/>
  <c r="F13" i="102"/>
  <c r="G13" i="102" s="1"/>
  <c r="P13" i="101"/>
  <c r="F13" i="100"/>
  <c r="G13" i="100" s="1"/>
  <c r="P13" i="102"/>
  <c r="P13" i="99"/>
  <c r="P13" i="100"/>
  <c r="F13" i="99"/>
  <c r="G13" i="99" s="1"/>
  <c r="F13" i="98"/>
  <c r="G13" i="98" s="1"/>
  <c r="F13" i="97"/>
  <c r="G13" i="97" s="1"/>
  <c r="P13" i="98"/>
  <c r="P13" i="97"/>
  <c r="F13" i="96"/>
  <c r="G13" i="96" s="1"/>
  <c r="F13" i="95"/>
  <c r="G13" i="95" s="1"/>
  <c r="P13" i="96"/>
  <c r="P13" i="95"/>
  <c r="F13" i="94"/>
  <c r="G13" i="94" s="1"/>
  <c r="F13" i="93"/>
  <c r="G13" i="93" s="1"/>
  <c r="P13" i="94"/>
  <c r="P13" i="93"/>
  <c r="P13" i="92"/>
  <c r="F13" i="90"/>
  <c r="G13" i="90" s="1"/>
  <c r="F13" i="91"/>
  <c r="G13" i="91" s="1"/>
  <c r="P13" i="90"/>
  <c r="P13" i="91"/>
  <c r="F13" i="89"/>
  <c r="G13" i="89" s="1"/>
  <c r="F13" i="92"/>
  <c r="G13" i="92" s="1"/>
  <c r="P13" i="89"/>
  <c r="F13" i="87"/>
  <c r="G13" i="87" s="1"/>
  <c r="F13" i="88"/>
  <c r="G13" i="88" s="1"/>
  <c r="P13" i="87"/>
  <c r="P13" i="86"/>
  <c r="F13" i="86"/>
  <c r="G13" i="86" s="1"/>
  <c r="F13" i="85"/>
  <c r="G13" i="85" s="1"/>
  <c r="P13" i="88"/>
  <c r="P13" i="85"/>
  <c r="P13" i="84"/>
  <c r="P13" i="82"/>
  <c r="F13" i="81"/>
  <c r="G13" i="81" s="1"/>
  <c r="P13" i="81"/>
  <c r="F13" i="83"/>
  <c r="G13" i="83" s="1"/>
  <c r="F13" i="84"/>
  <c r="G13" i="84" s="1"/>
  <c r="P13" i="83"/>
  <c r="F13" i="82"/>
  <c r="G13" i="82" s="1"/>
  <c r="F13" i="79"/>
  <c r="G13" i="79" s="1"/>
  <c r="F13" i="77"/>
  <c r="G13" i="77" s="1"/>
  <c r="P13" i="73"/>
  <c r="P13" i="79"/>
  <c r="P13" i="77"/>
  <c r="F13" i="76"/>
  <c r="G13" i="76" s="1"/>
  <c r="F13" i="80"/>
  <c r="G13" i="80" s="1"/>
  <c r="F13" i="78"/>
  <c r="G13" i="78" s="1"/>
  <c r="P13" i="76"/>
  <c r="F13" i="75"/>
  <c r="G13" i="75" s="1"/>
  <c r="F13" i="74"/>
  <c r="G13" i="74" s="1"/>
  <c r="P13" i="75"/>
  <c r="P13" i="74"/>
  <c r="P13" i="72"/>
  <c r="P13" i="78"/>
  <c r="F13" i="73"/>
  <c r="G13" i="73" s="1"/>
  <c r="P13" i="80"/>
  <c r="F13" i="72"/>
  <c r="G13" i="72" s="1"/>
  <c r="F5" i="107"/>
  <c r="G5" i="107" s="1"/>
  <c r="P5" i="107"/>
  <c r="F5" i="106"/>
  <c r="G5" i="106" s="1"/>
  <c r="F5" i="105"/>
  <c r="G5" i="105" s="1"/>
  <c r="P5" i="106"/>
  <c r="P5" i="105"/>
  <c r="F5" i="104"/>
  <c r="G5" i="104" s="1"/>
  <c r="P5" i="104"/>
  <c r="P5" i="103"/>
  <c r="F5" i="103"/>
  <c r="G5" i="103" s="1"/>
  <c r="P5" i="102"/>
  <c r="F5" i="100"/>
  <c r="G5" i="100" s="1"/>
  <c r="F5" i="101"/>
  <c r="G5" i="101" s="1"/>
  <c r="F5" i="102"/>
  <c r="G5" i="102" s="1"/>
  <c r="P5" i="101"/>
  <c r="P5" i="99"/>
  <c r="F5" i="97"/>
  <c r="G5" i="97" s="1"/>
  <c r="P5" i="100"/>
  <c r="F5" i="98"/>
  <c r="G5" i="98" s="1"/>
  <c r="P5" i="98"/>
  <c r="F5" i="99"/>
  <c r="G5" i="99" s="1"/>
  <c r="F5" i="95"/>
  <c r="G5" i="95" s="1"/>
  <c r="P5" i="93"/>
  <c r="F5" i="96"/>
  <c r="G5" i="96" s="1"/>
  <c r="P5" i="95"/>
  <c r="P5" i="96"/>
  <c r="F5" i="94"/>
  <c r="G5" i="94" s="1"/>
  <c r="P5" i="97"/>
  <c r="P5" i="94"/>
  <c r="F5" i="93"/>
  <c r="G5" i="93" s="1"/>
  <c r="P5" i="91"/>
  <c r="F5" i="92"/>
  <c r="G5" i="92" s="1"/>
  <c r="P5" i="92"/>
  <c r="F5" i="90"/>
  <c r="G5" i="90" s="1"/>
  <c r="F5" i="89"/>
  <c r="G5" i="89" s="1"/>
  <c r="F5" i="91"/>
  <c r="G5" i="91" s="1"/>
  <c r="P5" i="90"/>
  <c r="P5" i="89"/>
  <c r="F5" i="88"/>
  <c r="G5" i="88" s="1"/>
  <c r="P5" i="88"/>
  <c r="F5" i="86"/>
  <c r="G5" i="86" s="1"/>
  <c r="F5" i="87"/>
  <c r="G5" i="87" s="1"/>
  <c r="P5" i="86"/>
  <c r="F5" i="85"/>
  <c r="G5" i="85" s="1"/>
  <c r="P5" i="87"/>
  <c r="P5" i="85"/>
  <c r="F5" i="83"/>
  <c r="G5" i="83" s="1"/>
  <c r="F5" i="84"/>
  <c r="G5" i="84" s="1"/>
  <c r="P5" i="83"/>
  <c r="F5" i="82"/>
  <c r="G5" i="82" s="1"/>
  <c r="P5" i="84"/>
  <c r="P5" i="82"/>
  <c r="F5" i="81"/>
  <c r="G5" i="81" s="1"/>
  <c r="P5" i="81"/>
  <c r="F5" i="80"/>
  <c r="G5" i="80" s="1"/>
  <c r="P5" i="76"/>
  <c r="F5" i="74"/>
  <c r="G5" i="74" s="1"/>
  <c r="P5" i="73"/>
  <c r="P5" i="80"/>
  <c r="F5" i="79"/>
  <c r="G5" i="79" s="1"/>
  <c r="F5" i="78"/>
  <c r="G5" i="78" s="1"/>
  <c r="F5" i="77"/>
  <c r="G5" i="77" s="1"/>
  <c r="F5" i="75"/>
  <c r="G5" i="75" s="1"/>
  <c r="P5" i="74"/>
  <c r="P5" i="79"/>
  <c r="P5" i="78"/>
  <c r="P5" i="77"/>
  <c r="P5" i="75"/>
  <c r="F5" i="76"/>
  <c r="G5" i="76" s="1"/>
  <c r="P5" i="72"/>
  <c r="F5" i="73"/>
  <c r="G5" i="73" s="1"/>
  <c r="F5" i="72"/>
  <c r="G5" i="72" s="1"/>
  <c r="X10" i="107"/>
  <c r="X10" i="106"/>
  <c r="X10" i="105"/>
  <c r="X10" i="104"/>
  <c r="X10" i="103"/>
  <c r="X10" i="102"/>
  <c r="X10" i="101"/>
  <c r="X10" i="99"/>
  <c r="X10" i="98"/>
  <c r="X10" i="100"/>
  <c r="X10" i="97"/>
  <c r="X10" i="95"/>
  <c r="X10" i="96"/>
  <c r="X10" i="94"/>
  <c r="X10" i="93"/>
  <c r="X10" i="92"/>
  <c r="X10" i="90"/>
  <c r="X10" i="91"/>
  <c r="X10" i="89"/>
  <c r="X10" i="88"/>
  <c r="X10" i="87"/>
  <c r="X10" i="86"/>
  <c r="X10" i="85"/>
  <c r="X10" i="84"/>
  <c r="X10" i="82"/>
  <c r="X10" i="81"/>
  <c r="X10" i="83"/>
  <c r="X10" i="75"/>
  <c r="X10" i="77"/>
  <c r="X10" i="76"/>
  <c r="X10" i="74"/>
  <c r="X10" i="73"/>
  <c r="X10" i="79"/>
  <c r="X10" i="80"/>
  <c r="X10" i="78"/>
  <c r="X10" i="72"/>
  <c r="X26" i="107"/>
  <c r="X26" i="105"/>
  <c r="X26" i="106"/>
  <c r="X26" i="104"/>
  <c r="X26" i="103"/>
  <c r="X26" i="102"/>
  <c r="X26" i="100"/>
  <c r="X26" i="101"/>
  <c r="X26" i="99"/>
  <c r="X26" i="98"/>
  <c r="X26" i="97"/>
  <c r="X26" i="94"/>
  <c r="X26" i="93"/>
  <c r="X26" i="96"/>
  <c r="X26" i="95"/>
  <c r="X26" i="91"/>
  <c r="X26" i="90"/>
  <c r="X26" i="89"/>
  <c r="X26" i="92"/>
  <c r="X26" i="86"/>
  <c r="X26" i="85"/>
  <c r="X26" i="88"/>
  <c r="X26" i="87"/>
  <c r="X26" i="83"/>
  <c r="X26" i="81"/>
  <c r="X26" i="82"/>
  <c r="X26" i="84"/>
  <c r="X26" i="80"/>
  <c r="X26" i="76"/>
  <c r="X26" i="75"/>
  <c r="X26" i="74"/>
  <c r="X26" i="73"/>
  <c r="X26" i="79"/>
  <c r="X26" i="78"/>
  <c r="X26" i="77"/>
  <c r="X26" i="72"/>
  <c r="V34" i="107"/>
  <c r="V34" i="106"/>
  <c r="V34" i="104"/>
  <c r="V34" i="105"/>
  <c r="V34" i="103"/>
  <c r="V34" i="101"/>
  <c r="V34" i="100"/>
  <c r="V34" i="102"/>
  <c r="V34" i="99"/>
  <c r="V34" i="98"/>
  <c r="V34" i="97"/>
  <c r="V34" i="96"/>
  <c r="V34" i="94"/>
  <c r="V34" i="93"/>
  <c r="V34" i="95"/>
  <c r="V34" i="92"/>
  <c r="V34" i="89"/>
  <c r="V34" i="91"/>
  <c r="V34" i="90"/>
  <c r="V34" i="88"/>
  <c r="V34" i="86"/>
  <c r="V34" i="85"/>
  <c r="V34" i="87"/>
  <c r="V34" i="84"/>
  <c r="V34" i="80"/>
  <c r="V34" i="83"/>
  <c r="V34" i="82"/>
  <c r="V34" i="81"/>
  <c r="V34" i="77"/>
  <c r="V34" i="75"/>
  <c r="V34" i="73"/>
  <c r="V34" i="79"/>
  <c r="V34" i="72"/>
  <c r="V34" i="78"/>
  <c r="V34" i="74"/>
  <c r="V34" i="76"/>
  <c r="V5" i="107"/>
  <c r="V5" i="106"/>
  <c r="V5" i="105"/>
  <c r="V5" i="104"/>
  <c r="V5" i="103"/>
  <c r="V5" i="102"/>
  <c r="V5" i="101"/>
  <c r="V5" i="100"/>
  <c r="V5" i="98"/>
  <c r="V5" i="99"/>
  <c r="V5" i="97"/>
  <c r="V5" i="96"/>
  <c r="V5" i="94"/>
  <c r="V5" i="93"/>
  <c r="V5" i="95"/>
  <c r="V5" i="92"/>
  <c r="V5" i="90"/>
  <c r="V5" i="89"/>
  <c r="V5" i="91"/>
  <c r="V5" i="86"/>
  <c r="V5" i="87"/>
  <c r="V5" i="85"/>
  <c r="V5" i="88"/>
  <c r="V5" i="84"/>
  <c r="V5" i="82"/>
  <c r="V5" i="81"/>
  <c r="V5" i="83"/>
  <c r="V5" i="79"/>
  <c r="V5" i="78"/>
  <c r="V5" i="77"/>
  <c r="V5" i="75"/>
  <c r="V5" i="76"/>
  <c r="V5" i="73"/>
  <c r="V5" i="80"/>
  <c r="V5" i="72"/>
  <c r="V5" i="74"/>
  <c r="X29" i="107"/>
  <c r="X29" i="106"/>
  <c r="X29" i="104"/>
  <c r="X29" i="105"/>
  <c r="X29" i="103"/>
  <c r="X29" i="101"/>
  <c r="X29" i="102"/>
  <c r="X29" i="100"/>
  <c r="X29" i="99"/>
  <c r="X29" i="97"/>
  <c r="X29" i="98"/>
  <c r="X29" i="95"/>
  <c r="X29" i="93"/>
  <c r="X29" i="96"/>
  <c r="X29" i="94"/>
  <c r="X29" i="92"/>
  <c r="X29" i="91"/>
  <c r="X29" i="90"/>
  <c r="X29" i="89"/>
  <c r="X29" i="86"/>
  <c r="X29" i="88"/>
  <c r="X29" i="87"/>
  <c r="X29" i="85"/>
  <c r="X29" i="81"/>
  <c r="X29" i="82"/>
  <c r="X29" i="84"/>
  <c r="X29" i="83"/>
  <c r="X29" i="79"/>
  <c r="X29" i="74"/>
  <c r="X29" i="72"/>
  <c r="X29" i="80"/>
  <c r="X29" i="76"/>
  <c r="X29" i="77"/>
  <c r="X29" i="73"/>
  <c r="X29" i="78"/>
  <c r="X29" i="75"/>
  <c r="X7" i="107"/>
  <c r="X7" i="106"/>
  <c r="X7" i="105"/>
  <c r="X7" i="104"/>
  <c r="X7" i="103"/>
  <c r="X7" i="102"/>
  <c r="X7" i="101"/>
  <c r="X7" i="100"/>
  <c r="X7" i="99"/>
  <c r="X7" i="98"/>
  <c r="X7" i="97"/>
  <c r="X7" i="93"/>
  <c r="X7" i="94"/>
  <c r="X7" i="96"/>
  <c r="X7" i="95"/>
  <c r="X7" i="90"/>
  <c r="X7" i="91"/>
  <c r="X7" i="89"/>
  <c r="X7" i="92"/>
  <c r="X7" i="87"/>
  <c r="X7" i="86"/>
  <c r="X7" i="85"/>
  <c r="X7" i="88"/>
  <c r="X7" i="81"/>
  <c r="X7" i="83"/>
  <c r="X7" i="84"/>
  <c r="X7" i="82"/>
  <c r="X7" i="79"/>
  <c r="X7" i="73"/>
  <c r="X7" i="80"/>
  <c r="X7" i="76"/>
  <c r="X7" i="78"/>
  <c r="X7" i="72"/>
  <c r="X7" i="75"/>
  <c r="X7" i="77"/>
  <c r="X7" i="74"/>
  <c r="X23" i="107"/>
  <c r="X23" i="106"/>
  <c r="X23" i="105"/>
  <c r="X23" i="104"/>
  <c r="X23" i="103"/>
  <c r="X23" i="101"/>
  <c r="X23" i="102"/>
  <c r="X23" i="100"/>
  <c r="X23" i="99"/>
  <c r="X23" i="98"/>
  <c r="X23" i="97"/>
  <c r="X23" i="96"/>
  <c r="X23" i="95"/>
  <c r="X23" i="94"/>
  <c r="X23" i="93"/>
  <c r="X23" i="90"/>
  <c r="X23" i="89"/>
  <c r="X23" i="92"/>
  <c r="X23" i="91"/>
  <c r="X23" i="86"/>
  <c r="X23" i="87"/>
  <c r="X23" i="88"/>
  <c r="X23" i="85"/>
  <c r="X23" i="84"/>
  <c r="X23" i="82"/>
  <c r="X23" i="83"/>
  <c r="X23" i="81"/>
  <c r="X23" i="78"/>
  <c r="X23" i="77"/>
  <c r="X23" i="76"/>
  <c r="X23" i="80"/>
  <c r="X23" i="75"/>
  <c r="X23" i="74"/>
  <c r="X23" i="73"/>
  <c r="X23" i="79"/>
  <c r="X23" i="72"/>
  <c r="V31" i="107"/>
  <c r="V31" i="106"/>
  <c r="V31" i="105"/>
  <c r="V31" i="104"/>
  <c r="V31" i="102"/>
  <c r="V31" i="103"/>
  <c r="V31" i="101"/>
  <c r="V31" i="100"/>
  <c r="V31" i="97"/>
  <c r="V31" i="99"/>
  <c r="V31" i="98"/>
  <c r="V31" i="96"/>
  <c r="V31" i="95"/>
  <c r="V31" i="94"/>
  <c r="V31" i="93"/>
  <c r="V31" i="90"/>
  <c r="V31" i="92"/>
  <c r="V31" i="89"/>
  <c r="V31" i="91"/>
  <c r="V31" i="87"/>
  <c r="V31" i="88"/>
  <c r="V31" i="86"/>
  <c r="V31" i="85"/>
  <c r="V31" i="84"/>
  <c r="V31" i="83"/>
  <c r="V31" i="82"/>
  <c r="V31" i="81"/>
  <c r="V31" i="78"/>
  <c r="V31" i="76"/>
  <c r="V31" i="80"/>
  <c r="V31" i="75"/>
  <c r="V31" i="73"/>
  <c r="V31" i="79"/>
  <c r="V31" i="77"/>
  <c r="V31" i="74"/>
  <c r="V31" i="72"/>
  <c r="X39" i="106"/>
  <c r="X39" i="105"/>
  <c r="X39" i="107"/>
  <c r="X39" i="104"/>
  <c r="X39" i="103"/>
  <c r="X39" i="101"/>
  <c r="X39" i="102"/>
  <c r="X39" i="100"/>
  <c r="X39" i="99"/>
  <c r="X39" i="97"/>
  <c r="X39" i="98"/>
  <c r="X39" i="96"/>
  <c r="X39" i="94"/>
  <c r="X39" i="93"/>
  <c r="X39" i="95"/>
  <c r="X39" i="92"/>
  <c r="X39" i="89"/>
  <c r="X39" i="91"/>
  <c r="X39" i="90"/>
  <c r="X39" i="88"/>
  <c r="X39" i="86"/>
  <c r="X39" i="84"/>
  <c r="X39" i="87"/>
  <c r="X39" i="85"/>
  <c r="X39" i="82"/>
  <c r="X39" i="83"/>
  <c r="X39" i="81"/>
  <c r="X39" i="80"/>
  <c r="X39" i="77"/>
  <c r="X39" i="76"/>
  <c r="X39" i="75"/>
  <c r="X39" i="74"/>
  <c r="X39" i="72"/>
  <c r="X39" i="79"/>
  <c r="X39" i="78"/>
  <c r="X39" i="73"/>
  <c r="V47" i="107"/>
  <c r="V47" i="106"/>
  <c r="V47" i="105"/>
  <c r="V47" i="104"/>
  <c r="V47" i="103"/>
  <c r="V47" i="102"/>
  <c r="V47" i="101"/>
  <c r="V47" i="100"/>
  <c r="V47" i="99"/>
  <c r="V47" i="98"/>
  <c r="V47" i="96"/>
  <c r="V47" i="97"/>
  <c r="V47" i="92"/>
  <c r="V47" i="94"/>
  <c r="V47" i="93"/>
  <c r="V47" i="95"/>
  <c r="V47" i="88"/>
  <c r="V47" i="90"/>
  <c r="V47" i="89"/>
  <c r="V47" i="91"/>
  <c r="V47" i="84"/>
  <c r="V47" i="86"/>
  <c r="V47" i="87"/>
  <c r="V47" i="85"/>
  <c r="V47" i="83"/>
  <c r="V47" i="82"/>
  <c r="V47" i="80"/>
  <c r="V47" i="81"/>
  <c r="V47" i="78"/>
  <c r="V47" i="75"/>
  <c r="V47" i="79"/>
  <c r="V47" i="76"/>
  <c r="V47" i="77"/>
  <c r="V47" i="74"/>
  <c r="V47" i="73"/>
  <c r="V47" i="72"/>
  <c r="V25" i="107"/>
  <c r="V25" i="105"/>
  <c r="V25" i="106"/>
  <c r="V25" i="104"/>
  <c r="V25" i="103"/>
  <c r="V25" i="102"/>
  <c r="V25" i="101"/>
  <c r="V25" i="100"/>
  <c r="V25" i="99"/>
  <c r="V25" i="98"/>
  <c r="V25" i="97"/>
  <c r="V25" i="94"/>
  <c r="V25" i="93"/>
  <c r="V25" i="96"/>
  <c r="V25" i="95"/>
  <c r="V25" i="91"/>
  <c r="V25" i="90"/>
  <c r="V25" i="89"/>
  <c r="V25" i="92"/>
  <c r="V25" i="88"/>
  <c r="V25" i="85"/>
  <c r="V25" i="86"/>
  <c r="V25" i="87"/>
  <c r="V25" i="83"/>
  <c r="V25" i="81"/>
  <c r="V25" i="84"/>
  <c r="V25" i="82"/>
  <c r="V25" i="80"/>
  <c r="V25" i="76"/>
  <c r="V25" i="75"/>
  <c r="V25" i="74"/>
  <c r="V25" i="73"/>
  <c r="V25" i="79"/>
  <c r="V25" i="78"/>
  <c r="V25" i="77"/>
  <c r="V25" i="72"/>
  <c r="V8" i="107"/>
  <c r="V8" i="106"/>
  <c r="V8" i="105"/>
  <c r="V8" i="104"/>
  <c r="V8" i="103"/>
  <c r="V8" i="102"/>
  <c r="V8" i="101"/>
  <c r="V8" i="97"/>
  <c r="V8" i="99"/>
  <c r="V8" i="98"/>
  <c r="V8" i="100"/>
  <c r="V8" i="94"/>
  <c r="V8" i="96"/>
  <c r="V8" i="95"/>
  <c r="V8" i="93"/>
  <c r="V8" i="92"/>
  <c r="V8" i="90"/>
  <c r="V8" i="91"/>
  <c r="V8" i="89"/>
  <c r="V8" i="88"/>
  <c r="V8" i="87"/>
  <c r="V8" i="86"/>
  <c r="V8" i="85"/>
  <c r="V8" i="83"/>
  <c r="V8" i="84"/>
  <c r="V8" i="82"/>
  <c r="V8" i="81"/>
  <c r="V8" i="80"/>
  <c r="V8" i="78"/>
  <c r="V8" i="76"/>
  <c r="V8" i="77"/>
  <c r="V8" i="75"/>
  <c r="V8" i="74"/>
  <c r="V8" i="79"/>
  <c r="V8" i="73"/>
  <c r="V8" i="72"/>
  <c r="V24" i="107"/>
  <c r="V24" i="106"/>
  <c r="V24" i="105"/>
  <c r="V24" i="103"/>
  <c r="V24" i="104"/>
  <c r="V24" i="102"/>
  <c r="V24" i="101"/>
  <c r="V24" i="100"/>
  <c r="V24" i="97"/>
  <c r="V24" i="99"/>
  <c r="V24" i="98"/>
  <c r="V24" i="93"/>
  <c r="V24" i="96"/>
  <c r="V24" i="95"/>
  <c r="V24" i="94"/>
  <c r="V24" i="91"/>
  <c r="V24" i="90"/>
  <c r="V24" i="89"/>
  <c r="V24" i="92"/>
  <c r="V24" i="88"/>
  <c r="V24" i="85"/>
  <c r="V24" i="86"/>
  <c r="V24" i="87"/>
  <c r="V24" i="81"/>
  <c r="V24" i="84"/>
  <c r="V24" i="82"/>
  <c r="V24" i="83"/>
  <c r="V24" i="80"/>
  <c r="V24" i="75"/>
  <c r="V24" i="74"/>
  <c r="V24" i="73"/>
  <c r="V24" i="79"/>
  <c r="V24" i="72"/>
  <c r="V24" i="78"/>
  <c r="V24" i="77"/>
  <c r="V24" i="76"/>
  <c r="X32" i="107"/>
  <c r="X32" i="106"/>
  <c r="X32" i="105"/>
  <c r="X32" i="104"/>
  <c r="X32" i="102"/>
  <c r="X32" i="103"/>
  <c r="X32" i="101"/>
  <c r="X32" i="100"/>
  <c r="X32" i="97"/>
  <c r="X32" i="99"/>
  <c r="X32" i="98"/>
  <c r="X32" i="96"/>
  <c r="X32" i="95"/>
  <c r="X32" i="94"/>
  <c r="X32" i="93"/>
  <c r="X32" i="90"/>
  <c r="X32" i="92"/>
  <c r="X32" i="89"/>
  <c r="X32" i="91"/>
  <c r="X32" i="87"/>
  <c r="X32" i="88"/>
  <c r="X32" i="86"/>
  <c r="X32" i="85"/>
  <c r="X32" i="84"/>
  <c r="X32" i="83"/>
  <c r="X32" i="80"/>
  <c r="X32" i="82"/>
  <c r="X32" i="81"/>
  <c r="X32" i="78"/>
  <c r="X32" i="76"/>
  <c r="X32" i="75"/>
  <c r="X32" i="73"/>
  <c r="X32" i="79"/>
  <c r="X32" i="77"/>
  <c r="X32" i="72"/>
  <c r="X32" i="74"/>
  <c r="V40" i="107"/>
  <c r="V40" i="106"/>
  <c r="V40" i="105"/>
  <c r="V40" i="104"/>
  <c r="V40" i="103"/>
  <c r="V40" i="102"/>
  <c r="V40" i="101"/>
  <c r="V40" i="100"/>
  <c r="V40" i="98"/>
  <c r="V40" i="99"/>
  <c r="V40" i="97"/>
  <c r="V40" i="96"/>
  <c r="V40" i="95"/>
  <c r="V40" i="94"/>
  <c r="V40" i="93"/>
  <c r="V40" i="91"/>
  <c r="V40" i="90"/>
  <c r="V40" i="92"/>
  <c r="V40" i="89"/>
  <c r="V40" i="84"/>
  <c r="V40" i="87"/>
  <c r="V40" i="85"/>
  <c r="V40" i="88"/>
  <c r="V40" i="86"/>
  <c r="V40" i="81"/>
  <c r="V40" i="80"/>
  <c r="V40" i="82"/>
  <c r="V40" i="83"/>
  <c r="V40" i="75"/>
  <c r="V40" i="74"/>
  <c r="V40" i="79"/>
  <c r="V40" i="78"/>
  <c r="V40" i="73"/>
  <c r="V40" i="72"/>
  <c r="V40" i="76"/>
  <c r="V40" i="77"/>
  <c r="V48" i="107"/>
  <c r="V48" i="106"/>
  <c r="V48" i="105"/>
  <c r="V48" i="104"/>
  <c r="V48" i="103"/>
  <c r="V48" i="102"/>
  <c r="V48" i="101"/>
  <c r="V48" i="100"/>
  <c r="V48" i="99"/>
  <c r="V48" i="98"/>
  <c r="V48" i="96"/>
  <c r="V48" i="97"/>
  <c r="V48" i="92"/>
  <c r="V48" i="94"/>
  <c r="V48" i="93"/>
  <c r="V48" i="95"/>
  <c r="V48" i="88"/>
  <c r="V48" i="90"/>
  <c r="V48" i="89"/>
  <c r="V48" i="91"/>
  <c r="V48" i="84"/>
  <c r="V48" i="86"/>
  <c r="V48" i="87"/>
  <c r="V48" i="85"/>
  <c r="V48" i="83"/>
  <c r="V48" i="82"/>
  <c r="V48" i="80"/>
  <c r="V48" i="81"/>
  <c r="V48" i="78"/>
  <c r="V48" i="75"/>
  <c r="V48" i="79"/>
  <c r="V48" i="76"/>
  <c r="V48" i="73"/>
  <c r="V48" i="72"/>
  <c r="V48" i="77"/>
  <c r="V48" i="74"/>
  <c r="V21" i="107"/>
  <c r="V21" i="106"/>
  <c r="V21" i="105"/>
  <c r="V21" i="104"/>
  <c r="V21" i="103"/>
  <c r="V21" i="102"/>
  <c r="V21" i="101"/>
  <c r="V21" i="100"/>
  <c r="V21" i="99"/>
  <c r="V21" i="98"/>
  <c r="V21" i="97"/>
  <c r="V21" i="95"/>
  <c r="V21" i="94"/>
  <c r="V21" i="93"/>
  <c r="V21" i="96"/>
  <c r="V21" i="89"/>
  <c r="V21" i="92"/>
  <c r="V21" i="90"/>
  <c r="V21" i="91"/>
  <c r="V21" i="86"/>
  <c r="V21" i="87"/>
  <c r="V21" i="88"/>
  <c r="V21" i="85"/>
  <c r="V21" i="84"/>
  <c r="V21" i="83"/>
  <c r="V21" i="82"/>
  <c r="V21" i="81"/>
  <c r="V21" i="80"/>
  <c r="V21" i="78"/>
  <c r="V21" i="76"/>
  <c r="V21" i="74"/>
  <c r="V21" i="75"/>
  <c r="V21" i="73"/>
  <c r="V21" i="77"/>
  <c r="V21" i="79"/>
  <c r="V21" i="72"/>
  <c r="X41" i="107"/>
  <c r="X41" i="106"/>
  <c r="X41" i="105"/>
  <c r="X41" i="103"/>
  <c r="X41" i="104"/>
  <c r="X41" i="102"/>
  <c r="X41" i="101"/>
  <c r="X41" i="100"/>
  <c r="X41" i="98"/>
  <c r="X41" i="99"/>
  <c r="X41" i="97"/>
  <c r="X41" i="96"/>
  <c r="X41" i="95"/>
  <c r="X41" i="94"/>
  <c r="X41" i="93"/>
  <c r="X41" i="91"/>
  <c r="X41" i="90"/>
  <c r="X41" i="92"/>
  <c r="X41" i="89"/>
  <c r="X41" i="85"/>
  <c r="X41" i="84"/>
  <c r="X41" i="87"/>
  <c r="X41" i="86"/>
  <c r="X41" i="88"/>
  <c r="X41" i="81"/>
  <c r="X41" i="80"/>
  <c r="X41" i="82"/>
  <c r="X41" i="83"/>
  <c r="X41" i="78"/>
  <c r="X41" i="75"/>
  <c r="X41" i="74"/>
  <c r="X41" i="79"/>
  <c r="X41" i="73"/>
  <c r="X41" i="72"/>
  <c r="X41" i="77"/>
  <c r="X41" i="76"/>
  <c r="J24" i="107"/>
  <c r="J24" i="106"/>
  <c r="J24" i="105"/>
  <c r="J24" i="103"/>
  <c r="J24" i="104"/>
  <c r="J24" i="102"/>
  <c r="J24" i="100"/>
  <c r="J24" i="101"/>
  <c r="J24" i="99"/>
  <c r="J24" i="97"/>
  <c r="J24" i="98"/>
  <c r="J24" i="93"/>
  <c r="J24" i="96"/>
  <c r="J24" i="95"/>
  <c r="J24" i="94"/>
  <c r="J24" i="91"/>
  <c r="J24" i="90"/>
  <c r="J24" i="89"/>
  <c r="J24" i="92"/>
  <c r="J24" i="88"/>
  <c r="J24" i="85"/>
  <c r="J24" i="86"/>
  <c r="J24" i="87"/>
  <c r="J24" i="81"/>
  <c r="J24" i="84"/>
  <c r="J24" i="82"/>
  <c r="J24" i="83"/>
  <c r="J24" i="80"/>
  <c r="J24" i="75"/>
  <c r="J24" i="74"/>
  <c r="J24" i="73"/>
  <c r="J24" i="79"/>
  <c r="J24" i="72"/>
  <c r="J24" i="78"/>
  <c r="J24" i="77"/>
  <c r="J24" i="76"/>
  <c r="J46" i="107"/>
  <c r="J46" i="106"/>
  <c r="J46" i="105"/>
  <c r="J46" i="104"/>
  <c r="J46" i="103"/>
  <c r="J46" i="102"/>
  <c r="J46" i="101"/>
  <c r="J46" i="100"/>
  <c r="J46" i="99"/>
  <c r="J46" i="98"/>
  <c r="J46" i="97"/>
  <c r="J46" i="94"/>
  <c r="J46" i="92"/>
  <c r="J46" i="96"/>
  <c r="J46" i="95"/>
  <c r="J46" i="93"/>
  <c r="J46" i="89"/>
  <c r="J46" i="88"/>
  <c r="J46" i="90"/>
  <c r="J46" i="91"/>
  <c r="J46" i="86"/>
  <c r="J46" i="84"/>
  <c r="J46" i="87"/>
  <c r="J46" i="85"/>
  <c r="J46" i="83"/>
  <c r="J46" i="80"/>
  <c r="J46" i="82"/>
  <c r="J46" i="81"/>
  <c r="J46" i="78"/>
  <c r="J46" i="76"/>
  <c r="J46" i="75"/>
  <c r="J46" i="79"/>
  <c r="J46" i="74"/>
  <c r="J46" i="73"/>
  <c r="J46" i="72"/>
  <c r="J46" i="77"/>
  <c r="P48" i="107"/>
  <c r="F48" i="107"/>
  <c r="P48" i="106"/>
  <c r="P48" i="105"/>
  <c r="F48" i="105"/>
  <c r="F48" i="106"/>
  <c r="F48" i="104"/>
  <c r="P48" i="103"/>
  <c r="F48" i="103"/>
  <c r="P48" i="104"/>
  <c r="F48" i="102"/>
  <c r="F48" i="101"/>
  <c r="P48" i="100"/>
  <c r="F48" i="100"/>
  <c r="P48" i="102"/>
  <c r="P48" i="101"/>
  <c r="P48" i="99"/>
  <c r="P48" i="96"/>
  <c r="F48" i="96"/>
  <c r="P48" i="97"/>
  <c r="F48" i="97"/>
  <c r="F48" i="99"/>
  <c r="P48" i="98"/>
  <c r="F48" i="98"/>
  <c r="P48" i="94"/>
  <c r="F48" i="94"/>
  <c r="P48" i="93"/>
  <c r="F48" i="93"/>
  <c r="P48" i="95"/>
  <c r="F48" i="95"/>
  <c r="P48" i="92"/>
  <c r="F48" i="92"/>
  <c r="P48" i="91"/>
  <c r="F48" i="91"/>
  <c r="P48" i="88"/>
  <c r="F48" i="88"/>
  <c r="P48" i="90"/>
  <c r="F48" i="90"/>
  <c r="P48" i="89"/>
  <c r="F48" i="89"/>
  <c r="P48" i="87"/>
  <c r="F48" i="87"/>
  <c r="P48" i="85"/>
  <c r="F48" i="85"/>
  <c r="P48" i="84"/>
  <c r="F48" i="84"/>
  <c r="P48" i="86"/>
  <c r="F48" i="86"/>
  <c r="P48" i="82"/>
  <c r="F48" i="82"/>
  <c r="P48" i="80"/>
  <c r="F48" i="80"/>
  <c r="P48" i="81"/>
  <c r="F48" i="81"/>
  <c r="P48" i="83"/>
  <c r="F48" i="83"/>
  <c r="P48" i="79"/>
  <c r="F48" i="79"/>
  <c r="P48" i="76"/>
  <c r="F48" i="76"/>
  <c r="P48" i="73"/>
  <c r="F48" i="73"/>
  <c r="P48" i="72"/>
  <c r="F48" i="72"/>
  <c r="P48" i="77"/>
  <c r="F48" i="77"/>
  <c r="P48" i="74"/>
  <c r="F48" i="74"/>
  <c r="P48" i="78"/>
  <c r="F48" i="78"/>
  <c r="F48" i="75"/>
  <c r="P48" i="75"/>
  <c r="F44" i="107"/>
  <c r="G44" i="107" s="1"/>
  <c r="P44" i="107"/>
  <c r="F44" i="106"/>
  <c r="G44" i="106" s="1"/>
  <c r="P44" i="106"/>
  <c r="F44" i="105"/>
  <c r="G44" i="105" s="1"/>
  <c r="P44" i="105"/>
  <c r="F44" i="103"/>
  <c r="G44" i="103" s="1"/>
  <c r="P44" i="104"/>
  <c r="P44" i="103"/>
  <c r="F44" i="104"/>
  <c r="G44" i="104" s="1"/>
  <c r="F44" i="102"/>
  <c r="G44" i="102" s="1"/>
  <c r="P44" i="102"/>
  <c r="F44" i="101"/>
  <c r="G44" i="101" s="1"/>
  <c r="F44" i="100"/>
  <c r="G44" i="100" s="1"/>
  <c r="P44" i="100"/>
  <c r="P44" i="99"/>
  <c r="P44" i="101"/>
  <c r="F44" i="99"/>
  <c r="G44" i="99" s="1"/>
  <c r="F44" i="98"/>
  <c r="G44" i="98" s="1"/>
  <c r="P44" i="97"/>
  <c r="F44" i="96"/>
  <c r="G44" i="96" s="1"/>
  <c r="P44" i="98"/>
  <c r="F44" i="97"/>
  <c r="G44" i="97" s="1"/>
  <c r="F44" i="94"/>
  <c r="G44" i="94" s="1"/>
  <c r="P44" i="93"/>
  <c r="P44" i="96"/>
  <c r="P44" i="94"/>
  <c r="F44" i="92"/>
  <c r="G44" i="92" s="1"/>
  <c r="F44" i="95"/>
  <c r="G44" i="95" s="1"/>
  <c r="P44" i="92"/>
  <c r="P44" i="95"/>
  <c r="F44" i="93"/>
  <c r="G44" i="93" s="1"/>
  <c r="P44" i="91"/>
  <c r="F44" i="89"/>
  <c r="G44" i="89" s="1"/>
  <c r="P44" i="88"/>
  <c r="F44" i="90"/>
  <c r="G44" i="90" s="1"/>
  <c r="P44" i="89"/>
  <c r="P44" i="90"/>
  <c r="F44" i="91"/>
  <c r="G44" i="91" s="1"/>
  <c r="F44" i="88"/>
  <c r="G44" i="88" s="1"/>
  <c r="F44" i="86"/>
  <c r="G44" i="86" s="1"/>
  <c r="P44" i="85"/>
  <c r="F44" i="84"/>
  <c r="G44" i="84" s="1"/>
  <c r="F44" i="87"/>
  <c r="G44" i="87" s="1"/>
  <c r="P44" i="86"/>
  <c r="P44" i="84"/>
  <c r="P44" i="87"/>
  <c r="F44" i="85"/>
  <c r="G44" i="85" s="1"/>
  <c r="P44" i="83"/>
  <c r="F44" i="80"/>
  <c r="G44" i="80" s="1"/>
  <c r="F44" i="81"/>
  <c r="G44" i="81" s="1"/>
  <c r="P44" i="80"/>
  <c r="F44" i="82"/>
  <c r="G44" i="82" s="1"/>
  <c r="P44" i="81"/>
  <c r="F44" i="83"/>
  <c r="G44" i="83" s="1"/>
  <c r="P44" i="82"/>
  <c r="F44" i="78"/>
  <c r="G44" i="78" s="1"/>
  <c r="P44" i="77"/>
  <c r="F44" i="76"/>
  <c r="G44" i="76" s="1"/>
  <c r="F44" i="75"/>
  <c r="G44" i="75" s="1"/>
  <c r="F44" i="79"/>
  <c r="G44" i="79" s="1"/>
  <c r="P44" i="78"/>
  <c r="P44" i="76"/>
  <c r="P44" i="75"/>
  <c r="F44" i="74"/>
  <c r="G44" i="74" s="1"/>
  <c r="F44" i="72"/>
  <c r="G44" i="72" s="1"/>
  <c r="P44" i="79"/>
  <c r="P44" i="74"/>
  <c r="F44" i="73"/>
  <c r="G44" i="73" s="1"/>
  <c r="F44" i="77"/>
  <c r="G44" i="77" s="1"/>
  <c r="P44" i="73"/>
  <c r="P44" i="72"/>
  <c r="F40" i="107"/>
  <c r="G40" i="107" s="1"/>
  <c r="P40" i="106"/>
  <c r="P40" i="107"/>
  <c r="P40" i="105"/>
  <c r="F40" i="106"/>
  <c r="G40" i="106" s="1"/>
  <c r="F40" i="105"/>
  <c r="G40" i="105" s="1"/>
  <c r="F40" i="104"/>
  <c r="G40" i="104" s="1"/>
  <c r="P40" i="104"/>
  <c r="P40" i="103"/>
  <c r="F40" i="103"/>
  <c r="G40" i="103" s="1"/>
  <c r="F40" i="102"/>
  <c r="G40" i="102" s="1"/>
  <c r="P40" i="102"/>
  <c r="F40" i="100"/>
  <c r="G40" i="100" s="1"/>
  <c r="P40" i="101"/>
  <c r="P40" i="100"/>
  <c r="P40" i="99"/>
  <c r="F40" i="101"/>
  <c r="G40" i="101" s="1"/>
  <c r="F40" i="97"/>
  <c r="G40" i="97" s="1"/>
  <c r="F40" i="96"/>
  <c r="G40" i="96" s="1"/>
  <c r="F40" i="98"/>
  <c r="G40" i="98" s="1"/>
  <c r="P40" i="97"/>
  <c r="F40" i="99"/>
  <c r="G40" i="99" s="1"/>
  <c r="P40" i="98"/>
  <c r="P40" i="96"/>
  <c r="F40" i="94"/>
  <c r="G40" i="94" s="1"/>
  <c r="F40" i="93"/>
  <c r="G40" i="93" s="1"/>
  <c r="P40" i="94"/>
  <c r="P40" i="93"/>
  <c r="F40" i="95"/>
  <c r="G40" i="95" s="1"/>
  <c r="P40" i="95"/>
  <c r="F40" i="92"/>
  <c r="G40" i="92" s="1"/>
  <c r="F40" i="89"/>
  <c r="G40" i="89" s="1"/>
  <c r="P40" i="92"/>
  <c r="F40" i="91"/>
  <c r="G40" i="91" s="1"/>
  <c r="P40" i="89"/>
  <c r="P40" i="91"/>
  <c r="F40" i="90"/>
  <c r="G40" i="90" s="1"/>
  <c r="P40" i="90"/>
  <c r="P40" i="88"/>
  <c r="P40" i="86"/>
  <c r="F40" i="84"/>
  <c r="G40" i="84" s="1"/>
  <c r="F40" i="87"/>
  <c r="G40" i="87" s="1"/>
  <c r="F40" i="85"/>
  <c r="G40" i="85" s="1"/>
  <c r="P40" i="84"/>
  <c r="F40" i="88"/>
  <c r="G40" i="88" s="1"/>
  <c r="P40" i="87"/>
  <c r="F40" i="86"/>
  <c r="G40" i="86" s="1"/>
  <c r="P40" i="85"/>
  <c r="F40" i="83"/>
  <c r="G40" i="83" s="1"/>
  <c r="P40" i="82"/>
  <c r="P40" i="83"/>
  <c r="F40" i="81"/>
  <c r="G40" i="81" s="1"/>
  <c r="P40" i="81"/>
  <c r="F40" i="80"/>
  <c r="G40" i="80" s="1"/>
  <c r="F40" i="82"/>
  <c r="G40" i="82" s="1"/>
  <c r="P40" i="80"/>
  <c r="F40" i="77"/>
  <c r="G40" i="77" s="1"/>
  <c r="F40" i="76"/>
  <c r="G40" i="76" s="1"/>
  <c r="P40" i="77"/>
  <c r="P40" i="76"/>
  <c r="F40" i="75"/>
  <c r="G40" i="75" s="1"/>
  <c r="F40" i="74"/>
  <c r="G40" i="74" s="1"/>
  <c r="F40" i="79"/>
  <c r="G40" i="79" s="1"/>
  <c r="F40" i="78"/>
  <c r="G40" i="78" s="1"/>
  <c r="P40" i="75"/>
  <c r="P40" i="74"/>
  <c r="F40" i="73"/>
  <c r="G40" i="73" s="1"/>
  <c r="P40" i="79"/>
  <c r="F40" i="72"/>
  <c r="G40" i="72" s="1"/>
  <c r="P40" i="78"/>
  <c r="P40" i="73"/>
  <c r="P40" i="72"/>
  <c r="F36" i="107"/>
  <c r="G36" i="107" s="1"/>
  <c r="P36" i="107"/>
  <c r="F36" i="106"/>
  <c r="G36" i="106" s="1"/>
  <c r="P36" i="106"/>
  <c r="F36" i="105"/>
  <c r="G36" i="105" s="1"/>
  <c r="P36" i="105"/>
  <c r="P36" i="104"/>
  <c r="F36" i="104"/>
  <c r="G36" i="104" s="1"/>
  <c r="F36" i="103"/>
  <c r="G36" i="103" s="1"/>
  <c r="P36" i="103"/>
  <c r="P36" i="102"/>
  <c r="P36" i="101"/>
  <c r="F36" i="102"/>
  <c r="G36" i="102" s="1"/>
  <c r="F36" i="101"/>
  <c r="G36" i="101" s="1"/>
  <c r="F36" i="100"/>
  <c r="G36" i="100" s="1"/>
  <c r="F36" i="99"/>
  <c r="G36" i="99" s="1"/>
  <c r="P36" i="100"/>
  <c r="P36" i="99"/>
  <c r="F36" i="97"/>
  <c r="G36" i="97" s="1"/>
  <c r="F36" i="96"/>
  <c r="G36" i="96" s="1"/>
  <c r="P36" i="97"/>
  <c r="F36" i="98"/>
  <c r="G36" i="98" s="1"/>
  <c r="P36" i="98"/>
  <c r="F36" i="94"/>
  <c r="G36" i="94" s="1"/>
  <c r="F36" i="93"/>
  <c r="G36" i="93" s="1"/>
  <c r="P36" i="94"/>
  <c r="P36" i="93"/>
  <c r="F36" i="95"/>
  <c r="G36" i="95" s="1"/>
  <c r="P36" i="96"/>
  <c r="P36" i="95"/>
  <c r="F36" i="92"/>
  <c r="G36" i="92" s="1"/>
  <c r="F36" i="89"/>
  <c r="G36" i="89" s="1"/>
  <c r="P36" i="92"/>
  <c r="F36" i="91"/>
  <c r="G36" i="91" s="1"/>
  <c r="P36" i="89"/>
  <c r="P36" i="91"/>
  <c r="F36" i="90"/>
  <c r="G36" i="90" s="1"/>
  <c r="P36" i="90"/>
  <c r="P36" i="88"/>
  <c r="F36" i="85"/>
  <c r="G36" i="85" s="1"/>
  <c r="F36" i="86"/>
  <c r="G36" i="86" s="1"/>
  <c r="P36" i="85"/>
  <c r="F36" i="87"/>
  <c r="G36" i="87" s="1"/>
  <c r="P36" i="86"/>
  <c r="F36" i="88"/>
  <c r="G36" i="88" s="1"/>
  <c r="P36" i="87"/>
  <c r="P36" i="84"/>
  <c r="F36" i="83"/>
  <c r="G36" i="83" s="1"/>
  <c r="F36" i="82"/>
  <c r="G36" i="82" s="1"/>
  <c r="P36" i="83"/>
  <c r="P36" i="82"/>
  <c r="F36" i="81"/>
  <c r="G36" i="81" s="1"/>
  <c r="P36" i="81"/>
  <c r="F36" i="80"/>
  <c r="G36" i="80" s="1"/>
  <c r="F36" i="84"/>
  <c r="G36" i="84" s="1"/>
  <c r="P36" i="80"/>
  <c r="P36" i="79"/>
  <c r="F36" i="78"/>
  <c r="G36" i="78" s="1"/>
  <c r="P36" i="72"/>
  <c r="P36" i="78"/>
  <c r="F36" i="76"/>
  <c r="G36" i="76" s="1"/>
  <c r="F36" i="74"/>
  <c r="G36" i="74" s="1"/>
  <c r="F36" i="77"/>
  <c r="G36" i="77" s="1"/>
  <c r="P36" i="76"/>
  <c r="F36" i="75"/>
  <c r="G36" i="75" s="1"/>
  <c r="P36" i="74"/>
  <c r="F36" i="73"/>
  <c r="G36" i="73" s="1"/>
  <c r="F36" i="79"/>
  <c r="G36" i="79" s="1"/>
  <c r="P36" i="77"/>
  <c r="P36" i="73"/>
  <c r="P36" i="75"/>
  <c r="F36" i="72"/>
  <c r="G36" i="72" s="1"/>
  <c r="F32" i="107"/>
  <c r="G32" i="107" s="1"/>
  <c r="P32" i="107"/>
  <c r="F32" i="106"/>
  <c r="G32" i="106" s="1"/>
  <c r="P32" i="105"/>
  <c r="P32" i="106"/>
  <c r="F32" i="104"/>
  <c r="G32" i="104" s="1"/>
  <c r="P32" i="104"/>
  <c r="F32" i="105"/>
  <c r="G32" i="105" s="1"/>
  <c r="F32" i="103"/>
  <c r="G32" i="103" s="1"/>
  <c r="P32" i="103"/>
  <c r="F32" i="102"/>
  <c r="G32" i="102" s="1"/>
  <c r="F32" i="101"/>
  <c r="G32" i="101" s="1"/>
  <c r="P32" i="102"/>
  <c r="P32" i="101"/>
  <c r="F32" i="100"/>
  <c r="G32" i="100" s="1"/>
  <c r="P32" i="100"/>
  <c r="F32" i="99"/>
  <c r="G32" i="99" s="1"/>
  <c r="P32" i="99"/>
  <c r="P32" i="97"/>
  <c r="F32" i="98"/>
  <c r="G32" i="98" s="1"/>
  <c r="P32" i="98"/>
  <c r="F32" i="96"/>
  <c r="G32" i="96" s="1"/>
  <c r="F32" i="97"/>
  <c r="G32" i="97" s="1"/>
  <c r="P32" i="96"/>
  <c r="F32" i="95"/>
  <c r="G32" i="95" s="1"/>
  <c r="F32" i="94"/>
  <c r="G32" i="94" s="1"/>
  <c r="F32" i="93"/>
  <c r="G32" i="93" s="1"/>
  <c r="P32" i="95"/>
  <c r="P32" i="94"/>
  <c r="P32" i="93"/>
  <c r="F32" i="92"/>
  <c r="G32" i="92" s="1"/>
  <c r="F32" i="89"/>
  <c r="G32" i="89" s="1"/>
  <c r="P32" i="92"/>
  <c r="F32" i="91"/>
  <c r="G32" i="91" s="1"/>
  <c r="P32" i="89"/>
  <c r="P32" i="91"/>
  <c r="F32" i="90"/>
  <c r="G32" i="90" s="1"/>
  <c r="P32" i="90"/>
  <c r="P32" i="88"/>
  <c r="P32" i="86"/>
  <c r="P32" i="85"/>
  <c r="F32" i="87"/>
  <c r="G32" i="87" s="1"/>
  <c r="F32" i="88"/>
  <c r="G32" i="88" s="1"/>
  <c r="P32" i="87"/>
  <c r="F32" i="86"/>
  <c r="G32" i="86" s="1"/>
  <c r="F32" i="85"/>
  <c r="G32" i="85" s="1"/>
  <c r="P32" i="84"/>
  <c r="F32" i="83"/>
  <c r="G32" i="83" s="1"/>
  <c r="P32" i="83"/>
  <c r="F32" i="82"/>
  <c r="G32" i="82" s="1"/>
  <c r="F32" i="81"/>
  <c r="G32" i="81" s="1"/>
  <c r="P32" i="82"/>
  <c r="P32" i="81"/>
  <c r="F32" i="84"/>
  <c r="G32" i="84" s="1"/>
  <c r="P32" i="80"/>
  <c r="F32" i="79"/>
  <c r="G32" i="79" s="1"/>
  <c r="F32" i="77"/>
  <c r="G32" i="77" s="1"/>
  <c r="P32" i="75"/>
  <c r="P32" i="73"/>
  <c r="F32" i="72"/>
  <c r="G32" i="72" s="1"/>
  <c r="P32" i="79"/>
  <c r="P32" i="77"/>
  <c r="F32" i="74"/>
  <c r="G32" i="74" s="1"/>
  <c r="P32" i="72"/>
  <c r="F32" i="78"/>
  <c r="G32" i="78" s="1"/>
  <c r="F32" i="76"/>
  <c r="G32" i="76" s="1"/>
  <c r="P32" i="74"/>
  <c r="F32" i="80"/>
  <c r="G32" i="80" s="1"/>
  <c r="P32" i="78"/>
  <c r="F32" i="73"/>
  <c r="G32" i="73" s="1"/>
  <c r="P32" i="76"/>
  <c r="F32" i="75"/>
  <c r="G32" i="75" s="1"/>
  <c r="F28" i="107"/>
  <c r="G28" i="107" s="1"/>
  <c r="P28" i="107"/>
  <c r="P28" i="106"/>
  <c r="F28" i="105"/>
  <c r="G28" i="105" s="1"/>
  <c r="F28" i="106"/>
  <c r="G28" i="106" s="1"/>
  <c r="P28" i="105"/>
  <c r="F28" i="104"/>
  <c r="G28" i="104" s="1"/>
  <c r="F28" i="103"/>
  <c r="G28" i="103" s="1"/>
  <c r="P28" i="103"/>
  <c r="P28" i="104"/>
  <c r="P28" i="102"/>
  <c r="F28" i="102"/>
  <c r="G28" i="102" s="1"/>
  <c r="P28" i="100"/>
  <c r="P28" i="101"/>
  <c r="F28" i="101"/>
  <c r="G28" i="101" s="1"/>
  <c r="F28" i="100"/>
  <c r="G28" i="100" s="1"/>
  <c r="P28" i="99"/>
  <c r="F28" i="99"/>
  <c r="G28" i="99" s="1"/>
  <c r="F28" i="98"/>
  <c r="G28" i="98" s="1"/>
  <c r="F28" i="97"/>
  <c r="G28" i="97" s="1"/>
  <c r="P28" i="98"/>
  <c r="P28" i="97"/>
  <c r="P28" i="95"/>
  <c r="F28" i="94"/>
  <c r="G28" i="94" s="1"/>
  <c r="P28" i="93"/>
  <c r="F28" i="96"/>
  <c r="G28" i="96" s="1"/>
  <c r="P28" i="94"/>
  <c r="P28" i="96"/>
  <c r="F28" i="95"/>
  <c r="G28" i="95" s="1"/>
  <c r="F28" i="93"/>
  <c r="G28" i="93" s="1"/>
  <c r="P28" i="91"/>
  <c r="P28" i="90"/>
  <c r="F28" i="89"/>
  <c r="G28" i="89" s="1"/>
  <c r="P28" i="89"/>
  <c r="F28" i="92"/>
  <c r="G28" i="92" s="1"/>
  <c r="P28" i="92"/>
  <c r="F28" i="91"/>
  <c r="G28" i="91" s="1"/>
  <c r="F28" i="90"/>
  <c r="G28" i="90" s="1"/>
  <c r="P28" i="88"/>
  <c r="P28" i="87"/>
  <c r="F28" i="85"/>
  <c r="G28" i="85" s="1"/>
  <c r="F28" i="86"/>
  <c r="G28" i="86" s="1"/>
  <c r="P28" i="85"/>
  <c r="P28" i="86"/>
  <c r="F28" i="88"/>
  <c r="G28" i="88" s="1"/>
  <c r="F28" i="87"/>
  <c r="G28" i="87" s="1"/>
  <c r="P28" i="84"/>
  <c r="F28" i="83"/>
  <c r="G28" i="83" s="1"/>
  <c r="P28" i="83"/>
  <c r="F28" i="81"/>
  <c r="G28" i="81" s="1"/>
  <c r="F28" i="82"/>
  <c r="G28" i="82" s="1"/>
  <c r="P28" i="81"/>
  <c r="F28" i="84"/>
  <c r="G28" i="84" s="1"/>
  <c r="P28" i="82"/>
  <c r="P28" i="80"/>
  <c r="P28" i="76"/>
  <c r="F28" i="75"/>
  <c r="G28" i="75" s="1"/>
  <c r="F28" i="73"/>
  <c r="G28" i="73" s="1"/>
  <c r="F28" i="79"/>
  <c r="G28" i="79" s="1"/>
  <c r="F28" i="78"/>
  <c r="G28" i="78" s="1"/>
  <c r="F28" i="77"/>
  <c r="G28" i="77" s="1"/>
  <c r="P28" i="75"/>
  <c r="F28" i="74"/>
  <c r="G28" i="74" s="1"/>
  <c r="P28" i="73"/>
  <c r="F28" i="72"/>
  <c r="G28" i="72" s="1"/>
  <c r="P28" i="79"/>
  <c r="P28" i="78"/>
  <c r="P28" i="77"/>
  <c r="P28" i="74"/>
  <c r="P28" i="72"/>
  <c r="F28" i="80"/>
  <c r="G28" i="80" s="1"/>
  <c r="F28" i="76"/>
  <c r="G28" i="76" s="1"/>
  <c r="F24" i="107"/>
  <c r="G24" i="107" s="1"/>
  <c r="P24" i="107"/>
  <c r="P24" i="106"/>
  <c r="F24" i="106"/>
  <c r="G24" i="106" s="1"/>
  <c r="P24" i="105"/>
  <c r="F24" i="105"/>
  <c r="G24" i="105" s="1"/>
  <c r="F24" i="104"/>
  <c r="G24" i="104" s="1"/>
  <c r="P24" i="104"/>
  <c r="F24" i="103"/>
  <c r="G24" i="103" s="1"/>
  <c r="P24" i="103"/>
  <c r="F24" i="101"/>
  <c r="G24" i="101" s="1"/>
  <c r="P24" i="101"/>
  <c r="F24" i="102"/>
  <c r="G24" i="102" s="1"/>
  <c r="F24" i="100"/>
  <c r="G24" i="100" s="1"/>
  <c r="F24" i="99"/>
  <c r="G24" i="99" s="1"/>
  <c r="P24" i="102"/>
  <c r="P24" i="100"/>
  <c r="P24" i="99"/>
  <c r="F24" i="98"/>
  <c r="G24" i="98" s="1"/>
  <c r="P24" i="98"/>
  <c r="P24" i="97"/>
  <c r="P24" i="96"/>
  <c r="F24" i="95"/>
  <c r="G24" i="95" s="1"/>
  <c r="F24" i="94"/>
  <c r="G24" i="94" s="1"/>
  <c r="P24" i="95"/>
  <c r="P24" i="94"/>
  <c r="F24" i="93"/>
  <c r="G24" i="93" s="1"/>
  <c r="F24" i="97"/>
  <c r="G24" i="97" s="1"/>
  <c r="F24" i="96"/>
  <c r="G24" i="96" s="1"/>
  <c r="P24" i="93"/>
  <c r="F24" i="92"/>
  <c r="G24" i="92" s="1"/>
  <c r="P24" i="89"/>
  <c r="P24" i="92"/>
  <c r="F24" i="91"/>
  <c r="G24" i="91" s="1"/>
  <c r="P24" i="91"/>
  <c r="F24" i="90"/>
  <c r="G24" i="90" s="1"/>
  <c r="P24" i="90"/>
  <c r="F24" i="89"/>
  <c r="G24" i="89" s="1"/>
  <c r="F24" i="87"/>
  <c r="G24" i="87" s="1"/>
  <c r="P24" i="86"/>
  <c r="F24" i="88"/>
  <c r="G24" i="88" s="1"/>
  <c r="P24" i="87"/>
  <c r="P24" i="88"/>
  <c r="F24" i="85"/>
  <c r="G24" i="85" s="1"/>
  <c r="F24" i="86"/>
  <c r="G24" i="86" s="1"/>
  <c r="P24" i="85"/>
  <c r="P24" i="84"/>
  <c r="F24" i="83"/>
  <c r="G24" i="83" s="1"/>
  <c r="P24" i="82"/>
  <c r="P24" i="83"/>
  <c r="F24" i="81"/>
  <c r="G24" i="81" s="1"/>
  <c r="P24" i="81"/>
  <c r="F24" i="84"/>
  <c r="G24" i="84" s="1"/>
  <c r="F24" i="82"/>
  <c r="G24" i="82" s="1"/>
  <c r="P24" i="78"/>
  <c r="P24" i="77"/>
  <c r="F24" i="76"/>
  <c r="G24" i="76" s="1"/>
  <c r="F24" i="80"/>
  <c r="G24" i="80" s="1"/>
  <c r="P24" i="76"/>
  <c r="F24" i="75"/>
  <c r="G24" i="75" s="1"/>
  <c r="F24" i="74"/>
  <c r="G24" i="74" s="1"/>
  <c r="F24" i="73"/>
  <c r="G24" i="73" s="1"/>
  <c r="P24" i="80"/>
  <c r="F24" i="79"/>
  <c r="G24" i="79" s="1"/>
  <c r="P24" i="75"/>
  <c r="P24" i="74"/>
  <c r="P24" i="73"/>
  <c r="F24" i="77"/>
  <c r="G24" i="77" s="1"/>
  <c r="P24" i="72"/>
  <c r="P24" i="79"/>
  <c r="F24" i="78"/>
  <c r="G24" i="78" s="1"/>
  <c r="F24" i="72"/>
  <c r="G24" i="72" s="1"/>
  <c r="F20" i="107"/>
  <c r="G20" i="107" s="1"/>
  <c r="P20" i="107"/>
  <c r="F20" i="106"/>
  <c r="G20" i="106" s="1"/>
  <c r="P20" i="106"/>
  <c r="F20" i="105"/>
  <c r="G20" i="105" s="1"/>
  <c r="P20" i="105"/>
  <c r="F20" i="103"/>
  <c r="G20" i="103" s="1"/>
  <c r="F20" i="104"/>
  <c r="G20" i="104" s="1"/>
  <c r="P20" i="103"/>
  <c r="P20" i="104"/>
  <c r="P20" i="101"/>
  <c r="F20" i="102"/>
  <c r="G20" i="102" s="1"/>
  <c r="F20" i="100"/>
  <c r="G20" i="100" s="1"/>
  <c r="P20" i="100"/>
  <c r="P20" i="102"/>
  <c r="F20" i="101"/>
  <c r="G20" i="101" s="1"/>
  <c r="F20" i="97"/>
  <c r="G20" i="97" s="1"/>
  <c r="F20" i="98"/>
  <c r="G20" i="98" s="1"/>
  <c r="P20" i="99"/>
  <c r="P20" i="98"/>
  <c r="F20" i="99"/>
  <c r="G20" i="99" s="1"/>
  <c r="F20" i="94"/>
  <c r="G20" i="94" s="1"/>
  <c r="F20" i="95"/>
  <c r="G20" i="95" s="1"/>
  <c r="P20" i="94"/>
  <c r="F20" i="93"/>
  <c r="G20" i="93" s="1"/>
  <c r="P20" i="97"/>
  <c r="F20" i="96"/>
  <c r="G20" i="96" s="1"/>
  <c r="P20" i="95"/>
  <c r="P20" i="93"/>
  <c r="P20" i="96"/>
  <c r="P20" i="91"/>
  <c r="F20" i="89"/>
  <c r="G20" i="89" s="1"/>
  <c r="F20" i="92"/>
  <c r="G20" i="92" s="1"/>
  <c r="F20" i="90"/>
  <c r="G20" i="90" s="1"/>
  <c r="P20" i="89"/>
  <c r="P20" i="92"/>
  <c r="F20" i="91"/>
  <c r="G20" i="91" s="1"/>
  <c r="P20" i="90"/>
  <c r="F20" i="88"/>
  <c r="G20" i="88" s="1"/>
  <c r="P20" i="87"/>
  <c r="F20" i="85"/>
  <c r="G20" i="85" s="1"/>
  <c r="P20" i="88"/>
  <c r="P20" i="85"/>
  <c r="F20" i="86"/>
  <c r="G20" i="86" s="1"/>
  <c r="F20" i="87"/>
  <c r="G20" i="87" s="1"/>
  <c r="P20" i="86"/>
  <c r="F20" i="83"/>
  <c r="G20" i="83" s="1"/>
  <c r="F20" i="82"/>
  <c r="G20" i="82" s="1"/>
  <c r="F20" i="84"/>
  <c r="G20" i="84" s="1"/>
  <c r="P20" i="83"/>
  <c r="P20" i="82"/>
  <c r="F20" i="81"/>
  <c r="G20" i="81" s="1"/>
  <c r="P20" i="84"/>
  <c r="P20" i="81"/>
  <c r="P20" i="79"/>
  <c r="F20" i="77"/>
  <c r="G20" i="77" s="1"/>
  <c r="P20" i="72"/>
  <c r="P20" i="77"/>
  <c r="F20" i="76"/>
  <c r="G20" i="76" s="1"/>
  <c r="F20" i="74"/>
  <c r="G20" i="74" s="1"/>
  <c r="F20" i="80"/>
  <c r="G20" i="80" s="1"/>
  <c r="F20" i="78"/>
  <c r="G20" i="78" s="1"/>
  <c r="P20" i="76"/>
  <c r="F20" i="75"/>
  <c r="G20" i="75" s="1"/>
  <c r="P20" i="74"/>
  <c r="F20" i="73"/>
  <c r="G20" i="73" s="1"/>
  <c r="P20" i="78"/>
  <c r="F20" i="72"/>
  <c r="G20" i="72" s="1"/>
  <c r="P20" i="80"/>
  <c r="F20" i="79"/>
  <c r="G20" i="79" s="1"/>
  <c r="P20" i="75"/>
  <c r="P20" i="73"/>
  <c r="P16" i="107"/>
  <c r="F16" i="107"/>
  <c r="G16" i="107" s="1"/>
  <c r="F16" i="106"/>
  <c r="G16" i="106" s="1"/>
  <c r="P16" i="106"/>
  <c r="P16" i="105"/>
  <c r="F16" i="105"/>
  <c r="G16" i="105" s="1"/>
  <c r="F16" i="104"/>
  <c r="G16" i="104" s="1"/>
  <c r="P16" i="104"/>
  <c r="P16" i="103"/>
  <c r="F16" i="103"/>
  <c r="G16" i="103" s="1"/>
  <c r="F16" i="102"/>
  <c r="G16" i="102" s="1"/>
  <c r="F16" i="101"/>
  <c r="G16" i="101" s="1"/>
  <c r="P16" i="102"/>
  <c r="F16" i="100"/>
  <c r="G16" i="100" s="1"/>
  <c r="F16" i="99"/>
  <c r="G16" i="99" s="1"/>
  <c r="P16" i="101"/>
  <c r="P16" i="100"/>
  <c r="P16" i="99"/>
  <c r="F16" i="98"/>
  <c r="G16" i="98" s="1"/>
  <c r="P16" i="97"/>
  <c r="P16" i="98"/>
  <c r="F16" i="97"/>
  <c r="G16" i="97" s="1"/>
  <c r="P16" i="95"/>
  <c r="F16" i="94"/>
  <c r="G16" i="94" s="1"/>
  <c r="F16" i="93"/>
  <c r="G16" i="93" s="1"/>
  <c r="F16" i="96"/>
  <c r="G16" i="96" s="1"/>
  <c r="P16" i="94"/>
  <c r="P16" i="93"/>
  <c r="P16" i="96"/>
  <c r="F16" i="95"/>
  <c r="G16" i="95" s="1"/>
  <c r="F16" i="92"/>
  <c r="G16" i="92" s="1"/>
  <c r="F16" i="89"/>
  <c r="G16" i="89" s="1"/>
  <c r="P16" i="92"/>
  <c r="F16" i="90"/>
  <c r="G16" i="90" s="1"/>
  <c r="P16" i="89"/>
  <c r="F16" i="91"/>
  <c r="G16" i="91" s="1"/>
  <c r="P16" i="90"/>
  <c r="P16" i="91"/>
  <c r="P16" i="88"/>
  <c r="F16" i="87"/>
  <c r="G16" i="87" s="1"/>
  <c r="F16" i="86"/>
  <c r="G16" i="86" s="1"/>
  <c r="P16" i="87"/>
  <c r="P16" i="86"/>
  <c r="F16" i="85"/>
  <c r="G16" i="85" s="1"/>
  <c r="F16" i="88"/>
  <c r="G16" i="88" s="1"/>
  <c r="P16" i="85"/>
  <c r="F16" i="84"/>
  <c r="G16" i="84" s="1"/>
  <c r="P16" i="83"/>
  <c r="F16" i="82"/>
  <c r="G16" i="82" s="1"/>
  <c r="P16" i="84"/>
  <c r="P16" i="82"/>
  <c r="F16" i="81"/>
  <c r="G16" i="81" s="1"/>
  <c r="P16" i="81"/>
  <c r="F16" i="83"/>
  <c r="G16" i="83" s="1"/>
  <c r="P16" i="80"/>
  <c r="P16" i="79"/>
  <c r="F16" i="78"/>
  <c r="G16" i="78" s="1"/>
  <c r="F16" i="75"/>
  <c r="G16" i="75" s="1"/>
  <c r="P16" i="78"/>
  <c r="P16" i="75"/>
  <c r="F16" i="74"/>
  <c r="G16" i="74" s="1"/>
  <c r="F16" i="77"/>
  <c r="G16" i="77" s="1"/>
  <c r="F16" i="76"/>
  <c r="G16" i="76" s="1"/>
  <c r="P16" i="74"/>
  <c r="F16" i="73"/>
  <c r="G16" i="73" s="1"/>
  <c r="F16" i="79"/>
  <c r="G16" i="79" s="1"/>
  <c r="P16" i="76"/>
  <c r="F16" i="80"/>
  <c r="G16" i="80" s="1"/>
  <c r="P16" i="73"/>
  <c r="P16" i="72"/>
  <c r="P16" i="77"/>
  <c r="F16" i="72"/>
  <c r="G16" i="72" s="1"/>
  <c r="F12" i="107"/>
  <c r="G12" i="107" s="1"/>
  <c r="P12" i="106"/>
  <c r="P12" i="107"/>
  <c r="F12" i="106"/>
  <c r="G12" i="106" s="1"/>
  <c r="P12" i="105"/>
  <c r="F12" i="105"/>
  <c r="G12" i="105" s="1"/>
  <c r="F12" i="104"/>
  <c r="G12" i="104" s="1"/>
  <c r="P12" i="104"/>
  <c r="F12" i="103"/>
  <c r="G12" i="103" s="1"/>
  <c r="P12" i="103"/>
  <c r="F12" i="101"/>
  <c r="G12" i="101" s="1"/>
  <c r="F12" i="102"/>
  <c r="G12" i="102" s="1"/>
  <c r="P12" i="101"/>
  <c r="F12" i="100"/>
  <c r="G12" i="100" s="1"/>
  <c r="P12" i="102"/>
  <c r="P12" i="100"/>
  <c r="P12" i="99"/>
  <c r="F12" i="99"/>
  <c r="G12" i="99" s="1"/>
  <c r="F12" i="98"/>
  <c r="G12" i="98" s="1"/>
  <c r="P12" i="98"/>
  <c r="F12" i="97"/>
  <c r="G12" i="97" s="1"/>
  <c r="P12" i="97"/>
  <c r="F12" i="96"/>
  <c r="G12" i="96" s="1"/>
  <c r="F12" i="95"/>
  <c r="G12" i="95" s="1"/>
  <c r="P12" i="96"/>
  <c r="P12" i="95"/>
  <c r="F12" i="94"/>
  <c r="G12" i="94" s="1"/>
  <c r="P12" i="94"/>
  <c r="F12" i="93"/>
  <c r="G12" i="93" s="1"/>
  <c r="P12" i="93"/>
  <c r="P12" i="92"/>
  <c r="F12" i="90"/>
  <c r="G12" i="90" s="1"/>
  <c r="F12" i="91"/>
  <c r="G12" i="91" s="1"/>
  <c r="P12" i="90"/>
  <c r="P12" i="91"/>
  <c r="F12" i="89"/>
  <c r="G12" i="89" s="1"/>
  <c r="F12" i="92"/>
  <c r="G12" i="92" s="1"/>
  <c r="P12" i="89"/>
  <c r="F12" i="88"/>
  <c r="G12" i="88" s="1"/>
  <c r="F12" i="87"/>
  <c r="G12" i="87" s="1"/>
  <c r="F12" i="86"/>
  <c r="G12" i="86" s="1"/>
  <c r="P12" i="88"/>
  <c r="P12" i="87"/>
  <c r="P12" i="86"/>
  <c r="F12" i="85"/>
  <c r="G12" i="85" s="1"/>
  <c r="P12" i="85"/>
  <c r="P12" i="84"/>
  <c r="P12" i="82"/>
  <c r="F12" i="81"/>
  <c r="G12" i="81" s="1"/>
  <c r="P12" i="81"/>
  <c r="F12" i="83"/>
  <c r="G12" i="83" s="1"/>
  <c r="F12" i="84"/>
  <c r="G12" i="84" s="1"/>
  <c r="P12" i="83"/>
  <c r="F12" i="82"/>
  <c r="G12" i="82" s="1"/>
  <c r="P12" i="79"/>
  <c r="F12" i="77"/>
  <c r="G12" i="77" s="1"/>
  <c r="F12" i="76"/>
  <c r="G12" i="76" s="1"/>
  <c r="P12" i="75"/>
  <c r="P12" i="77"/>
  <c r="P12" i="76"/>
  <c r="F12" i="74"/>
  <c r="G12" i="74" s="1"/>
  <c r="F12" i="80"/>
  <c r="G12" i="80" s="1"/>
  <c r="F12" i="78"/>
  <c r="G12" i="78" s="1"/>
  <c r="P12" i="74"/>
  <c r="F12" i="73"/>
  <c r="G12" i="73" s="1"/>
  <c r="P12" i="80"/>
  <c r="P12" i="73"/>
  <c r="F12" i="79"/>
  <c r="G12" i="79" s="1"/>
  <c r="P12" i="78"/>
  <c r="F12" i="75"/>
  <c r="G12" i="75" s="1"/>
  <c r="P12" i="72"/>
  <c r="F12" i="72"/>
  <c r="G12" i="72" s="1"/>
  <c r="F8" i="107"/>
  <c r="G8" i="107" s="1"/>
  <c r="P8" i="107"/>
  <c r="F8" i="106"/>
  <c r="G8" i="106" s="1"/>
  <c r="F8" i="105"/>
  <c r="G8" i="105" s="1"/>
  <c r="P8" i="106"/>
  <c r="P8" i="105"/>
  <c r="F8" i="104"/>
  <c r="G8" i="104" s="1"/>
  <c r="F8" i="103"/>
  <c r="G8" i="103" s="1"/>
  <c r="P8" i="104"/>
  <c r="P8" i="103"/>
  <c r="F8" i="102"/>
  <c r="G8" i="102" s="1"/>
  <c r="P8" i="102"/>
  <c r="P8" i="101"/>
  <c r="F8" i="100"/>
  <c r="G8" i="100" s="1"/>
  <c r="F8" i="101"/>
  <c r="G8" i="101" s="1"/>
  <c r="P8" i="100"/>
  <c r="P8" i="99"/>
  <c r="P8" i="98"/>
  <c r="F8" i="99"/>
  <c r="G8" i="99" s="1"/>
  <c r="P8" i="97"/>
  <c r="F8" i="98"/>
  <c r="G8" i="98" s="1"/>
  <c r="F8" i="93"/>
  <c r="G8" i="93" s="1"/>
  <c r="F8" i="94"/>
  <c r="G8" i="94" s="1"/>
  <c r="P8" i="93"/>
  <c r="F8" i="97"/>
  <c r="G8" i="97" s="1"/>
  <c r="F8" i="96"/>
  <c r="G8" i="96" s="1"/>
  <c r="F8" i="95"/>
  <c r="G8" i="95" s="1"/>
  <c r="P8" i="94"/>
  <c r="P8" i="96"/>
  <c r="P8" i="95"/>
  <c r="F8" i="91"/>
  <c r="G8" i="91" s="1"/>
  <c r="P8" i="90"/>
  <c r="F8" i="89"/>
  <c r="G8" i="89" s="1"/>
  <c r="P8" i="91"/>
  <c r="P8" i="89"/>
  <c r="F8" i="92"/>
  <c r="G8" i="92" s="1"/>
  <c r="P8" i="92"/>
  <c r="F8" i="90"/>
  <c r="G8" i="90" s="1"/>
  <c r="P8" i="87"/>
  <c r="P8" i="86"/>
  <c r="P8" i="85"/>
  <c r="F8" i="88"/>
  <c r="G8" i="88" s="1"/>
  <c r="P8" i="88"/>
  <c r="F8" i="87"/>
  <c r="G8" i="87" s="1"/>
  <c r="F8" i="86"/>
  <c r="G8" i="86" s="1"/>
  <c r="F8" i="85"/>
  <c r="G8" i="85" s="1"/>
  <c r="P8" i="81"/>
  <c r="F8" i="83"/>
  <c r="G8" i="83" s="1"/>
  <c r="F8" i="84"/>
  <c r="G8" i="84" s="1"/>
  <c r="P8" i="83"/>
  <c r="F8" i="82"/>
  <c r="G8" i="82" s="1"/>
  <c r="P8" i="84"/>
  <c r="P8" i="82"/>
  <c r="F8" i="81"/>
  <c r="G8" i="81" s="1"/>
  <c r="F8" i="79"/>
  <c r="G8" i="79" s="1"/>
  <c r="F8" i="73"/>
  <c r="G8" i="73" s="1"/>
  <c r="F8" i="80"/>
  <c r="G8" i="80" s="1"/>
  <c r="P8" i="79"/>
  <c r="F8" i="78"/>
  <c r="G8" i="78" s="1"/>
  <c r="F8" i="76"/>
  <c r="G8" i="76" s="1"/>
  <c r="P8" i="73"/>
  <c r="P8" i="80"/>
  <c r="P8" i="78"/>
  <c r="F8" i="77"/>
  <c r="G8" i="77" s="1"/>
  <c r="P8" i="76"/>
  <c r="F8" i="75"/>
  <c r="G8" i="75" s="1"/>
  <c r="F8" i="74"/>
  <c r="G8" i="74" s="1"/>
  <c r="P8" i="72"/>
  <c r="P8" i="77"/>
  <c r="P8" i="74"/>
  <c r="P8" i="75"/>
  <c r="F8" i="72"/>
  <c r="G8" i="72" s="1"/>
  <c r="X6" i="107"/>
  <c r="X6" i="105"/>
  <c r="X6" i="104"/>
  <c r="X6" i="103"/>
  <c r="X6" i="106"/>
  <c r="X6" i="102"/>
  <c r="X6" i="101"/>
  <c r="X6" i="100"/>
  <c r="X6" i="99"/>
  <c r="X6" i="97"/>
  <c r="X6" i="98"/>
  <c r="X6" i="94"/>
  <c r="X6" i="93"/>
  <c r="X6" i="95"/>
  <c r="X6" i="96"/>
  <c r="X6" i="90"/>
  <c r="X6" i="89"/>
  <c r="X6" i="91"/>
  <c r="X6" i="92"/>
  <c r="X6" i="87"/>
  <c r="X6" i="85"/>
  <c r="X6" i="88"/>
  <c r="X6" i="86"/>
  <c r="X6" i="81"/>
  <c r="X6" i="83"/>
  <c r="X6" i="84"/>
  <c r="X6" i="82"/>
  <c r="X6" i="79"/>
  <c r="X6" i="73"/>
  <c r="X6" i="80"/>
  <c r="X6" i="76"/>
  <c r="X6" i="74"/>
  <c r="X6" i="77"/>
  <c r="X6" i="72"/>
  <c r="X6" i="75"/>
  <c r="X6" i="78"/>
  <c r="V14" i="107"/>
  <c r="V14" i="106"/>
  <c r="V14" i="105"/>
  <c r="V14" i="104"/>
  <c r="V14" i="103"/>
  <c r="V14" i="102"/>
  <c r="V14" i="100"/>
  <c r="V14" i="101"/>
  <c r="V14" i="98"/>
  <c r="V14" i="99"/>
  <c r="V14" i="95"/>
  <c r="V14" i="97"/>
  <c r="V14" i="94"/>
  <c r="V14" i="93"/>
  <c r="V14" i="96"/>
  <c r="V14" i="91"/>
  <c r="V14" i="89"/>
  <c r="V14" i="92"/>
  <c r="V14" i="90"/>
  <c r="V14" i="85"/>
  <c r="V14" i="88"/>
  <c r="V14" i="87"/>
  <c r="V14" i="86"/>
  <c r="V14" i="83"/>
  <c r="V14" i="84"/>
  <c r="V14" i="82"/>
  <c r="V14" i="81"/>
  <c r="V14" i="79"/>
  <c r="V14" i="77"/>
  <c r="V14" i="80"/>
  <c r="V14" i="78"/>
  <c r="V14" i="75"/>
  <c r="V14" i="74"/>
  <c r="V14" i="73"/>
  <c r="V14" i="76"/>
  <c r="V14" i="72"/>
  <c r="V22" i="107"/>
  <c r="V22" i="106"/>
  <c r="V22" i="105"/>
  <c r="V22" i="103"/>
  <c r="V22" i="104"/>
  <c r="V22" i="102"/>
  <c r="V22" i="100"/>
  <c r="V22" i="101"/>
  <c r="V22" i="99"/>
  <c r="V22" i="98"/>
  <c r="V22" i="97"/>
  <c r="V22" i="93"/>
  <c r="V22" i="96"/>
  <c r="V22" i="95"/>
  <c r="V22" i="94"/>
  <c r="V22" i="89"/>
  <c r="V22" i="90"/>
  <c r="V22" i="92"/>
  <c r="V22" i="91"/>
  <c r="V22" i="85"/>
  <c r="V22" i="86"/>
  <c r="V22" i="87"/>
  <c r="V22" i="88"/>
  <c r="V22" i="84"/>
  <c r="V22" i="82"/>
  <c r="V22" i="83"/>
  <c r="V22" i="81"/>
  <c r="V22" i="79"/>
  <c r="V22" i="77"/>
  <c r="V22" i="72"/>
  <c r="V22" i="78"/>
  <c r="V22" i="80"/>
  <c r="V22" i="76"/>
  <c r="V22" i="74"/>
  <c r="V22" i="73"/>
  <c r="V22" i="75"/>
  <c r="V30" i="107"/>
  <c r="V30" i="106"/>
  <c r="V30" i="105"/>
  <c r="V30" i="104"/>
  <c r="V30" i="102"/>
  <c r="V30" i="103"/>
  <c r="V30" i="101"/>
  <c r="V30" i="100"/>
  <c r="V30" i="98"/>
  <c r="V30" i="99"/>
  <c r="V30" i="96"/>
  <c r="V30" i="94"/>
  <c r="V30" i="97"/>
  <c r="V30" i="95"/>
  <c r="V30" i="93"/>
  <c r="V30" i="89"/>
  <c r="V30" i="92"/>
  <c r="V30" i="91"/>
  <c r="V30" i="90"/>
  <c r="V30" i="88"/>
  <c r="V30" i="85"/>
  <c r="V30" i="86"/>
  <c r="V30" i="87"/>
  <c r="V30" i="84"/>
  <c r="V30" i="83"/>
  <c r="V30" i="82"/>
  <c r="V30" i="81"/>
  <c r="V30" i="80"/>
  <c r="V30" i="78"/>
  <c r="V30" i="76"/>
  <c r="V30" i="77"/>
  <c r="V30" i="75"/>
  <c r="V30" i="73"/>
  <c r="V30" i="79"/>
  <c r="V30" i="74"/>
  <c r="V30" i="72"/>
  <c r="X38" i="107"/>
  <c r="X38" i="106"/>
  <c r="X38" i="105"/>
  <c r="X38" i="104"/>
  <c r="X38" i="103"/>
  <c r="X38" i="100"/>
  <c r="X38" i="102"/>
  <c r="X38" i="101"/>
  <c r="X38" i="97"/>
  <c r="X38" i="96"/>
  <c r="X38" i="98"/>
  <c r="X38" i="99"/>
  <c r="X38" i="94"/>
  <c r="X38" i="93"/>
  <c r="X38" i="95"/>
  <c r="X38" i="92"/>
  <c r="X38" i="89"/>
  <c r="X38" i="91"/>
  <c r="X38" i="90"/>
  <c r="X38" i="86"/>
  <c r="X38" i="84"/>
  <c r="X38" i="87"/>
  <c r="X38" i="88"/>
  <c r="X38" i="85"/>
  <c r="X38" i="83"/>
  <c r="X38" i="81"/>
  <c r="X38" i="80"/>
  <c r="X38" i="82"/>
  <c r="X38" i="77"/>
  <c r="X38" i="76"/>
  <c r="X38" i="74"/>
  <c r="X38" i="75"/>
  <c r="X38" i="73"/>
  <c r="X38" i="72"/>
  <c r="X38" i="78"/>
  <c r="X38" i="79"/>
  <c r="V46" i="107"/>
  <c r="V46" i="106"/>
  <c r="V46" i="105"/>
  <c r="V46" i="104"/>
  <c r="V46" i="103"/>
  <c r="V46" i="102"/>
  <c r="V46" i="101"/>
  <c r="V46" i="100"/>
  <c r="V46" i="99"/>
  <c r="V46" i="98"/>
  <c r="V46" i="97"/>
  <c r="V46" i="96"/>
  <c r="V46" i="94"/>
  <c r="V46" i="92"/>
  <c r="V46" i="95"/>
  <c r="V46" i="93"/>
  <c r="V46" i="89"/>
  <c r="V46" i="88"/>
  <c r="V46" i="90"/>
  <c r="V46" i="91"/>
  <c r="V46" i="86"/>
  <c r="V46" i="84"/>
  <c r="V46" i="87"/>
  <c r="V46" i="85"/>
  <c r="V46" i="83"/>
  <c r="V46" i="80"/>
  <c r="V46" i="82"/>
  <c r="V46" i="81"/>
  <c r="V46" i="78"/>
  <c r="V46" i="76"/>
  <c r="V46" i="75"/>
  <c r="V46" i="79"/>
  <c r="V46" i="74"/>
  <c r="V46" i="72"/>
  <c r="V46" i="77"/>
  <c r="V46" i="73"/>
  <c r="V17" i="107"/>
  <c r="V17" i="106"/>
  <c r="V17" i="105"/>
  <c r="V17" i="104"/>
  <c r="V17" i="103"/>
  <c r="V17" i="102"/>
  <c r="V17" i="101"/>
  <c r="V17" i="99"/>
  <c r="V17" i="100"/>
  <c r="V17" i="97"/>
  <c r="V17" i="98"/>
  <c r="V17" i="96"/>
  <c r="V17" i="94"/>
  <c r="V17" i="95"/>
  <c r="V17" i="93"/>
  <c r="V17" i="90"/>
  <c r="V17" i="91"/>
  <c r="V17" i="92"/>
  <c r="V17" i="89"/>
  <c r="V17" i="87"/>
  <c r="V17" i="86"/>
  <c r="V17" i="85"/>
  <c r="V17" i="88"/>
  <c r="V17" i="81"/>
  <c r="V17" i="83"/>
  <c r="V17" i="84"/>
  <c r="V17" i="82"/>
  <c r="V17" i="77"/>
  <c r="V17" i="74"/>
  <c r="V17" i="80"/>
  <c r="V17" i="76"/>
  <c r="V17" i="73"/>
  <c r="V17" i="75"/>
  <c r="V17" i="72"/>
  <c r="V17" i="79"/>
  <c r="V17" i="78"/>
  <c r="V45" i="107"/>
  <c r="V45" i="106"/>
  <c r="V45" i="105"/>
  <c r="V45" i="104"/>
  <c r="V45" i="103"/>
  <c r="V45" i="101"/>
  <c r="V45" i="102"/>
  <c r="V45" i="100"/>
  <c r="V45" i="98"/>
  <c r="V45" i="96"/>
  <c r="V45" i="99"/>
  <c r="V45" i="97"/>
  <c r="V45" i="94"/>
  <c r="V45" i="92"/>
  <c r="V45" i="95"/>
  <c r="V45" i="93"/>
  <c r="V45" i="90"/>
  <c r="V45" i="91"/>
  <c r="V45" i="89"/>
  <c r="V45" i="88"/>
  <c r="V45" i="87"/>
  <c r="V45" i="85"/>
  <c r="V45" i="86"/>
  <c r="V45" i="84"/>
  <c r="V45" i="80"/>
  <c r="V45" i="82"/>
  <c r="V45" i="81"/>
  <c r="V45" i="83"/>
  <c r="V45" i="76"/>
  <c r="V45" i="75"/>
  <c r="V45" i="79"/>
  <c r="V45" i="74"/>
  <c r="V45" i="72"/>
  <c r="V45" i="77"/>
  <c r="V45" i="73"/>
  <c r="V45" i="78"/>
  <c r="V11" i="107"/>
  <c r="V11" i="106"/>
  <c r="V11" i="105"/>
  <c r="V11" i="104"/>
  <c r="V11" i="103"/>
  <c r="V11" i="102"/>
  <c r="V11" i="101"/>
  <c r="V11" i="100"/>
  <c r="V11" i="99"/>
  <c r="V11" i="97"/>
  <c r="V11" i="98"/>
  <c r="V11" i="93"/>
  <c r="V11" i="96"/>
  <c r="V11" i="95"/>
  <c r="V11" i="94"/>
  <c r="V11" i="89"/>
  <c r="V11" i="92"/>
  <c r="V11" i="90"/>
  <c r="V11" i="91"/>
  <c r="V11" i="88"/>
  <c r="V11" i="87"/>
  <c r="V11" i="86"/>
  <c r="V11" i="85"/>
  <c r="V11" i="83"/>
  <c r="V11" i="84"/>
  <c r="V11" i="82"/>
  <c r="V11" i="81"/>
  <c r="V11" i="80"/>
  <c r="V11" i="78"/>
  <c r="V11" i="73"/>
  <c r="V11" i="79"/>
  <c r="V11" i="75"/>
  <c r="V11" i="77"/>
  <c r="V11" i="76"/>
  <c r="V11" i="72"/>
  <c r="V11" i="74"/>
  <c r="V19" i="107"/>
  <c r="V19" i="106"/>
  <c r="V19" i="105"/>
  <c r="V19" i="104"/>
  <c r="V19" i="103"/>
  <c r="V19" i="102"/>
  <c r="V19" i="101"/>
  <c r="V19" i="100"/>
  <c r="V19" i="99"/>
  <c r="V19" i="97"/>
  <c r="V19" i="98"/>
  <c r="V19" i="96"/>
  <c r="V19" i="94"/>
  <c r="V19" i="95"/>
  <c r="V19" i="93"/>
  <c r="V19" i="92"/>
  <c r="V19" i="90"/>
  <c r="V19" i="91"/>
  <c r="V19" i="89"/>
  <c r="V19" i="86"/>
  <c r="V19" i="87"/>
  <c r="V19" i="88"/>
  <c r="V19" i="85"/>
  <c r="V19" i="83"/>
  <c r="V19" i="84"/>
  <c r="V19" i="82"/>
  <c r="V19" i="81"/>
  <c r="V19" i="80"/>
  <c r="V19" i="78"/>
  <c r="V19" i="75"/>
  <c r="V19" i="73"/>
  <c r="V19" i="79"/>
  <c r="V19" i="72"/>
  <c r="V19" i="77"/>
  <c r="V19" i="74"/>
  <c r="V19" i="76"/>
  <c r="V27" i="107"/>
  <c r="V27" i="106"/>
  <c r="V27" i="105"/>
  <c r="V27" i="104"/>
  <c r="V27" i="103"/>
  <c r="V27" i="101"/>
  <c r="V27" i="102"/>
  <c r="V27" i="100"/>
  <c r="V27" i="99"/>
  <c r="V27" i="98"/>
  <c r="V27" i="97"/>
  <c r="V27" i="95"/>
  <c r="V27" i="93"/>
  <c r="V27" i="94"/>
  <c r="V27" i="96"/>
  <c r="V27" i="92"/>
  <c r="V27" i="91"/>
  <c r="V27" i="90"/>
  <c r="V27" i="89"/>
  <c r="V27" i="88"/>
  <c r="V27" i="87"/>
  <c r="V27" i="85"/>
  <c r="V27" i="86"/>
  <c r="V27" i="82"/>
  <c r="V27" i="84"/>
  <c r="V27" i="83"/>
  <c r="V27" i="81"/>
  <c r="V27" i="80"/>
  <c r="V27" i="76"/>
  <c r="V27" i="75"/>
  <c r="V27" i="73"/>
  <c r="V27" i="72"/>
  <c r="V27" i="77"/>
  <c r="V27" i="79"/>
  <c r="V27" i="74"/>
  <c r="V27" i="78"/>
  <c r="X35" i="107"/>
  <c r="X35" i="106"/>
  <c r="X35" i="105"/>
  <c r="X35" i="103"/>
  <c r="X35" i="104"/>
  <c r="X35" i="102"/>
  <c r="X35" i="101"/>
  <c r="X35" i="100"/>
  <c r="X35" i="99"/>
  <c r="X35" i="97"/>
  <c r="X35" i="98"/>
  <c r="X35" i="96"/>
  <c r="X35" i="94"/>
  <c r="X35" i="93"/>
  <c r="X35" i="95"/>
  <c r="X35" i="92"/>
  <c r="X35" i="89"/>
  <c r="X35" i="91"/>
  <c r="X35" i="90"/>
  <c r="X35" i="88"/>
  <c r="X35" i="85"/>
  <c r="X35" i="86"/>
  <c r="X35" i="87"/>
  <c r="X35" i="84"/>
  <c r="X35" i="83"/>
  <c r="X35" i="82"/>
  <c r="X35" i="81"/>
  <c r="X35" i="80"/>
  <c r="X35" i="79"/>
  <c r="X35" i="72"/>
  <c r="X35" i="78"/>
  <c r="X35" i="76"/>
  <c r="X35" i="74"/>
  <c r="X35" i="75"/>
  <c r="X35" i="77"/>
  <c r="X35" i="73"/>
  <c r="V43" i="107"/>
  <c r="V43" i="106"/>
  <c r="V43" i="105"/>
  <c r="V43" i="104"/>
  <c r="V43" i="103"/>
  <c r="V43" i="102"/>
  <c r="V43" i="101"/>
  <c r="V43" i="100"/>
  <c r="V43" i="99"/>
  <c r="V43" i="97"/>
  <c r="V43" i="98"/>
  <c r="V43" i="96"/>
  <c r="V43" i="95"/>
  <c r="V43" i="93"/>
  <c r="V43" i="94"/>
  <c r="V43" i="92"/>
  <c r="V43" i="91"/>
  <c r="V43" i="88"/>
  <c r="V43" i="89"/>
  <c r="V43" i="90"/>
  <c r="V43" i="85"/>
  <c r="V43" i="86"/>
  <c r="V43" i="84"/>
  <c r="V43" i="87"/>
  <c r="V43" i="82"/>
  <c r="V43" i="83"/>
  <c r="V43" i="80"/>
  <c r="V43" i="81"/>
  <c r="V43" i="73"/>
  <c r="V43" i="77"/>
  <c r="V43" i="78"/>
  <c r="V43" i="76"/>
  <c r="V43" i="75"/>
  <c r="V43" i="79"/>
  <c r="V43" i="72"/>
  <c r="V43" i="74"/>
  <c r="V9" i="107"/>
  <c r="V9" i="106"/>
  <c r="V9" i="105"/>
  <c r="V9" i="104"/>
  <c r="V9" i="103"/>
  <c r="V9" i="102"/>
  <c r="V9" i="101"/>
  <c r="V9" i="99"/>
  <c r="V9" i="97"/>
  <c r="V9" i="100"/>
  <c r="V9" i="98"/>
  <c r="V9" i="96"/>
  <c r="V9" i="95"/>
  <c r="V9" i="94"/>
  <c r="V9" i="93"/>
  <c r="V9" i="92"/>
  <c r="V9" i="90"/>
  <c r="V9" i="91"/>
  <c r="V9" i="89"/>
  <c r="V9" i="88"/>
  <c r="V9" i="87"/>
  <c r="V9" i="86"/>
  <c r="V9" i="85"/>
  <c r="V9" i="83"/>
  <c r="V9" i="84"/>
  <c r="V9" i="82"/>
  <c r="V9" i="81"/>
  <c r="V9" i="80"/>
  <c r="V9" i="79"/>
  <c r="V9" i="78"/>
  <c r="V9" i="77"/>
  <c r="V9" i="76"/>
  <c r="V9" i="75"/>
  <c r="V9" i="74"/>
  <c r="V9" i="73"/>
  <c r="V9" i="72"/>
  <c r="X37" i="107"/>
  <c r="X37" i="105"/>
  <c r="X37" i="104"/>
  <c r="X37" i="106"/>
  <c r="X37" i="103"/>
  <c r="X37" i="101"/>
  <c r="X37" i="100"/>
  <c r="X37" i="102"/>
  <c r="X37" i="98"/>
  <c r="X37" i="99"/>
  <c r="X37" i="97"/>
  <c r="X37" i="96"/>
  <c r="X37" i="95"/>
  <c r="X37" i="94"/>
  <c r="X37" i="93"/>
  <c r="X37" i="91"/>
  <c r="X37" i="90"/>
  <c r="X37" i="92"/>
  <c r="X37" i="89"/>
  <c r="X37" i="86"/>
  <c r="X37" i="84"/>
  <c r="X37" i="87"/>
  <c r="X37" i="88"/>
  <c r="X37" i="85"/>
  <c r="X37" i="81"/>
  <c r="X37" i="80"/>
  <c r="X37" i="83"/>
  <c r="X37" i="82"/>
  <c r="X37" i="77"/>
  <c r="X37" i="76"/>
  <c r="X37" i="74"/>
  <c r="X37" i="75"/>
  <c r="X37" i="73"/>
  <c r="X37" i="79"/>
  <c r="X37" i="78"/>
  <c r="X37" i="72"/>
  <c r="X12" i="107"/>
  <c r="X12" i="106"/>
  <c r="X12" i="105"/>
  <c r="X12" i="104"/>
  <c r="X12" i="103"/>
  <c r="X12" i="102"/>
  <c r="X12" i="101"/>
  <c r="X12" i="100"/>
  <c r="X12" i="99"/>
  <c r="X12" i="97"/>
  <c r="X12" i="98"/>
  <c r="X12" i="93"/>
  <c r="X12" i="96"/>
  <c r="X12" i="95"/>
  <c r="X12" i="94"/>
  <c r="X12" i="89"/>
  <c r="X12" i="92"/>
  <c r="X12" i="90"/>
  <c r="X12" i="91"/>
  <c r="X12" i="88"/>
  <c r="X12" i="87"/>
  <c r="X12" i="86"/>
  <c r="X12" i="85"/>
  <c r="X12" i="83"/>
  <c r="X12" i="84"/>
  <c r="X12" i="82"/>
  <c r="X12" i="81"/>
  <c r="X12" i="80"/>
  <c r="X12" i="78"/>
  <c r="X12" i="73"/>
  <c r="X12" i="79"/>
  <c r="X12" i="75"/>
  <c r="X12" i="77"/>
  <c r="X12" i="76"/>
  <c r="X12" i="72"/>
  <c r="X12" i="74"/>
  <c r="X20" i="107"/>
  <c r="X20" i="106"/>
  <c r="X20" i="105"/>
  <c r="X20" i="104"/>
  <c r="X20" i="103"/>
  <c r="X20" i="101"/>
  <c r="X20" i="102"/>
  <c r="X20" i="100"/>
  <c r="X20" i="99"/>
  <c r="X20" i="97"/>
  <c r="X20" i="98"/>
  <c r="X20" i="96"/>
  <c r="X20" i="94"/>
  <c r="X20" i="95"/>
  <c r="X20" i="93"/>
  <c r="X20" i="92"/>
  <c r="X20" i="90"/>
  <c r="X20" i="91"/>
  <c r="X20" i="89"/>
  <c r="X20" i="86"/>
  <c r="X20" i="87"/>
  <c r="X20" i="88"/>
  <c r="X20" i="85"/>
  <c r="X20" i="83"/>
  <c r="X20" i="82"/>
  <c r="X20" i="84"/>
  <c r="X20" i="81"/>
  <c r="X20" i="80"/>
  <c r="X20" i="78"/>
  <c r="X20" i="75"/>
  <c r="X20" i="73"/>
  <c r="X20" i="79"/>
  <c r="X20" i="72"/>
  <c r="X20" i="77"/>
  <c r="X20" i="76"/>
  <c r="X20" i="74"/>
  <c r="V28" i="107"/>
  <c r="V28" i="106"/>
  <c r="V28" i="105"/>
  <c r="V28" i="104"/>
  <c r="V28" i="102"/>
  <c r="V28" i="103"/>
  <c r="V28" i="101"/>
  <c r="V28" i="100"/>
  <c r="V28" i="99"/>
  <c r="V28" i="98"/>
  <c r="V28" i="96"/>
  <c r="V28" i="97"/>
  <c r="V28" i="95"/>
  <c r="V28" i="93"/>
  <c r="V28" i="94"/>
  <c r="V28" i="92"/>
  <c r="V28" i="91"/>
  <c r="V28" i="90"/>
  <c r="V28" i="89"/>
  <c r="V28" i="86"/>
  <c r="V28" i="88"/>
  <c r="V28" i="87"/>
  <c r="V28" i="85"/>
  <c r="V28" i="81"/>
  <c r="V28" i="82"/>
  <c r="V28" i="84"/>
  <c r="V28" i="83"/>
  <c r="V28" i="79"/>
  <c r="V28" i="78"/>
  <c r="V28" i="77"/>
  <c r="V28" i="74"/>
  <c r="V28" i="72"/>
  <c r="V28" i="80"/>
  <c r="V28" i="76"/>
  <c r="V28" i="75"/>
  <c r="V28" i="73"/>
  <c r="V36" i="107"/>
  <c r="V36" i="105"/>
  <c r="V36" i="106"/>
  <c r="V36" i="104"/>
  <c r="V36" i="103"/>
  <c r="V36" i="102"/>
  <c r="V36" i="100"/>
  <c r="V36" i="101"/>
  <c r="V36" i="98"/>
  <c r="V36" i="99"/>
  <c r="V36" i="97"/>
  <c r="V36" i="96"/>
  <c r="V36" i="95"/>
  <c r="V36" i="94"/>
  <c r="V36" i="93"/>
  <c r="V36" i="91"/>
  <c r="V36" i="90"/>
  <c r="V36" i="92"/>
  <c r="V36" i="89"/>
  <c r="V36" i="86"/>
  <c r="V36" i="87"/>
  <c r="V36" i="88"/>
  <c r="V36" i="85"/>
  <c r="V36" i="81"/>
  <c r="V36" i="80"/>
  <c r="V36" i="84"/>
  <c r="V36" i="83"/>
  <c r="V36" i="82"/>
  <c r="V36" i="76"/>
  <c r="V36" i="74"/>
  <c r="V36" i="77"/>
  <c r="V36" i="75"/>
  <c r="V36" i="73"/>
  <c r="V36" i="79"/>
  <c r="V36" i="78"/>
  <c r="V36" i="72"/>
  <c r="X44" i="107"/>
  <c r="X44" i="106"/>
  <c r="X44" i="105"/>
  <c r="X44" i="104"/>
  <c r="X44" i="103"/>
  <c r="X44" i="102"/>
  <c r="X44" i="101"/>
  <c r="X44" i="100"/>
  <c r="X44" i="99"/>
  <c r="X44" i="97"/>
  <c r="X44" i="98"/>
  <c r="X44" i="96"/>
  <c r="X44" i="95"/>
  <c r="X44" i="93"/>
  <c r="X44" i="94"/>
  <c r="X44" i="92"/>
  <c r="X44" i="91"/>
  <c r="X44" i="88"/>
  <c r="X44" i="89"/>
  <c r="X44" i="90"/>
  <c r="X44" i="85"/>
  <c r="X44" i="86"/>
  <c r="X44" i="84"/>
  <c r="X44" i="87"/>
  <c r="X44" i="82"/>
  <c r="X44" i="83"/>
  <c r="X44" i="80"/>
  <c r="X44" i="81"/>
  <c r="X44" i="73"/>
  <c r="X44" i="77"/>
  <c r="X44" i="78"/>
  <c r="X44" i="76"/>
  <c r="X44" i="75"/>
  <c r="X44" i="79"/>
  <c r="X44" i="74"/>
  <c r="X44" i="72"/>
  <c r="V13" i="107"/>
  <c r="V13" i="106"/>
  <c r="V13" i="105"/>
  <c r="V13" i="104"/>
  <c r="V13" i="103"/>
  <c r="V13" i="102"/>
  <c r="V13" i="101"/>
  <c r="V13" i="100"/>
  <c r="V13" i="98"/>
  <c r="V13" i="99"/>
  <c r="V13" i="94"/>
  <c r="V13" i="93"/>
  <c r="V13" i="97"/>
  <c r="V13" i="96"/>
  <c r="V13" i="95"/>
  <c r="V13" i="91"/>
  <c r="V13" i="89"/>
  <c r="V13" i="92"/>
  <c r="V13" i="90"/>
  <c r="V13" i="88"/>
  <c r="V13" i="85"/>
  <c r="V13" i="87"/>
  <c r="V13" i="86"/>
  <c r="V13" i="83"/>
  <c r="V13" i="84"/>
  <c r="V13" i="82"/>
  <c r="V13" i="81"/>
  <c r="V13" i="76"/>
  <c r="V13" i="80"/>
  <c r="V13" i="78"/>
  <c r="V13" i="75"/>
  <c r="V13" i="74"/>
  <c r="V13" i="73"/>
  <c r="V13" i="79"/>
  <c r="V13" i="77"/>
  <c r="V13" i="72"/>
  <c r="V33" i="107"/>
  <c r="V33" i="106"/>
  <c r="V33" i="105"/>
  <c r="V33" i="103"/>
  <c r="V33" i="104"/>
  <c r="V33" i="100"/>
  <c r="V33" i="102"/>
  <c r="V33" i="101"/>
  <c r="V33" i="99"/>
  <c r="V33" i="98"/>
  <c r="V33" i="97"/>
  <c r="V33" i="94"/>
  <c r="V33" i="93"/>
  <c r="V33" i="96"/>
  <c r="V33" i="95"/>
  <c r="V33" i="92"/>
  <c r="V33" i="89"/>
  <c r="V33" i="91"/>
  <c r="V33" i="90"/>
  <c r="V33" i="87"/>
  <c r="V33" i="86"/>
  <c r="V33" i="85"/>
  <c r="V33" i="88"/>
  <c r="V33" i="83"/>
  <c r="V33" i="82"/>
  <c r="V33" i="81"/>
  <c r="V33" i="84"/>
  <c r="V33" i="80"/>
  <c r="V33" i="79"/>
  <c r="V33" i="72"/>
  <c r="V33" i="78"/>
  <c r="V33" i="74"/>
  <c r="V33" i="76"/>
  <c r="V33" i="77"/>
  <c r="V33" i="73"/>
  <c r="V33" i="75"/>
  <c r="J31" i="107"/>
  <c r="J31" i="105"/>
  <c r="J31" i="106"/>
  <c r="J31" i="104"/>
  <c r="J31" i="103"/>
  <c r="J31" i="102"/>
  <c r="J31" i="101"/>
  <c r="J31" i="100"/>
  <c r="J31" i="99"/>
  <c r="J31" i="98"/>
  <c r="J31" i="97"/>
  <c r="J31" i="95"/>
  <c r="J31" i="94"/>
  <c r="J31" i="93"/>
  <c r="J31" i="96"/>
  <c r="J31" i="90"/>
  <c r="J31" i="92"/>
  <c r="J31" i="89"/>
  <c r="J31" i="91"/>
  <c r="J31" i="87"/>
  <c r="J31" i="88"/>
  <c r="J31" i="86"/>
  <c r="J31" i="85"/>
  <c r="J31" i="84"/>
  <c r="J31" i="83"/>
  <c r="J31" i="82"/>
  <c r="J31" i="81"/>
  <c r="J31" i="78"/>
  <c r="J31" i="76"/>
  <c r="J31" i="80"/>
  <c r="J31" i="75"/>
  <c r="J31" i="73"/>
  <c r="J31" i="79"/>
  <c r="J31" i="77"/>
  <c r="J31" i="74"/>
  <c r="J31" i="72"/>
  <c r="F31" i="107"/>
  <c r="G31" i="107" s="1"/>
  <c r="P31" i="107"/>
  <c r="F31" i="106"/>
  <c r="G31" i="106" s="1"/>
  <c r="P31" i="106"/>
  <c r="F31" i="105"/>
  <c r="G31" i="105" s="1"/>
  <c r="P31" i="105"/>
  <c r="P31" i="104"/>
  <c r="F31" i="104"/>
  <c r="G31" i="104" s="1"/>
  <c r="F31" i="103"/>
  <c r="G31" i="103" s="1"/>
  <c r="P31" i="103"/>
  <c r="P31" i="102"/>
  <c r="P31" i="101"/>
  <c r="F31" i="101"/>
  <c r="G31" i="101" s="1"/>
  <c r="F31" i="100"/>
  <c r="G31" i="100" s="1"/>
  <c r="P31" i="100"/>
  <c r="F31" i="102"/>
  <c r="G31" i="102" s="1"/>
  <c r="P31" i="99"/>
  <c r="F31" i="98"/>
  <c r="G31" i="98" s="1"/>
  <c r="P31" i="98"/>
  <c r="F31" i="99"/>
  <c r="G31" i="99" s="1"/>
  <c r="F31" i="97"/>
  <c r="G31" i="97" s="1"/>
  <c r="P31" i="96"/>
  <c r="P31" i="97"/>
  <c r="F31" i="96"/>
  <c r="G31" i="96" s="1"/>
  <c r="P31" i="95"/>
  <c r="P31" i="94"/>
  <c r="P31" i="93"/>
  <c r="F31" i="95"/>
  <c r="G31" i="95" s="1"/>
  <c r="F31" i="94"/>
  <c r="G31" i="94" s="1"/>
  <c r="F31" i="93"/>
  <c r="G31" i="93" s="1"/>
  <c r="P31" i="92"/>
  <c r="F31" i="91"/>
  <c r="G31" i="91" s="1"/>
  <c r="P31" i="89"/>
  <c r="P31" i="91"/>
  <c r="F31" i="90"/>
  <c r="G31" i="90" s="1"/>
  <c r="P31" i="90"/>
  <c r="F31" i="92"/>
  <c r="G31" i="92" s="1"/>
  <c r="F31" i="89"/>
  <c r="G31" i="89" s="1"/>
  <c r="F31" i="87"/>
  <c r="G31" i="87" s="1"/>
  <c r="F31" i="88"/>
  <c r="G31" i="88" s="1"/>
  <c r="P31" i="87"/>
  <c r="F31" i="86"/>
  <c r="G31" i="86" s="1"/>
  <c r="F31" i="85"/>
  <c r="G31" i="85" s="1"/>
  <c r="P31" i="88"/>
  <c r="P31" i="86"/>
  <c r="P31" i="85"/>
  <c r="P31" i="83"/>
  <c r="F31" i="82"/>
  <c r="G31" i="82" s="1"/>
  <c r="F31" i="81"/>
  <c r="G31" i="81" s="1"/>
  <c r="P31" i="82"/>
  <c r="P31" i="81"/>
  <c r="F31" i="84"/>
  <c r="G31" i="84" s="1"/>
  <c r="P31" i="84"/>
  <c r="F31" i="83"/>
  <c r="G31" i="83" s="1"/>
  <c r="P31" i="79"/>
  <c r="P31" i="77"/>
  <c r="F31" i="74"/>
  <c r="G31" i="74" s="1"/>
  <c r="P31" i="72"/>
  <c r="F31" i="78"/>
  <c r="G31" i="78" s="1"/>
  <c r="F31" i="76"/>
  <c r="G31" i="76" s="1"/>
  <c r="P31" i="74"/>
  <c r="F31" i="80"/>
  <c r="G31" i="80" s="1"/>
  <c r="P31" i="78"/>
  <c r="P31" i="76"/>
  <c r="F31" i="75"/>
  <c r="G31" i="75" s="1"/>
  <c r="F31" i="73"/>
  <c r="G31" i="73" s="1"/>
  <c r="F31" i="72"/>
  <c r="G31" i="72" s="1"/>
  <c r="P31" i="80"/>
  <c r="F31" i="79"/>
  <c r="G31" i="79" s="1"/>
  <c r="F31" i="77"/>
  <c r="G31" i="77" s="1"/>
  <c r="P31" i="75"/>
  <c r="P31" i="73"/>
  <c r="F7" i="107"/>
  <c r="G7" i="107" s="1"/>
  <c r="P7" i="107"/>
  <c r="F7" i="106"/>
  <c r="G7" i="106" s="1"/>
  <c r="F7" i="105"/>
  <c r="G7" i="105" s="1"/>
  <c r="P7" i="106"/>
  <c r="P7" i="105"/>
  <c r="F7" i="104"/>
  <c r="G7" i="104" s="1"/>
  <c r="P7" i="104"/>
  <c r="P7" i="103"/>
  <c r="F7" i="103"/>
  <c r="G7" i="103" s="1"/>
  <c r="P7" i="102"/>
  <c r="F7" i="101"/>
  <c r="G7" i="101" s="1"/>
  <c r="P7" i="100"/>
  <c r="F7" i="102"/>
  <c r="G7" i="102" s="1"/>
  <c r="P7" i="101"/>
  <c r="P7" i="99"/>
  <c r="F7" i="97"/>
  <c r="G7" i="97" s="1"/>
  <c r="F7" i="100"/>
  <c r="G7" i="100" s="1"/>
  <c r="F7" i="98"/>
  <c r="G7" i="98" s="1"/>
  <c r="F7" i="99"/>
  <c r="G7" i="99" s="1"/>
  <c r="P7" i="98"/>
  <c r="F7" i="94"/>
  <c r="G7" i="94" s="1"/>
  <c r="P7" i="93"/>
  <c r="F7" i="96"/>
  <c r="G7" i="96" s="1"/>
  <c r="F7" i="95"/>
  <c r="G7" i="95" s="1"/>
  <c r="P7" i="94"/>
  <c r="P7" i="96"/>
  <c r="P7" i="95"/>
  <c r="P7" i="97"/>
  <c r="F7" i="93"/>
  <c r="G7" i="93" s="1"/>
  <c r="P7" i="91"/>
  <c r="F7" i="91"/>
  <c r="G7" i="91" s="1"/>
  <c r="P7" i="89"/>
  <c r="F7" i="92"/>
  <c r="G7" i="92" s="1"/>
  <c r="P7" i="92"/>
  <c r="F7" i="90"/>
  <c r="G7" i="90" s="1"/>
  <c r="P7" i="90"/>
  <c r="F7" i="89"/>
  <c r="G7" i="89" s="1"/>
  <c r="F7" i="88"/>
  <c r="G7" i="88" s="1"/>
  <c r="P7" i="88"/>
  <c r="F7" i="87"/>
  <c r="G7" i="87" s="1"/>
  <c r="F7" i="86"/>
  <c r="G7" i="86" s="1"/>
  <c r="F7" i="85"/>
  <c r="G7" i="85" s="1"/>
  <c r="P7" i="87"/>
  <c r="P7" i="86"/>
  <c r="P7" i="85"/>
  <c r="F7" i="83"/>
  <c r="G7" i="83" s="1"/>
  <c r="F7" i="84"/>
  <c r="G7" i="84" s="1"/>
  <c r="P7" i="83"/>
  <c r="F7" i="82"/>
  <c r="G7" i="82" s="1"/>
  <c r="P7" i="84"/>
  <c r="P7" i="82"/>
  <c r="F7" i="81"/>
  <c r="G7" i="81" s="1"/>
  <c r="P7" i="81"/>
  <c r="F7" i="80"/>
  <c r="G7" i="80" s="1"/>
  <c r="P7" i="79"/>
  <c r="F7" i="76"/>
  <c r="G7" i="76" s="1"/>
  <c r="P7" i="73"/>
  <c r="P7" i="80"/>
  <c r="F7" i="78"/>
  <c r="G7" i="78" s="1"/>
  <c r="F7" i="77"/>
  <c r="G7" i="77" s="1"/>
  <c r="P7" i="76"/>
  <c r="F7" i="75"/>
  <c r="G7" i="75" s="1"/>
  <c r="F7" i="74"/>
  <c r="G7" i="74" s="1"/>
  <c r="P7" i="78"/>
  <c r="P7" i="77"/>
  <c r="P7" i="75"/>
  <c r="P7" i="74"/>
  <c r="F7" i="79"/>
  <c r="G7" i="79" s="1"/>
  <c r="P7" i="72"/>
  <c r="F7" i="73"/>
  <c r="G7" i="73" s="1"/>
  <c r="F7" i="72"/>
  <c r="G7" i="72" s="1"/>
  <c r="X46" i="107"/>
  <c r="X46" i="106"/>
  <c r="X46" i="105"/>
  <c r="X46" i="104"/>
  <c r="X46" i="103"/>
  <c r="X46" i="101"/>
  <c r="X46" i="102"/>
  <c r="X46" i="100"/>
  <c r="X46" i="98"/>
  <c r="X46" i="96"/>
  <c r="X46" i="99"/>
  <c r="X46" i="97"/>
  <c r="X46" i="94"/>
  <c r="X46" i="92"/>
  <c r="X46" i="95"/>
  <c r="X46" i="93"/>
  <c r="X46" i="90"/>
  <c r="X46" i="91"/>
  <c r="X46" i="89"/>
  <c r="X46" i="88"/>
  <c r="X46" i="87"/>
  <c r="X46" i="85"/>
  <c r="X46" i="86"/>
  <c r="X46" i="84"/>
  <c r="X46" i="80"/>
  <c r="X46" i="82"/>
  <c r="X46" i="81"/>
  <c r="X46" i="83"/>
  <c r="X46" i="76"/>
  <c r="X46" i="75"/>
  <c r="X46" i="79"/>
  <c r="X46" i="74"/>
  <c r="X46" i="72"/>
  <c r="X46" i="77"/>
  <c r="X46" i="73"/>
  <c r="X46" i="78"/>
  <c r="X19" i="107"/>
  <c r="X19" i="106"/>
  <c r="X19" i="105"/>
  <c r="X19" i="103"/>
  <c r="X19" i="104"/>
  <c r="X19" i="101"/>
  <c r="X19" i="102"/>
  <c r="X19" i="100"/>
  <c r="X19" i="99"/>
  <c r="X19" i="98"/>
  <c r="X19" i="94"/>
  <c r="X19" i="95"/>
  <c r="X19" i="93"/>
  <c r="X19" i="97"/>
  <c r="X19" i="96"/>
  <c r="X19" i="91"/>
  <c r="X19" i="89"/>
  <c r="X19" i="92"/>
  <c r="X19" i="90"/>
  <c r="X19" i="87"/>
  <c r="X19" i="88"/>
  <c r="X19" i="85"/>
  <c r="X19" i="86"/>
  <c r="X19" i="83"/>
  <c r="X19" i="84"/>
  <c r="X19" i="82"/>
  <c r="X19" i="81"/>
  <c r="X19" i="79"/>
  <c r="X19" i="72"/>
  <c r="X19" i="77"/>
  <c r="X19" i="76"/>
  <c r="X19" i="74"/>
  <c r="X19" i="75"/>
  <c r="X19" i="78"/>
  <c r="X19" i="80"/>
  <c r="X19" i="73"/>
  <c r="X43" i="107"/>
  <c r="X43" i="106"/>
  <c r="X43" i="105"/>
  <c r="X43" i="104"/>
  <c r="X43" i="103"/>
  <c r="X43" i="102"/>
  <c r="X43" i="101"/>
  <c r="X43" i="100"/>
  <c r="X43" i="99"/>
  <c r="X43" i="97"/>
  <c r="X43" i="98"/>
  <c r="X43" i="93"/>
  <c r="X43" i="94"/>
  <c r="X43" i="96"/>
  <c r="X43" i="92"/>
  <c r="X43" i="95"/>
  <c r="X43" i="91"/>
  <c r="X43" i="88"/>
  <c r="X43" i="89"/>
  <c r="X43" i="90"/>
  <c r="X43" i="85"/>
  <c r="X43" i="86"/>
  <c r="X43" i="84"/>
  <c r="X43" i="87"/>
  <c r="X43" i="83"/>
  <c r="X43" i="80"/>
  <c r="X43" i="81"/>
  <c r="X43" i="82"/>
  <c r="X43" i="77"/>
  <c r="X43" i="78"/>
  <c r="X43" i="76"/>
  <c r="X43" i="75"/>
  <c r="X43" i="79"/>
  <c r="X43" i="74"/>
  <c r="X43" i="73"/>
  <c r="X43" i="72"/>
  <c r="V37" i="106"/>
  <c r="V37" i="105"/>
  <c r="V37" i="107"/>
  <c r="V37" i="104"/>
  <c r="V37" i="103"/>
  <c r="V37" i="102"/>
  <c r="V37" i="100"/>
  <c r="V37" i="99"/>
  <c r="V37" i="101"/>
  <c r="V37" i="97"/>
  <c r="V37" i="96"/>
  <c r="V37" i="98"/>
  <c r="V37" i="94"/>
  <c r="V37" i="93"/>
  <c r="V37" i="95"/>
  <c r="V37" i="92"/>
  <c r="V37" i="89"/>
  <c r="V37" i="91"/>
  <c r="V37" i="90"/>
  <c r="V37" i="86"/>
  <c r="V37" i="87"/>
  <c r="V37" i="88"/>
  <c r="V37" i="85"/>
  <c r="V37" i="84"/>
  <c r="V37" i="83"/>
  <c r="V37" i="82"/>
  <c r="V37" i="81"/>
  <c r="V37" i="80"/>
  <c r="V37" i="77"/>
  <c r="V37" i="76"/>
  <c r="V37" i="74"/>
  <c r="V37" i="75"/>
  <c r="V37" i="73"/>
  <c r="V37" i="72"/>
  <c r="V37" i="79"/>
  <c r="V37" i="78"/>
  <c r="V20" i="106"/>
  <c r="V20" i="107"/>
  <c r="V20" i="105"/>
  <c r="V20" i="104"/>
  <c r="V20" i="103"/>
  <c r="V20" i="102"/>
  <c r="V20" i="101"/>
  <c r="V20" i="100"/>
  <c r="V20" i="99"/>
  <c r="V20" i="98"/>
  <c r="V20" i="97"/>
  <c r="V20" i="95"/>
  <c r="V20" i="93"/>
  <c r="V20" i="96"/>
  <c r="V20" i="94"/>
  <c r="V20" i="89"/>
  <c r="V20" i="92"/>
  <c r="V20" i="90"/>
  <c r="V20" i="91"/>
  <c r="V20" i="86"/>
  <c r="V20" i="87"/>
  <c r="V20" i="88"/>
  <c r="V20" i="85"/>
  <c r="V20" i="84"/>
  <c r="V20" i="81"/>
  <c r="V20" i="83"/>
  <c r="V20" i="82"/>
  <c r="V20" i="76"/>
  <c r="V20" i="74"/>
  <c r="V20" i="80"/>
  <c r="V20" i="78"/>
  <c r="V20" i="75"/>
  <c r="V20" i="73"/>
  <c r="V20" i="79"/>
  <c r="V20" i="72"/>
  <c r="V20" i="77"/>
  <c r="X28" i="107"/>
  <c r="X28" i="106"/>
  <c r="X28" i="104"/>
  <c r="X28" i="105"/>
  <c r="X28" i="103"/>
  <c r="X28" i="101"/>
  <c r="X28" i="102"/>
  <c r="X28" i="100"/>
  <c r="X28" i="99"/>
  <c r="X28" i="98"/>
  <c r="X28" i="97"/>
  <c r="X28" i="95"/>
  <c r="X28" i="93"/>
  <c r="X28" i="94"/>
  <c r="X28" i="96"/>
  <c r="X28" i="92"/>
  <c r="X28" i="91"/>
  <c r="X28" i="90"/>
  <c r="X28" i="89"/>
  <c r="X28" i="88"/>
  <c r="X28" i="87"/>
  <c r="X28" i="85"/>
  <c r="X28" i="86"/>
  <c r="X28" i="82"/>
  <c r="X28" i="84"/>
  <c r="X28" i="83"/>
  <c r="X28" i="81"/>
  <c r="X28" i="80"/>
  <c r="X28" i="76"/>
  <c r="X28" i="75"/>
  <c r="X28" i="73"/>
  <c r="X28" i="78"/>
  <c r="X28" i="72"/>
  <c r="X28" i="79"/>
  <c r="X28" i="74"/>
  <c r="X28" i="77"/>
  <c r="X36" i="107"/>
  <c r="X36" i="106"/>
  <c r="X36" i="104"/>
  <c r="X36" i="105"/>
  <c r="X36" i="103"/>
  <c r="X36" i="101"/>
  <c r="X36" i="100"/>
  <c r="X36" i="102"/>
  <c r="X36" i="98"/>
  <c r="X36" i="99"/>
  <c r="X36" i="97"/>
  <c r="X36" i="96"/>
  <c r="X36" i="95"/>
  <c r="X36" i="94"/>
  <c r="X36" i="93"/>
  <c r="X36" i="90"/>
  <c r="X36" i="92"/>
  <c r="X36" i="89"/>
  <c r="X36" i="91"/>
  <c r="X36" i="87"/>
  <c r="X36" i="88"/>
  <c r="X36" i="85"/>
  <c r="X36" i="86"/>
  <c r="X36" i="80"/>
  <c r="X36" i="84"/>
  <c r="X36" i="83"/>
  <c r="X36" i="82"/>
  <c r="X36" i="81"/>
  <c r="X36" i="77"/>
  <c r="X36" i="75"/>
  <c r="X36" i="73"/>
  <c r="X36" i="79"/>
  <c r="X36" i="72"/>
  <c r="X36" i="78"/>
  <c r="X36" i="76"/>
  <c r="X36" i="74"/>
  <c r="V44" i="107"/>
  <c r="V44" i="106"/>
  <c r="V44" i="105"/>
  <c r="V44" i="104"/>
  <c r="V44" i="103"/>
  <c r="V44" i="101"/>
  <c r="V44" i="102"/>
  <c r="V44" i="100"/>
  <c r="V44" i="99"/>
  <c r="V44" i="97"/>
  <c r="V44" i="98"/>
  <c r="V44" i="96"/>
  <c r="V44" i="92"/>
  <c r="V44" i="95"/>
  <c r="V44" i="93"/>
  <c r="V44" i="94"/>
  <c r="V44" i="90"/>
  <c r="V44" i="91"/>
  <c r="V44" i="88"/>
  <c r="V44" i="89"/>
  <c r="V44" i="87"/>
  <c r="V44" i="85"/>
  <c r="V44" i="86"/>
  <c r="V44" i="84"/>
  <c r="V44" i="81"/>
  <c r="V44" i="82"/>
  <c r="V44" i="83"/>
  <c r="V44" i="80"/>
  <c r="V44" i="79"/>
  <c r="V44" i="74"/>
  <c r="V44" i="72"/>
  <c r="V44" i="73"/>
  <c r="V44" i="77"/>
  <c r="V44" i="76"/>
  <c r="V44" i="75"/>
  <c r="V44" i="78"/>
  <c r="X13" i="107"/>
  <c r="X13" i="106"/>
  <c r="X13" i="105"/>
  <c r="X13" i="104"/>
  <c r="X13" i="103"/>
  <c r="X13" i="102"/>
  <c r="X13" i="101"/>
  <c r="X13" i="100"/>
  <c r="X13" i="99"/>
  <c r="X13" i="98"/>
  <c r="X13" i="97"/>
  <c r="X13" i="94"/>
  <c r="X13" i="93"/>
  <c r="X13" i="96"/>
  <c r="X13" i="95"/>
  <c r="X13" i="89"/>
  <c r="X13" i="92"/>
  <c r="X13" i="90"/>
  <c r="X13" i="91"/>
  <c r="X13" i="87"/>
  <c r="X13" i="86"/>
  <c r="X13" i="88"/>
  <c r="X13" i="85"/>
  <c r="X13" i="83"/>
  <c r="X13" i="84"/>
  <c r="X13" i="82"/>
  <c r="X13" i="81"/>
  <c r="X13" i="80"/>
  <c r="X13" i="78"/>
  <c r="X13" i="75"/>
  <c r="X13" i="74"/>
  <c r="X13" i="73"/>
  <c r="X13" i="79"/>
  <c r="X13" i="77"/>
  <c r="X13" i="76"/>
  <c r="X13" i="72"/>
  <c r="X33" i="107"/>
  <c r="X33" i="106"/>
  <c r="X33" i="105"/>
  <c r="X33" i="104"/>
  <c r="X33" i="102"/>
  <c r="X33" i="103"/>
  <c r="X33" i="101"/>
  <c r="X33" i="100"/>
  <c r="X33" i="99"/>
  <c r="X33" i="97"/>
  <c r="X33" i="98"/>
  <c r="X33" i="96"/>
  <c r="X33" i="95"/>
  <c r="X33" i="94"/>
  <c r="X33" i="93"/>
  <c r="X33" i="91"/>
  <c r="X33" i="90"/>
  <c r="X33" i="92"/>
  <c r="X33" i="89"/>
  <c r="X33" i="87"/>
  <c r="X33" i="86"/>
  <c r="X33" i="85"/>
  <c r="X33" i="88"/>
  <c r="X33" i="82"/>
  <c r="X33" i="81"/>
  <c r="X33" i="84"/>
  <c r="X33" i="80"/>
  <c r="X33" i="83"/>
  <c r="X33" i="78"/>
  <c r="X33" i="74"/>
  <c r="X33" i="76"/>
  <c r="X33" i="77"/>
  <c r="X33" i="75"/>
  <c r="X33" i="73"/>
  <c r="X33" i="79"/>
  <c r="X33" i="72"/>
  <c r="J48" i="107"/>
  <c r="J48" i="106"/>
  <c r="J48" i="105"/>
  <c r="J48" i="104"/>
  <c r="J48" i="103"/>
  <c r="J48" i="102"/>
  <c r="J48" i="99"/>
  <c r="J48" i="101"/>
  <c r="J48" i="100"/>
  <c r="J48" i="97"/>
  <c r="J48" i="98"/>
  <c r="J48" i="96"/>
  <c r="J48" i="95"/>
  <c r="J48" i="92"/>
  <c r="J48" i="94"/>
  <c r="J48" i="93"/>
  <c r="J48" i="91"/>
  <c r="J48" i="88"/>
  <c r="J48" i="90"/>
  <c r="J48" i="89"/>
  <c r="J48" i="84"/>
  <c r="J48" i="86"/>
  <c r="J48" i="87"/>
  <c r="J48" i="85"/>
  <c r="J48" i="81"/>
  <c r="J48" i="83"/>
  <c r="J48" i="82"/>
  <c r="J48" i="80"/>
  <c r="J48" i="77"/>
  <c r="J48" i="74"/>
  <c r="J48" i="78"/>
  <c r="J48" i="75"/>
  <c r="J48" i="76"/>
  <c r="J48" i="73"/>
  <c r="J48" i="79"/>
  <c r="J48" i="72"/>
  <c r="J5" i="107"/>
  <c r="J5" i="106"/>
  <c r="J5" i="105"/>
  <c r="J5" i="104"/>
  <c r="J5" i="103"/>
  <c r="J5" i="101"/>
  <c r="J5" i="102"/>
  <c r="J5" i="100"/>
  <c r="J5" i="98"/>
  <c r="J5" i="99"/>
  <c r="J5" i="97"/>
  <c r="J5" i="96"/>
  <c r="J5" i="94"/>
  <c r="J5" i="93"/>
  <c r="J5" i="95"/>
  <c r="J5" i="92"/>
  <c r="J5" i="90"/>
  <c r="J5" i="89"/>
  <c r="J5" i="91"/>
  <c r="J5" i="86"/>
  <c r="J5" i="87"/>
  <c r="J5" i="85"/>
  <c r="J5" i="88"/>
  <c r="J5" i="84"/>
  <c r="J5" i="82"/>
  <c r="J5" i="81"/>
  <c r="J5" i="83"/>
  <c r="J5" i="79"/>
  <c r="J5" i="78"/>
  <c r="J5" i="77"/>
  <c r="J5" i="75"/>
  <c r="J5" i="76"/>
  <c r="J5" i="73"/>
  <c r="J5" i="72"/>
  <c r="J5" i="74"/>
  <c r="J5" i="80"/>
  <c r="P35" i="107"/>
  <c r="F35" i="107"/>
  <c r="G35" i="107" s="1"/>
  <c r="P35" i="106"/>
  <c r="F35" i="105"/>
  <c r="G35" i="105" s="1"/>
  <c r="F35" i="106"/>
  <c r="G35" i="106" s="1"/>
  <c r="P35" i="105"/>
  <c r="F35" i="104"/>
  <c r="G35" i="104" s="1"/>
  <c r="F35" i="103"/>
  <c r="G35" i="103" s="1"/>
  <c r="P35" i="104"/>
  <c r="P35" i="103"/>
  <c r="F35" i="102"/>
  <c r="G35" i="102" s="1"/>
  <c r="P35" i="102"/>
  <c r="P35" i="101"/>
  <c r="F35" i="101"/>
  <c r="G35" i="101" s="1"/>
  <c r="F35" i="100"/>
  <c r="G35" i="100" s="1"/>
  <c r="P35" i="100"/>
  <c r="P35" i="99"/>
  <c r="F35" i="99"/>
  <c r="G35" i="99" s="1"/>
  <c r="P35" i="97"/>
  <c r="P35" i="96"/>
  <c r="F35" i="98"/>
  <c r="G35" i="98" s="1"/>
  <c r="P35" i="98"/>
  <c r="F35" i="97"/>
  <c r="G35" i="97" s="1"/>
  <c r="F35" i="96"/>
  <c r="G35" i="96" s="1"/>
  <c r="P35" i="94"/>
  <c r="P35" i="93"/>
  <c r="F35" i="95"/>
  <c r="G35" i="95" s="1"/>
  <c r="P35" i="95"/>
  <c r="F35" i="94"/>
  <c r="G35" i="94" s="1"/>
  <c r="F35" i="93"/>
  <c r="G35" i="93" s="1"/>
  <c r="P35" i="92"/>
  <c r="F35" i="91"/>
  <c r="G35" i="91" s="1"/>
  <c r="P35" i="89"/>
  <c r="P35" i="91"/>
  <c r="F35" i="90"/>
  <c r="G35" i="90" s="1"/>
  <c r="P35" i="90"/>
  <c r="F35" i="92"/>
  <c r="G35" i="92" s="1"/>
  <c r="F35" i="89"/>
  <c r="G35" i="89" s="1"/>
  <c r="F35" i="86"/>
  <c r="G35" i="86" s="1"/>
  <c r="P35" i="85"/>
  <c r="F35" i="87"/>
  <c r="G35" i="87" s="1"/>
  <c r="P35" i="86"/>
  <c r="F35" i="88"/>
  <c r="G35" i="88" s="1"/>
  <c r="P35" i="87"/>
  <c r="P35" i="88"/>
  <c r="F35" i="85"/>
  <c r="G35" i="85" s="1"/>
  <c r="P35" i="83"/>
  <c r="P35" i="82"/>
  <c r="F35" i="81"/>
  <c r="G35" i="81" s="1"/>
  <c r="P35" i="81"/>
  <c r="F35" i="80"/>
  <c r="G35" i="80" s="1"/>
  <c r="F35" i="84"/>
  <c r="G35" i="84" s="1"/>
  <c r="P35" i="80"/>
  <c r="P35" i="84"/>
  <c r="F35" i="83"/>
  <c r="G35" i="83" s="1"/>
  <c r="F35" i="82"/>
  <c r="G35" i="82" s="1"/>
  <c r="P35" i="78"/>
  <c r="F35" i="76"/>
  <c r="G35" i="76" s="1"/>
  <c r="F35" i="74"/>
  <c r="G35" i="74" s="1"/>
  <c r="F35" i="77"/>
  <c r="G35" i="77" s="1"/>
  <c r="P35" i="76"/>
  <c r="F35" i="75"/>
  <c r="G35" i="75" s="1"/>
  <c r="P35" i="74"/>
  <c r="F35" i="73"/>
  <c r="G35" i="73" s="1"/>
  <c r="F35" i="79"/>
  <c r="G35" i="79" s="1"/>
  <c r="P35" i="77"/>
  <c r="P35" i="75"/>
  <c r="P35" i="73"/>
  <c r="F35" i="78"/>
  <c r="G35" i="78" s="1"/>
  <c r="P35" i="72"/>
  <c r="P35" i="79"/>
  <c r="F35" i="72"/>
  <c r="G35" i="72" s="1"/>
  <c r="P19" i="107"/>
  <c r="P19" i="106"/>
  <c r="F19" i="107"/>
  <c r="G19" i="107" s="1"/>
  <c r="P19" i="105"/>
  <c r="F19" i="105"/>
  <c r="G19" i="105" s="1"/>
  <c r="F19" i="104"/>
  <c r="G19" i="104" s="1"/>
  <c r="P19" i="103"/>
  <c r="F19" i="106"/>
  <c r="G19" i="106" s="1"/>
  <c r="P19" i="104"/>
  <c r="F19" i="103"/>
  <c r="G19" i="103" s="1"/>
  <c r="F19" i="102"/>
  <c r="G19" i="102" s="1"/>
  <c r="P19" i="101"/>
  <c r="P19" i="100"/>
  <c r="F19" i="101"/>
  <c r="G19" i="101" s="1"/>
  <c r="P19" i="102"/>
  <c r="F19" i="100"/>
  <c r="G19" i="100" s="1"/>
  <c r="F19" i="99"/>
  <c r="G19" i="99" s="1"/>
  <c r="F19" i="98"/>
  <c r="G19" i="98" s="1"/>
  <c r="P19" i="97"/>
  <c r="P19" i="99"/>
  <c r="P19" i="98"/>
  <c r="F19" i="97"/>
  <c r="G19" i="97" s="1"/>
  <c r="F19" i="95"/>
  <c r="G19" i="95" s="1"/>
  <c r="P19" i="94"/>
  <c r="F19" i="93"/>
  <c r="G19" i="93" s="1"/>
  <c r="F19" i="96"/>
  <c r="G19" i="96" s="1"/>
  <c r="P19" i="95"/>
  <c r="P19" i="93"/>
  <c r="P19" i="96"/>
  <c r="F19" i="94"/>
  <c r="G19" i="94" s="1"/>
  <c r="F19" i="89"/>
  <c r="G19" i="89" s="1"/>
  <c r="F19" i="92"/>
  <c r="G19" i="92" s="1"/>
  <c r="F19" i="90"/>
  <c r="G19" i="90" s="1"/>
  <c r="P19" i="89"/>
  <c r="P19" i="92"/>
  <c r="F19" i="91"/>
  <c r="G19" i="91" s="1"/>
  <c r="P19" i="90"/>
  <c r="P19" i="91"/>
  <c r="P19" i="88"/>
  <c r="P19" i="85"/>
  <c r="F19" i="86"/>
  <c r="G19" i="86" s="1"/>
  <c r="F19" i="87"/>
  <c r="G19" i="87" s="1"/>
  <c r="P19" i="86"/>
  <c r="F19" i="88"/>
  <c r="G19" i="88" s="1"/>
  <c r="P19" i="87"/>
  <c r="F19" i="85"/>
  <c r="G19" i="85" s="1"/>
  <c r="F19" i="84"/>
  <c r="G19" i="84" s="1"/>
  <c r="P19" i="83"/>
  <c r="F19" i="82"/>
  <c r="G19" i="82" s="1"/>
  <c r="F19" i="81"/>
  <c r="G19" i="81" s="1"/>
  <c r="P19" i="84"/>
  <c r="P19" i="82"/>
  <c r="P19" i="81"/>
  <c r="F19" i="83"/>
  <c r="G19" i="83" s="1"/>
  <c r="P19" i="77"/>
  <c r="F19" i="76"/>
  <c r="G19" i="76" s="1"/>
  <c r="F19" i="74"/>
  <c r="G19" i="74" s="1"/>
  <c r="F19" i="80"/>
  <c r="G19" i="80" s="1"/>
  <c r="F19" i="78"/>
  <c r="G19" i="78" s="1"/>
  <c r="P19" i="76"/>
  <c r="F19" i="75"/>
  <c r="G19" i="75" s="1"/>
  <c r="P19" i="74"/>
  <c r="F19" i="73"/>
  <c r="G19" i="73" s="1"/>
  <c r="P19" i="80"/>
  <c r="F19" i="79"/>
  <c r="G19" i="79" s="1"/>
  <c r="P19" i="78"/>
  <c r="P19" i="75"/>
  <c r="P19" i="73"/>
  <c r="F19" i="77"/>
  <c r="G19" i="77" s="1"/>
  <c r="F19" i="72"/>
  <c r="G19" i="72" s="1"/>
  <c r="P19" i="79"/>
  <c r="P19" i="72"/>
  <c r="X22" i="106"/>
  <c r="X22" i="107"/>
  <c r="X22" i="105"/>
  <c r="X22" i="104"/>
  <c r="X22" i="103"/>
  <c r="X22" i="101"/>
  <c r="X22" i="102"/>
  <c r="X22" i="100"/>
  <c r="X22" i="99"/>
  <c r="X22" i="98"/>
  <c r="X22" i="97"/>
  <c r="X22" i="96"/>
  <c r="X22" i="95"/>
  <c r="X22" i="94"/>
  <c r="X22" i="93"/>
  <c r="X22" i="90"/>
  <c r="X22" i="92"/>
  <c r="X22" i="91"/>
  <c r="X22" i="89"/>
  <c r="X22" i="86"/>
  <c r="X22" i="87"/>
  <c r="X22" i="88"/>
  <c r="X22" i="85"/>
  <c r="X22" i="83"/>
  <c r="X22" i="81"/>
  <c r="X22" i="84"/>
  <c r="X22" i="82"/>
  <c r="X22" i="78"/>
  <c r="X22" i="80"/>
  <c r="X22" i="76"/>
  <c r="X22" i="74"/>
  <c r="X22" i="75"/>
  <c r="X22" i="73"/>
  <c r="X22" i="79"/>
  <c r="X22" i="77"/>
  <c r="X22" i="72"/>
  <c r="F30" i="107"/>
  <c r="G30" i="107" s="1"/>
  <c r="P30" i="107"/>
  <c r="F30" i="106"/>
  <c r="G30" i="106" s="1"/>
  <c r="P30" i="106"/>
  <c r="F30" i="105"/>
  <c r="G30" i="105" s="1"/>
  <c r="P30" i="105"/>
  <c r="P30" i="104"/>
  <c r="F30" i="104"/>
  <c r="G30" i="104" s="1"/>
  <c r="F30" i="103"/>
  <c r="G30" i="103" s="1"/>
  <c r="P30" i="103"/>
  <c r="P30" i="102"/>
  <c r="P30" i="101"/>
  <c r="F30" i="102"/>
  <c r="G30" i="102" s="1"/>
  <c r="F30" i="101"/>
  <c r="G30" i="101" s="1"/>
  <c r="F30" i="100"/>
  <c r="G30" i="100" s="1"/>
  <c r="P30" i="100"/>
  <c r="P30" i="99"/>
  <c r="P30" i="98"/>
  <c r="F30" i="99"/>
  <c r="G30" i="99" s="1"/>
  <c r="P30" i="96"/>
  <c r="F30" i="98"/>
  <c r="G30" i="98" s="1"/>
  <c r="P30" i="97"/>
  <c r="F30" i="97"/>
  <c r="G30" i="97" s="1"/>
  <c r="P30" i="95"/>
  <c r="F30" i="95"/>
  <c r="G30" i="95" s="1"/>
  <c r="P30" i="93"/>
  <c r="F30" i="96"/>
  <c r="G30" i="96" s="1"/>
  <c r="F30" i="94"/>
  <c r="G30" i="94" s="1"/>
  <c r="P30" i="94"/>
  <c r="F30" i="93"/>
  <c r="G30" i="93" s="1"/>
  <c r="P30" i="92"/>
  <c r="P30" i="91"/>
  <c r="F30" i="90"/>
  <c r="G30" i="90" s="1"/>
  <c r="P30" i="90"/>
  <c r="F30" i="89"/>
  <c r="G30" i="89" s="1"/>
  <c r="F30" i="92"/>
  <c r="G30" i="92" s="1"/>
  <c r="F30" i="91"/>
  <c r="G30" i="91" s="1"/>
  <c r="P30" i="89"/>
  <c r="F30" i="87"/>
  <c r="G30" i="87" s="1"/>
  <c r="F30" i="88"/>
  <c r="G30" i="88" s="1"/>
  <c r="P30" i="87"/>
  <c r="F30" i="85"/>
  <c r="G30" i="85" s="1"/>
  <c r="P30" i="88"/>
  <c r="F30" i="86"/>
  <c r="G30" i="86" s="1"/>
  <c r="P30" i="85"/>
  <c r="P30" i="86"/>
  <c r="P30" i="82"/>
  <c r="P30" i="81"/>
  <c r="F30" i="84"/>
  <c r="G30" i="84" s="1"/>
  <c r="P30" i="84"/>
  <c r="F30" i="83"/>
  <c r="G30" i="83" s="1"/>
  <c r="P30" i="83"/>
  <c r="F30" i="82"/>
  <c r="G30" i="82" s="1"/>
  <c r="F30" i="81"/>
  <c r="G30" i="81" s="1"/>
  <c r="P30" i="79"/>
  <c r="P30" i="74"/>
  <c r="P30" i="72"/>
  <c r="F30" i="80"/>
  <c r="G30" i="80" s="1"/>
  <c r="F30" i="78"/>
  <c r="G30" i="78" s="1"/>
  <c r="F30" i="76"/>
  <c r="G30" i="76" s="1"/>
  <c r="P30" i="80"/>
  <c r="P30" i="78"/>
  <c r="F30" i="77"/>
  <c r="G30" i="77" s="1"/>
  <c r="P30" i="76"/>
  <c r="F30" i="75"/>
  <c r="G30" i="75" s="1"/>
  <c r="F30" i="73"/>
  <c r="G30" i="73" s="1"/>
  <c r="P30" i="77"/>
  <c r="P30" i="73"/>
  <c r="F30" i="72"/>
  <c r="G30" i="72" s="1"/>
  <c r="P30" i="75"/>
  <c r="F30" i="79"/>
  <c r="G30" i="79" s="1"/>
  <c r="F30" i="74"/>
  <c r="G30" i="74" s="1"/>
  <c r="V41" i="107"/>
  <c r="V41" i="106"/>
  <c r="V41" i="105"/>
  <c r="V41" i="104"/>
  <c r="V41" i="103"/>
  <c r="V41" i="102"/>
  <c r="V41" i="101"/>
  <c r="V41" i="100"/>
  <c r="V41" i="99"/>
  <c r="V41" i="97"/>
  <c r="V41" i="96"/>
  <c r="V41" i="98"/>
  <c r="V41" i="94"/>
  <c r="V41" i="93"/>
  <c r="V41" i="95"/>
  <c r="V41" i="92"/>
  <c r="V41" i="89"/>
  <c r="V41" i="91"/>
  <c r="V41" i="90"/>
  <c r="V41" i="85"/>
  <c r="V41" i="84"/>
  <c r="V41" i="87"/>
  <c r="V41" i="86"/>
  <c r="V41" i="88"/>
  <c r="V41" i="83"/>
  <c r="V41" i="81"/>
  <c r="V41" i="80"/>
  <c r="V41" i="82"/>
  <c r="V41" i="77"/>
  <c r="V41" i="76"/>
  <c r="V41" i="78"/>
  <c r="V41" i="75"/>
  <c r="V41" i="74"/>
  <c r="V41" i="79"/>
  <c r="V41" i="73"/>
  <c r="V41" i="72"/>
  <c r="F45" i="71"/>
  <c r="G45" i="71" s="1"/>
  <c r="P45" i="71"/>
  <c r="F45" i="70"/>
  <c r="G45" i="70" s="1"/>
  <c r="P45" i="70"/>
  <c r="F45" i="69"/>
  <c r="G45" i="69" s="1"/>
  <c r="P45" i="69"/>
  <c r="F45" i="68"/>
  <c r="G45" i="68" s="1"/>
  <c r="P45" i="68"/>
  <c r="F45" i="67"/>
  <c r="G45" i="67" s="1"/>
  <c r="P45" i="67"/>
  <c r="P45" i="66"/>
  <c r="F45" i="66"/>
  <c r="G45" i="66" s="1"/>
  <c r="F37" i="71"/>
  <c r="G37" i="71" s="1"/>
  <c r="P37" i="71"/>
  <c r="F37" i="70"/>
  <c r="G37" i="70" s="1"/>
  <c r="P37" i="69"/>
  <c r="P37" i="70"/>
  <c r="F37" i="69"/>
  <c r="G37" i="69" s="1"/>
  <c r="F37" i="68"/>
  <c r="G37" i="68" s="1"/>
  <c r="P37" i="68"/>
  <c r="P37" i="67"/>
  <c r="P37" i="66"/>
  <c r="F37" i="67"/>
  <c r="G37" i="67" s="1"/>
  <c r="F37" i="66"/>
  <c r="G37" i="66" s="1"/>
  <c r="F29" i="71"/>
  <c r="G29" i="71" s="1"/>
  <c r="P29" i="71"/>
  <c r="F29" i="70"/>
  <c r="G29" i="70" s="1"/>
  <c r="F29" i="69"/>
  <c r="G29" i="69" s="1"/>
  <c r="P29" i="69"/>
  <c r="F29" i="68"/>
  <c r="G29" i="68" s="1"/>
  <c r="P29" i="70"/>
  <c r="P29" i="68"/>
  <c r="F29" i="67"/>
  <c r="G29" i="67" s="1"/>
  <c r="P29" i="67"/>
  <c r="P29" i="66"/>
  <c r="F29" i="66"/>
  <c r="G29" i="66" s="1"/>
  <c r="F21" i="71"/>
  <c r="G21" i="71" s="1"/>
  <c r="P21" i="71"/>
  <c r="F21" i="70"/>
  <c r="G21" i="70" s="1"/>
  <c r="P21" i="70"/>
  <c r="F21" i="69"/>
  <c r="G21" i="69" s="1"/>
  <c r="P21" i="69"/>
  <c r="F21" i="68"/>
  <c r="G21" i="68" s="1"/>
  <c r="P21" i="67"/>
  <c r="P21" i="66"/>
  <c r="P21" i="68"/>
  <c r="F21" i="66"/>
  <c r="G21" i="66" s="1"/>
  <c r="F21" i="67"/>
  <c r="G21" i="67" s="1"/>
  <c r="F13" i="71"/>
  <c r="G13" i="71" s="1"/>
  <c r="P13" i="71"/>
  <c r="F13" i="70"/>
  <c r="G13" i="70" s="1"/>
  <c r="P13" i="70"/>
  <c r="F13" i="69"/>
  <c r="G13" i="69" s="1"/>
  <c r="P13" i="69"/>
  <c r="F13" i="68"/>
  <c r="G13" i="68" s="1"/>
  <c r="P13" i="68"/>
  <c r="F13" i="67"/>
  <c r="G13" i="67" s="1"/>
  <c r="P13" i="66"/>
  <c r="P13" i="67"/>
  <c r="F13" i="66"/>
  <c r="G13" i="66" s="1"/>
  <c r="P48" i="70"/>
  <c r="F48" i="70"/>
  <c r="F48" i="71"/>
  <c r="P48" i="71"/>
  <c r="F48" i="69"/>
  <c r="P48" i="69"/>
  <c r="P48" i="68"/>
  <c r="F48" i="68"/>
  <c r="F48" i="67"/>
  <c r="P48" i="67"/>
  <c r="P48" i="66"/>
  <c r="F48" i="66"/>
  <c r="P44" i="71"/>
  <c r="P44" i="70"/>
  <c r="F44" i="70"/>
  <c r="G44" i="70" s="1"/>
  <c r="F44" i="71"/>
  <c r="G44" i="71" s="1"/>
  <c r="F44" i="69"/>
  <c r="G44" i="69" s="1"/>
  <c r="P44" i="69"/>
  <c r="P44" i="68"/>
  <c r="F44" i="67"/>
  <c r="G44" i="67" s="1"/>
  <c r="P44" i="67"/>
  <c r="F44" i="68"/>
  <c r="G44" i="68" s="1"/>
  <c r="F44" i="66"/>
  <c r="G44" i="66" s="1"/>
  <c r="P44" i="66"/>
  <c r="P40" i="71"/>
  <c r="P40" i="70"/>
  <c r="F40" i="71"/>
  <c r="G40" i="71" s="1"/>
  <c r="F40" i="70"/>
  <c r="G40" i="70" s="1"/>
  <c r="F40" i="69"/>
  <c r="G40" i="69" s="1"/>
  <c r="F40" i="68"/>
  <c r="G40" i="68" s="1"/>
  <c r="P40" i="68"/>
  <c r="P40" i="69"/>
  <c r="F40" i="67"/>
  <c r="G40" i="67" s="1"/>
  <c r="P40" i="67"/>
  <c r="P40" i="66"/>
  <c r="F40" i="66"/>
  <c r="G40" i="66" s="1"/>
  <c r="P36" i="71"/>
  <c r="F36" i="71"/>
  <c r="G36" i="71" s="1"/>
  <c r="F36" i="70"/>
  <c r="G36" i="70" s="1"/>
  <c r="P36" i="70"/>
  <c r="P36" i="69"/>
  <c r="F36" i="68"/>
  <c r="G36" i="68" s="1"/>
  <c r="F36" i="69"/>
  <c r="G36" i="69" s="1"/>
  <c r="P36" i="68"/>
  <c r="F36" i="67"/>
  <c r="G36" i="67" s="1"/>
  <c r="F36" i="66"/>
  <c r="G36" i="66" s="1"/>
  <c r="P36" i="67"/>
  <c r="P36" i="66"/>
  <c r="P32" i="71"/>
  <c r="P32" i="70"/>
  <c r="F32" i="70"/>
  <c r="G32" i="70" s="1"/>
  <c r="F32" i="71"/>
  <c r="G32" i="71" s="1"/>
  <c r="P32" i="69"/>
  <c r="F32" i="69"/>
  <c r="G32" i="69" s="1"/>
  <c r="F32" i="68"/>
  <c r="G32" i="68" s="1"/>
  <c r="P32" i="68"/>
  <c r="F32" i="67"/>
  <c r="G32" i="67" s="1"/>
  <c r="F32" i="66"/>
  <c r="G32" i="66" s="1"/>
  <c r="P32" i="67"/>
  <c r="P32" i="66"/>
  <c r="P28" i="71"/>
  <c r="F28" i="70"/>
  <c r="G28" i="70" s="1"/>
  <c r="F28" i="71"/>
  <c r="G28" i="71" s="1"/>
  <c r="P28" i="69"/>
  <c r="P28" i="68"/>
  <c r="P28" i="70"/>
  <c r="F28" i="69"/>
  <c r="G28" i="69" s="1"/>
  <c r="P28" i="67"/>
  <c r="F28" i="68"/>
  <c r="G28" i="68" s="1"/>
  <c r="P28" i="66"/>
  <c r="F28" i="67"/>
  <c r="G28" i="67" s="1"/>
  <c r="F28" i="66"/>
  <c r="G28" i="66" s="1"/>
  <c r="P24" i="71"/>
  <c r="P24" i="70"/>
  <c r="F24" i="71"/>
  <c r="G24" i="71" s="1"/>
  <c r="F24" i="70"/>
  <c r="G24" i="70" s="1"/>
  <c r="F24" i="69"/>
  <c r="G24" i="69" s="1"/>
  <c r="P24" i="69"/>
  <c r="F24" i="68"/>
  <c r="G24" i="68" s="1"/>
  <c r="P24" i="68"/>
  <c r="P24" i="67"/>
  <c r="F24" i="67"/>
  <c r="G24" i="67" s="1"/>
  <c r="P24" i="66"/>
  <c r="F24" i="66"/>
  <c r="G24" i="66" s="1"/>
  <c r="P20" i="71"/>
  <c r="F20" i="71"/>
  <c r="G20" i="71" s="1"/>
  <c r="F20" i="70"/>
  <c r="G20" i="70" s="1"/>
  <c r="P20" i="70"/>
  <c r="F20" i="69"/>
  <c r="G20" i="69" s="1"/>
  <c r="P20" i="69"/>
  <c r="F20" i="68"/>
  <c r="G20" i="68" s="1"/>
  <c r="P20" i="68"/>
  <c r="P20" i="67"/>
  <c r="F20" i="66"/>
  <c r="G20" i="66" s="1"/>
  <c r="P20" i="66"/>
  <c r="F20" i="67"/>
  <c r="G20" i="67" s="1"/>
  <c r="P16" i="71"/>
  <c r="P16" i="70"/>
  <c r="F16" i="71"/>
  <c r="G16" i="71" s="1"/>
  <c r="F16" i="70"/>
  <c r="G16" i="70" s="1"/>
  <c r="F16" i="69"/>
  <c r="G16" i="69" s="1"/>
  <c r="P16" i="69"/>
  <c r="F16" i="68"/>
  <c r="G16" i="68" s="1"/>
  <c r="P16" i="68"/>
  <c r="F16" i="67"/>
  <c r="G16" i="67" s="1"/>
  <c r="P16" i="67"/>
  <c r="P16" i="66"/>
  <c r="F16" i="66"/>
  <c r="G16" i="66" s="1"/>
  <c r="P12" i="71"/>
  <c r="P12" i="70"/>
  <c r="F12" i="71"/>
  <c r="G12" i="71" s="1"/>
  <c r="F12" i="70"/>
  <c r="G12" i="70" s="1"/>
  <c r="F12" i="69"/>
  <c r="G12" i="69" s="1"/>
  <c r="P12" i="69"/>
  <c r="F12" i="68"/>
  <c r="G12" i="68" s="1"/>
  <c r="P12" i="68"/>
  <c r="F12" i="67"/>
  <c r="G12" i="67" s="1"/>
  <c r="F12" i="66"/>
  <c r="G12" i="66" s="1"/>
  <c r="P12" i="67"/>
  <c r="P12" i="66"/>
  <c r="P8" i="71"/>
  <c r="F8" i="71"/>
  <c r="G8" i="71" s="1"/>
  <c r="F8" i="70"/>
  <c r="G8" i="70" s="1"/>
  <c r="P8" i="70"/>
  <c r="F8" i="69"/>
  <c r="G8" i="69" s="1"/>
  <c r="P8" i="69"/>
  <c r="F8" i="68"/>
  <c r="G8" i="68" s="1"/>
  <c r="P8" i="68"/>
  <c r="P8" i="67"/>
  <c r="P8" i="66"/>
  <c r="F8" i="66"/>
  <c r="G8" i="66" s="1"/>
  <c r="F8" i="67"/>
  <c r="G8" i="67" s="1"/>
  <c r="X6" i="71"/>
  <c r="X6" i="70"/>
  <c r="X6" i="69"/>
  <c r="X6" i="68"/>
  <c r="X6" i="67"/>
  <c r="X6" i="66"/>
  <c r="V14" i="71"/>
  <c r="V14" i="70"/>
  <c r="V14" i="69"/>
  <c r="V14" i="68"/>
  <c r="V14" i="67"/>
  <c r="V14" i="66"/>
  <c r="V22" i="71"/>
  <c r="V22" i="70"/>
  <c r="V22" i="69"/>
  <c r="V22" i="68"/>
  <c r="V22" i="67"/>
  <c r="V22" i="66"/>
  <c r="V30" i="71"/>
  <c r="V30" i="70"/>
  <c r="V30" i="69"/>
  <c r="V30" i="68"/>
  <c r="V30" i="67"/>
  <c r="V30" i="66"/>
  <c r="X38" i="70"/>
  <c r="X38" i="71"/>
  <c r="X38" i="69"/>
  <c r="X38" i="68"/>
  <c r="X38" i="67"/>
  <c r="X38" i="66"/>
  <c r="V46" i="71"/>
  <c r="V46" i="70"/>
  <c r="V46" i="69"/>
  <c r="V46" i="68"/>
  <c r="V46" i="67"/>
  <c r="V46" i="66"/>
  <c r="V17" i="71"/>
  <c r="V17" i="70"/>
  <c r="V17" i="69"/>
  <c r="V17" i="68"/>
  <c r="V17" i="66"/>
  <c r="V17" i="67"/>
  <c r="V45" i="71"/>
  <c r="V45" i="70"/>
  <c r="V45" i="69"/>
  <c r="V45" i="67"/>
  <c r="V45" i="68"/>
  <c r="V45" i="66"/>
  <c r="V11" i="71"/>
  <c r="V11" i="70"/>
  <c r="V11" i="69"/>
  <c r="V11" i="68"/>
  <c r="V11" i="67"/>
  <c r="V11" i="66"/>
  <c r="V19" i="71"/>
  <c r="V19" i="70"/>
  <c r="V19" i="69"/>
  <c r="V19" i="68"/>
  <c r="V19" i="67"/>
  <c r="V19" i="66"/>
  <c r="V27" i="71"/>
  <c r="V27" i="70"/>
  <c r="V27" i="69"/>
  <c r="V27" i="68"/>
  <c r="V27" i="67"/>
  <c r="V27" i="66"/>
  <c r="X35" i="71"/>
  <c r="X35" i="70"/>
  <c r="X35" i="69"/>
  <c r="X35" i="68"/>
  <c r="X35" i="67"/>
  <c r="X35" i="66"/>
  <c r="V43" i="71"/>
  <c r="V43" i="70"/>
  <c r="V43" i="68"/>
  <c r="V43" i="69"/>
  <c r="V43" i="66"/>
  <c r="V43" i="67"/>
  <c r="V9" i="71"/>
  <c r="V9" i="70"/>
  <c r="V9" i="69"/>
  <c r="V9" i="68"/>
  <c r="V9" i="67"/>
  <c r="V9" i="66"/>
  <c r="X37" i="71"/>
  <c r="X37" i="70"/>
  <c r="X37" i="69"/>
  <c r="X37" i="68"/>
  <c r="X37" i="67"/>
  <c r="X37" i="66"/>
  <c r="X12" i="71"/>
  <c r="X12" i="70"/>
  <c r="X12" i="69"/>
  <c r="X12" i="68"/>
  <c r="X12" i="67"/>
  <c r="X12" i="66"/>
  <c r="X20" i="71"/>
  <c r="X20" i="70"/>
  <c r="X20" i="69"/>
  <c r="X20" i="68"/>
  <c r="X20" i="67"/>
  <c r="X20" i="66"/>
  <c r="V28" i="71"/>
  <c r="V28" i="70"/>
  <c r="V28" i="69"/>
  <c r="V28" i="68"/>
  <c r="V28" i="67"/>
  <c r="V28" i="66"/>
  <c r="V36" i="71"/>
  <c r="V36" i="70"/>
  <c r="V36" i="69"/>
  <c r="V36" i="68"/>
  <c r="V36" i="67"/>
  <c r="V36" i="66"/>
  <c r="X44" i="71"/>
  <c r="X44" i="70"/>
  <c r="X44" i="68"/>
  <c r="X44" i="69"/>
  <c r="X44" i="66"/>
  <c r="X44" i="67"/>
  <c r="V13" i="71"/>
  <c r="V13" i="70"/>
  <c r="V13" i="69"/>
  <c r="V13" i="68"/>
  <c r="V13" i="67"/>
  <c r="V13" i="66"/>
  <c r="V33" i="71"/>
  <c r="V33" i="70"/>
  <c r="V33" i="69"/>
  <c r="V33" i="68"/>
  <c r="V33" i="67"/>
  <c r="V33" i="66"/>
  <c r="J31" i="71"/>
  <c r="J31" i="70"/>
  <c r="J31" i="69"/>
  <c r="J31" i="68"/>
  <c r="J31" i="67"/>
  <c r="J31" i="66"/>
  <c r="F47" i="70"/>
  <c r="G47" i="70" s="1"/>
  <c r="P47" i="70"/>
  <c r="F47" i="71"/>
  <c r="G47" i="71" s="1"/>
  <c r="P47" i="71"/>
  <c r="P47" i="69"/>
  <c r="F47" i="68"/>
  <c r="G47" i="68" s="1"/>
  <c r="F47" i="69"/>
  <c r="G47" i="69" s="1"/>
  <c r="P47" i="68"/>
  <c r="P47" i="67"/>
  <c r="F47" i="66"/>
  <c r="G47" i="66" s="1"/>
  <c r="P47" i="66"/>
  <c r="F47" i="67"/>
  <c r="G47" i="67" s="1"/>
  <c r="F39" i="71"/>
  <c r="G39" i="71" s="1"/>
  <c r="P39" i="70"/>
  <c r="F39" i="70"/>
  <c r="G39" i="70" s="1"/>
  <c r="P39" i="71"/>
  <c r="F39" i="69"/>
  <c r="G39" i="69" s="1"/>
  <c r="P39" i="69"/>
  <c r="P39" i="68"/>
  <c r="F39" i="67"/>
  <c r="G39" i="67" s="1"/>
  <c r="F39" i="68"/>
  <c r="G39" i="68" s="1"/>
  <c r="P39" i="67"/>
  <c r="F39" i="66"/>
  <c r="G39" i="66" s="1"/>
  <c r="P39" i="66"/>
  <c r="F27" i="71"/>
  <c r="G27" i="71" s="1"/>
  <c r="F27" i="70"/>
  <c r="G27" i="70" s="1"/>
  <c r="P27" i="70"/>
  <c r="P27" i="71"/>
  <c r="F27" i="69"/>
  <c r="G27" i="69" s="1"/>
  <c r="P27" i="69"/>
  <c r="F27" i="68"/>
  <c r="G27" i="68" s="1"/>
  <c r="P27" i="68"/>
  <c r="F27" i="67"/>
  <c r="G27" i="67" s="1"/>
  <c r="F27" i="66"/>
  <c r="G27" i="66" s="1"/>
  <c r="P27" i="67"/>
  <c r="P27" i="66"/>
  <c r="F19" i="71"/>
  <c r="G19" i="71" s="1"/>
  <c r="F19" i="70"/>
  <c r="G19" i="70" s="1"/>
  <c r="P19" i="71"/>
  <c r="P19" i="70"/>
  <c r="F19" i="69"/>
  <c r="G19" i="69" s="1"/>
  <c r="P19" i="69"/>
  <c r="P19" i="68"/>
  <c r="F19" i="67"/>
  <c r="G19" i="67" s="1"/>
  <c r="F19" i="66"/>
  <c r="G19" i="66" s="1"/>
  <c r="P19" i="67"/>
  <c r="F19" i="68"/>
  <c r="G19" i="68" s="1"/>
  <c r="P19" i="66"/>
  <c r="F11" i="71"/>
  <c r="G11" i="71" s="1"/>
  <c r="P11" i="71"/>
  <c r="P11" i="70"/>
  <c r="F11" i="69"/>
  <c r="G11" i="69" s="1"/>
  <c r="F11" i="70"/>
  <c r="G11" i="70" s="1"/>
  <c r="P11" i="69"/>
  <c r="F11" i="68"/>
  <c r="G11" i="68" s="1"/>
  <c r="P11" i="68"/>
  <c r="F11" i="67"/>
  <c r="G11" i="67" s="1"/>
  <c r="P11" i="67"/>
  <c r="P11" i="66"/>
  <c r="F11" i="66"/>
  <c r="G11" i="66" s="1"/>
  <c r="V6" i="71"/>
  <c r="V6" i="70"/>
  <c r="V6" i="69"/>
  <c r="V6" i="67"/>
  <c r="V6" i="68"/>
  <c r="V6" i="66"/>
  <c r="X22" i="70"/>
  <c r="X22" i="71"/>
  <c r="X22" i="69"/>
  <c r="X22" i="68"/>
  <c r="X22" i="66"/>
  <c r="X22" i="67"/>
  <c r="V38" i="71"/>
  <c r="V38" i="70"/>
  <c r="V38" i="69"/>
  <c r="V38" i="68"/>
  <c r="V38" i="67"/>
  <c r="V38" i="66"/>
  <c r="X46" i="70"/>
  <c r="X46" i="71"/>
  <c r="X46" i="69"/>
  <c r="X46" i="67"/>
  <c r="X46" i="68"/>
  <c r="X46" i="66"/>
  <c r="X17" i="71"/>
  <c r="X17" i="70"/>
  <c r="X17" i="69"/>
  <c r="X17" i="66"/>
  <c r="X17" i="67"/>
  <c r="X17" i="68"/>
  <c r="X45" i="71"/>
  <c r="X45" i="70"/>
  <c r="X45" i="69"/>
  <c r="X45" i="68"/>
  <c r="X45" i="67"/>
  <c r="X45" i="66"/>
  <c r="X11" i="71"/>
  <c r="X11" i="70"/>
  <c r="X11" i="69"/>
  <c r="X11" i="68"/>
  <c r="X11" i="67"/>
  <c r="X11" i="66"/>
  <c r="X27" i="71"/>
  <c r="X27" i="70"/>
  <c r="X27" i="69"/>
  <c r="X27" i="68"/>
  <c r="X27" i="67"/>
  <c r="X27" i="66"/>
  <c r="V35" i="71"/>
  <c r="V35" i="70"/>
  <c r="V35" i="69"/>
  <c r="V35" i="68"/>
  <c r="V35" i="67"/>
  <c r="V35" i="66"/>
  <c r="X43" i="71"/>
  <c r="X43" i="70"/>
  <c r="X43" i="69"/>
  <c r="X43" i="68"/>
  <c r="X43" i="67"/>
  <c r="X43" i="66"/>
  <c r="X9" i="71"/>
  <c r="X9" i="69"/>
  <c r="X9" i="70"/>
  <c r="X9" i="68"/>
  <c r="X9" i="67"/>
  <c r="X9" i="66"/>
  <c r="V37" i="70"/>
  <c r="V37" i="71"/>
  <c r="V37" i="69"/>
  <c r="V37" i="68"/>
  <c r="V37" i="67"/>
  <c r="V37" i="66"/>
  <c r="V12" i="71"/>
  <c r="V12" i="70"/>
  <c r="V12" i="69"/>
  <c r="V12" i="68"/>
  <c r="V12" i="67"/>
  <c r="V12" i="66"/>
  <c r="V20" i="71"/>
  <c r="V20" i="70"/>
  <c r="V20" i="69"/>
  <c r="V20" i="68"/>
  <c r="V20" i="67"/>
  <c r="V20" i="66"/>
  <c r="X28" i="71"/>
  <c r="X28" i="70"/>
  <c r="X28" i="69"/>
  <c r="X28" i="68"/>
  <c r="X28" i="67"/>
  <c r="X28" i="66"/>
  <c r="X36" i="71"/>
  <c r="X36" i="70"/>
  <c r="X36" i="69"/>
  <c r="X36" i="67"/>
  <c r="X36" i="68"/>
  <c r="X36" i="66"/>
  <c r="V44" i="71"/>
  <c r="V44" i="70"/>
  <c r="V44" i="69"/>
  <c r="V44" i="68"/>
  <c r="V44" i="67"/>
  <c r="V44" i="66"/>
  <c r="X13" i="71"/>
  <c r="X13" i="70"/>
  <c r="X13" i="69"/>
  <c r="X13" i="68"/>
  <c r="X13" i="66"/>
  <c r="X13" i="67"/>
  <c r="X33" i="71"/>
  <c r="X33" i="70"/>
  <c r="X33" i="68"/>
  <c r="X33" i="69"/>
  <c r="X33" i="67"/>
  <c r="X33" i="66"/>
  <c r="J48" i="70"/>
  <c r="J48" i="71"/>
  <c r="J48" i="68"/>
  <c r="J48" i="69"/>
  <c r="J48" i="66"/>
  <c r="J48" i="67"/>
  <c r="J5" i="71"/>
  <c r="J5" i="70"/>
  <c r="J5" i="69"/>
  <c r="J5" i="68"/>
  <c r="J5" i="67"/>
  <c r="J5" i="66"/>
  <c r="F43" i="71"/>
  <c r="G43" i="71" s="1"/>
  <c r="P43" i="70"/>
  <c r="P43" i="69"/>
  <c r="P43" i="71"/>
  <c r="F43" i="70"/>
  <c r="G43" i="70" s="1"/>
  <c r="F43" i="69"/>
  <c r="G43" i="69" s="1"/>
  <c r="F43" i="68"/>
  <c r="G43" i="68" s="1"/>
  <c r="P43" i="68"/>
  <c r="P43" i="67"/>
  <c r="F43" i="66"/>
  <c r="G43" i="66" s="1"/>
  <c r="P43" i="66"/>
  <c r="F43" i="67"/>
  <c r="G43" i="67" s="1"/>
  <c r="F35" i="71"/>
  <c r="G35" i="71" s="1"/>
  <c r="F35" i="70"/>
  <c r="G35" i="70" s="1"/>
  <c r="P35" i="71"/>
  <c r="P35" i="70"/>
  <c r="F35" i="69"/>
  <c r="G35" i="69" s="1"/>
  <c r="P35" i="69"/>
  <c r="F35" i="68"/>
  <c r="G35" i="68" s="1"/>
  <c r="P35" i="68"/>
  <c r="F35" i="67"/>
  <c r="G35" i="67" s="1"/>
  <c r="P35" i="67"/>
  <c r="F35" i="66"/>
  <c r="G35" i="66" s="1"/>
  <c r="P35" i="66"/>
  <c r="F31" i="71"/>
  <c r="G31" i="71" s="1"/>
  <c r="P31" i="71"/>
  <c r="P31" i="70"/>
  <c r="F31" i="70"/>
  <c r="G31" i="70" s="1"/>
  <c r="P31" i="69"/>
  <c r="F31" i="69"/>
  <c r="G31" i="69" s="1"/>
  <c r="F31" i="68"/>
  <c r="G31" i="68" s="1"/>
  <c r="P31" i="68"/>
  <c r="F31" i="67"/>
  <c r="G31" i="67" s="1"/>
  <c r="P31" i="67"/>
  <c r="F31" i="66"/>
  <c r="G31" i="66" s="1"/>
  <c r="P31" i="66"/>
  <c r="F23" i="71"/>
  <c r="G23" i="71" s="1"/>
  <c r="P23" i="71"/>
  <c r="P23" i="69"/>
  <c r="P23" i="68"/>
  <c r="P23" i="70"/>
  <c r="F23" i="70"/>
  <c r="G23" i="70" s="1"/>
  <c r="F23" i="69"/>
  <c r="G23" i="69" s="1"/>
  <c r="F23" i="68"/>
  <c r="G23" i="68" s="1"/>
  <c r="F23" i="67"/>
  <c r="G23" i="67" s="1"/>
  <c r="F23" i="66"/>
  <c r="G23" i="66" s="1"/>
  <c r="P23" i="66"/>
  <c r="P23" i="67"/>
  <c r="F15" i="71"/>
  <c r="G15" i="71" s="1"/>
  <c r="P15" i="71"/>
  <c r="F15" i="70"/>
  <c r="G15" i="70" s="1"/>
  <c r="F15" i="69"/>
  <c r="G15" i="69" s="1"/>
  <c r="P15" i="70"/>
  <c r="P15" i="69"/>
  <c r="P15" i="68"/>
  <c r="F15" i="68"/>
  <c r="G15" i="68" s="1"/>
  <c r="P15" i="67"/>
  <c r="F15" i="66"/>
  <c r="G15" i="66" s="1"/>
  <c r="F15" i="67"/>
  <c r="G15" i="67" s="1"/>
  <c r="P15" i="66"/>
  <c r="F7" i="71"/>
  <c r="G7" i="71" s="1"/>
  <c r="P7" i="71"/>
  <c r="P7" i="70"/>
  <c r="F7" i="69"/>
  <c r="G7" i="69" s="1"/>
  <c r="P7" i="69"/>
  <c r="F7" i="68"/>
  <c r="G7" i="68" s="1"/>
  <c r="F7" i="70"/>
  <c r="G7" i="70" s="1"/>
  <c r="P7" i="68"/>
  <c r="P7" i="66"/>
  <c r="P7" i="67"/>
  <c r="F7" i="66"/>
  <c r="G7" i="66" s="1"/>
  <c r="F7" i="67"/>
  <c r="G7" i="67" s="1"/>
  <c r="X14" i="71"/>
  <c r="X14" i="70"/>
  <c r="X14" i="69"/>
  <c r="X14" i="68"/>
  <c r="X14" i="67"/>
  <c r="X14" i="66"/>
  <c r="X30" i="70"/>
  <c r="X30" i="71"/>
  <c r="X30" i="69"/>
  <c r="X30" i="68"/>
  <c r="X30" i="67"/>
  <c r="X30" i="66"/>
  <c r="X19" i="71"/>
  <c r="X19" i="70"/>
  <c r="X19" i="69"/>
  <c r="X19" i="68"/>
  <c r="X19" i="66"/>
  <c r="X19" i="67"/>
  <c r="P46" i="70"/>
  <c r="F46" i="71"/>
  <c r="G46" i="71" s="1"/>
  <c r="P46" i="71"/>
  <c r="F46" i="70"/>
  <c r="G46" i="70" s="1"/>
  <c r="P46" i="69"/>
  <c r="F46" i="68"/>
  <c r="G46" i="68" s="1"/>
  <c r="F46" i="69"/>
  <c r="G46" i="69" s="1"/>
  <c r="P46" i="68"/>
  <c r="F46" i="66"/>
  <c r="G46" i="66" s="1"/>
  <c r="P46" i="67"/>
  <c r="P46" i="66"/>
  <c r="F46" i="67"/>
  <c r="G46" i="67" s="1"/>
  <c r="F42" i="71"/>
  <c r="G42" i="71" s="1"/>
  <c r="P42" i="71"/>
  <c r="F42" i="70"/>
  <c r="G42" i="70" s="1"/>
  <c r="P42" i="70"/>
  <c r="P42" i="69"/>
  <c r="F42" i="69"/>
  <c r="G42" i="69" s="1"/>
  <c r="F42" i="68"/>
  <c r="G42" i="68" s="1"/>
  <c r="P42" i="68"/>
  <c r="P42" i="67"/>
  <c r="F42" i="66"/>
  <c r="G42" i="66" s="1"/>
  <c r="P42" i="66"/>
  <c r="F42" i="67"/>
  <c r="G42" i="67" s="1"/>
  <c r="F38" i="71"/>
  <c r="G38" i="71" s="1"/>
  <c r="P38" i="71"/>
  <c r="P38" i="70"/>
  <c r="F38" i="70"/>
  <c r="G38" i="70" s="1"/>
  <c r="F38" i="69"/>
  <c r="G38" i="69" s="1"/>
  <c r="P38" i="69"/>
  <c r="P38" i="68"/>
  <c r="F38" i="68"/>
  <c r="G38" i="68" s="1"/>
  <c r="F38" i="67"/>
  <c r="G38" i="67" s="1"/>
  <c r="P38" i="67"/>
  <c r="F38" i="66"/>
  <c r="G38" i="66" s="1"/>
  <c r="P38" i="66"/>
  <c r="F34" i="71"/>
  <c r="G34" i="71" s="1"/>
  <c r="P34" i="71"/>
  <c r="F34" i="70"/>
  <c r="G34" i="70" s="1"/>
  <c r="P34" i="70"/>
  <c r="F34" i="69"/>
  <c r="G34" i="69" s="1"/>
  <c r="P34" i="69"/>
  <c r="F34" i="68"/>
  <c r="G34" i="68" s="1"/>
  <c r="P34" i="68"/>
  <c r="F34" i="67"/>
  <c r="G34" i="67" s="1"/>
  <c r="P34" i="67"/>
  <c r="F34" i="66"/>
  <c r="G34" i="66" s="1"/>
  <c r="P34" i="66"/>
  <c r="F30" i="71"/>
  <c r="G30" i="71" s="1"/>
  <c r="P30" i="71"/>
  <c r="P30" i="70"/>
  <c r="F30" i="70"/>
  <c r="G30" i="70" s="1"/>
  <c r="F30" i="69"/>
  <c r="G30" i="69" s="1"/>
  <c r="P30" i="69"/>
  <c r="F30" i="68"/>
  <c r="G30" i="68" s="1"/>
  <c r="P30" i="68"/>
  <c r="F30" i="67"/>
  <c r="G30" i="67" s="1"/>
  <c r="F30" i="66"/>
  <c r="G30" i="66" s="1"/>
  <c r="P30" i="67"/>
  <c r="P30" i="66"/>
  <c r="F26" i="71"/>
  <c r="G26" i="71" s="1"/>
  <c r="P26" i="71"/>
  <c r="F26" i="70"/>
  <c r="G26" i="70" s="1"/>
  <c r="P26" i="70"/>
  <c r="F26" i="69"/>
  <c r="G26" i="69" s="1"/>
  <c r="P26" i="69"/>
  <c r="F26" i="68"/>
  <c r="G26" i="68" s="1"/>
  <c r="P26" i="68"/>
  <c r="F26" i="67"/>
  <c r="G26" i="67" s="1"/>
  <c r="F26" i="66"/>
  <c r="G26" i="66" s="1"/>
  <c r="P26" i="67"/>
  <c r="P26" i="66"/>
  <c r="F22" i="71"/>
  <c r="G22" i="71" s="1"/>
  <c r="P22" i="71"/>
  <c r="P22" i="70"/>
  <c r="P22" i="69"/>
  <c r="F22" i="70"/>
  <c r="G22" i="70" s="1"/>
  <c r="P22" i="68"/>
  <c r="F22" i="69"/>
  <c r="G22" i="69" s="1"/>
  <c r="F22" i="68"/>
  <c r="G22" i="68" s="1"/>
  <c r="F22" i="67"/>
  <c r="G22" i="67" s="1"/>
  <c r="F22" i="66"/>
  <c r="G22" i="66" s="1"/>
  <c r="P22" i="67"/>
  <c r="P22" i="66"/>
  <c r="F18" i="71"/>
  <c r="G18" i="71" s="1"/>
  <c r="P18" i="71"/>
  <c r="P18" i="70"/>
  <c r="F18" i="70"/>
  <c r="G18" i="70" s="1"/>
  <c r="P18" i="69"/>
  <c r="F18" i="69"/>
  <c r="G18" i="69" s="1"/>
  <c r="P18" i="68"/>
  <c r="F18" i="66"/>
  <c r="G18" i="66" s="1"/>
  <c r="F18" i="68"/>
  <c r="G18" i="68" s="1"/>
  <c r="F18" i="67"/>
  <c r="G18" i="67" s="1"/>
  <c r="P18" i="66"/>
  <c r="P18" i="67"/>
  <c r="F14" i="71"/>
  <c r="G14" i="71" s="1"/>
  <c r="P14" i="71"/>
  <c r="F14" i="70"/>
  <c r="G14" i="70" s="1"/>
  <c r="P14" i="70"/>
  <c r="P14" i="69"/>
  <c r="F14" i="69"/>
  <c r="G14" i="69" s="1"/>
  <c r="F14" i="68"/>
  <c r="G14" i="68" s="1"/>
  <c r="P14" i="66"/>
  <c r="F14" i="67"/>
  <c r="G14" i="67" s="1"/>
  <c r="P14" i="68"/>
  <c r="F14" i="66"/>
  <c r="G14" i="66" s="1"/>
  <c r="P14" i="67"/>
  <c r="F10" i="71"/>
  <c r="G10" i="71" s="1"/>
  <c r="P10" i="71"/>
  <c r="F10" i="70"/>
  <c r="G10" i="70" s="1"/>
  <c r="P10" i="69"/>
  <c r="P10" i="70"/>
  <c r="P10" i="68"/>
  <c r="F10" i="69"/>
  <c r="G10" i="69" s="1"/>
  <c r="F10" i="67"/>
  <c r="G10" i="67" s="1"/>
  <c r="P10" i="67"/>
  <c r="P10" i="66"/>
  <c r="F10" i="68"/>
  <c r="G10" i="68" s="1"/>
  <c r="F10" i="66"/>
  <c r="G10" i="66" s="1"/>
  <c r="F6" i="71"/>
  <c r="G6" i="71" s="1"/>
  <c r="P6" i="71"/>
  <c r="P6" i="70"/>
  <c r="F6" i="70"/>
  <c r="G6" i="70" s="1"/>
  <c r="F6" i="69"/>
  <c r="G6" i="69" s="1"/>
  <c r="P6" i="69"/>
  <c r="P6" i="68"/>
  <c r="F6" i="68"/>
  <c r="G6" i="68" s="1"/>
  <c r="F6" i="67"/>
  <c r="G6" i="67" s="1"/>
  <c r="P6" i="67"/>
  <c r="F6" i="66"/>
  <c r="G6" i="66" s="1"/>
  <c r="P6" i="66"/>
  <c r="V10" i="71"/>
  <c r="V10" i="70"/>
  <c r="V10" i="69"/>
  <c r="V10" i="68"/>
  <c r="V10" i="67"/>
  <c r="V10" i="66"/>
  <c r="X18" i="70"/>
  <c r="X18" i="71"/>
  <c r="X18" i="69"/>
  <c r="X18" i="68"/>
  <c r="X18" i="66"/>
  <c r="X18" i="67"/>
  <c r="V26" i="71"/>
  <c r="V26" i="70"/>
  <c r="V26" i="69"/>
  <c r="V26" i="68"/>
  <c r="V26" i="67"/>
  <c r="V26" i="66"/>
  <c r="X34" i="70"/>
  <c r="X34" i="71"/>
  <c r="X34" i="69"/>
  <c r="X34" i="68"/>
  <c r="X34" i="67"/>
  <c r="X34" i="66"/>
  <c r="V42" i="71"/>
  <c r="V42" i="70"/>
  <c r="V42" i="68"/>
  <c r="V42" i="69"/>
  <c r="V42" i="67"/>
  <c r="V42" i="66"/>
  <c r="X5" i="71"/>
  <c r="X5" i="70"/>
  <c r="X5" i="69"/>
  <c r="X5" i="68"/>
  <c r="X5" i="66"/>
  <c r="X5" i="67"/>
  <c r="V29" i="70"/>
  <c r="V29" i="71"/>
  <c r="V29" i="69"/>
  <c r="V29" i="68"/>
  <c r="V29" i="67"/>
  <c r="V29" i="66"/>
  <c r="V7" i="71"/>
  <c r="V7" i="70"/>
  <c r="V7" i="69"/>
  <c r="V7" i="67"/>
  <c r="V7" i="66"/>
  <c r="V7" i="68"/>
  <c r="X15" i="71"/>
  <c r="X15" i="70"/>
  <c r="X15" i="69"/>
  <c r="X15" i="68"/>
  <c r="X15" i="67"/>
  <c r="X15" i="66"/>
  <c r="V23" i="71"/>
  <c r="V23" i="70"/>
  <c r="V23" i="69"/>
  <c r="V23" i="68"/>
  <c r="V23" i="67"/>
  <c r="V23" i="66"/>
  <c r="X31" i="71"/>
  <c r="X31" i="70"/>
  <c r="X31" i="69"/>
  <c r="X31" i="68"/>
  <c r="X31" i="66"/>
  <c r="X31" i="67"/>
  <c r="V39" i="71"/>
  <c r="V39" i="70"/>
  <c r="V39" i="69"/>
  <c r="V39" i="68"/>
  <c r="V39" i="66"/>
  <c r="V39" i="67"/>
  <c r="X47" i="71"/>
  <c r="X47" i="70"/>
  <c r="X47" i="69"/>
  <c r="X47" i="67"/>
  <c r="X47" i="68"/>
  <c r="X47" i="66"/>
  <c r="X25" i="71"/>
  <c r="X25" i="70"/>
  <c r="X25" i="69"/>
  <c r="X25" i="68"/>
  <c r="X25" i="67"/>
  <c r="X25" i="66"/>
  <c r="X8" i="71"/>
  <c r="X8" i="70"/>
  <c r="X8" i="69"/>
  <c r="X8" i="67"/>
  <c r="X8" i="66"/>
  <c r="X8" i="68"/>
  <c r="V16" i="71"/>
  <c r="V16" i="70"/>
  <c r="V16" i="69"/>
  <c r="V16" i="66"/>
  <c r="V16" i="67"/>
  <c r="V16" i="68"/>
  <c r="X24" i="71"/>
  <c r="X24" i="70"/>
  <c r="X24" i="69"/>
  <c r="X24" i="68"/>
  <c r="X24" i="67"/>
  <c r="X24" i="66"/>
  <c r="V32" i="71"/>
  <c r="V32" i="70"/>
  <c r="V32" i="68"/>
  <c r="V32" i="69"/>
  <c r="V32" i="67"/>
  <c r="V32" i="66"/>
  <c r="X40" i="71"/>
  <c r="X40" i="70"/>
  <c r="X40" i="69"/>
  <c r="X40" i="68"/>
  <c r="X40" i="66"/>
  <c r="X40" i="67"/>
  <c r="X48" i="71"/>
  <c r="X48" i="70"/>
  <c r="X48" i="69"/>
  <c r="X48" i="67"/>
  <c r="X48" i="68"/>
  <c r="X48" i="66"/>
  <c r="X21" i="71"/>
  <c r="X21" i="70"/>
  <c r="X21" i="69"/>
  <c r="X21" i="68"/>
  <c r="X21" i="67"/>
  <c r="X21" i="66"/>
  <c r="V41" i="71"/>
  <c r="V41" i="70"/>
  <c r="V41" i="69"/>
  <c r="V41" i="68"/>
  <c r="V41" i="67"/>
  <c r="V41" i="66"/>
  <c r="J47" i="71"/>
  <c r="J47" i="70"/>
  <c r="J47" i="69"/>
  <c r="J47" i="68"/>
  <c r="J47" i="67"/>
  <c r="J47" i="66"/>
  <c r="J30" i="71"/>
  <c r="J30" i="70"/>
  <c r="J30" i="69"/>
  <c r="J30" i="68"/>
  <c r="J30" i="67"/>
  <c r="J30" i="66"/>
  <c r="F41" i="71"/>
  <c r="G41" i="71" s="1"/>
  <c r="P41" i="71"/>
  <c r="F41" i="70"/>
  <c r="G41" i="70" s="1"/>
  <c r="P41" i="70"/>
  <c r="P41" i="69"/>
  <c r="F41" i="69"/>
  <c r="G41" i="69" s="1"/>
  <c r="F41" i="68"/>
  <c r="G41" i="68" s="1"/>
  <c r="P41" i="68"/>
  <c r="P41" i="66"/>
  <c r="F41" i="67"/>
  <c r="G41" i="67" s="1"/>
  <c r="P41" i="67"/>
  <c r="F41" i="66"/>
  <c r="G41" i="66" s="1"/>
  <c r="F33" i="71"/>
  <c r="G33" i="71" s="1"/>
  <c r="P33" i="71"/>
  <c r="P33" i="70"/>
  <c r="F33" i="70"/>
  <c r="G33" i="70" s="1"/>
  <c r="F33" i="69"/>
  <c r="G33" i="69" s="1"/>
  <c r="P33" i="69"/>
  <c r="P33" i="68"/>
  <c r="F33" i="68"/>
  <c r="G33" i="68" s="1"/>
  <c r="P33" i="67"/>
  <c r="P33" i="66"/>
  <c r="F33" i="67"/>
  <c r="G33" i="67" s="1"/>
  <c r="F33" i="66"/>
  <c r="G33" i="66" s="1"/>
  <c r="F25" i="71"/>
  <c r="G25" i="71" s="1"/>
  <c r="P25" i="71"/>
  <c r="P25" i="70"/>
  <c r="F25" i="70"/>
  <c r="G25" i="70" s="1"/>
  <c r="F25" i="69"/>
  <c r="G25" i="69" s="1"/>
  <c r="P25" i="69"/>
  <c r="F25" i="68"/>
  <c r="G25" i="68" s="1"/>
  <c r="P25" i="68"/>
  <c r="F25" i="67"/>
  <c r="G25" i="67" s="1"/>
  <c r="P25" i="67"/>
  <c r="P25" i="66"/>
  <c r="F25" i="66"/>
  <c r="G25" i="66" s="1"/>
  <c r="F17" i="71"/>
  <c r="G17" i="71" s="1"/>
  <c r="P17" i="71"/>
  <c r="P17" i="70"/>
  <c r="F17" i="70"/>
  <c r="G17" i="70" s="1"/>
  <c r="F17" i="69"/>
  <c r="G17" i="69" s="1"/>
  <c r="P17" i="69"/>
  <c r="F17" i="68"/>
  <c r="G17" i="68" s="1"/>
  <c r="P17" i="68"/>
  <c r="F17" i="67"/>
  <c r="G17" i="67" s="1"/>
  <c r="P17" i="66"/>
  <c r="P17" i="67"/>
  <c r="F17" i="66"/>
  <c r="G17" i="66" s="1"/>
  <c r="F9" i="71"/>
  <c r="G9" i="71" s="1"/>
  <c r="P9" i="71"/>
  <c r="F9" i="70"/>
  <c r="G9" i="70" s="1"/>
  <c r="P9" i="70"/>
  <c r="F9" i="69"/>
  <c r="G9" i="69" s="1"/>
  <c r="P9" i="69"/>
  <c r="P9" i="68"/>
  <c r="P9" i="67"/>
  <c r="F9" i="68"/>
  <c r="G9" i="68" s="1"/>
  <c r="F9" i="66"/>
  <c r="G9" i="66" s="1"/>
  <c r="F9" i="67"/>
  <c r="G9" i="67" s="1"/>
  <c r="P9" i="66"/>
  <c r="F5" i="71"/>
  <c r="G5" i="71" s="1"/>
  <c r="P5" i="71"/>
  <c r="P5" i="70"/>
  <c r="P5" i="69"/>
  <c r="F5" i="70"/>
  <c r="G5" i="70" s="1"/>
  <c r="F5" i="69"/>
  <c r="G5" i="69" s="1"/>
  <c r="F5" i="68"/>
  <c r="G5" i="68" s="1"/>
  <c r="F5" i="67"/>
  <c r="G5" i="67" s="1"/>
  <c r="P5" i="67"/>
  <c r="F5" i="66"/>
  <c r="G5" i="66" s="1"/>
  <c r="P5" i="68"/>
  <c r="P5" i="66"/>
  <c r="X10" i="71"/>
  <c r="X10" i="70"/>
  <c r="X10" i="69"/>
  <c r="X10" i="68"/>
  <c r="X10" i="67"/>
  <c r="X10" i="66"/>
  <c r="V18" i="71"/>
  <c r="V18" i="69"/>
  <c r="V18" i="70"/>
  <c r="V18" i="68"/>
  <c r="V18" i="67"/>
  <c r="V18" i="66"/>
  <c r="X26" i="71"/>
  <c r="X26" i="70"/>
  <c r="X26" i="69"/>
  <c r="X26" i="68"/>
  <c r="X26" i="66"/>
  <c r="X26" i="67"/>
  <c r="V34" i="71"/>
  <c r="V34" i="70"/>
  <c r="V34" i="69"/>
  <c r="V34" i="68"/>
  <c r="V34" i="67"/>
  <c r="V34" i="66"/>
  <c r="X42" i="71"/>
  <c r="X42" i="70"/>
  <c r="X42" i="69"/>
  <c r="X42" i="68"/>
  <c r="X42" i="67"/>
  <c r="X42" i="66"/>
  <c r="V5" i="71"/>
  <c r="V5" i="70"/>
  <c r="V5" i="69"/>
  <c r="V5" i="68"/>
  <c r="V5" i="66"/>
  <c r="V5" i="67"/>
  <c r="X29" i="71"/>
  <c r="X29" i="70"/>
  <c r="X29" i="69"/>
  <c r="X29" i="68"/>
  <c r="X29" i="67"/>
  <c r="X29" i="66"/>
  <c r="X7" i="71"/>
  <c r="X7" i="70"/>
  <c r="X7" i="69"/>
  <c r="X7" i="67"/>
  <c r="X7" i="68"/>
  <c r="X7" i="66"/>
  <c r="V15" i="71"/>
  <c r="V15" i="70"/>
  <c r="V15" i="69"/>
  <c r="V15" i="68"/>
  <c r="V15" i="66"/>
  <c r="V15" i="67"/>
  <c r="X23" i="71"/>
  <c r="X23" i="70"/>
  <c r="X23" i="69"/>
  <c r="X23" i="68"/>
  <c r="X23" i="67"/>
  <c r="X23" i="66"/>
  <c r="V31" i="71"/>
  <c r="V31" i="70"/>
  <c r="V31" i="69"/>
  <c r="V31" i="68"/>
  <c r="V31" i="67"/>
  <c r="V31" i="66"/>
  <c r="X39" i="71"/>
  <c r="X39" i="70"/>
  <c r="X39" i="69"/>
  <c r="X39" i="68"/>
  <c r="X39" i="67"/>
  <c r="X39" i="66"/>
  <c r="V47" i="71"/>
  <c r="V47" i="70"/>
  <c r="V47" i="69"/>
  <c r="V47" i="68"/>
  <c r="V47" i="67"/>
  <c r="V47" i="66"/>
  <c r="V25" i="71"/>
  <c r="V25" i="70"/>
  <c r="V25" i="69"/>
  <c r="V25" i="68"/>
  <c r="V25" i="67"/>
  <c r="V25" i="66"/>
  <c r="V8" i="71"/>
  <c r="V8" i="69"/>
  <c r="V8" i="70"/>
  <c r="V8" i="68"/>
  <c r="V8" i="67"/>
  <c r="V8" i="66"/>
  <c r="X16" i="71"/>
  <c r="X16" i="70"/>
  <c r="X16" i="69"/>
  <c r="X16" i="66"/>
  <c r="X16" i="68"/>
  <c r="X16" i="67"/>
  <c r="V24" i="71"/>
  <c r="V24" i="70"/>
  <c r="V24" i="69"/>
  <c r="V24" i="68"/>
  <c r="V24" i="67"/>
  <c r="V24" i="66"/>
  <c r="X32" i="71"/>
  <c r="X32" i="70"/>
  <c r="X32" i="69"/>
  <c r="X32" i="68"/>
  <c r="X32" i="67"/>
  <c r="X32" i="66"/>
  <c r="V40" i="71"/>
  <c r="V40" i="69"/>
  <c r="V40" i="70"/>
  <c r="V40" i="67"/>
  <c r="V40" i="68"/>
  <c r="V40" i="66"/>
  <c r="V48" i="71"/>
  <c r="V48" i="70"/>
  <c r="V48" i="69"/>
  <c r="V48" i="68"/>
  <c r="V48" i="67"/>
  <c r="V48" i="66"/>
  <c r="V21" i="70"/>
  <c r="V21" i="71"/>
  <c r="V21" i="69"/>
  <c r="V21" i="68"/>
  <c r="V21" i="66"/>
  <c r="V21" i="67"/>
  <c r="X41" i="71"/>
  <c r="X41" i="69"/>
  <c r="X41" i="70"/>
  <c r="X41" i="68"/>
  <c r="X41" i="67"/>
  <c r="X41" i="66"/>
  <c r="J24" i="71"/>
  <c r="J24" i="70"/>
  <c r="J24" i="69"/>
  <c r="J24" i="68"/>
  <c r="J24" i="67"/>
  <c r="J24" i="66"/>
  <c r="J32" i="71"/>
  <c r="J32" i="70"/>
  <c r="J32" i="69"/>
  <c r="J32" i="68"/>
  <c r="J32" i="67"/>
  <c r="J32" i="66"/>
  <c r="J46" i="71"/>
  <c r="J46" i="70"/>
  <c r="J46" i="69"/>
  <c r="J46" i="68"/>
  <c r="J46" i="67"/>
  <c r="J46" i="66"/>
  <c r="AH5" i="4"/>
  <c r="F5" i="4" s="1"/>
  <c r="AH24" i="4"/>
  <c r="F24" i="4" s="1"/>
  <c r="AI41" i="4"/>
  <c r="G41" i="4" s="1"/>
  <c r="AH41" i="4"/>
  <c r="F41" i="4" s="1"/>
  <c r="AI16" i="4"/>
  <c r="G16" i="4" s="1"/>
  <c r="AH16" i="4"/>
  <c r="F16" i="4" s="1"/>
  <c r="AI25" i="4"/>
  <c r="G25" i="4" s="1"/>
  <c r="AH25" i="4"/>
  <c r="F25" i="4" s="1"/>
  <c r="AI17" i="4"/>
  <c r="G17" i="4" s="1"/>
  <c r="AH17" i="4"/>
  <c r="F17" i="4" s="1"/>
  <c r="AI39" i="4"/>
  <c r="G39" i="4" s="1"/>
  <c r="AH39" i="4"/>
  <c r="F39" i="4" s="1"/>
  <c r="AI23" i="4"/>
  <c r="G23" i="4" s="1"/>
  <c r="AH23" i="4"/>
  <c r="F23" i="4" s="1"/>
  <c r="AI20" i="4"/>
  <c r="G20" i="4" s="1"/>
  <c r="AH20" i="4"/>
  <c r="F20" i="4" s="1"/>
  <c r="AH47" i="4"/>
  <c r="F47" i="4" s="1"/>
  <c r="AI29" i="4"/>
  <c r="G29" i="4" s="1"/>
  <c r="AH29" i="4"/>
  <c r="F29" i="4" s="1"/>
  <c r="AH31" i="4"/>
  <c r="F31" i="4" s="1"/>
  <c r="AI8" i="4"/>
  <c r="G8" i="4" s="1"/>
  <c r="AH8" i="4"/>
  <c r="F8" i="4" s="1"/>
  <c r="AI14" i="4"/>
  <c r="G14" i="4" s="1"/>
  <c r="AH14" i="4"/>
  <c r="F14" i="4" s="1"/>
  <c r="AI7" i="4"/>
  <c r="G7" i="4" s="1"/>
  <c r="AH7" i="4"/>
  <c r="F7" i="4" s="1"/>
  <c r="AI38" i="4"/>
  <c r="G38" i="4" s="1"/>
  <c r="AH38" i="4"/>
  <c r="F38" i="4" s="1"/>
  <c r="AI34" i="4"/>
  <c r="G34" i="4" s="1"/>
  <c r="AH34" i="4"/>
  <c r="F34" i="4" s="1"/>
  <c r="AI33" i="4"/>
  <c r="G33" i="4" s="1"/>
  <c r="AH33" i="4"/>
  <c r="F33" i="4" s="1"/>
  <c r="AI35" i="4"/>
  <c r="G35" i="4" s="1"/>
  <c r="AH35" i="4"/>
  <c r="F35" i="4" s="1"/>
  <c r="AI6" i="4"/>
  <c r="G6" i="4" s="1"/>
  <c r="AH6" i="4"/>
  <c r="F6" i="4" s="1"/>
  <c r="AI37" i="4"/>
  <c r="G37" i="4" s="1"/>
  <c r="AH37" i="4"/>
  <c r="F37" i="4" s="1"/>
  <c r="AI10" i="4"/>
  <c r="G10" i="4" s="1"/>
  <c r="AH10" i="4"/>
  <c r="F10" i="4" s="1"/>
  <c r="AI22" i="4"/>
  <c r="G22" i="4" s="1"/>
  <c r="AH22" i="4"/>
  <c r="F22" i="4" s="1"/>
  <c r="AI27" i="4"/>
  <c r="G27" i="4" s="1"/>
  <c r="AH27" i="4"/>
  <c r="F27" i="4" s="1"/>
  <c r="AI45" i="4"/>
  <c r="G45" i="4" s="1"/>
  <c r="AH45" i="4"/>
  <c r="F45" i="4" s="1"/>
  <c r="AI11" i="4"/>
  <c r="G11" i="4" s="1"/>
  <c r="AH11" i="4"/>
  <c r="F11" i="4" s="1"/>
  <c r="AI18" i="4"/>
  <c r="G18" i="4" s="1"/>
  <c r="AH18" i="4"/>
  <c r="F18" i="4" s="1"/>
  <c r="AI19" i="4"/>
  <c r="G19" i="4" s="1"/>
  <c r="AH19" i="4"/>
  <c r="F19" i="4" s="1"/>
  <c r="AI42" i="4"/>
  <c r="G42" i="4" s="1"/>
  <c r="AH42" i="4"/>
  <c r="F42" i="4" s="1"/>
  <c r="AI40" i="4"/>
  <c r="G40" i="4" s="1"/>
  <c r="AH40" i="4"/>
  <c r="F40" i="4" s="1"/>
  <c r="AI9" i="4"/>
  <c r="G9" i="4" s="1"/>
  <c r="AH9" i="4"/>
  <c r="F9" i="4" s="1"/>
  <c r="AH30" i="4"/>
  <c r="F30" i="4" s="1"/>
  <c r="AI28" i="4"/>
  <c r="G28" i="4" s="1"/>
  <c r="AH28" i="4"/>
  <c r="F28" i="4" s="1"/>
  <c r="AI13" i="4"/>
  <c r="G13" i="4" s="1"/>
  <c r="AH13" i="4"/>
  <c r="F13" i="4" s="1"/>
  <c r="AH48" i="4"/>
  <c r="F48" i="4" s="1"/>
  <c r="AI21" i="4"/>
  <c r="G21" i="4" s="1"/>
  <c r="AH21" i="4"/>
  <c r="F21" i="4" s="1"/>
  <c r="AH46" i="4"/>
  <c r="F46" i="4" s="1"/>
  <c r="AI36" i="4"/>
  <c r="G36" i="4" s="1"/>
  <c r="AH36" i="4"/>
  <c r="F36" i="4" s="1"/>
  <c r="AI26" i="4"/>
  <c r="G26" i="4" s="1"/>
  <c r="AH26" i="4"/>
  <c r="F26" i="4" s="1"/>
  <c r="AI43" i="4"/>
  <c r="G43" i="4" s="1"/>
  <c r="AH43" i="4"/>
  <c r="F43" i="4" s="1"/>
  <c r="AH32" i="4"/>
  <c r="F32" i="4" s="1"/>
  <c r="AI44" i="4"/>
  <c r="G44" i="4" s="1"/>
  <c r="AH44" i="4"/>
  <c r="F44" i="4" s="1"/>
  <c r="AI15" i="4"/>
  <c r="G15" i="4" s="1"/>
  <c r="AH15" i="4"/>
  <c r="F15" i="4" s="1"/>
  <c r="AI12" i="4"/>
  <c r="G12" i="4" s="1"/>
  <c r="AH12" i="4"/>
  <c r="F12" i="4" s="1"/>
  <c r="H5" i="68" l="1" a="1"/>
  <c r="H12" i="68" s="1"/>
  <c r="I12" i="68" s="1"/>
  <c r="H5" i="101" a="1"/>
  <c r="H5" i="66" a="1"/>
  <c r="H5" i="69" a="1"/>
  <c r="H5" i="72" a="1"/>
  <c r="H5" i="79" a="1"/>
  <c r="H5" i="84" a="1"/>
  <c r="H5" i="85" a="1"/>
  <c r="H5" i="91" a="1"/>
  <c r="H5" i="92" a="1"/>
  <c r="H5" i="96" a="1"/>
  <c r="H5" i="100" a="1"/>
  <c r="H5" i="105" a="1"/>
  <c r="H5" i="70" a="1"/>
  <c r="H5" i="73" a="1"/>
  <c r="H5" i="75" a="1"/>
  <c r="H5" i="80" a="1"/>
  <c r="H5" i="83" a="1"/>
  <c r="H5" i="88" a="1"/>
  <c r="H5" i="89" a="1"/>
  <c r="H5" i="94" a="1"/>
  <c r="H5" i="98" a="1"/>
  <c r="H5" i="104" a="1"/>
  <c r="H5" i="106" a="1"/>
  <c r="H47" i="68"/>
  <c r="I47" i="68" s="1"/>
  <c r="K47" i="68" s="1"/>
  <c r="H6" i="68"/>
  <c r="I6" i="68" s="1"/>
  <c r="H13" i="68"/>
  <c r="I13" i="68" s="1"/>
  <c r="H16" i="68"/>
  <c r="I16" i="68" s="1"/>
  <c r="H26" i="68"/>
  <c r="I26" i="68" s="1"/>
  <c r="H11" i="68"/>
  <c r="I11" i="68" s="1"/>
  <c r="H45" i="68"/>
  <c r="I45" i="68" s="1"/>
  <c r="H9" i="68"/>
  <c r="I9" i="68" s="1"/>
  <c r="H31" i="68"/>
  <c r="I31" i="68" s="1"/>
  <c r="K31" i="68" s="1"/>
  <c r="H37" i="68"/>
  <c r="I37" i="68" s="1"/>
  <c r="H24" i="68"/>
  <c r="I24" i="68" s="1"/>
  <c r="H5" i="76" a="1"/>
  <c r="H5" i="78" a="1"/>
  <c r="H5" i="74" a="1"/>
  <c r="H5" i="81" a="1"/>
  <c r="H5" i="86" a="1"/>
  <c r="H5" i="99" a="1"/>
  <c r="H5" i="97" a="1"/>
  <c r="H5" i="107" a="1"/>
  <c r="H5" i="71" a="1"/>
  <c r="K24" i="68"/>
  <c r="H5" i="67" a="1"/>
  <c r="H5" i="77" a="1"/>
  <c r="H5" i="82" a="1"/>
  <c r="H5" i="87" a="1"/>
  <c r="H5" i="90" a="1"/>
  <c r="H5" i="93" a="1"/>
  <c r="H5" i="95" a="1"/>
  <c r="H5" i="102" a="1"/>
  <c r="H5" i="103" a="1"/>
  <c r="G48" i="66"/>
  <c r="J12" i="107"/>
  <c r="J12" i="106"/>
  <c r="J12" i="105"/>
  <c r="J12" i="104"/>
  <c r="J12" i="103"/>
  <c r="J12" i="102"/>
  <c r="J12" i="101"/>
  <c r="J12" i="100"/>
  <c r="J12" i="99"/>
  <c r="J12" i="98"/>
  <c r="J12" i="94"/>
  <c r="J12" i="93"/>
  <c r="J12" i="97"/>
  <c r="J12" i="96"/>
  <c r="J12" i="95"/>
  <c r="J12" i="91"/>
  <c r="J12" i="89"/>
  <c r="J12" i="92"/>
  <c r="J12" i="90"/>
  <c r="J12" i="85"/>
  <c r="J12" i="88"/>
  <c r="J12" i="87"/>
  <c r="J12" i="86"/>
  <c r="J12" i="83"/>
  <c r="J12" i="84"/>
  <c r="J12" i="82"/>
  <c r="J12" i="81"/>
  <c r="J12" i="74"/>
  <c r="J12" i="80"/>
  <c r="J12" i="78"/>
  <c r="J12" i="73"/>
  <c r="J12" i="79"/>
  <c r="J12" i="75"/>
  <c r="J12" i="76"/>
  <c r="J12" i="72"/>
  <c r="J12" i="77"/>
  <c r="T26" i="107"/>
  <c r="T26" i="106"/>
  <c r="T26" i="105"/>
  <c r="T26" i="104"/>
  <c r="T26" i="102"/>
  <c r="T26" i="103"/>
  <c r="T26" i="101"/>
  <c r="T26" i="100"/>
  <c r="T26" i="99"/>
  <c r="T26" i="98"/>
  <c r="T26" i="96"/>
  <c r="T26" i="95"/>
  <c r="T26" i="97"/>
  <c r="T26" i="94"/>
  <c r="T26" i="93"/>
  <c r="T26" i="92"/>
  <c r="T26" i="91"/>
  <c r="T26" i="90"/>
  <c r="T26" i="89"/>
  <c r="T26" i="88"/>
  <c r="T26" i="87"/>
  <c r="T26" i="86"/>
  <c r="T26" i="85"/>
  <c r="T26" i="82"/>
  <c r="T26" i="84"/>
  <c r="T26" i="83"/>
  <c r="T26" i="81"/>
  <c r="T26" i="79"/>
  <c r="T26" i="78"/>
  <c r="T26" i="77"/>
  <c r="T26" i="72"/>
  <c r="T26" i="80"/>
  <c r="T26" i="76"/>
  <c r="T26" i="75"/>
  <c r="T26" i="74"/>
  <c r="T26" i="73"/>
  <c r="T30" i="107"/>
  <c r="T30" i="106"/>
  <c r="T30" i="105"/>
  <c r="T30" i="103"/>
  <c r="T30" i="104"/>
  <c r="T30" i="100"/>
  <c r="T30" i="101"/>
  <c r="T30" i="102"/>
  <c r="T30" i="99"/>
  <c r="T30" i="97"/>
  <c r="T30" i="98"/>
  <c r="T30" i="96"/>
  <c r="T30" i="94"/>
  <c r="T30" i="95"/>
  <c r="T30" i="93"/>
  <c r="T30" i="90"/>
  <c r="T30" i="89"/>
  <c r="T30" i="92"/>
  <c r="T30" i="91"/>
  <c r="T30" i="87"/>
  <c r="T30" i="88"/>
  <c r="T30" i="85"/>
  <c r="T30" i="86"/>
  <c r="T30" i="84"/>
  <c r="T30" i="83"/>
  <c r="T30" i="82"/>
  <c r="T30" i="81"/>
  <c r="T30" i="80"/>
  <c r="T30" i="78"/>
  <c r="T30" i="76"/>
  <c r="T30" i="77"/>
  <c r="T30" i="75"/>
  <c r="T30" i="73"/>
  <c r="T30" i="79"/>
  <c r="T30" i="74"/>
  <c r="T30" i="72"/>
  <c r="J11" i="107"/>
  <c r="J11" i="106"/>
  <c r="J11" i="105"/>
  <c r="J11" i="104"/>
  <c r="J11" i="103"/>
  <c r="J11" i="102"/>
  <c r="J11" i="100"/>
  <c r="J11" i="99"/>
  <c r="J11" i="101"/>
  <c r="J11" i="97"/>
  <c r="J11" i="98"/>
  <c r="J11" i="93"/>
  <c r="J11" i="96"/>
  <c r="J11" i="95"/>
  <c r="J11" i="94"/>
  <c r="J11" i="89"/>
  <c r="J11" i="92"/>
  <c r="J11" i="90"/>
  <c r="J11" i="91"/>
  <c r="J11" i="88"/>
  <c r="J11" i="87"/>
  <c r="J11" i="86"/>
  <c r="J11" i="85"/>
  <c r="J11" i="83"/>
  <c r="J11" i="84"/>
  <c r="J11" i="82"/>
  <c r="J11" i="81"/>
  <c r="J11" i="80"/>
  <c r="J11" i="78"/>
  <c r="J11" i="73"/>
  <c r="J11" i="79"/>
  <c r="J11" i="75"/>
  <c r="J11" i="77"/>
  <c r="J11" i="76"/>
  <c r="J11" i="74"/>
  <c r="J11" i="72"/>
  <c r="J6" i="106"/>
  <c r="J6" i="107"/>
  <c r="J6" i="105"/>
  <c r="J6" i="104"/>
  <c r="J6" i="103"/>
  <c r="J6" i="100"/>
  <c r="J6" i="101"/>
  <c r="J6" i="102"/>
  <c r="J6" i="98"/>
  <c r="J6" i="99"/>
  <c r="J6" i="97"/>
  <c r="J6" i="96"/>
  <c r="J6" i="94"/>
  <c r="J6" i="93"/>
  <c r="J6" i="95"/>
  <c r="J6" i="92"/>
  <c r="J6" i="90"/>
  <c r="J6" i="89"/>
  <c r="J6" i="91"/>
  <c r="J6" i="88"/>
  <c r="J6" i="86"/>
  <c r="J6" i="87"/>
  <c r="J6" i="85"/>
  <c r="J6" i="84"/>
  <c r="J6" i="82"/>
  <c r="J6" i="81"/>
  <c r="J6" i="83"/>
  <c r="J6" i="78"/>
  <c r="J6" i="77"/>
  <c r="J6" i="75"/>
  <c r="J6" i="79"/>
  <c r="J6" i="73"/>
  <c r="J6" i="80"/>
  <c r="J6" i="74"/>
  <c r="J6" i="72"/>
  <c r="J6" i="76"/>
  <c r="J38" i="107"/>
  <c r="J38" i="106"/>
  <c r="J38" i="105"/>
  <c r="J38" i="104"/>
  <c r="J38" i="103"/>
  <c r="J38" i="102"/>
  <c r="J38" i="101"/>
  <c r="J38" i="100"/>
  <c r="J38" i="99"/>
  <c r="J38" i="97"/>
  <c r="J38" i="98"/>
  <c r="J38" i="96"/>
  <c r="J38" i="94"/>
  <c r="J38" i="93"/>
  <c r="J38" i="95"/>
  <c r="J38" i="92"/>
  <c r="J38" i="89"/>
  <c r="J38" i="91"/>
  <c r="J38" i="90"/>
  <c r="J38" i="88"/>
  <c r="J38" i="85"/>
  <c r="J38" i="86"/>
  <c r="J38" i="84"/>
  <c r="J38" i="87"/>
  <c r="J38" i="82"/>
  <c r="J38" i="83"/>
  <c r="J38" i="81"/>
  <c r="J38" i="80"/>
  <c r="J38" i="79"/>
  <c r="J38" i="78"/>
  <c r="J38" i="72"/>
  <c r="J38" i="77"/>
  <c r="J38" i="76"/>
  <c r="J38" i="74"/>
  <c r="J38" i="73"/>
  <c r="J38" i="75"/>
  <c r="J14" i="107"/>
  <c r="J14" i="106"/>
  <c r="J14" i="105"/>
  <c r="J14" i="104"/>
  <c r="J14" i="103"/>
  <c r="J14" i="102"/>
  <c r="J14" i="101"/>
  <c r="J14" i="100"/>
  <c r="J14" i="99"/>
  <c r="J14" i="98"/>
  <c r="J14" i="95"/>
  <c r="J14" i="94"/>
  <c r="J14" i="97"/>
  <c r="J14" i="93"/>
  <c r="J14" i="96"/>
  <c r="J14" i="91"/>
  <c r="J14" i="89"/>
  <c r="J14" i="92"/>
  <c r="J14" i="90"/>
  <c r="J14" i="85"/>
  <c r="J14" i="88"/>
  <c r="J14" i="87"/>
  <c r="J14" i="86"/>
  <c r="J14" i="83"/>
  <c r="J14" i="84"/>
  <c r="J14" i="82"/>
  <c r="J14" i="81"/>
  <c r="J14" i="79"/>
  <c r="J14" i="77"/>
  <c r="J14" i="80"/>
  <c r="J14" i="78"/>
  <c r="J14" i="75"/>
  <c r="J14" i="74"/>
  <c r="J14" i="76"/>
  <c r="J14" i="73"/>
  <c r="J14" i="72"/>
  <c r="J20" i="107"/>
  <c r="J20" i="105"/>
  <c r="J20" i="106"/>
  <c r="J20" i="104"/>
  <c r="J20" i="103"/>
  <c r="J20" i="102"/>
  <c r="J20" i="101"/>
  <c r="J20" i="100"/>
  <c r="J20" i="99"/>
  <c r="J20" i="98"/>
  <c r="J20" i="97"/>
  <c r="J20" i="95"/>
  <c r="J20" i="93"/>
  <c r="J20" i="96"/>
  <c r="J20" i="94"/>
  <c r="J20" i="89"/>
  <c r="J20" i="92"/>
  <c r="J20" i="90"/>
  <c r="J20" i="91"/>
  <c r="J20" i="86"/>
  <c r="J20" i="87"/>
  <c r="J20" i="88"/>
  <c r="J20" i="85"/>
  <c r="J20" i="84"/>
  <c r="J20" i="81"/>
  <c r="J20" i="83"/>
  <c r="J20" i="82"/>
  <c r="J20" i="76"/>
  <c r="J20" i="74"/>
  <c r="J20" i="80"/>
  <c r="J20" i="78"/>
  <c r="J20" i="75"/>
  <c r="J20" i="73"/>
  <c r="J20" i="79"/>
  <c r="J20" i="77"/>
  <c r="J20" i="72"/>
  <c r="J41" i="107"/>
  <c r="J41" i="105"/>
  <c r="J41" i="106"/>
  <c r="J41" i="104"/>
  <c r="J41" i="103"/>
  <c r="J41" i="102"/>
  <c r="J41" i="100"/>
  <c r="J41" i="101"/>
  <c r="J41" i="97"/>
  <c r="J41" i="96"/>
  <c r="J41" i="98"/>
  <c r="J41" i="99"/>
  <c r="J41" i="94"/>
  <c r="J41" i="93"/>
  <c r="J41" i="95"/>
  <c r="J41" i="92"/>
  <c r="J41" i="89"/>
  <c r="J41" i="91"/>
  <c r="J41" i="90"/>
  <c r="J41" i="85"/>
  <c r="J41" i="84"/>
  <c r="J41" i="87"/>
  <c r="J41" i="86"/>
  <c r="J41" i="88"/>
  <c r="J41" i="83"/>
  <c r="J41" i="81"/>
  <c r="J41" i="80"/>
  <c r="J41" i="82"/>
  <c r="J41" i="77"/>
  <c r="J41" i="76"/>
  <c r="J41" i="78"/>
  <c r="J41" i="75"/>
  <c r="J41" i="74"/>
  <c r="J41" i="79"/>
  <c r="J41" i="73"/>
  <c r="J41" i="72"/>
  <c r="T15" i="107"/>
  <c r="T15" i="106"/>
  <c r="T15" i="105"/>
  <c r="T15" i="104"/>
  <c r="T15" i="103"/>
  <c r="T15" i="101"/>
  <c r="T15" i="102"/>
  <c r="T15" i="99"/>
  <c r="T15" i="100"/>
  <c r="T15" i="97"/>
  <c r="T15" i="98"/>
  <c r="T15" i="96"/>
  <c r="T15" i="95"/>
  <c r="T15" i="94"/>
  <c r="T15" i="93"/>
  <c r="T15" i="90"/>
  <c r="T15" i="91"/>
  <c r="T15" i="92"/>
  <c r="T15" i="89"/>
  <c r="T15" i="87"/>
  <c r="T15" i="86"/>
  <c r="T15" i="85"/>
  <c r="T15" i="88"/>
  <c r="T15" i="81"/>
  <c r="T15" i="83"/>
  <c r="T15" i="84"/>
  <c r="T15" i="82"/>
  <c r="T15" i="74"/>
  <c r="T15" i="77"/>
  <c r="T15" i="76"/>
  <c r="T15" i="73"/>
  <c r="T15" i="80"/>
  <c r="T15" i="79"/>
  <c r="T15" i="75"/>
  <c r="T15" i="78"/>
  <c r="T15" i="72"/>
  <c r="J13" i="107"/>
  <c r="J13" i="106"/>
  <c r="J13" i="105"/>
  <c r="J13" i="104"/>
  <c r="J13" i="103"/>
  <c r="J13" i="102"/>
  <c r="J13" i="101"/>
  <c r="J13" i="100"/>
  <c r="J13" i="99"/>
  <c r="J13" i="98"/>
  <c r="J13" i="97"/>
  <c r="J13" i="94"/>
  <c r="J13" i="93"/>
  <c r="J13" i="96"/>
  <c r="J13" i="95"/>
  <c r="J13" i="91"/>
  <c r="J13" i="89"/>
  <c r="J13" i="92"/>
  <c r="J13" i="90"/>
  <c r="J13" i="88"/>
  <c r="J13" i="85"/>
  <c r="J13" i="87"/>
  <c r="J13" i="86"/>
  <c r="J13" i="83"/>
  <c r="J13" i="84"/>
  <c r="J13" i="82"/>
  <c r="J13" i="81"/>
  <c r="J13" i="76"/>
  <c r="J13" i="80"/>
  <c r="J13" i="78"/>
  <c r="J13" i="75"/>
  <c r="J13" i="74"/>
  <c r="J13" i="73"/>
  <c r="J13" i="77"/>
  <c r="J13" i="79"/>
  <c r="J13" i="72"/>
  <c r="T18" i="106"/>
  <c r="T18" i="107"/>
  <c r="T18" i="105"/>
  <c r="T18" i="104"/>
  <c r="T18" i="103"/>
  <c r="T18" i="102"/>
  <c r="T18" i="101"/>
  <c r="T18" i="100"/>
  <c r="T18" i="99"/>
  <c r="T18" i="98"/>
  <c r="T18" i="97"/>
  <c r="T18" i="93"/>
  <c r="T18" i="96"/>
  <c r="T18" i="94"/>
  <c r="T18" i="95"/>
  <c r="T18" i="89"/>
  <c r="T18" i="92"/>
  <c r="T18" i="90"/>
  <c r="T18" i="91"/>
  <c r="T18" i="86"/>
  <c r="T18" i="87"/>
  <c r="T18" i="88"/>
  <c r="T18" i="85"/>
  <c r="T18" i="84"/>
  <c r="T18" i="82"/>
  <c r="T18" i="81"/>
  <c r="T18" i="83"/>
  <c r="T18" i="80"/>
  <c r="T18" i="73"/>
  <c r="T18" i="79"/>
  <c r="T18" i="78"/>
  <c r="T18" i="75"/>
  <c r="T18" i="72"/>
  <c r="T18" i="76"/>
  <c r="T18" i="74"/>
  <c r="T18" i="77"/>
  <c r="T22" i="107"/>
  <c r="T22" i="106"/>
  <c r="T22" i="105"/>
  <c r="T22" i="103"/>
  <c r="T22" i="104"/>
  <c r="T22" i="102"/>
  <c r="T22" i="101"/>
  <c r="T22" i="100"/>
  <c r="T22" i="97"/>
  <c r="T22" i="99"/>
  <c r="T22" i="98"/>
  <c r="T22" i="93"/>
  <c r="T22" i="96"/>
  <c r="T22" i="95"/>
  <c r="T22" i="94"/>
  <c r="T22" i="91"/>
  <c r="T22" i="89"/>
  <c r="T22" i="90"/>
  <c r="T22" i="92"/>
  <c r="T22" i="88"/>
  <c r="T22" i="85"/>
  <c r="T22" i="86"/>
  <c r="T22" i="87"/>
  <c r="T22" i="84"/>
  <c r="T22" i="82"/>
  <c r="T22" i="83"/>
  <c r="T22" i="81"/>
  <c r="T22" i="75"/>
  <c r="T22" i="73"/>
  <c r="T22" i="79"/>
  <c r="T22" i="77"/>
  <c r="T22" i="72"/>
  <c r="T22" i="78"/>
  <c r="T22" i="74"/>
  <c r="T22" i="80"/>
  <c r="T22" i="76"/>
  <c r="T7" i="107"/>
  <c r="T7" i="106"/>
  <c r="T7" i="105"/>
  <c r="T7" i="104"/>
  <c r="T7" i="103"/>
  <c r="T7" i="102"/>
  <c r="T7" i="101"/>
  <c r="T7" i="97"/>
  <c r="T7" i="100"/>
  <c r="T7" i="98"/>
  <c r="T7" i="99"/>
  <c r="T7" i="94"/>
  <c r="T7" i="96"/>
  <c r="T7" i="95"/>
  <c r="T7" i="93"/>
  <c r="T7" i="92"/>
  <c r="T7" i="90"/>
  <c r="T7" i="91"/>
  <c r="T7" i="89"/>
  <c r="T7" i="88"/>
  <c r="T7" i="87"/>
  <c r="T7" i="86"/>
  <c r="T7" i="85"/>
  <c r="T7" i="83"/>
  <c r="T7" i="84"/>
  <c r="T7" i="82"/>
  <c r="T7" i="81"/>
  <c r="T7" i="80"/>
  <c r="T7" i="76"/>
  <c r="T7" i="78"/>
  <c r="T7" i="77"/>
  <c r="T7" i="75"/>
  <c r="T7" i="74"/>
  <c r="T7" i="73"/>
  <c r="T7" i="79"/>
  <c r="T7" i="72"/>
  <c r="T23" i="107"/>
  <c r="T23" i="106"/>
  <c r="T23" i="105"/>
  <c r="T23" i="103"/>
  <c r="T23" i="104"/>
  <c r="T23" i="102"/>
  <c r="T23" i="101"/>
  <c r="T23" i="100"/>
  <c r="T23" i="97"/>
  <c r="T23" i="99"/>
  <c r="T23" i="98"/>
  <c r="T23" i="93"/>
  <c r="T23" i="96"/>
  <c r="T23" i="95"/>
  <c r="T23" i="94"/>
  <c r="T23" i="91"/>
  <c r="T23" i="90"/>
  <c r="T23" i="89"/>
  <c r="T23" i="92"/>
  <c r="T23" i="88"/>
  <c r="T23" i="85"/>
  <c r="T23" i="86"/>
  <c r="T23" i="87"/>
  <c r="T23" i="81"/>
  <c r="T23" i="84"/>
  <c r="T23" i="82"/>
  <c r="T23" i="83"/>
  <c r="T23" i="80"/>
  <c r="T23" i="75"/>
  <c r="T23" i="74"/>
  <c r="T23" i="73"/>
  <c r="T23" i="79"/>
  <c r="T23" i="72"/>
  <c r="T23" i="78"/>
  <c r="T23" i="77"/>
  <c r="T23" i="76"/>
  <c r="T16" i="106"/>
  <c r="T16" i="107"/>
  <c r="T16" i="105"/>
  <c r="T16" i="104"/>
  <c r="T16" i="103"/>
  <c r="T16" i="102"/>
  <c r="T16" i="101"/>
  <c r="T16" i="100"/>
  <c r="T16" i="99"/>
  <c r="T16" i="98"/>
  <c r="T16" i="97"/>
  <c r="T16" i="94"/>
  <c r="T16" i="93"/>
  <c r="T16" i="96"/>
  <c r="T16" i="95"/>
  <c r="T16" i="92"/>
  <c r="T16" i="89"/>
  <c r="T16" i="90"/>
  <c r="T16" i="91"/>
  <c r="T16" i="87"/>
  <c r="T16" i="86"/>
  <c r="T16" i="85"/>
  <c r="T16" i="88"/>
  <c r="T16" i="84"/>
  <c r="T16" i="82"/>
  <c r="T16" i="81"/>
  <c r="T16" i="83"/>
  <c r="T16" i="78"/>
  <c r="T16" i="75"/>
  <c r="T16" i="74"/>
  <c r="T16" i="77"/>
  <c r="T16" i="76"/>
  <c r="T16" i="73"/>
  <c r="T16" i="80"/>
  <c r="T16" i="79"/>
  <c r="T16" i="72"/>
  <c r="J15" i="107"/>
  <c r="J15" i="106"/>
  <c r="J15" i="105"/>
  <c r="J15" i="104"/>
  <c r="J15" i="103"/>
  <c r="J15" i="102"/>
  <c r="J15" i="101"/>
  <c r="J15" i="100"/>
  <c r="J15" i="99"/>
  <c r="J15" i="98"/>
  <c r="J15" i="97"/>
  <c r="J15" i="95"/>
  <c r="J15" i="94"/>
  <c r="J15" i="93"/>
  <c r="J15" i="96"/>
  <c r="J15" i="91"/>
  <c r="J15" i="92"/>
  <c r="J15" i="89"/>
  <c r="J15" i="90"/>
  <c r="J15" i="85"/>
  <c r="J15" i="88"/>
  <c r="J15" i="87"/>
  <c r="J15" i="86"/>
  <c r="J15" i="83"/>
  <c r="J15" i="84"/>
  <c r="J15" i="82"/>
  <c r="J15" i="81"/>
  <c r="J15" i="77"/>
  <c r="J15" i="76"/>
  <c r="J15" i="73"/>
  <c r="J15" i="80"/>
  <c r="J15" i="79"/>
  <c r="J15" i="78"/>
  <c r="J15" i="75"/>
  <c r="J15" i="72"/>
  <c r="J15" i="74"/>
  <c r="T43" i="107"/>
  <c r="T43" i="105"/>
  <c r="T43" i="106"/>
  <c r="T43" i="104"/>
  <c r="T43" i="103"/>
  <c r="T43" i="101"/>
  <c r="T43" i="102"/>
  <c r="T43" i="100"/>
  <c r="T43" i="99"/>
  <c r="T43" i="97"/>
  <c r="T43" i="98"/>
  <c r="T43" i="96"/>
  <c r="T43" i="92"/>
  <c r="T43" i="95"/>
  <c r="T43" i="93"/>
  <c r="T43" i="94"/>
  <c r="T43" i="90"/>
  <c r="T43" i="91"/>
  <c r="T43" i="88"/>
  <c r="T43" i="89"/>
  <c r="T43" i="87"/>
  <c r="T43" i="85"/>
  <c r="T43" i="86"/>
  <c r="T43" i="84"/>
  <c r="T43" i="81"/>
  <c r="T43" i="82"/>
  <c r="T43" i="83"/>
  <c r="T43" i="80"/>
  <c r="T43" i="79"/>
  <c r="T43" i="74"/>
  <c r="T43" i="72"/>
  <c r="T43" i="73"/>
  <c r="T43" i="77"/>
  <c r="T43" i="78"/>
  <c r="T43" i="75"/>
  <c r="T43" i="76"/>
  <c r="T36" i="107"/>
  <c r="T36" i="106"/>
  <c r="T36" i="105"/>
  <c r="T36" i="103"/>
  <c r="T36" i="104"/>
  <c r="T36" i="102"/>
  <c r="T36" i="101"/>
  <c r="T36" i="100"/>
  <c r="T36" i="99"/>
  <c r="T36" i="97"/>
  <c r="T36" i="96"/>
  <c r="T36" i="98"/>
  <c r="T36" i="94"/>
  <c r="T36" i="93"/>
  <c r="T36" i="95"/>
  <c r="T36" i="92"/>
  <c r="T36" i="89"/>
  <c r="T36" i="91"/>
  <c r="T36" i="90"/>
  <c r="T36" i="85"/>
  <c r="T36" i="86"/>
  <c r="T36" i="87"/>
  <c r="T36" i="88"/>
  <c r="T36" i="83"/>
  <c r="T36" i="82"/>
  <c r="T36" i="81"/>
  <c r="T36" i="80"/>
  <c r="T36" i="84"/>
  <c r="T36" i="78"/>
  <c r="T36" i="76"/>
  <c r="T36" i="74"/>
  <c r="T36" i="77"/>
  <c r="T36" i="75"/>
  <c r="T36" i="73"/>
  <c r="T36" i="72"/>
  <c r="T36" i="79"/>
  <c r="J21" i="106"/>
  <c r="J21" i="107"/>
  <c r="J21" i="105"/>
  <c r="J21" i="104"/>
  <c r="J21" i="103"/>
  <c r="J21" i="102"/>
  <c r="J21" i="101"/>
  <c r="J21" i="100"/>
  <c r="J21" i="98"/>
  <c r="J21" i="99"/>
  <c r="J21" i="97"/>
  <c r="J21" i="95"/>
  <c r="J21" i="94"/>
  <c r="J21" i="93"/>
  <c r="J21" i="96"/>
  <c r="J21" i="89"/>
  <c r="J21" i="92"/>
  <c r="J21" i="90"/>
  <c r="J21" i="91"/>
  <c r="J21" i="86"/>
  <c r="J21" i="87"/>
  <c r="J21" i="88"/>
  <c r="J21" i="85"/>
  <c r="J21" i="84"/>
  <c r="J21" i="83"/>
  <c r="J21" i="82"/>
  <c r="J21" i="81"/>
  <c r="J21" i="80"/>
  <c r="J21" i="78"/>
  <c r="J21" i="76"/>
  <c r="J21" i="74"/>
  <c r="J21" i="75"/>
  <c r="J21" i="73"/>
  <c r="J21" i="72"/>
  <c r="J21" i="77"/>
  <c r="J21" i="79"/>
  <c r="T28" i="107"/>
  <c r="T28" i="106"/>
  <c r="T28" i="105"/>
  <c r="T28" i="103"/>
  <c r="T28" i="104"/>
  <c r="T28" i="101"/>
  <c r="T28" i="102"/>
  <c r="T28" i="100"/>
  <c r="T28" i="98"/>
  <c r="T28" i="97"/>
  <c r="T28" i="99"/>
  <c r="T28" i="94"/>
  <c r="T28" i="96"/>
  <c r="T28" i="95"/>
  <c r="T28" i="93"/>
  <c r="T28" i="89"/>
  <c r="T28" i="92"/>
  <c r="T28" i="91"/>
  <c r="T28" i="90"/>
  <c r="T28" i="85"/>
  <c r="T28" i="86"/>
  <c r="T28" i="88"/>
  <c r="T28" i="87"/>
  <c r="T28" i="83"/>
  <c r="T28" i="81"/>
  <c r="T28" i="82"/>
  <c r="T28" i="84"/>
  <c r="T28" i="75"/>
  <c r="T28" i="73"/>
  <c r="T28" i="79"/>
  <c r="T28" i="78"/>
  <c r="T28" i="77"/>
  <c r="T28" i="74"/>
  <c r="T28" i="72"/>
  <c r="T28" i="80"/>
  <c r="T28" i="76"/>
  <c r="J9" i="107"/>
  <c r="J9" i="106"/>
  <c r="J9" i="105"/>
  <c r="J9" i="104"/>
  <c r="J9" i="103"/>
  <c r="J9" i="102"/>
  <c r="J9" i="101"/>
  <c r="J9" i="99"/>
  <c r="J9" i="97"/>
  <c r="J9" i="100"/>
  <c r="J9" i="98"/>
  <c r="J9" i="96"/>
  <c r="J9" i="95"/>
  <c r="J9" i="94"/>
  <c r="J9" i="93"/>
  <c r="J9" i="92"/>
  <c r="J9" i="90"/>
  <c r="J9" i="91"/>
  <c r="J9" i="89"/>
  <c r="J9" i="88"/>
  <c r="J9" i="87"/>
  <c r="J9" i="86"/>
  <c r="J9" i="85"/>
  <c r="J9" i="83"/>
  <c r="J9" i="84"/>
  <c r="J9" i="82"/>
  <c r="J9" i="81"/>
  <c r="J9" i="80"/>
  <c r="J9" i="79"/>
  <c r="J9" i="78"/>
  <c r="J9" i="77"/>
  <c r="J9" i="76"/>
  <c r="J9" i="75"/>
  <c r="J9" i="74"/>
  <c r="J9" i="73"/>
  <c r="J9" i="72"/>
  <c r="J42" i="107"/>
  <c r="J42" i="106"/>
  <c r="J42" i="105"/>
  <c r="J42" i="104"/>
  <c r="J42" i="103"/>
  <c r="J42" i="102"/>
  <c r="J42" i="101"/>
  <c r="J42" i="100"/>
  <c r="J42" i="99"/>
  <c r="J42" i="97"/>
  <c r="J42" i="98"/>
  <c r="J42" i="96"/>
  <c r="J42" i="94"/>
  <c r="J42" i="93"/>
  <c r="J42" i="95"/>
  <c r="J42" i="92"/>
  <c r="J42" i="91"/>
  <c r="J42" i="89"/>
  <c r="J42" i="88"/>
  <c r="J42" i="90"/>
  <c r="J42" i="85"/>
  <c r="J42" i="86"/>
  <c r="J42" i="84"/>
  <c r="J42" i="87"/>
  <c r="J42" i="82"/>
  <c r="J42" i="83"/>
  <c r="J42" i="81"/>
  <c r="J42" i="80"/>
  <c r="J42" i="77"/>
  <c r="J42" i="76"/>
  <c r="J42" i="78"/>
  <c r="J42" i="75"/>
  <c r="J42" i="74"/>
  <c r="J42" i="72"/>
  <c r="J42" i="79"/>
  <c r="J42" i="73"/>
  <c r="J18" i="107"/>
  <c r="J18" i="106"/>
  <c r="J18" i="104"/>
  <c r="J18" i="105"/>
  <c r="J18" i="103"/>
  <c r="J18" i="102"/>
  <c r="J18" i="101"/>
  <c r="J18" i="100"/>
  <c r="J18" i="99"/>
  <c r="J18" i="97"/>
  <c r="J18" i="98"/>
  <c r="J18" i="96"/>
  <c r="J18" i="94"/>
  <c r="J18" i="95"/>
  <c r="J18" i="93"/>
  <c r="J18" i="92"/>
  <c r="J18" i="90"/>
  <c r="J18" i="91"/>
  <c r="J18" i="89"/>
  <c r="J18" i="86"/>
  <c r="J18" i="87"/>
  <c r="J18" i="88"/>
  <c r="J18" i="85"/>
  <c r="J18" i="81"/>
  <c r="J18" i="83"/>
  <c r="J18" i="84"/>
  <c r="J18" i="82"/>
  <c r="J18" i="79"/>
  <c r="J18" i="78"/>
  <c r="J18" i="75"/>
  <c r="J18" i="72"/>
  <c r="J18" i="77"/>
  <c r="J18" i="76"/>
  <c r="J18" i="74"/>
  <c r="J18" i="80"/>
  <c r="J18" i="73"/>
  <c r="J45" i="107"/>
  <c r="J45" i="106"/>
  <c r="J45" i="105"/>
  <c r="J45" i="104"/>
  <c r="J45" i="103"/>
  <c r="J45" i="101"/>
  <c r="J45" i="102"/>
  <c r="J45" i="100"/>
  <c r="J45" i="99"/>
  <c r="J45" i="98"/>
  <c r="J45" i="96"/>
  <c r="J45" i="97"/>
  <c r="J45" i="94"/>
  <c r="J45" i="92"/>
  <c r="J45" i="95"/>
  <c r="J45" i="93"/>
  <c r="J45" i="90"/>
  <c r="J45" i="91"/>
  <c r="J45" i="89"/>
  <c r="J45" i="88"/>
  <c r="J45" i="87"/>
  <c r="J45" i="85"/>
  <c r="J45" i="86"/>
  <c r="J45" i="84"/>
  <c r="J45" i="80"/>
  <c r="J45" i="82"/>
  <c r="J45" i="81"/>
  <c r="J45" i="83"/>
  <c r="J45" i="76"/>
  <c r="J45" i="75"/>
  <c r="J45" i="79"/>
  <c r="J45" i="74"/>
  <c r="J45" i="72"/>
  <c r="J45" i="77"/>
  <c r="J45" i="73"/>
  <c r="J45" i="78"/>
  <c r="J22" i="107"/>
  <c r="J22" i="106"/>
  <c r="J22" i="105"/>
  <c r="J22" i="103"/>
  <c r="J22" i="104"/>
  <c r="J22" i="102"/>
  <c r="J22" i="100"/>
  <c r="J22" i="101"/>
  <c r="J22" i="98"/>
  <c r="J22" i="99"/>
  <c r="J22" i="97"/>
  <c r="J22" i="93"/>
  <c r="J22" i="96"/>
  <c r="J22" i="95"/>
  <c r="J22" i="94"/>
  <c r="J22" i="89"/>
  <c r="J22" i="90"/>
  <c r="J22" i="92"/>
  <c r="J22" i="91"/>
  <c r="J22" i="85"/>
  <c r="J22" i="86"/>
  <c r="J22" i="87"/>
  <c r="J22" i="88"/>
  <c r="J22" i="84"/>
  <c r="J22" i="82"/>
  <c r="J22" i="83"/>
  <c r="J22" i="81"/>
  <c r="J22" i="79"/>
  <c r="J22" i="77"/>
  <c r="J22" i="72"/>
  <c r="J22" i="78"/>
  <c r="J22" i="80"/>
  <c r="J22" i="76"/>
  <c r="J22" i="74"/>
  <c r="J22" i="75"/>
  <c r="J22" i="73"/>
  <c r="J37" i="107"/>
  <c r="J37" i="106"/>
  <c r="J37" i="105"/>
  <c r="J37" i="104"/>
  <c r="J37" i="103"/>
  <c r="J37" i="102"/>
  <c r="J37" i="101"/>
  <c r="J37" i="100"/>
  <c r="J37" i="99"/>
  <c r="J37" i="97"/>
  <c r="J37" i="96"/>
  <c r="J37" i="98"/>
  <c r="J37" i="94"/>
  <c r="J37" i="93"/>
  <c r="J37" i="95"/>
  <c r="J37" i="92"/>
  <c r="J37" i="89"/>
  <c r="J37" i="91"/>
  <c r="J37" i="90"/>
  <c r="J37" i="86"/>
  <c r="J37" i="87"/>
  <c r="J37" i="88"/>
  <c r="J37" i="85"/>
  <c r="J37" i="83"/>
  <c r="J37" i="82"/>
  <c r="J37" i="81"/>
  <c r="J37" i="80"/>
  <c r="J37" i="84"/>
  <c r="J37" i="77"/>
  <c r="J37" i="76"/>
  <c r="J37" i="74"/>
  <c r="J37" i="75"/>
  <c r="J37" i="73"/>
  <c r="J37" i="78"/>
  <c r="J37" i="79"/>
  <c r="J37" i="72"/>
  <c r="J35" i="107"/>
  <c r="J35" i="106"/>
  <c r="J35" i="105"/>
  <c r="J35" i="104"/>
  <c r="J35" i="103"/>
  <c r="J35" i="101"/>
  <c r="J35" i="100"/>
  <c r="J35" i="102"/>
  <c r="J35" i="98"/>
  <c r="J35" i="97"/>
  <c r="J35" i="96"/>
  <c r="J35" i="99"/>
  <c r="J35" i="95"/>
  <c r="J35" i="94"/>
  <c r="J35" i="93"/>
  <c r="J35" i="90"/>
  <c r="J35" i="92"/>
  <c r="J35" i="89"/>
  <c r="J35" i="91"/>
  <c r="J35" i="87"/>
  <c r="J35" i="88"/>
  <c r="J35" i="85"/>
  <c r="J35" i="86"/>
  <c r="J35" i="80"/>
  <c r="J35" i="84"/>
  <c r="J35" i="83"/>
  <c r="J35" i="82"/>
  <c r="J35" i="81"/>
  <c r="J35" i="77"/>
  <c r="J35" i="75"/>
  <c r="J35" i="73"/>
  <c r="J35" i="79"/>
  <c r="J35" i="72"/>
  <c r="J35" i="78"/>
  <c r="J35" i="76"/>
  <c r="J35" i="74"/>
  <c r="J34" i="107"/>
  <c r="J34" i="106"/>
  <c r="J34" i="104"/>
  <c r="J34" i="105"/>
  <c r="J34" i="103"/>
  <c r="J34" i="101"/>
  <c r="J34" i="102"/>
  <c r="J34" i="100"/>
  <c r="J34" i="99"/>
  <c r="J34" i="98"/>
  <c r="J34" i="97"/>
  <c r="J34" i="96"/>
  <c r="J34" i="94"/>
  <c r="J34" i="93"/>
  <c r="J34" i="95"/>
  <c r="J34" i="92"/>
  <c r="J34" i="89"/>
  <c r="J34" i="91"/>
  <c r="J34" i="90"/>
  <c r="J34" i="88"/>
  <c r="J34" i="86"/>
  <c r="J34" i="85"/>
  <c r="J34" i="87"/>
  <c r="J34" i="84"/>
  <c r="J34" i="80"/>
  <c r="J34" i="83"/>
  <c r="J34" i="82"/>
  <c r="J34" i="81"/>
  <c r="J34" i="77"/>
  <c r="J34" i="75"/>
  <c r="J34" i="73"/>
  <c r="J34" i="79"/>
  <c r="J34" i="72"/>
  <c r="J34" i="78"/>
  <c r="J34" i="74"/>
  <c r="J34" i="76"/>
  <c r="J7" i="107"/>
  <c r="J7" i="106"/>
  <c r="J7" i="105"/>
  <c r="J7" i="104"/>
  <c r="J7" i="103"/>
  <c r="J7" i="100"/>
  <c r="J7" i="101"/>
  <c r="J7" i="102"/>
  <c r="J7" i="98"/>
  <c r="J7" i="99"/>
  <c r="J7" i="97"/>
  <c r="J7" i="96"/>
  <c r="J7" i="95"/>
  <c r="J7" i="93"/>
  <c r="J7" i="94"/>
  <c r="J7" i="92"/>
  <c r="J7" i="90"/>
  <c r="J7" i="91"/>
  <c r="J7" i="89"/>
  <c r="J7" i="88"/>
  <c r="J7" i="87"/>
  <c r="J7" i="86"/>
  <c r="J7" i="85"/>
  <c r="J7" i="84"/>
  <c r="J7" i="82"/>
  <c r="J7" i="81"/>
  <c r="J7" i="83"/>
  <c r="J7" i="78"/>
  <c r="J7" i="77"/>
  <c r="J7" i="75"/>
  <c r="J7" i="74"/>
  <c r="J7" i="79"/>
  <c r="J7" i="73"/>
  <c r="J7" i="76"/>
  <c r="J7" i="72"/>
  <c r="J7" i="80"/>
  <c r="J8" i="107"/>
  <c r="J8" i="106"/>
  <c r="J8" i="105"/>
  <c r="J8" i="104"/>
  <c r="J8" i="103"/>
  <c r="J8" i="101"/>
  <c r="J8" i="102"/>
  <c r="J8" i="100"/>
  <c r="J8" i="99"/>
  <c r="J8" i="97"/>
  <c r="J8" i="98"/>
  <c r="J8" i="94"/>
  <c r="J8" i="96"/>
  <c r="J8" i="95"/>
  <c r="J8" i="93"/>
  <c r="J8" i="92"/>
  <c r="J8" i="90"/>
  <c r="J8" i="91"/>
  <c r="J8" i="89"/>
  <c r="J8" i="88"/>
  <c r="J8" i="87"/>
  <c r="J8" i="86"/>
  <c r="J8" i="85"/>
  <c r="J8" i="83"/>
  <c r="J8" i="84"/>
  <c r="J8" i="82"/>
  <c r="J8" i="81"/>
  <c r="J8" i="80"/>
  <c r="J8" i="78"/>
  <c r="J8" i="76"/>
  <c r="J8" i="77"/>
  <c r="J8" i="75"/>
  <c r="J8" i="74"/>
  <c r="J8" i="73"/>
  <c r="J8" i="79"/>
  <c r="J8" i="72"/>
  <c r="T47" i="107"/>
  <c r="T47" i="106"/>
  <c r="T47" i="105"/>
  <c r="T47" i="104"/>
  <c r="T47" i="103"/>
  <c r="T47" i="102"/>
  <c r="T47" i="100"/>
  <c r="T47" i="101"/>
  <c r="T47" i="97"/>
  <c r="T47" i="98"/>
  <c r="T47" i="99"/>
  <c r="T47" i="96"/>
  <c r="T47" i="95"/>
  <c r="T47" i="92"/>
  <c r="T47" i="94"/>
  <c r="T47" i="93"/>
  <c r="T47" i="91"/>
  <c r="T47" i="88"/>
  <c r="T47" i="90"/>
  <c r="T47" i="89"/>
  <c r="T47" i="85"/>
  <c r="T47" i="84"/>
  <c r="T47" i="86"/>
  <c r="T47" i="87"/>
  <c r="T47" i="81"/>
  <c r="T47" i="83"/>
  <c r="T47" i="82"/>
  <c r="T47" i="80"/>
  <c r="T47" i="77"/>
  <c r="T47" i="74"/>
  <c r="T47" i="73"/>
  <c r="T47" i="78"/>
  <c r="T47" i="75"/>
  <c r="T47" i="76"/>
  <c r="T47" i="72"/>
  <c r="T47" i="79"/>
  <c r="J23" i="107"/>
  <c r="J23" i="106"/>
  <c r="J23" i="105"/>
  <c r="J23" i="103"/>
  <c r="J23" i="104"/>
  <c r="J23" i="102"/>
  <c r="J23" i="100"/>
  <c r="J23" i="101"/>
  <c r="J23" i="98"/>
  <c r="J23" i="99"/>
  <c r="J23" i="97"/>
  <c r="J23" i="93"/>
  <c r="J23" i="96"/>
  <c r="J23" i="95"/>
  <c r="J23" i="94"/>
  <c r="J23" i="90"/>
  <c r="J23" i="89"/>
  <c r="J23" i="92"/>
  <c r="J23" i="91"/>
  <c r="J23" i="85"/>
  <c r="J23" i="86"/>
  <c r="J23" i="87"/>
  <c r="J23" i="88"/>
  <c r="J23" i="84"/>
  <c r="J23" i="82"/>
  <c r="J23" i="83"/>
  <c r="J23" i="81"/>
  <c r="J23" i="79"/>
  <c r="J23" i="72"/>
  <c r="J23" i="78"/>
  <c r="J23" i="77"/>
  <c r="J23" i="76"/>
  <c r="J23" i="80"/>
  <c r="J23" i="73"/>
  <c r="J23" i="74"/>
  <c r="J23" i="75"/>
  <c r="J17" i="107"/>
  <c r="J17" i="106"/>
  <c r="J17" i="105"/>
  <c r="J17" i="104"/>
  <c r="J17" i="103"/>
  <c r="J17" i="102"/>
  <c r="J17" i="101"/>
  <c r="J17" i="99"/>
  <c r="J17" i="97"/>
  <c r="J17" i="100"/>
  <c r="J17" i="98"/>
  <c r="J17" i="96"/>
  <c r="J17" i="94"/>
  <c r="J17" i="95"/>
  <c r="J17" i="93"/>
  <c r="J17" i="90"/>
  <c r="J17" i="91"/>
  <c r="J17" i="92"/>
  <c r="J17" i="89"/>
  <c r="J17" i="87"/>
  <c r="J17" i="86"/>
  <c r="J17" i="85"/>
  <c r="J17" i="88"/>
  <c r="J17" i="81"/>
  <c r="J17" i="83"/>
  <c r="J17" i="84"/>
  <c r="J17" i="82"/>
  <c r="J17" i="77"/>
  <c r="J17" i="74"/>
  <c r="J17" i="80"/>
  <c r="J17" i="76"/>
  <c r="J17" i="73"/>
  <c r="J17" i="75"/>
  <c r="J17" i="79"/>
  <c r="J17" i="78"/>
  <c r="J17" i="72"/>
  <c r="J16" i="107"/>
  <c r="J16" i="106"/>
  <c r="J16" i="105"/>
  <c r="J16" i="104"/>
  <c r="J16" i="103"/>
  <c r="J16" i="102"/>
  <c r="J16" i="101"/>
  <c r="J16" i="100"/>
  <c r="J16" i="99"/>
  <c r="J16" i="97"/>
  <c r="J16" i="98"/>
  <c r="J16" i="96"/>
  <c r="J16" i="95"/>
  <c r="J16" i="94"/>
  <c r="J16" i="93"/>
  <c r="J16" i="90"/>
  <c r="J16" i="91"/>
  <c r="J16" i="92"/>
  <c r="J16" i="89"/>
  <c r="J16" i="87"/>
  <c r="J16" i="86"/>
  <c r="J16" i="85"/>
  <c r="J16" i="88"/>
  <c r="J16" i="81"/>
  <c r="J16" i="83"/>
  <c r="J16" i="84"/>
  <c r="J16" i="82"/>
  <c r="J16" i="74"/>
  <c r="J16" i="77"/>
  <c r="J16" i="76"/>
  <c r="J16" i="73"/>
  <c r="J16" i="80"/>
  <c r="J16" i="79"/>
  <c r="J16" i="78"/>
  <c r="J16" i="72"/>
  <c r="J16" i="75"/>
  <c r="T5" i="107"/>
  <c r="T5" i="106"/>
  <c r="T5" i="105"/>
  <c r="T5" i="104"/>
  <c r="T5" i="103"/>
  <c r="T5" i="100"/>
  <c r="T5" i="102"/>
  <c r="T5" i="101"/>
  <c r="T5" i="97"/>
  <c r="T5" i="98"/>
  <c r="T5" i="99"/>
  <c r="T5" i="95"/>
  <c r="T5" i="96"/>
  <c r="T5" i="94"/>
  <c r="T5" i="93"/>
  <c r="T5" i="92"/>
  <c r="T5" i="90"/>
  <c r="T5" i="89"/>
  <c r="T5" i="91"/>
  <c r="T5" i="88"/>
  <c r="T5" i="86"/>
  <c r="T5" i="87"/>
  <c r="T5" i="85"/>
  <c r="T5" i="83"/>
  <c r="T5" i="84"/>
  <c r="T5" i="82"/>
  <c r="T5" i="81"/>
  <c r="T5" i="80"/>
  <c r="T5" i="74"/>
  <c r="T5" i="79"/>
  <c r="T5" i="78"/>
  <c r="T5" i="77"/>
  <c r="T5" i="75"/>
  <c r="T5" i="76"/>
  <c r="T5" i="73"/>
  <c r="T5" i="72"/>
  <c r="G48" i="72"/>
  <c r="G48" i="79"/>
  <c r="G48" i="84"/>
  <c r="G48" i="85"/>
  <c r="G48" i="91"/>
  <c r="G48" i="92"/>
  <c r="G48" i="96"/>
  <c r="G48" i="100"/>
  <c r="G48" i="105"/>
  <c r="J44" i="107"/>
  <c r="J44" i="106"/>
  <c r="J44" i="105"/>
  <c r="J44" i="104"/>
  <c r="J44" i="103"/>
  <c r="J44" i="101"/>
  <c r="J44" i="102"/>
  <c r="J44" i="100"/>
  <c r="J44" i="97"/>
  <c r="J44" i="99"/>
  <c r="J44" i="98"/>
  <c r="J44" i="96"/>
  <c r="J44" i="92"/>
  <c r="J44" i="95"/>
  <c r="J44" i="93"/>
  <c r="J44" i="94"/>
  <c r="J44" i="90"/>
  <c r="J44" i="91"/>
  <c r="J44" i="88"/>
  <c r="J44" i="89"/>
  <c r="J44" i="87"/>
  <c r="J44" i="85"/>
  <c r="J44" i="86"/>
  <c r="J44" i="84"/>
  <c r="J44" i="81"/>
  <c r="J44" i="82"/>
  <c r="J44" i="83"/>
  <c r="J44" i="80"/>
  <c r="J44" i="79"/>
  <c r="J44" i="74"/>
  <c r="J44" i="72"/>
  <c r="J44" i="73"/>
  <c r="J44" i="77"/>
  <c r="J44" i="75"/>
  <c r="J44" i="76"/>
  <c r="J44" i="78"/>
  <c r="T46" i="106"/>
  <c r="T46" i="105"/>
  <c r="T46" i="107"/>
  <c r="T46" i="104"/>
  <c r="T46" i="103"/>
  <c r="T46" i="102"/>
  <c r="T46" i="100"/>
  <c r="T46" i="101"/>
  <c r="T46" i="99"/>
  <c r="T46" i="97"/>
  <c r="T46" i="98"/>
  <c r="T46" i="96"/>
  <c r="T46" i="94"/>
  <c r="T46" i="92"/>
  <c r="T46" i="95"/>
  <c r="T46" i="93"/>
  <c r="T46" i="91"/>
  <c r="T46" i="89"/>
  <c r="T46" i="88"/>
  <c r="T46" i="90"/>
  <c r="T46" i="85"/>
  <c r="T46" i="86"/>
  <c r="T46" i="84"/>
  <c r="T46" i="87"/>
  <c r="T46" i="83"/>
  <c r="T46" i="80"/>
  <c r="T46" i="82"/>
  <c r="T46" i="81"/>
  <c r="T46" i="77"/>
  <c r="T46" i="73"/>
  <c r="T46" i="78"/>
  <c r="T46" i="76"/>
  <c r="T46" i="75"/>
  <c r="T46" i="72"/>
  <c r="T46" i="79"/>
  <c r="T46" i="74"/>
  <c r="T13" i="107"/>
  <c r="T13" i="105"/>
  <c r="T13" i="106"/>
  <c r="T13" i="104"/>
  <c r="T13" i="103"/>
  <c r="T13" i="101"/>
  <c r="T13" i="102"/>
  <c r="T13" i="100"/>
  <c r="T13" i="99"/>
  <c r="T13" i="98"/>
  <c r="T13" i="97"/>
  <c r="T13" i="96"/>
  <c r="T13" i="95"/>
  <c r="T13" i="94"/>
  <c r="T13" i="93"/>
  <c r="T13" i="90"/>
  <c r="T13" i="91"/>
  <c r="T13" i="89"/>
  <c r="T13" i="92"/>
  <c r="T13" i="87"/>
  <c r="T13" i="86"/>
  <c r="T13" i="88"/>
  <c r="T13" i="85"/>
  <c r="T13" i="81"/>
  <c r="T13" i="83"/>
  <c r="T13" i="84"/>
  <c r="T13" i="82"/>
  <c r="T13" i="79"/>
  <c r="T13" i="77"/>
  <c r="T13" i="76"/>
  <c r="T13" i="80"/>
  <c r="T13" i="78"/>
  <c r="T13" i="75"/>
  <c r="T13" i="74"/>
  <c r="T13" i="72"/>
  <c r="T13" i="73"/>
  <c r="J40" i="107"/>
  <c r="J40" i="106"/>
  <c r="J40" i="105"/>
  <c r="J40" i="104"/>
  <c r="J40" i="103"/>
  <c r="J40" i="102"/>
  <c r="J40" i="101"/>
  <c r="J40" i="100"/>
  <c r="J40" i="98"/>
  <c r="J40" i="99"/>
  <c r="J40" i="97"/>
  <c r="J40" i="96"/>
  <c r="J40" i="95"/>
  <c r="J40" i="94"/>
  <c r="J40" i="93"/>
  <c r="J40" i="91"/>
  <c r="J40" i="90"/>
  <c r="J40" i="92"/>
  <c r="J40" i="89"/>
  <c r="J40" i="84"/>
  <c r="J40" i="87"/>
  <c r="J40" i="85"/>
  <c r="J40" i="88"/>
  <c r="J40" i="86"/>
  <c r="J40" i="81"/>
  <c r="J40" i="80"/>
  <c r="J40" i="82"/>
  <c r="J40" i="83"/>
  <c r="J40" i="75"/>
  <c r="J40" i="74"/>
  <c r="J40" i="79"/>
  <c r="J40" i="78"/>
  <c r="J40" i="73"/>
  <c r="J40" i="72"/>
  <c r="J40" i="76"/>
  <c r="J40" i="77"/>
  <c r="J19" i="107"/>
  <c r="J19" i="106"/>
  <c r="J19" i="104"/>
  <c r="J19" i="105"/>
  <c r="J19" i="103"/>
  <c r="J19" i="102"/>
  <c r="J19" i="101"/>
  <c r="J19" i="100"/>
  <c r="J19" i="99"/>
  <c r="J19" i="97"/>
  <c r="J19" i="98"/>
  <c r="J19" i="96"/>
  <c r="J19" i="94"/>
  <c r="J19" i="95"/>
  <c r="J19" i="93"/>
  <c r="J19" i="92"/>
  <c r="J19" i="90"/>
  <c r="J19" i="91"/>
  <c r="J19" i="89"/>
  <c r="J19" i="86"/>
  <c r="J19" i="87"/>
  <c r="J19" i="88"/>
  <c r="J19" i="85"/>
  <c r="J19" i="83"/>
  <c r="J19" i="84"/>
  <c r="J19" i="82"/>
  <c r="J19" i="81"/>
  <c r="J19" i="80"/>
  <c r="J19" i="78"/>
  <c r="J19" i="75"/>
  <c r="J19" i="73"/>
  <c r="J19" i="79"/>
  <c r="J19" i="72"/>
  <c r="J19" i="77"/>
  <c r="J19" i="76"/>
  <c r="J19" i="74"/>
  <c r="J27" i="107"/>
  <c r="J27" i="106"/>
  <c r="J27" i="105"/>
  <c r="J27" i="104"/>
  <c r="J27" i="103"/>
  <c r="J27" i="101"/>
  <c r="J27" i="102"/>
  <c r="J27" i="100"/>
  <c r="J27" i="99"/>
  <c r="J27" i="98"/>
  <c r="J27" i="97"/>
  <c r="J27" i="95"/>
  <c r="J27" i="93"/>
  <c r="J27" i="94"/>
  <c r="J27" i="96"/>
  <c r="J27" i="92"/>
  <c r="J27" i="91"/>
  <c r="J27" i="90"/>
  <c r="J27" i="89"/>
  <c r="J27" i="88"/>
  <c r="J27" i="87"/>
  <c r="J27" i="85"/>
  <c r="J27" i="86"/>
  <c r="J27" i="82"/>
  <c r="J27" i="84"/>
  <c r="J27" i="83"/>
  <c r="J27" i="81"/>
  <c r="J27" i="80"/>
  <c r="J27" i="76"/>
  <c r="J27" i="75"/>
  <c r="J27" i="73"/>
  <c r="J27" i="79"/>
  <c r="J27" i="74"/>
  <c r="J27" i="78"/>
  <c r="J27" i="77"/>
  <c r="J27" i="72"/>
  <c r="J10" i="107"/>
  <c r="J10" i="106"/>
  <c r="J10" i="105"/>
  <c r="J10" i="104"/>
  <c r="J10" i="103"/>
  <c r="J10" i="102"/>
  <c r="J10" i="100"/>
  <c r="J10" i="99"/>
  <c r="J10" i="101"/>
  <c r="J10" i="97"/>
  <c r="J10" i="98"/>
  <c r="J10" i="95"/>
  <c r="J10" i="96"/>
  <c r="J10" i="94"/>
  <c r="J10" i="93"/>
  <c r="J10" i="92"/>
  <c r="J10" i="90"/>
  <c r="J10" i="91"/>
  <c r="J10" i="89"/>
  <c r="J10" i="88"/>
  <c r="J10" i="87"/>
  <c r="J10" i="86"/>
  <c r="J10" i="85"/>
  <c r="J10" i="83"/>
  <c r="J10" i="84"/>
  <c r="J10" i="82"/>
  <c r="J10" i="81"/>
  <c r="J10" i="80"/>
  <c r="J10" i="79"/>
  <c r="J10" i="78"/>
  <c r="J10" i="75"/>
  <c r="J10" i="77"/>
  <c r="J10" i="76"/>
  <c r="J10" i="74"/>
  <c r="J10" i="73"/>
  <c r="J10" i="72"/>
  <c r="J33" i="107"/>
  <c r="J33" i="106"/>
  <c r="J33" i="105"/>
  <c r="J33" i="104"/>
  <c r="J33" i="103"/>
  <c r="J33" i="101"/>
  <c r="J33" i="100"/>
  <c r="J33" i="102"/>
  <c r="J33" i="99"/>
  <c r="J33" i="98"/>
  <c r="J33" i="97"/>
  <c r="J33" i="96"/>
  <c r="J33" i="94"/>
  <c r="J33" i="93"/>
  <c r="J33" i="95"/>
  <c r="J33" i="92"/>
  <c r="J33" i="89"/>
  <c r="J33" i="91"/>
  <c r="J33" i="90"/>
  <c r="J33" i="87"/>
  <c r="J33" i="86"/>
  <c r="J33" i="85"/>
  <c r="J33" i="88"/>
  <c r="J33" i="83"/>
  <c r="J33" i="82"/>
  <c r="J33" i="81"/>
  <c r="J33" i="84"/>
  <c r="J33" i="80"/>
  <c r="J33" i="79"/>
  <c r="J33" i="72"/>
  <c r="J33" i="78"/>
  <c r="J33" i="74"/>
  <c r="J33" i="76"/>
  <c r="J33" i="75"/>
  <c r="J33" i="77"/>
  <c r="J33" i="73"/>
  <c r="T29" i="107"/>
  <c r="T29" i="106"/>
  <c r="T29" i="105"/>
  <c r="T29" i="103"/>
  <c r="T29" i="104"/>
  <c r="T29" i="102"/>
  <c r="T29" i="101"/>
  <c r="T29" i="100"/>
  <c r="T29" i="99"/>
  <c r="T29" i="97"/>
  <c r="T29" i="98"/>
  <c r="T29" i="96"/>
  <c r="T29" i="94"/>
  <c r="T29" i="95"/>
  <c r="T29" i="93"/>
  <c r="T29" i="89"/>
  <c r="T29" i="92"/>
  <c r="T29" i="91"/>
  <c r="T29" i="90"/>
  <c r="T29" i="88"/>
  <c r="T29" i="87"/>
  <c r="T29" i="85"/>
  <c r="T29" i="86"/>
  <c r="T29" i="84"/>
  <c r="T29" i="83"/>
  <c r="T29" i="81"/>
  <c r="T29" i="82"/>
  <c r="T29" i="80"/>
  <c r="T29" i="76"/>
  <c r="T29" i="78"/>
  <c r="T29" i="77"/>
  <c r="T29" i="75"/>
  <c r="T29" i="73"/>
  <c r="T29" i="79"/>
  <c r="T29" i="74"/>
  <c r="T29" i="72"/>
  <c r="J39" i="107"/>
  <c r="J39" i="106"/>
  <c r="J39" i="105"/>
  <c r="J39" i="104"/>
  <c r="J39" i="103"/>
  <c r="J39" i="102"/>
  <c r="J39" i="101"/>
  <c r="J39" i="100"/>
  <c r="J39" i="99"/>
  <c r="J39" i="97"/>
  <c r="J39" i="96"/>
  <c r="J39" i="98"/>
  <c r="J39" i="95"/>
  <c r="J39" i="94"/>
  <c r="J39" i="93"/>
  <c r="J39" i="90"/>
  <c r="J39" i="92"/>
  <c r="J39" i="89"/>
  <c r="J39" i="91"/>
  <c r="J39" i="87"/>
  <c r="J39" i="85"/>
  <c r="J39" i="88"/>
  <c r="J39" i="86"/>
  <c r="J39" i="84"/>
  <c r="J39" i="80"/>
  <c r="J39" i="82"/>
  <c r="J39" i="83"/>
  <c r="J39" i="81"/>
  <c r="J39" i="79"/>
  <c r="J39" i="78"/>
  <c r="J39" i="73"/>
  <c r="J39" i="72"/>
  <c r="J39" i="77"/>
  <c r="J39" i="76"/>
  <c r="J39" i="75"/>
  <c r="J39" i="74"/>
  <c r="J25" i="107"/>
  <c r="J25" i="106"/>
  <c r="J25" i="105"/>
  <c r="J25" i="104"/>
  <c r="J25" i="103"/>
  <c r="J25" i="102"/>
  <c r="J25" i="100"/>
  <c r="J25" i="101"/>
  <c r="J25" i="99"/>
  <c r="J25" i="98"/>
  <c r="J25" i="97"/>
  <c r="J25" i="94"/>
  <c r="J25" i="93"/>
  <c r="J25" i="96"/>
  <c r="J25" i="95"/>
  <c r="J25" i="91"/>
  <c r="J25" i="90"/>
  <c r="J25" i="89"/>
  <c r="J25" i="92"/>
  <c r="J25" i="88"/>
  <c r="J25" i="85"/>
  <c r="J25" i="86"/>
  <c r="J25" i="87"/>
  <c r="J25" i="83"/>
  <c r="J25" i="81"/>
  <c r="J25" i="84"/>
  <c r="J25" i="82"/>
  <c r="J25" i="80"/>
  <c r="J25" i="76"/>
  <c r="J25" i="75"/>
  <c r="J25" i="74"/>
  <c r="J25" i="73"/>
  <c r="J25" i="79"/>
  <c r="J25" i="78"/>
  <c r="J25" i="77"/>
  <c r="J25" i="72"/>
  <c r="T32" i="107"/>
  <c r="T32" i="106"/>
  <c r="T32" i="104"/>
  <c r="T32" i="105"/>
  <c r="T32" i="103"/>
  <c r="T32" i="102"/>
  <c r="T32" i="101"/>
  <c r="T32" i="100"/>
  <c r="T32" i="99"/>
  <c r="T32" i="98"/>
  <c r="T32" i="96"/>
  <c r="T32" i="97"/>
  <c r="T32" i="95"/>
  <c r="T32" i="94"/>
  <c r="T32" i="93"/>
  <c r="T32" i="92"/>
  <c r="T32" i="89"/>
  <c r="T32" i="91"/>
  <c r="T32" i="90"/>
  <c r="T32" i="87"/>
  <c r="T32" i="88"/>
  <c r="T32" i="86"/>
  <c r="T32" i="85"/>
  <c r="T32" i="83"/>
  <c r="T32" i="80"/>
  <c r="T32" i="82"/>
  <c r="T32" i="81"/>
  <c r="T32" i="84"/>
  <c r="T32" i="79"/>
  <c r="T32" i="77"/>
  <c r="T32" i="72"/>
  <c r="T32" i="74"/>
  <c r="T32" i="78"/>
  <c r="T32" i="76"/>
  <c r="T32" i="73"/>
  <c r="T32" i="75"/>
  <c r="T21" i="107"/>
  <c r="T21" i="106"/>
  <c r="T21" i="105"/>
  <c r="T21" i="104"/>
  <c r="T21" i="103"/>
  <c r="T21" i="102"/>
  <c r="T21" i="101"/>
  <c r="T21" i="100"/>
  <c r="T21" i="97"/>
  <c r="T21" i="99"/>
  <c r="T21" i="98"/>
  <c r="T21" i="95"/>
  <c r="T21" i="94"/>
  <c r="T21" i="93"/>
  <c r="T21" i="96"/>
  <c r="T21" i="89"/>
  <c r="T21" i="92"/>
  <c r="T21" i="90"/>
  <c r="T21" i="91"/>
  <c r="T21" i="88"/>
  <c r="T21" i="85"/>
  <c r="T21" i="86"/>
  <c r="T21" i="87"/>
  <c r="T21" i="84"/>
  <c r="T21" i="83"/>
  <c r="T21" i="82"/>
  <c r="T21" i="81"/>
  <c r="T21" i="79"/>
  <c r="T21" i="77"/>
  <c r="T21" i="72"/>
  <c r="T21" i="80"/>
  <c r="T21" i="78"/>
  <c r="T21" i="76"/>
  <c r="T21" i="74"/>
  <c r="T21" i="73"/>
  <c r="T21" i="75"/>
  <c r="T9" i="107"/>
  <c r="T9" i="106"/>
  <c r="T9" i="105"/>
  <c r="T9" i="104"/>
  <c r="T9" i="103"/>
  <c r="T9" i="102"/>
  <c r="T9" i="100"/>
  <c r="T9" i="101"/>
  <c r="T9" i="99"/>
  <c r="T9" i="98"/>
  <c r="T9" i="93"/>
  <c r="T9" i="96"/>
  <c r="T9" i="95"/>
  <c r="T9" i="94"/>
  <c r="T9" i="97"/>
  <c r="T9" i="91"/>
  <c r="T9" i="89"/>
  <c r="T9" i="92"/>
  <c r="T9" i="90"/>
  <c r="T9" i="88"/>
  <c r="T9" i="87"/>
  <c r="T9" i="86"/>
  <c r="T9" i="85"/>
  <c r="T9" i="83"/>
  <c r="T9" i="84"/>
  <c r="T9" i="82"/>
  <c r="T9" i="81"/>
  <c r="T9" i="73"/>
  <c r="T9" i="80"/>
  <c r="T9" i="79"/>
  <c r="T9" i="78"/>
  <c r="T9" i="77"/>
  <c r="T9" i="76"/>
  <c r="T9" i="75"/>
  <c r="T9" i="74"/>
  <c r="T9" i="72"/>
  <c r="T45" i="107"/>
  <c r="T45" i="106"/>
  <c r="T45" i="105"/>
  <c r="T45" i="104"/>
  <c r="T45" i="103"/>
  <c r="T45" i="102"/>
  <c r="T45" i="101"/>
  <c r="T45" i="100"/>
  <c r="T45" i="99"/>
  <c r="T45" i="98"/>
  <c r="T45" i="97"/>
  <c r="T45" i="94"/>
  <c r="T45" i="92"/>
  <c r="T45" i="95"/>
  <c r="T45" i="96"/>
  <c r="T45" i="93"/>
  <c r="T45" i="89"/>
  <c r="T45" i="88"/>
  <c r="T45" i="90"/>
  <c r="T45" i="91"/>
  <c r="T45" i="86"/>
  <c r="T45" i="84"/>
  <c r="T45" i="87"/>
  <c r="T45" i="85"/>
  <c r="T45" i="83"/>
  <c r="T45" i="80"/>
  <c r="T45" i="82"/>
  <c r="T45" i="81"/>
  <c r="T45" i="78"/>
  <c r="T45" i="76"/>
  <c r="T45" i="75"/>
  <c r="T45" i="79"/>
  <c r="T45" i="74"/>
  <c r="T45" i="77"/>
  <c r="T45" i="73"/>
  <c r="T45" i="72"/>
  <c r="T37" i="107"/>
  <c r="T37" i="106"/>
  <c r="T37" i="105"/>
  <c r="T37" i="103"/>
  <c r="T37" i="104"/>
  <c r="T37" i="102"/>
  <c r="T37" i="101"/>
  <c r="T37" i="100"/>
  <c r="T37" i="99"/>
  <c r="T37" i="97"/>
  <c r="T37" i="98"/>
  <c r="T37" i="96"/>
  <c r="T37" i="94"/>
  <c r="T37" i="93"/>
  <c r="T37" i="95"/>
  <c r="T37" i="92"/>
  <c r="T37" i="89"/>
  <c r="T37" i="91"/>
  <c r="T37" i="90"/>
  <c r="T37" i="88"/>
  <c r="T37" i="85"/>
  <c r="T37" i="86"/>
  <c r="T37" i="87"/>
  <c r="T37" i="84"/>
  <c r="T37" i="83"/>
  <c r="T37" i="82"/>
  <c r="T37" i="81"/>
  <c r="T37" i="80"/>
  <c r="T37" i="79"/>
  <c r="T37" i="78"/>
  <c r="T37" i="72"/>
  <c r="T37" i="77"/>
  <c r="T37" i="76"/>
  <c r="T37" i="74"/>
  <c r="T37" i="75"/>
  <c r="T37" i="73"/>
  <c r="T34" i="107"/>
  <c r="T34" i="105"/>
  <c r="T34" i="106"/>
  <c r="T34" i="104"/>
  <c r="T34" i="103"/>
  <c r="T34" i="102"/>
  <c r="T34" i="101"/>
  <c r="T34" i="100"/>
  <c r="T34" i="99"/>
  <c r="T34" i="98"/>
  <c r="T34" i="97"/>
  <c r="T34" i="96"/>
  <c r="T34" i="95"/>
  <c r="T34" i="94"/>
  <c r="T34" i="93"/>
  <c r="T34" i="90"/>
  <c r="T34" i="92"/>
  <c r="T34" i="89"/>
  <c r="T34" i="91"/>
  <c r="T34" i="87"/>
  <c r="T34" i="88"/>
  <c r="T34" i="86"/>
  <c r="T34" i="85"/>
  <c r="T34" i="84"/>
  <c r="T34" i="80"/>
  <c r="T34" i="83"/>
  <c r="T34" i="82"/>
  <c r="T34" i="81"/>
  <c r="T34" i="76"/>
  <c r="T34" i="77"/>
  <c r="T34" i="75"/>
  <c r="T34" i="73"/>
  <c r="T34" i="79"/>
  <c r="T34" i="78"/>
  <c r="T34" i="74"/>
  <c r="T34" i="72"/>
  <c r="T8" i="107"/>
  <c r="T8" i="106"/>
  <c r="T8" i="105"/>
  <c r="T8" i="104"/>
  <c r="T8" i="103"/>
  <c r="T8" i="102"/>
  <c r="T8" i="100"/>
  <c r="T8" i="99"/>
  <c r="T8" i="101"/>
  <c r="T8" i="98"/>
  <c r="T8" i="93"/>
  <c r="T8" i="97"/>
  <c r="T8" i="94"/>
  <c r="T8" i="96"/>
  <c r="T8" i="95"/>
  <c r="T8" i="91"/>
  <c r="T8" i="89"/>
  <c r="T8" i="92"/>
  <c r="T8" i="90"/>
  <c r="T8" i="88"/>
  <c r="T8" i="87"/>
  <c r="T8" i="86"/>
  <c r="T8" i="85"/>
  <c r="T8" i="83"/>
  <c r="T8" i="84"/>
  <c r="T8" i="82"/>
  <c r="T8" i="81"/>
  <c r="T8" i="79"/>
  <c r="T8" i="73"/>
  <c r="T8" i="80"/>
  <c r="T8" i="78"/>
  <c r="T8" i="76"/>
  <c r="T8" i="77"/>
  <c r="T8" i="75"/>
  <c r="T8" i="74"/>
  <c r="T8" i="72"/>
  <c r="T17" i="107"/>
  <c r="T17" i="106"/>
  <c r="T17" i="105"/>
  <c r="T17" i="104"/>
  <c r="T17" i="103"/>
  <c r="T17" i="102"/>
  <c r="T17" i="101"/>
  <c r="T17" i="100"/>
  <c r="T17" i="99"/>
  <c r="T17" i="98"/>
  <c r="T17" i="97"/>
  <c r="T17" i="93"/>
  <c r="T17" i="96"/>
  <c r="T17" i="94"/>
  <c r="T17" i="95"/>
  <c r="T17" i="92"/>
  <c r="T17" i="89"/>
  <c r="T17" i="90"/>
  <c r="T17" i="91"/>
  <c r="T17" i="87"/>
  <c r="T17" i="86"/>
  <c r="T17" i="85"/>
  <c r="T17" i="88"/>
  <c r="T17" i="84"/>
  <c r="T17" i="82"/>
  <c r="T17" i="81"/>
  <c r="T17" i="83"/>
  <c r="T17" i="79"/>
  <c r="T17" i="78"/>
  <c r="T17" i="75"/>
  <c r="T17" i="72"/>
  <c r="T17" i="77"/>
  <c r="T17" i="74"/>
  <c r="T17" i="73"/>
  <c r="T17" i="80"/>
  <c r="T17" i="76"/>
  <c r="G48" i="71"/>
  <c r="T12" i="107"/>
  <c r="T12" i="106"/>
  <c r="T12" i="105"/>
  <c r="T12" i="104"/>
  <c r="T12" i="103"/>
  <c r="T12" i="101"/>
  <c r="T12" i="102"/>
  <c r="T12" i="100"/>
  <c r="T12" i="98"/>
  <c r="T12" i="97"/>
  <c r="T12" i="99"/>
  <c r="T12" i="96"/>
  <c r="T12" i="95"/>
  <c r="T12" i="94"/>
  <c r="T12" i="93"/>
  <c r="T12" i="90"/>
  <c r="T12" i="91"/>
  <c r="T12" i="89"/>
  <c r="T12" i="92"/>
  <c r="T12" i="88"/>
  <c r="T12" i="87"/>
  <c r="T12" i="86"/>
  <c r="T12" i="85"/>
  <c r="T12" i="81"/>
  <c r="T12" i="83"/>
  <c r="T12" i="84"/>
  <c r="T12" i="82"/>
  <c r="T12" i="77"/>
  <c r="T12" i="76"/>
  <c r="T12" i="74"/>
  <c r="T12" i="80"/>
  <c r="T12" i="78"/>
  <c r="T12" i="73"/>
  <c r="T12" i="79"/>
  <c r="T12" i="75"/>
  <c r="T12" i="72"/>
  <c r="T44" i="107"/>
  <c r="T44" i="106"/>
  <c r="T44" i="105"/>
  <c r="T44" i="104"/>
  <c r="T44" i="103"/>
  <c r="T44" i="102"/>
  <c r="T44" i="101"/>
  <c r="T44" i="100"/>
  <c r="T44" i="98"/>
  <c r="T44" i="96"/>
  <c r="T44" i="99"/>
  <c r="T44" i="97"/>
  <c r="T44" i="94"/>
  <c r="T44" i="92"/>
  <c r="T44" i="95"/>
  <c r="T44" i="93"/>
  <c r="T44" i="89"/>
  <c r="T44" i="90"/>
  <c r="T44" i="91"/>
  <c r="T44" i="88"/>
  <c r="T44" i="86"/>
  <c r="T44" i="84"/>
  <c r="T44" i="87"/>
  <c r="T44" i="85"/>
  <c r="T44" i="80"/>
  <c r="T44" i="81"/>
  <c r="T44" i="82"/>
  <c r="T44" i="83"/>
  <c r="T44" i="78"/>
  <c r="T44" i="76"/>
  <c r="T44" i="75"/>
  <c r="T44" i="79"/>
  <c r="T44" i="74"/>
  <c r="T44" i="72"/>
  <c r="T44" i="73"/>
  <c r="T44" i="77"/>
  <c r="J43" i="107"/>
  <c r="J43" i="106"/>
  <c r="J43" i="105"/>
  <c r="J43" i="104"/>
  <c r="J43" i="103"/>
  <c r="J43" i="102"/>
  <c r="J43" i="101"/>
  <c r="J43" i="100"/>
  <c r="J43" i="99"/>
  <c r="J43" i="97"/>
  <c r="J43" i="98"/>
  <c r="J43" i="96"/>
  <c r="J43" i="95"/>
  <c r="J43" i="93"/>
  <c r="J43" i="94"/>
  <c r="J43" i="92"/>
  <c r="J43" i="91"/>
  <c r="J43" i="88"/>
  <c r="J43" i="89"/>
  <c r="J43" i="90"/>
  <c r="J43" i="85"/>
  <c r="J43" i="86"/>
  <c r="J43" i="84"/>
  <c r="J43" i="87"/>
  <c r="J43" i="82"/>
  <c r="J43" i="83"/>
  <c r="J43" i="80"/>
  <c r="J43" i="81"/>
  <c r="J43" i="73"/>
  <c r="J43" i="77"/>
  <c r="J43" i="78"/>
  <c r="J43" i="76"/>
  <c r="J43" i="75"/>
  <c r="J43" i="74"/>
  <c r="J43" i="72"/>
  <c r="J43" i="79"/>
  <c r="J36" i="107"/>
  <c r="J36" i="105"/>
  <c r="J36" i="106"/>
  <c r="J36" i="104"/>
  <c r="J36" i="103"/>
  <c r="J36" i="102"/>
  <c r="J36" i="101"/>
  <c r="J36" i="100"/>
  <c r="J36" i="99"/>
  <c r="J36" i="98"/>
  <c r="J36" i="97"/>
  <c r="J36" i="96"/>
  <c r="J36" i="95"/>
  <c r="J36" i="94"/>
  <c r="J36" i="93"/>
  <c r="J36" i="91"/>
  <c r="J36" i="90"/>
  <c r="J36" i="92"/>
  <c r="J36" i="89"/>
  <c r="J36" i="86"/>
  <c r="J36" i="87"/>
  <c r="J36" i="88"/>
  <c r="J36" i="85"/>
  <c r="J36" i="81"/>
  <c r="J36" i="80"/>
  <c r="J36" i="84"/>
  <c r="J36" i="83"/>
  <c r="J36" i="82"/>
  <c r="J36" i="76"/>
  <c r="J36" i="74"/>
  <c r="J36" i="77"/>
  <c r="J36" i="75"/>
  <c r="J36" i="73"/>
  <c r="J36" i="79"/>
  <c r="J36" i="72"/>
  <c r="J36" i="78"/>
  <c r="T48" i="107"/>
  <c r="T48" i="106"/>
  <c r="T48" i="105"/>
  <c r="T48" i="104"/>
  <c r="T48" i="103"/>
  <c r="T48" i="102"/>
  <c r="T48" i="99"/>
  <c r="T48" i="100"/>
  <c r="T48" i="101"/>
  <c r="T48" i="97"/>
  <c r="T48" i="98"/>
  <c r="T48" i="96"/>
  <c r="T48" i="95"/>
  <c r="T48" i="92"/>
  <c r="T48" i="94"/>
  <c r="T48" i="93"/>
  <c r="T48" i="91"/>
  <c r="T48" i="88"/>
  <c r="T48" i="90"/>
  <c r="T48" i="89"/>
  <c r="T48" i="84"/>
  <c r="T48" i="86"/>
  <c r="T48" i="87"/>
  <c r="T48" i="85"/>
  <c r="T48" i="81"/>
  <c r="T48" i="83"/>
  <c r="T48" i="82"/>
  <c r="T48" i="80"/>
  <c r="T48" i="77"/>
  <c r="T48" i="74"/>
  <c r="T48" i="78"/>
  <c r="T48" i="75"/>
  <c r="T48" i="79"/>
  <c r="T48" i="72"/>
  <c r="T48" i="76"/>
  <c r="T48" i="73"/>
  <c r="J28" i="107"/>
  <c r="J28" i="106"/>
  <c r="J28" i="105"/>
  <c r="J28" i="104"/>
  <c r="J28" i="102"/>
  <c r="J28" i="103"/>
  <c r="J28" i="101"/>
  <c r="J28" i="100"/>
  <c r="J28" i="99"/>
  <c r="J28" i="98"/>
  <c r="J28" i="96"/>
  <c r="J28" i="95"/>
  <c r="J28" i="93"/>
  <c r="J28" i="97"/>
  <c r="J28" i="94"/>
  <c r="J28" i="92"/>
  <c r="J28" i="91"/>
  <c r="J28" i="90"/>
  <c r="J28" i="89"/>
  <c r="J28" i="86"/>
  <c r="J28" i="88"/>
  <c r="J28" i="87"/>
  <c r="J28" i="85"/>
  <c r="J28" i="81"/>
  <c r="J28" i="82"/>
  <c r="J28" i="84"/>
  <c r="J28" i="83"/>
  <c r="J28" i="79"/>
  <c r="J28" i="78"/>
  <c r="J28" i="77"/>
  <c r="J28" i="74"/>
  <c r="J28" i="72"/>
  <c r="J28" i="80"/>
  <c r="J28" i="76"/>
  <c r="J28" i="73"/>
  <c r="J28" i="75"/>
  <c r="T40" i="107"/>
  <c r="T40" i="106"/>
  <c r="T40" i="104"/>
  <c r="T40" i="105"/>
  <c r="T40" i="103"/>
  <c r="T40" i="102"/>
  <c r="T40" i="101"/>
  <c r="T40" i="100"/>
  <c r="T40" i="99"/>
  <c r="T40" i="97"/>
  <c r="T40" i="96"/>
  <c r="T40" i="98"/>
  <c r="T40" i="94"/>
  <c r="T40" i="93"/>
  <c r="T40" i="95"/>
  <c r="T40" i="92"/>
  <c r="T40" i="89"/>
  <c r="T40" i="91"/>
  <c r="T40" i="90"/>
  <c r="T40" i="84"/>
  <c r="T40" i="87"/>
  <c r="T40" i="85"/>
  <c r="T40" i="88"/>
  <c r="T40" i="86"/>
  <c r="T40" i="83"/>
  <c r="T40" i="81"/>
  <c r="T40" i="80"/>
  <c r="T40" i="82"/>
  <c r="T40" i="77"/>
  <c r="T40" i="76"/>
  <c r="T40" i="75"/>
  <c r="T40" i="74"/>
  <c r="T40" i="79"/>
  <c r="T40" i="78"/>
  <c r="T40" i="73"/>
  <c r="T40" i="72"/>
  <c r="T19" i="107"/>
  <c r="T19" i="106"/>
  <c r="T19" i="105"/>
  <c r="T19" i="104"/>
  <c r="T19" i="103"/>
  <c r="T19" i="102"/>
  <c r="T19" i="101"/>
  <c r="T19" i="100"/>
  <c r="T19" i="99"/>
  <c r="T19" i="98"/>
  <c r="T19" i="97"/>
  <c r="T19" i="95"/>
  <c r="T19" i="93"/>
  <c r="T19" i="96"/>
  <c r="T19" i="94"/>
  <c r="T19" i="89"/>
  <c r="T19" i="92"/>
  <c r="T19" i="90"/>
  <c r="T19" i="91"/>
  <c r="T19" i="86"/>
  <c r="T19" i="87"/>
  <c r="T19" i="88"/>
  <c r="T19" i="85"/>
  <c r="T19" i="84"/>
  <c r="T19" i="82"/>
  <c r="T19" i="81"/>
  <c r="T19" i="83"/>
  <c r="T19" i="76"/>
  <c r="T19" i="74"/>
  <c r="T19" i="80"/>
  <c r="T19" i="78"/>
  <c r="T19" i="75"/>
  <c r="T19" i="73"/>
  <c r="T19" i="79"/>
  <c r="T19" i="77"/>
  <c r="T19" i="72"/>
  <c r="T11" i="107"/>
  <c r="T11" i="106"/>
  <c r="T11" i="105"/>
  <c r="T11" i="104"/>
  <c r="T11" i="103"/>
  <c r="T11" i="102"/>
  <c r="T11" i="101"/>
  <c r="T11" i="100"/>
  <c r="T11" i="99"/>
  <c r="T11" i="98"/>
  <c r="T11" i="94"/>
  <c r="T11" i="93"/>
  <c r="T11" i="97"/>
  <c r="T11" i="96"/>
  <c r="T11" i="95"/>
  <c r="T11" i="91"/>
  <c r="T11" i="89"/>
  <c r="T11" i="92"/>
  <c r="T11" i="90"/>
  <c r="T11" i="85"/>
  <c r="T11" i="88"/>
  <c r="T11" i="87"/>
  <c r="T11" i="86"/>
  <c r="T11" i="83"/>
  <c r="T11" i="84"/>
  <c r="T11" i="82"/>
  <c r="T11" i="81"/>
  <c r="T11" i="74"/>
  <c r="T11" i="80"/>
  <c r="T11" i="78"/>
  <c r="T11" i="73"/>
  <c r="T11" i="79"/>
  <c r="T11" i="75"/>
  <c r="T11" i="76"/>
  <c r="T11" i="72"/>
  <c r="T11" i="77"/>
  <c r="T27" i="107"/>
  <c r="T27" i="106"/>
  <c r="T27" i="105"/>
  <c r="T27" i="104"/>
  <c r="T27" i="102"/>
  <c r="T27" i="103"/>
  <c r="T27" i="101"/>
  <c r="T27" i="100"/>
  <c r="T27" i="99"/>
  <c r="T27" i="98"/>
  <c r="T27" i="97"/>
  <c r="T27" i="96"/>
  <c r="T27" i="95"/>
  <c r="T27" i="93"/>
  <c r="T27" i="94"/>
  <c r="T27" i="92"/>
  <c r="T27" i="91"/>
  <c r="T27" i="90"/>
  <c r="T27" i="89"/>
  <c r="T27" i="86"/>
  <c r="T27" i="88"/>
  <c r="T27" i="87"/>
  <c r="T27" i="85"/>
  <c r="T27" i="81"/>
  <c r="T27" i="82"/>
  <c r="T27" i="84"/>
  <c r="T27" i="83"/>
  <c r="T27" i="79"/>
  <c r="T27" i="78"/>
  <c r="T27" i="77"/>
  <c r="T27" i="74"/>
  <c r="T27" i="72"/>
  <c r="T27" i="80"/>
  <c r="T27" i="76"/>
  <c r="T27" i="73"/>
  <c r="T27" i="75"/>
  <c r="T10" i="107"/>
  <c r="T10" i="106"/>
  <c r="T10" i="105"/>
  <c r="T10" i="104"/>
  <c r="T10" i="103"/>
  <c r="T10" i="102"/>
  <c r="T10" i="101"/>
  <c r="T10" i="100"/>
  <c r="T10" i="99"/>
  <c r="T10" i="98"/>
  <c r="T10" i="93"/>
  <c r="T10" i="97"/>
  <c r="T10" i="95"/>
  <c r="T10" i="96"/>
  <c r="T10" i="94"/>
  <c r="T10" i="91"/>
  <c r="T10" i="89"/>
  <c r="T10" i="92"/>
  <c r="T10" i="90"/>
  <c r="T10" i="85"/>
  <c r="T10" i="88"/>
  <c r="T10" i="87"/>
  <c r="T10" i="86"/>
  <c r="T10" i="83"/>
  <c r="T10" i="84"/>
  <c r="T10" i="82"/>
  <c r="T10" i="81"/>
  <c r="T10" i="73"/>
  <c r="T10" i="80"/>
  <c r="T10" i="79"/>
  <c r="T10" i="78"/>
  <c r="T10" i="75"/>
  <c r="T10" i="72"/>
  <c r="T10" i="77"/>
  <c r="T10" i="74"/>
  <c r="T10" i="76"/>
  <c r="T6" i="107"/>
  <c r="T6" i="106"/>
  <c r="T6" i="105"/>
  <c r="T6" i="104"/>
  <c r="T6" i="103"/>
  <c r="T6" i="102"/>
  <c r="T6" i="101"/>
  <c r="T6" i="97"/>
  <c r="T6" i="98"/>
  <c r="T6" i="100"/>
  <c r="T6" i="99"/>
  <c r="T6" i="95"/>
  <c r="T6" i="96"/>
  <c r="T6" i="94"/>
  <c r="T6" i="93"/>
  <c r="T6" i="92"/>
  <c r="T6" i="90"/>
  <c r="T6" i="89"/>
  <c r="T6" i="91"/>
  <c r="T6" i="88"/>
  <c r="T6" i="86"/>
  <c r="T6" i="87"/>
  <c r="T6" i="85"/>
  <c r="T6" i="83"/>
  <c r="T6" i="84"/>
  <c r="T6" i="82"/>
  <c r="T6" i="81"/>
  <c r="T6" i="80"/>
  <c r="T6" i="76"/>
  <c r="T6" i="74"/>
  <c r="T6" i="78"/>
  <c r="T6" i="77"/>
  <c r="T6" i="75"/>
  <c r="T6" i="79"/>
  <c r="T6" i="72"/>
  <c r="T6" i="73"/>
  <c r="T33" i="107"/>
  <c r="T33" i="106"/>
  <c r="T33" i="105"/>
  <c r="T33" i="104"/>
  <c r="T33" i="103"/>
  <c r="T33" i="102"/>
  <c r="T33" i="101"/>
  <c r="T33" i="100"/>
  <c r="T33" i="99"/>
  <c r="T33" i="98"/>
  <c r="T33" i="96"/>
  <c r="T33" i="97"/>
  <c r="T33" i="95"/>
  <c r="T33" i="94"/>
  <c r="T33" i="93"/>
  <c r="T33" i="92"/>
  <c r="T33" i="89"/>
  <c r="T33" i="91"/>
  <c r="T33" i="90"/>
  <c r="T33" i="88"/>
  <c r="T33" i="87"/>
  <c r="T33" i="86"/>
  <c r="T33" i="85"/>
  <c r="T33" i="84"/>
  <c r="T33" i="80"/>
  <c r="T33" i="83"/>
  <c r="T33" i="82"/>
  <c r="T33" i="81"/>
  <c r="T33" i="77"/>
  <c r="T33" i="75"/>
  <c r="T33" i="73"/>
  <c r="T33" i="79"/>
  <c r="T33" i="72"/>
  <c r="T33" i="78"/>
  <c r="T33" i="74"/>
  <c r="T33" i="76"/>
  <c r="T38" i="107"/>
  <c r="T38" i="106"/>
  <c r="T38" i="105"/>
  <c r="T38" i="104"/>
  <c r="T38" i="103"/>
  <c r="T38" i="101"/>
  <c r="T38" i="102"/>
  <c r="T38" i="100"/>
  <c r="T38" i="99"/>
  <c r="T38" i="97"/>
  <c r="T38" i="96"/>
  <c r="T38" i="98"/>
  <c r="T38" i="95"/>
  <c r="T38" i="94"/>
  <c r="T38" i="93"/>
  <c r="T38" i="90"/>
  <c r="T38" i="92"/>
  <c r="T38" i="89"/>
  <c r="T38" i="91"/>
  <c r="T38" i="87"/>
  <c r="T38" i="88"/>
  <c r="T38" i="85"/>
  <c r="T38" i="86"/>
  <c r="T38" i="84"/>
  <c r="T38" i="80"/>
  <c r="T38" i="82"/>
  <c r="T38" i="83"/>
  <c r="T38" i="81"/>
  <c r="T38" i="75"/>
  <c r="T38" i="73"/>
  <c r="T38" i="79"/>
  <c r="T38" i="78"/>
  <c r="T38" i="72"/>
  <c r="T38" i="76"/>
  <c r="T38" i="74"/>
  <c r="T38" i="77"/>
  <c r="T14" i="107"/>
  <c r="T14" i="106"/>
  <c r="T14" i="105"/>
  <c r="T14" i="104"/>
  <c r="T14" i="103"/>
  <c r="T14" i="101"/>
  <c r="T14" i="102"/>
  <c r="T14" i="100"/>
  <c r="T14" i="99"/>
  <c r="T14" i="98"/>
  <c r="T14" i="97"/>
  <c r="T14" i="96"/>
  <c r="T14" i="95"/>
  <c r="T14" i="94"/>
  <c r="T14" i="93"/>
  <c r="T14" i="90"/>
  <c r="T14" i="91"/>
  <c r="T14" i="89"/>
  <c r="T14" i="92"/>
  <c r="T14" i="87"/>
  <c r="T14" i="86"/>
  <c r="T14" i="85"/>
  <c r="T14" i="88"/>
  <c r="T14" i="81"/>
  <c r="T14" i="83"/>
  <c r="T14" i="84"/>
  <c r="T14" i="82"/>
  <c r="T14" i="76"/>
  <c r="T14" i="73"/>
  <c r="T14" i="79"/>
  <c r="T14" i="77"/>
  <c r="T14" i="80"/>
  <c r="T14" i="72"/>
  <c r="T14" i="78"/>
  <c r="T14" i="75"/>
  <c r="T14" i="74"/>
  <c r="T31" i="107"/>
  <c r="T31" i="106"/>
  <c r="T31" i="105"/>
  <c r="T31" i="103"/>
  <c r="T31" i="104"/>
  <c r="T31" i="100"/>
  <c r="T31" i="102"/>
  <c r="T31" i="101"/>
  <c r="T31" i="99"/>
  <c r="T31" i="98"/>
  <c r="T31" i="97"/>
  <c r="T31" i="96"/>
  <c r="T31" i="95"/>
  <c r="T31" i="94"/>
  <c r="T31" i="93"/>
  <c r="T31" i="91"/>
  <c r="T31" i="90"/>
  <c r="T31" i="92"/>
  <c r="T31" i="89"/>
  <c r="T31" i="87"/>
  <c r="T31" i="88"/>
  <c r="T31" i="86"/>
  <c r="T31" i="85"/>
  <c r="T31" i="82"/>
  <c r="T31" i="81"/>
  <c r="T31" i="84"/>
  <c r="T31" i="83"/>
  <c r="T31" i="74"/>
  <c r="T31" i="78"/>
  <c r="T31" i="76"/>
  <c r="T31" i="80"/>
  <c r="T31" i="75"/>
  <c r="T31" i="73"/>
  <c r="T31" i="79"/>
  <c r="T31" i="77"/>
  <c r="T31" i="72"/>
  <c r="T20" i="107"/>
  <c r="T20" i="106"/>
  <c r="T20" i="105"/>
  <c r="T20" i="103"/>
  <c r="T20" i="104"/>
  <c r="T20" i="102"/>
  <c r="T20" i="101"/>
  <c r="T20" i="100"/>
  <c r="T20" i="97"/>
  <c r="T20" i="99"/>
  <c r="T20" i="98"/>
  <c r="T20" i="94"/>
  <c r="T20" i="95"/>
  <c r="T20" i="93"/>
  <c r="T20" i="96"/>
  <c r="T20" i="89"/>
  <c r="T20" i="92"/>
  <c r="T20" i="90"/>
  <c r="T20" i="91"/>
  <c r="T20" i="88"/>
  <c r="T20" i="85"/>
  <c r="T20" i="86"/>
  <c r="T20" i="87"/>
  <c r="T20" i="83"/>
  <c r="T20" i="82"/>
  <c r="T20" i="84"/>
  <c r="T20" i="81"/>
  <c r="T20" i="77"/>
  <c r="T20" i="76"/>
  <c r="T20" i="74"/>
  <c r="T20" i="80"/>
  <c r="T20" i="78"/>
  <c r="T20" i="75"/>
  <c r="T20" i="73"/>
  <c r="T20" i="79"/>
  <c r="T20" i="72"/>
  <c r="T39" i="107"/>
  <c r="T39" i="106"/>
  <c r="T39" i="105"/>
  <c r="T39" i="104"/>
  <c r="T39" i="103"/>
  <c r="T39" i="102"/>
  <c r="T39" i="101"/>
  <c r="T39" i="100"/>
  <c r="T39" i="98"/>
  <c r="T39" i="99"/>
  <c r="T39" i="97"/>
  <c r="T39" i="96"/>
  <c r="T39" i="95"/>
  <c r="T39" i="94"/>
  <c r="T39" i="93"/>
  <c r="T39" i="91"/>
  <c r="T39" i="90"/>
  <c r="T39" i="92"/>
  <c r="T39" i="89"/>
  <c r="T39" i="84"/>
  <c r="T39" i="87"/>
  <c r="T39" i="85"/>
  <c r="T39" i="88"/>
  <c r="T39" i="86"/>
  <c r="T39" i="81"/>
  <c r="T39" i="80"/>
  <c r="T39" i="82"/>
  <c r="T39" i="83"/>
  <c r="T39" i="75"/>
  <c r="T39" i="74"/>
  <c r="T39" i="79"/>
  <c r="T39" i="78"/>
  <c r="T39" i="73"/>
  <c r="T39" i="72"/>
  <c r="T39" i="77"/>
  <c r="T39" i="76"/>
  <c r="T25" i="107"/>
  <c r="T25" i="106"/>
  <c r="T25" i="104"/>
  <c r="T25" i="105"/>
  <c r="T25" i="101"/>
  <c r="T25" i="103"/>
  <c r="T25" i="102"/>
  <c r="T25" i="100"/>
  <c r="T25" i="99"/>
  <c r="T25" i="98"/>
  <c r="T25" i="97"/>
  <c r="T25" i="95"/>
  <c r="T25" i="94"/>
  <c r="T25" i="93"/>
  <c r="T25" i="96"/>
  <c r="T25" i="92"/>
  <c r="T25" i="91"/>
  <c r="T25" i="90"/>
  <c r="T25" i="89"/>
  <c r="T25" i="87"/>
  <c r="T25" i="88"/>
  <c r="T25" i="85"/>
  <c r="T25" i="86"/>
  <c r="T25" i="84"/>
  <c r="T25" i="82"/>
  <c r="T25" i="83"/>
  <c r="T25" i="81"/>
  <c r="T25" i="80"/>
  <c r="T25" i="76"/>
  <c r="T25" i="75"/>
  <c r="T25" i="74"/>
  <c r="T25" i="73"/>
  <c r="T25" i="72"/>
  <c r="T25" i="77"/>
  <c r="T25" i="79"/>
  <c r="T25" i="78"/>
  <c r="T41" i="107"/>
  <c r="T41" i="106"/>
  <c r="T41" i="105"/>
  <c r="T41" i="104"/>
  <c r="T41" i="103"/>
  <c r="T41" i="102"/>
  <c r="T41" i="101"/>
  <c r="T41" i="100"/>
  <c r="T41" i="99"/>
  <c r="T41" i="97"/>
  <c r="T41" i="98"/>
  <c r="T41" i="94"/>
  <c r="T41" i="93"/>
  <c r="T41" i="96"/>
  <c r="T41" i="95"/>
  <c r="T41" i="92"/>
  <c r="T41" i="89"/>
  <c r="T41" i="91"/>
  <c r="T41" i="90"/>
  <c r="T41" i="88"/>
  <c r="T41" i="85"/>
  <c r="T41" i="84"/>
  <c r="T41" i="87"/>
  <c r="T41" i="86"/>
  <c r="T41" i="82"/>
  <c r="T41" i="83"/>
  <c r="T41" i="81"/>
  <c r="T41" i="80"/>
  <c r="T41" i="77"/>
  <c r="T41" i="76"/>
  <c r="T41" i="78"/>
  <c r="T41" i="75"/>
  <c r="T41" i="74"/>
  <c r="T41" i="73"/>
  <c r="T41" i="79"/>
  <c r="T41" i="72"/>
  <c r="G48" i="75"/>
  <c r="G48" i="80"/>
  <c r="G48" i="83"/>
  <c r="G48" i="88"/>
  <c r="G48" i="89"/>
  <c r="G48" i="94"/>
  <c r="G48" i="98"/>
  <c r="G48" i="104"/>
  <c r="G48" i="106"/>
  <c r="G48" i="77"/>
  <c r="G48" i="82"/>
  <c r="G48" i="87"/>
  <c r="G48" i="90"/>
  <c r="G48" i="93"/>
  <c r="G48" i="95"/>
  <c r="G48" i="102"/>
  <c r="G48" i="103"/>
  <c r="J26" i="107"/>
  <c r="J26" i="106"/>
  <c r="J26" i="105"/>
  <c r="J26" i="104"/>
  <c r="J26" i="103"/>
  <c r="J26" i="102"/>
  <c r="J26" i="100"/>
  <c r="J26" i="101"/>
  <c r="J26" i="99"/>
  <c r="J26" i="98"/>
  <c r="J26" i="97"/>
  <c r="J26" i="95"/>
  <c r="J26" i="94"/>
  <c r="J26" i="93"/>
  <c r="J26" i="96"/>
  <c r="J26" i="92"/>
  <c r="J26" i="91"/>
  <c r="J26" i="90"/>
  <c r="J26" i="89"/>
  <c r="J26" i="88"/>
  <c r="J26" i="87"/>
  <c r="J26" i="86"/>
  <c r="J26" i="85"/>
  <c r="J26" i="84"/>
  <c r="J26" i="83"/>
  <c r="J26" i="81"/>
  <c r="J26" i="82"/>
  <c r="J26" i="80"/>
  <c r="J26" i="76"/>
  <c r="J26" i="75"/>
  <c r="J26" i="74"/>
  <c r="J26" i="73"/>
  <c r="J26" i="77"/>
  <c r="J26" i="78"/>
  <c r="J26" i="79"/>
  <c r="J26" i="72"/>
  <c r="T42" i="107"/>
  <c r="T42" i="106"/>
  <c r="T42" i="105"/>
  <c r="T42" i="104"/>
  <c r="T42" i="103"/>
  <c r="T42" i="101"/>
  <c r="T42" i="102"/>
  <c r="T42" i="100"/>
  <c r="T42" i="99"/>
  <c r="T42" i="97"/>
  <c r="T42" i="96"/>
  <c r="T42" i="98"/>
  <c r="T42" i="95"/>
  <c r="T42" i="94"/>
  <c r="T42" i="93"/>
  <c r="T42" i="90"/>
  <c r="T42" i="92"/>
  <c r="T42" i="91"/>
  <c r="T42" i="89"/>
  <c r="T42" i="88"/>
  <c r="T42" i="87"/>
  <c r="T42" i="85"/>
  <c r="T42" i="86"/>
  <c r="T42" i="84"/>
  <c r="T42" i="82"/>
  <c r="T42" i="83"/>
  <c r="T42" i="81"/>
  <c r="T42" i="80"/>
  <c r="T42" i="79"/>
  <c r="T42" i="73"/>
  <c r="T42" i="72"/>
  <c r="T42" i="77"/>
  <c r="T42" i="76"/>
  <c r="T42" i="74"/>
  <c r="T42" i="75"/>
  <c r="T42" i="78"/>
  <c r="T35" i="105"/>
  <c r="T35" i="107"/>
  <c r="T35" i="106"/>
  <c r="T35" i="104"/>
  <c r="T35" i="103"/>
  <c r="T35" i="102"/>
  <c r="T35" i="100"/>
  <c r="T35" i="101"/>
  <c r="T35" i="98"/>
  <c r="T35" i="99"/>
  <c r="T35" i="97"/>
  <c r="T35" i="96"/>
  <c r="T35" i="95"/>
  <c r="T35" i="94"/>
  <c r="T35" i="93"/>
  <c r="T35" i="91"/>
  <c r="T35" i="90"/>
  <c r="T35" i="92"/>
  <c r="T35" i="89"/>
  <c r="T35" i="86"/>
  <c r="T35" i="87"/>
  <c r="T35" i="88"/>
  <c r="T35" i="85"/>
  <c r="T35" i="81"/>
  <c r="T35" i="80"/>
  <c r="T35" i="84"/>
  <c r="T35" i="83"/>
  <c r="T35" i="82"/>
  <c r="T35" i="76"/>
  <c r="T35" i="74"/>
  <c r="T35" i="77"/>
  <c r="T35" i="75"/>
  <c r="T35" i="73"/>
  <c r="T35" i="79"/>
  <c r="T35" i="78"/>
  <c r="T35" i="72"/>
  <c r="J29" i="107"/>
  <c r="J29" i="106"/>
  <c r="J29" i="105"/>
  <c r="J29" i="104"/>
  <c r="J29" i="103"/>
  <c r="J29" i="102"/>
  <c r="J29" i="101"/>
  <c r="J29" i="100"/>
  <c r="J29" i="99"/>
  <c r="J29" i="98"/>
  <c r="J29" i="96"/>
  <c r="J29" i="94"/>
  <c r="J29" i="97"/>
  <c r="J29" i="95"/>
  <c r="J29" i="93"/>
  <c r="J29" i="89"/>
  <c r="J29" i="92"/>
  <c r="J29" i="91"/>
  <c r="J29" i="90"/>
  <c r="J29" i="86"/>
  <c r="J29" i="88"/>
  <c r="J29" i="87"/>
  <c r="J29" i="85"/>
  <c r="J29" i="83"/>
  <c r="J29" i="81"/>
  <c r="J29" i="82"/>
  <c r="J29" i="84"/>
  <c r="J29" i="78"/>
  <c r="J29" i="77"/>
  <c r="J29" i="75"/>
  <c r="J29" i="73"/>
  <c r="J29" i="79"/>
  <c r="J29" i="74"/>
  <c r="J29" i="72"/>
  <c r="J29" i="80"/>
  <c r="J29" i="76"/>
  <c r="T24" i="107"/>
  <c r="T24" i="106"/>
  <c r="T24" i="105"/>
  <c r="T24" i="104"/>
  <c r="T24" i="103"/>
  <c r="T24" i="101"/>
  <c r="T24" i="102"/>
  <c r="T24" i="100"/>
  <c r="T24" i="99"/>
  <c r="T24" i="98"/>
  <c r="T24" i="95"/>
  <c r="T24" i="94"/>
  <c r="T24" i="97"/>
  <c r="T24" i="93"/>
  <c r="T24" i="96"/>
  <c r="T24" i="92"/>
  <c r="T24" i="91"/>
  <c r="T24" i="90"/>
  <c r="T24" i="89"/>
  <c r="T24" i="87"/>
  <c r="T24" i="88"/>
  <c r="T24" i="85"/>
  <c r="T24" i="86"/>
  <c r="T24" i="83"/>
  <c r="T24" i="81"/>
  <c r="T24" i="84"/>
  <c r="T24" i="82"/>
  <c r="T24" i="76"/>
  <c r="T24" i="80"/>
  <c r="T24" i="75"/>
  <c r="T24" i="74"/>
  <c r="T24" i="73"/>
  <c r="T24" i="79"/>
  <c r="T24" i="78"/>
  <c r="T24" i="77"/>
  <c r="T24" i="72"/>
  <c r="G48" i="70"/>
  <c r="G48" i="76"/>
  <c r="G48" i="78"/>
  <c r="G48" i="74"/>
  <c r="G48" i="81"/>
  <c r="G48" i="86"/>
  <c r="G48" i="99"/>
  <c r="G48" i="97"/>
  <c r="G48" i="101"/>
  <c r="G48" i="107"/>
  <c r="G48" i="73"/>
  <c r="J26" i="71"/>
  <c r="J26" i="70"/>
  <c r="J26" i="69"/>
  <c r="J26" i="68"/>
  <c r="K26" i="68" s="1"/>
  <c r="J26" i="67"/>
  <c r="J26" i="66"/>
  <c r="T9" i="71"/>
  <c r="T9" i="70"/>
  <c r="T9" i="69"/>
  <c r="T9" i="68"/>
  <c r="T9" i="67"/>
  <c r="T9" i="66"/>
  <c r="T45" i="71"/>
  <c r="T45" i="70"/>
  <c r="T45" i="69"/>
  <c r="T45" i="68"/>
  <c r="T45" i="67"/>
  <c r="T45" i="66"/>
  <c r="T37" i="71"/>
  <c r="T37" i="70"/>
  <c r="T37" i="69"/>
  <c r="T37" i="68"/>
  <c r="T37" i="67"/>
  <c r="T37" i="66"/>
  <c r="T7" i="71"/>
  <c r="T7" i="69"/>
  <c r="T7" i="70"/>
  <c r="T7" i="68"/>
  <c r="T7" i="67"/>
  <c r="T7" i="66"/>
  <c r="J29" i="71"/>
  <c r="J29" i="70"/>
  <c r="J29" i="69"/>
  <c r="J29" i="68"/>
  <c r="J29" i="66"/>
  <c r="J29" i="67"/>
  <c r="T17" i="71"/>
  <c r="T17" i="70"/>
  <c r="T17" i="69"/>
  <c r="T17" i="68"/>
  <c r="T17" i="67"/>
  <c r="T17" i="66"/>
  <c r="T16" i="71"/>
  <c r="T16" i="69"/>
  <c r="T16" i="68"/>
  <c r="T16" i="70"/>
  <c r="T16" i="67"/>
  <c r="T16" i="66"/>
  <c r="T12" i="71"/>
  <c r="T12" i="69"/>
  <c r="T12" i="70"/>
  <c r="T12" i="68"/>
  <c r="T12" i="67"/>
  <c r="T12" i="66"/>
  <c r="T44" i="71"/>
  <c r="T44" i="70"/>
  <c r="T44" i="69"/>
  <c r="T44" i="67"/>
  <c r="T44" i="68"/>
  <c r="T44" i="66"/>
  <c r="J43" i="71"/>
  <c r="J43" i="70"/>
  <c r="J43" i="69"/>
  <c r="J43" i="68"/>
  <c r="J43" i="66"/>
  <c r="J43" i="67"/>
  <c r="J36" i="71"/>
  <c r="J36" i="70"/>
  <c r="J36" i="69"/>
  <c r="J36" i="68"/>
  <c r="J36" i="67"/>
  <c r="J36" i="66"/>
  <c r="T48" i="70"/>
  <c r="T48" i="71"/>
  <c r="T48" i="69"/>
  <c r="T48" i="68"/>
  <c r="T48" i="67"/>
  <c r="T48" i="66"/>
  <c r="T40" i="71"/>
  <c r="T40" i="70"/>
  <c r="T40" i="69"/>
  <c r="T40" i="68"/>
  <c r="T40" i="67"/>
  <c r="T40" i="66"/>
  <c r="T19" i="71"/>
  <c r="T19" i="70"/>
  <c r="T19" i="69"/>
  <c r="T19" i="68"/>
  <c r="T19" i="67"/>
  <c r="T19" i="66"/>
  <c r="T11" i="71"/>
  <c r="T11" i="70"/>
  <c r="T11" i="69"/>
  <c r="T11" i="68"/>
  <c r="T11" i="67"/>
  <c r="T11" i="66"/>
  <c r="T27" i="71"/>
  <c r="T27" i="70"/>
  <c r="T27" i="69"/>
  <c r="T27" i="68"/>
  <c r="T27" i="67"/>
  <c r="T27" i="66"/>
  <c r="T10" i="71"/>
  <c r="T10" i="70"/>
  <c r="T10" i="69"/>
  <c r="T10" i="68"/>
  <c r="T10" i="67"/>
  <c r="T10" i="66"/>
  <c r="T6" i="71"/>
  <c r="T6" i="69"/>
  <c r="T6" i="70"/>
  <c r="T6" i="67"/>
  <c r="T6" i="68"/>
  <c r="T6" i="66"/>
  <c r="T33" i="71"/>
  <c r="T33" i="70"/>
  <c r="T33" i="69"/>
  <c r="T33" i="68"/>
  <c r="T33" i="66"/>
  <c r="T33" i="67"/>
  <c r="T38" i="71"/>
  <c r="T38" i="69"/>
  <c r="T38" i="70"/>
  <c r="T38" i="67"/>
  <c r="T38" i="66"/>
  <c r="T38" i="68"/>
  <c r="T14" i="71"/>
  <c r="T14" i="70"/>
  <c r="T14" i="69"/>
  <c r="T14" i="68"/>
  <c r="T14" i="67"/>
  <c r="T14" i="66"/>
  <c r="T31" i="71"/>
  <c r="T31" i="70"/>
  <c r="T31" i="68"/>
  <c r="T31" i="69"/>
  <c r="T31" i="67"/>
  <c r="T31" i="66"/>
  <c r="T20" i="70"/>
  <c r="T20" i="71"/>
  <c r="T20" i="69"/>
  <c r="T20" i="68"/>
  <c r="T20" i="66"/>
  <c r="T20" i="67"/>
  <c r="T39" i="71"/>
  <c r="T39" i="69"/>
  <c r="T39" i="70"/>
  <c r="T39" i="68"/>
  <c r="T39" i="67"/>
  <c r="T39" i="66"/>
  <c r="T25" i="71"/>
  <c r="T25" i="69"/>
  <c r="T25" i="70"/>
  <c r="T25" i="68"/>
  <c r="T25" i="67"/>
  <c r="T25" i="66"/>
  <c r="T41" i="71"/>
  <c r="T41" i="70"/>
  <c r="T41" i="68"/>
  <c r="T41" i="69"/>
  <c r="T41" i="67"/>
  <c r="T41" i="66"/>
  <c r="T32" i="71"/>
  <c r="T32" i="70"/>
  <c r="T32" i="69"/>
  <c r="T32" i="68"/>
  <c r="T32" i="67"/>
  <c r="T32" i="66"/>
  <c r="J13" i="71"/>
  <c r="J13" i="70"/>
  <c r="J13" i="69"/>
  <c r="J13" i="68"/>
  <c r="K13" i="68" s="1"/>
  <c r="J13" i="67"/>
  <c r="J13" i="66"/>
  <c r="T18" i="71"/>
  <c r="T18" i="70"/>
  <c r="T18" i="69"/>
  <c r="T18" i="68"/>
  <c r="T18" i="66"/>
  <c r="T18" i="67"/>
  <c r="T35" i="71"/>
  <c r="T35" i="70"/>
  <c r="T35" i="69"/>
  <c r="T35" i="68"/>
  <c r="T35" i="67"/>
  <c r="T35" i="66"/>
  <c r="J28" i="71"/>
  <c r="J28" i="70"/>
  <c r="J28" i="69"/>
  <c r="J28" i="68"/>
  <c r="J28" i="67"/>
  <c r="J28" i="66"/>
  <c r="J12" i="71"/>
  <c r="J12" i="69"/>
  <c r="J12" i="70"/>
  <c r="J12" i="67"/>
  <c r="J12" i="66"/>
  <c r="J12" i="68"/>
  <c r="J44" i="71"/>
  <c r="J44" i="70"/>
  <c r="J44" i="69"/>
  <c r="J44" i="68"/>
  <c r="J44" i="67"/>
  <c r="J44" i="66"/>
  <c r="T26" i="71"/>
  <c r="T26" i="70"/>
  <c r="T26" i="69"/>
  <c r="T26" i="68"/>
  <c r="T26" i="67"/>
  <c r="T26" i="66"/>
  <c r="T46" i="71"/>
  <c r="T46" i="70"/>
  <c r="T46" i="69"/>
  <c r="T46" i="68"/>
  <c r="T46" i="67"/>
  <c r="T46" i="66"/>
  <c r="T13" i="71"/>
  <c r="T13" i="70"/>
  <c r="T13" i="69"/>
  <c r="T13" i="68"/>
  <c r="T13" i="67"/>
  <c r="T13" i="66"/>
  <c r="T30" i="71"/>
  <c r="T30" i="70"/>
  <c r="T30" i="69"/>
  <c r="T30" i="68"/>
  <c r="T30" i="67"/>
  <c r="T30" i="66"/>
  <c r="J40" i="71"/>
  <c r="J40" i="70"/>
  <c r="J40" i="69"/>
  <c r="J40" i="68"/>
  <c r="J40" i="67"/>
  <c r="J40" i="66"/>
  <c r="J19" i="71"/>
  <c r="J19" i="70"/>
  <c r="J19" i="69"/>
  <c r="J19" i="67"/>
  <c r="J19" i="66"/>
  <c r="J19" i="68"/>
  <c r="J11" i="71"/>
  <c r="J11" i="70"/>
  <c r="J11" i="69"/>
  <c r="J11" i="68"/>
  <c r="K11" i="68" s="1"/>
  <c r="J11" i="66"/>
  <c r="J11" i="67"/>
  <c r="J27" i="71"/>
  <c r="J27" i="70"/>
  <c r="J27" i="69"/>
  <c r="J27" i="68"/>
  <c r="J27" i="67"/>
  <c r="J27" i="66"/>
  <c r="J10" i="71"/>
  <c r="J10" i="70"/>
  <c r="J10" i="69"/>
  <c r="J10" i="68"/>
  <c r="J10" i="66"/>
  <c r="J10" i="67"/>
  <c r="J6" i="71"/>
  <c r="J6" i="70"/>
  <c r="J6" i="69"/>
  <c r="J6" i="68"/>
  <c r="K6" i="68" s="1"/>
  <c r="J6" i="67"/>
  <c r="J6" i="66"/>
  <c r="J33" i="71"/>
  <c r="J33" i="70"/>
  <c r="J33" i="69"/>
  <c r="J33" i="68"/>
  <c r="J33" i="67"/>
  <c r="J33" i="66"/>
  <c r="J38" i="71"/>
  <c r="J38" i="70"/>
  <c r="J38" i="69"/>
  <c r="J38" i="68"/>
  <c r="J38" i="66"/>
  <c r="J38" i="67"/>
  <c r="J14" i="71"/>
  <c r="J14" i="70"/>
  <c r="J14" i="69"/>
  <c r="J14" i="68"/>
  <c r="J14" i="67"/>
  <c r="J14" i="66"/>
  <c r="T29" i="71"/>
  <c r="T29" i="70"/>
  <c r="T29" i="69"/>
  <c r="T29" i="68"/>
  <c r="T29" i="67"/>
  <c r="T29" i="66"/>
  <c r="J20" i="71"/>
  <c r="J20" i="70"/>
  <c r="J20" i="69"/>
  <c r="J20" i="67"/>
  <c r="J20" i="66"/>
  <c r="J20" i="68"/>
  <c r="J39" i="71"/>
  <c r="J39" i="70"/>
  <c r="J39" i="69"/>
  <c r="J39" i="68"/>
  <c r="J39" i="66"/>
  <c r="J39" i="67"/>
  <c r="J25" i="71"/>
  <c r="J25" i="69"/>
  <c r="J25" i="68"/>
  <c r="J25" i="70"/>
  <c r="J25" i="67"/>
  <c r="J25" i="66"/>
  <c r="J41" i="71"/>
  <c r="J41" i="70"/>
  <c r="J41" i="69"/>
  <c r="J41" i="68"/>
  <c r="J41" i="67"/>
  <c r="J41" i="66"/>
  <c r="G48" i="69"/>
  <c r="G48" i="68"/>
  <c r="T15" i="71"/>
  <c r="T15" i="70"/>
  <c r="T15" i="69"/>
  <c r="T15" i="66"/>
  <c r="T15" i="68"/>
  <c r="T15" i="67"/>
  <c r="T21" i="71"/>
  <c r="T21" i="70"/>
  <c r="T21" i="69"/>
  <c r="T21" i="68"/>
  <c r="T21" i="66"/>
  <c r="T21" i="67"/>
  <c r="T42" i="71"/>
  <c r="T42" i="70"/>
  <c r="T42" i="69"/>
  <c r="T42" i="68"/>
  <c r="T42" i="66"/>
  <c r="T42" i="67"/>
  <c r="T22" i="71"/>
  <c r="T22" i="70"/>
  <c r="T22" i="69"/>
  <c r="T22" i="67"/>
  <c r="T22" i="66"/>
  <c r="T22" i="68"/>
  <c r="T34" i="71"/>
  <c r="T34" i="70"/>
  <c r="T34" i="69"/>
  <c r="T34" i="68"/>
  <c r="T34" i="67"/>
  <c r="T34" i="66"/>
  <c r="T8" i="71"/>
  <c r="T8" i="70"/>
  <c r="T8" i="69"/>
  <c r="T8" i="68"/>
  <c r="T8" i="67"/>
  <c r="T8" i="66"/>
  <c r="T23" i="71"/>
  <c r="T23" i="70"/>
  <c r="T23" i="69"/>
  <c r="T23" i="68"/>
  <c r="T23" i="67"/>
  <c r="T23" i="66"/>
  <c r="T24" i="71"/>
  <c r="T24" i="70"/>
  <c r="T24" i="69"/>
  <c r="T24" i="68"/>
  <c r="T24" i="66"/>
  <c r="T24" i="67"/>
  <c r="J15" i="71"/>
  <c r="J15" i="70"/>
  <c r="J15" i="69"/>
  <c r="J15" i="68"/>
  <c r="J15" i="67"/>
  <c r="J15" i="66"/>
  <c r="T43" i="71"/>
  <c r="T43" i="70"/>
  <c r="T43" i="69"/>
  <c r="T43" i="68"/>
  <c r="T43" i="67"/>
  <c r="T43" i="66"/>
  <c r="T36" i="70"/>
  <c r="T36" i="71"/>
  <c r="T36" i="69"/>
  <c r="T36" i="68"/>
  <c r="T36" i="67"/>
  <c r="T36" i="66"/>
  <c r="J21" i="70"/>
  <c r="J21" i="71"/>
  <c r="J21" i="69"/>
  <c r="J21" i="68"/>
  <c r="J21" i="66"/>
  <c r="J21" i="67"/>
  <c r="T28" i="71"/>
  <c r="T28" i="70"/>
  <c r="T28" i="69"/>
  <c r="T28" i="68"/>
  <c r="T28" i="66"/>
  <c r="T28" i="67"/>
  <c r="J9" i="71"/>
  <c r="J9" i="70"/>
  <c r="J9" i="69"/>
  <c r="J9" i="68"/>
  <c r="J9" i="66"/>
  <c r="J9" i="67"/>
  <c r="J42" i="71"/>
  <c r="J42" i="70"/>
  <c r="J42" i="69"/>
  <c r="J42" i="68"/>
  <c r="J42" i="67"/>
  <c r="J42" i="66"/>
  <c r="J18" i="71"/>
  <c r="J18" i="70"/>
  <c r="J18" i="69"/>
  <c r="J18" i="68"/>
  <c r="J18" i="67"/>
  <c r="J18" i="66"/>
  <c r="J45" i="71"/>
  <c r="J45" i="70"/>
  <c r="J45" i="69"/>
  <c r="J45" i="67"/>
  <c r="J45" i="68"/>
  <c r="K45" i="68" s="1"/>
  <c r="J45" i="66"/>
  <c r="J22" i="71"/>
  <c r="J22" i="70"/>
  <c r="J22" i="69"/>
  <c r="J22" i="68"/>
  <c r="J22" i="66"/>
  <c r="J22" i="67"/>
  <c r="J37" i="70"/>
  <c r="J37" i="71"/>
  <c r="J37" i="68"/>
  <c r="K37" i="68" s="1"/>
  <c r="J37" i="69"/>
  <c r="J37" i="67"/>
  <c r="J37" i="66"/>
  <c r="J35" i="71"/>
  <c r="J35" i="70"/>
  <c r="J35" i="69"/>
  <c r="J35" i="68"/>
  <c r="J35" i="67"/>
  <c r="J35" i="66"/>
  <c r="J34" i="71"/>
  <c r="J34" i="70"/>
  <c r="J34" i="69"/>
  <c r="J34" i="68"/>
  <c r="J34" i="66"/>
  <c r="J34" i="67"/>
  <c r="J7" i="71"/>
  <c r="J7" i="70"/>
  <c r="J7" i="69"/>
  <c r="J7" i="68"/>
  <c r="J7" i="67"/>
  <c r="J7" i="66"/>
  <c r="J8" i="71"/>
  <c r="J8" i="69"/>
  <c r="J8" i="68"/>
  <c r="J8" i="70"/>
  <c r="J8" i="66"/>
  <c r="J8" i="67"/>
  <c r="T47" i="70"/>
  <c r="T47" i="71"/>
  <c r="T47" i="69"/>
  <c r="T47" i="68"/>
  <c r="T47" i="67"/>
  <c r="T47" i="66"/>
  <c r="J23" i="71"/>
  <c r="J23" i="70"/>
  <c r="J23" i="69"/>
  <c r="J23" i="68"/>
  <c r="J23" i="67"/>
  <c r="J23" i="66"/>
  <c r="J17" i="71"/>
  <c r="J17" i="70"/>
  <c r="J17" i="69"/>
  <c r="J17" i="68"/>
  <c r="J17" i="67"/>
  <c r="J17" i="66"/>
  <c r="J16" i="71"/>
  <c r="J16" i="70"/>
  <c r="J16" i="69"/>
  <c r="J16" i="68"/>
  <c r="J16" i="66"/>
  <c r="J16" i="67"/>
  <c r="T5" i="71"/>
  <c r="T5" i="70"/>
  <c r="T5" i="69"/>
  <c r="T5" i="67"/>
  <c r="T5" i="68"/>
  <c r="T5" i="66"/>
  <c r="G48" i="67"/>
  <c r="D5" i="55"/>
  <c r="D6" i="55"/>
  <c r="D7" i="55"/>
  <c r="D8" i="55"/>
  <c r="D9" i="55"/>
  <c r="D10" i="55"/>
  <c r="D11" i="55"/>
  <c r="D12" i="55"/>
  <c r="D13" i="55"/>
  <c r="D14" i="55"/>
  <c r="D15" i="55"/>
  <c r="D16" i="55"/>
  <c r="D17" i="55"/>
  <c r="D18" i="55"/>
  <c r="D19" i="55"/>
  <c r="D20" i="55"/>
  <c r="D21" i="55"/>
  <c r="D22" i="55"/>
  <c r="D23" i="55"/>
  <c r="D24" i="55"/>
  <c r="D25" i="55"/>
  <c r="D26" i="55"/>
  <c r="D27" i="55"/>
  <c r="D28" i="55"/>
  <c r="D29" i="55"/>
  <c r="D30" i="55"/>
  <c r="D31" i="55"/>
  <c r="D32" i="55"/>
  <c r="D33" i="55"/>
  <c r="D34" i="55"/>
  <c r="D35" i="55"/>
  <c r="D36" i="55"/>
  <c r="D37" i="55"/>
  <c r="D38" i="55"/>
  <c r="D39" i="55"/>
  <c r="D40" i="55"/>
  <c r="D41" i="55"/>
  <c r="D42" i="55"/>
  <c r="D43" i="55"/>
  <c r="D44" i="55"/>
  <c r="D45" i="55"/>
  <c r="D46" i="55"/>
  <c r="D47" i="55"/>
  <c r="D48" i="55"/>
  <c r="C28" i="55"/>
  <c r="K16" i="68" l="1"/>
  <c r="K9" i="68"/>
  <c r="H41" i="68"/>
  <c r="I41" i="68" s="1"/>
  <c r="H35" i="68"/>
  <c r="I35" i="68" s="1"/>
  <c r="K35" i="68" s="1"/>
  <c r="H29" i="68"/>
  <c r="I29" i="68" s="1"/>
  <c r="H19" i="68"/>
  <c r="I19" i="68" s="1"/>
  <c r="H32" i="68"/>
  <c r="I32" i="68" s="1"/>
  <c r="K32" i="68" s="1"/>
  <c r="H21" i="68"/>
  <c r="I21" i="68" s="1"/>
  <c r="K21" i="68" s="1"/>
  <c r="H10" i="68"/>
  <c r="I10" i="68" s="1"/>
  <c r="H39" i="68"/>
  <c r="I39" i="68" s="1"/>
  <c r="H20" i="68"/>
  <c r="I20" i="68" s="1"/>
  <c r="H25" i="68"/>
  <c r="I25" i="68" s="1"/>
  <c r="K25" i="68" s="1"/>
  <c r="H15" i="68"/>
  <c r="I15" i="68" s="1"/>
  <c r="H18" i="68"/>
  <c r="I18" i="68" s="1"/>
  <c r="H8" i="68"/>
  <c r="I8" i="68" s="1"/>
  <c r="H46" i="68"/>
  <c r="I46" i="68" s="1"/>
  <c r="K46" i="68" s="1"/>
  <c r="H5" i="68"/>
  <c r="H43" i="68"/>
  <c r="I43" i="68" s="1"/>
  <c r="K43" i="68" s="1"/>
  <c r="H28" i="68"/>
  <c r="I28" i="68" s="1"/>
  <c r="H33" i="68"/>
  <c r="I33" i="68" s="1"/>
  <c r="H23" i="68"/>
  <c r="I23" i="68" s="1"/>
  <c r="H38" i="68"/>
  <c r="I38" i="68" s="1"/>
  <c r="H36" i="68"/>
  <c r="I36" i="68" s="1"/>
  <c r="K36" i="68" s="1"/>
  <c r="K8" i="68"/>
  <c r="H30" i="68"/>
  <c r="I30" i="68" s="1"/>
  <c r="K30" i="68" s="1"/>
  <c r="H40" i="68"/>
  <c r="I40" i="68" s="1"/>
  <c r="H17" i="68"/>
  <c r="I17" i="68" s="1"/>
  <c r="K17" i="68" s="1"/>
  <c r="H14" i="68"/>
  <c r="I14" i="68" s="1"/>
  <c r="K14" i="68" s="1"/>
  <c r="H34" i="68"/>
  <c r="I34" i="68" s="1"/>
  <c r="K34" i="68" s="1"/>
  <c r="H27" i="68"/>
  <c r="I27" i="68" s="1"/>
  <c r="H42" i="68"/>
  <c r="I42" i="68" s="1"/>
  <c r="K42" i="68" s="1"/>
  <c r="H44" i="68"/>
  <c r="I44" i="68" s="1"/>
  <c r="K44" i="68" s="1"/>
  <c r="H7" i="68"/>
  <c r="I7" i="68" s="1"/>
  <c r="H22" i="68"/>
  <c r="I22" i="68" s="1"/>
  <c r="K18" i="68"/>
  <c r="K33" i="68"/>
  <c r="K41" i="68"/>
  <c r="K39" i="68"/>
  <c r="K20" i="68"/>
  <c r="K29" i="68"/>
  <c r="K10" i="68"/>
  <c r="K19" i="68"/>
  <c r="K27" i="68"/>
  <c r="K12" i="68"/>
  <c r="K7" i="68"/>
  <c r="K22" i="68"/>
  <c r="K40" i="68"/>
  <c r="K23" i="68"/>
  <c r="K15" i="68"/>
  <c r="K38" i="68"/>
  <c r="K28" i="68"/>
  <c r="H47" i="103"/>
  <c r="I47" i="103" s="1"/>
  <c r="K47" i="103" s="1"/>
  <c r="H20" i="103"/>
  <c r="I20" i="103" s="1"/>
  <c r="K20" i="103" s="1"/>
  <c r="H44" i="103"/>
  <c r="I44" i="103" s="1"/>
  <c r="K44" i="103" s="1"/>
  <c r="H17" i="103"/>
  <c r="I17" i="103" s="1"/>
  <c r="H33" i="103"/>
  <c r="I33" i="103" s="1"/>
  <c r="K33" i="103" s="1"/>
  <c r="H40" i="103"/>
  <c r="I40" i="103" s="1"/>
  <c r="K40" i="103" s="1"/>
  <c r="H18" i="103"/>
  <c r="I18" i="103" s="1"/>
  <c r="K18" i="103" s="1"/>
  <c r="H34" i="103"/>
  <c r="I34" i="103" s="1"/>
  <c r="K34" i="103" s="1"/>
  <c r="H12" i="103"/>
  <c r="I12" i="103" s="1"/>
  <c r="K12" i="103" s="1"/>
  <c r="H15" i="103"/>
  <c r="I15" i="103" s="1"/>
  <c r="K15" i="103" s="1"/>
  <c r="H31" i="103"/>
  <c r="I31" i="103" s="1"/>
  <c r="K31" i="103" s="1"/>
  <c r="H24" i="103"/>
  <c r="I24" i="103" s="1"/>
  <c r="K24" i="103" s="1"/>
  <c r="H5" i="103"/>
  <c r="H21" i="103"/>
  <c r="I21" i="103" s="1"/>
  <c r="K21" i="103" s="1"/>
  <c r="H37" i="103"/>
  <c r="I37" i="103" s="1"/>
  <c r="K37" i="103" s="1"/>
  <c r="H6" i="103"/>
  <c r="I6" i="103" s="1"/>
  <c r="H22" i="103"/>
  <c r="I22" i="103" s="1"/>
  <c r="K22" i="103" s="1"/>
  <c r="H38" i="103"/>
  <c r="I38" i="103" s="1"/>
  <c r="K38" i="103" s="1"/>
  <c r="H36" i="103"/>
  <c r="I36" i="103" s="1"/>
  <c r="K36" i="103" s="1"/>
  <c r="H19" i="103"/>
  <c r="I19" i="103" s="1"/>
  <c r="K19" i="103" s="1"/>
  <c r="H35" i="103"/>
  <c r="I35" i="103" s="1"/>
  <c r="K35" i="103" s="1"/>
  <c r="H8" i="103"/>
  <c r="I8" i="103" s="1"/>
  <c r="K8" i="103" s="1"/>
  <c r="H28" i="103"/>
  <c r="I28" i="103" s="1"/>
  <c r="K28" i="103" s="1"/>
  <c r="H9" i="103"/>
  <c r="I9" i="103" s="1"/>
  <c r="K9" i="103" s="1"/>
  <c r="H25" i="103"/>
  <c r="I25" i="103" s="1"/>
  <c r="K25" i="103" s="1"/>
  <c r="H41" i="103"/>
  <c r="I41" i="103" s="1"/>
  <c r="K41" i="103" s="1"/>
  <c r="H10" i="103"/>
  <c r="I10" i="103" s="1"/>
  <c r="H26" i="103"/>
  <c r="I26" i="103" s="1"/>
  <c r="K26" i="103" s="1"/>
  <c r="H42" i="103"/>
  <c r="I42" i="103" s="1"/>
  <c r="K42" i="103" s="1"/>
  <c r="H7" i="103"/>
  <c r="I7" i="103" s="1"/>
  <c r="K7" i="103" s="1"/>
  <c r="H23" i="103"/>
  <c r="I23" i="103" s="1"/>
  <c r="K23" i="103" s="1"/>
  <c r="H39" i="103"/>
  <c r="I39" i="103" s="1"/>
  <c r="K39" i="103" s="1"/>
  <c r="H16" i="103"/>
  <c r="I16" i="103" s="1"/>
  <c r="K16" i="103" s="1"/>
  <c r="H45" i="103"/>
  <c r="I45" i="103" s="1"/>
  <c r="K45" i="103" s="1"/>
  <c r="H11" i="103"/>
  <c r="I11" i="103" s="1"/>
  <c r="K11" i="103" s="1"/>
  <c r="H32" i="103"/>
  <c r="I32" i="103" s="1"/>
  <c r="K32" i="103" s="1"/>
  <c r="H14" i="103"/>
  <c r="I14" i="103" s="1"/>
  <c r="K14" i="103" s="1"/>
  <c r="H27" i="103"/>
  <c r="I27" i="103" s="1"/>
  <c r="K27" i="103" s="1"/>
  <c r="H13" i="103"/>
  <c r="I13" i="103" s="1"/>
  <c r="K13" i="103" s="1"/>
  <c r="H30" i="103"/>
  <c r="I30" i="103" s="1"/>
  <c r="K30" i="103" s="1"/>
  <c r="H43" i="103"/>
  <c r="I43" i="103" s="1"/>
  <c r="K43" i="103" s="1"/>
  <c r="H29" i="103"/>
  <c r="I29" i="103" s="1"/>
  <c r="K29" i="103" s="1"/>
  <c r="H46" i="103"/>
  <c r="I46" i="103" s="1"/>
  <c r="K46" i="103" s="1"/>
  <c r="H47" i="90"/>
  <c r="I47" i="90" s="1"/>
  <c r="K47" i="90" s="1"/>
  <c r="H44" i="90"/>
  <c r="I44" i="90" s="1"/>
  <c r="K44" i="90" s="1"/>
  <c r="H17" i="90"/>
  <c r="I17" i="90" s="1"/>
  <c r="H33" i="90"/>
  <c r="I33" i="90" s="1"/>
  <c r="K33" i="90" s="1"/>
  <c r="H8" i="90"/>
  <c r="I8" i="90" s="1"/>
  <c r="K8" i="90" s="1"/>
  <c r="H6" i="90"/>
  <c r="I6" i="90" s="1"/>
  <c r="K6" i="90" s="1"/>
  <c r="H22" i="90"/>
  <c r="I22" i="90" s="1"/>
  <c r="K22" i="90" s="1"/>
  <c r="H38" i="90"/>
  <c r="I38" i="90" s="1"/>
  <c r="H32" i="90"/>
  <c r="I32" i="90" s="1"/>
  <c r="K32" i="90" s="1"/>
  <c r="H19" i="90"/>
  <c r="I19" i="90" s="1"/>
  <c r="K19" i="90" s="1"/>
  <c r="H35" i="90"/>
  <c r="I35" i="90" s="1"/>
  <c r="K35" i="90" s="1"/>
  <c r="H16" i="90"/>
  <c r="I16" i="90" s="1"/>
  <c r="K16" i="90" s="1"/>
  <c r="H5" i="90"/>
  <c r="H21" i="90"/>
  <c r="I21" i="90" s="1"/>
  <c r="K21" i="90" s="1"/>
  <c r="H37" i="90"/>
  <c r="I37" i="90" s="1"/>
  <c r="K37" i="90" s="1"/>
  <c r="H20" i="90"/>
  <c r="I20" i="90" s="1"/>
  <c r="K20" i="90" s="1"/>
  <c r="H10" i="90"/>
  <c r="I10" i="90" s="1"/>
  <c r="H26" i="90"/>
  <c r="I26" i="90" s="1"/>
  <c r="K26" i="90" s="1"/>
  <c r="H42" i="90"/>
  <c r="I42" i="90" s="1"/>
  <c r="H7" i="90"/>
  <c r="I7" i="90" s="1"/>
  <c r="K7" i="90" s="1"/>
  <c r="H23" i="90"/>
  <c r="I23" i="90" s="1"/>
  <c r="H39" i="90"/>
  <c r="I39" i="90" s="1"/>
  <c r="K39" i="90" s="1"/>
  <c r="H24" i="90"/>
  <c r="I24" i="90" s="1"/>
  <c r="K24" i="90" s="1"/>
  <c r="H9" i="90"/>
  <c r="I9" i="90" s="1"/>
  <c r="K9" i="90" s="1"/>
  <c r="H25" i="90"/>
  <c r="I25" i="90" s="1"/>
  <c r="K25" i="90" s="1"/>
  <c r="H41" i="90"/>
  <c r="I41" i="90" s="1"/>
  <c r="K41" i="90" s="1"/>
  <c r="H28" i="90"/>
  <c r="I28" i="90" s="1"/>
  <c r="K28" i="90" s="1"/>
  <c r="H14" i="90"/>
  <c r="I14" i="90" s="1"/>
  <c r="K14" i="90" s="1"/>
  <c r="H30" i="90"/>
  <c r="I30" i="90" s="1"/>
  <c r="K30" i="90" s="1"/>
  <c r="H46" i="90"/>
  <c r="I46" i="90" s="1"/>
  <c r="K46" i="90" s="1"/>
  <c r="H11" i="90"/>
  <c r="I11" i="90" s="1"/>
  <c r="K11" i="90" s="1"/>
  <c r="H27" i="90"/>
  <c r="I27" i="90" s="1"/>
  <c r="K27" i="90" s="1"/>
  <c r="H43" i="90"/>
  <c r="I43" i="90" s="1"/>
  <c r="K43" i="90" s="1"/>
  <c r="H45" i="90"/>
  <c r="I45" i="90" s="1"/>
  <c r="K45" i="90" s="1"/>
  <c r="H12" i="90"/>
  <c r="I12" i="90" s="1"/>
  <c r="K12" i="90" s="1"/>
  <c r="H36" i="90"/>
  <c r="I36" i="90" s="1"/>
  <c r="K36" i="90" s="1"/>
  <c r="H40" i="90"/>
  <c r="I40" i="90" s="1"/>
  <c r="K40" i="90" s="1"/>
  <c r="H15" i="90"/>
  <c r="I15" i="90" s="1"/>
  <c r="K15" i="90" s="1"/>
  <c r="H13" i="90"/>
  <c r="I13" i="90" s="1"/>
  <c r="K13" i="90" s="1"/>
  <c r="H18" i="90"/>
  <c r="I18" i="90" s="1"/>
  <c r="K18" i="90" s="1"/>
  <c r="H31" i="90"/>
  <c r="I31" i="90" s="1"/>
  <c r="K31" i="90" s="1"/>
  <c r="H29" i="90"/>
  <c r="I29" i="90" s="1"/>
  <c r="K29" i="90" s="1"/>
  <c r="H34" i="90"/>
  <c r="I34" i="90" s="1"/>
  <c r="K34" i="90" s="1"/>
  <c r="K10" i="103"/>
  <c r="K17" i="103"/>
  <c r="H47" i="107"/>
  <c r="I47" i="107" s="1"/>
  <c r="K47" i="107" s="1"/>
  <c r="H16" i="107"/>
  <c r="I16" i="107" s="1"/>
  <c r="K16" i="107" s="1"/>
  <c r="H32" i="107"/>
  <c r="I32" i="107" s="1"/>
  <c r="K32" i="107" s="1"/>
  <c r="H5" i="107"/>
  <c r="H21" i="107"/>
  <c r="I21" i="107" s="1"/>
  <c r="K21" i="107" s="1"/>
  <c r="H37" i="107"/>
  <c r="I37" i="107" s="1"/>
  <c r="K37" i="107" s="1"/>
  <c r="H10" i="107"/>
  <c r="I10" i="107" s="1"/>
  <c r="K10" i="107" s="1"/>
  <c r="H26" i="107"/>
  <c r="I26" i="107" s="1"/>
  <c r="K26" i="107" s="1"/>
  <c r="H42" i="107"/>
  <c r="I42" i="107" s="1"/>
  <c r="K42" i="107" s="1"/>
  <c r="H15" i="107"/>
  <c r="I15" i="107" s="1"/>
  <c r="K15" i="107" s="1"/>
  <c r="H31" i="107"/>
  <c r="I31" i="107" s="1"/>
  <c r="K31" i="107" s="1"/>
  <c r="H20" i="107"/>
  <c r="I20" i="107" s="1"/>
  <c r="K20" i="107" s="1"/>
  <c r="H36" i="107"/>
  <c r="I36" i="107" s="1"/>
  <c r="K36" i="107" s="1"/>
  <c r="H9" i="107"/>
  <c r="I9" i="107" s="1"/>
  <c r="K9" i="107" s="1"/>
  <c r="H25" i="107"/>
  <c r="I25" i="107" s="1"/>
  <c r="K25" i="107" s="1"/>
  <c r="H41" i="107"/>
  <c r="I41" i="107" s="1"/>
  <c r="K41" i="107" s="1"/>
  <c r="H14" i="107"/>
  <c r="I14" i="107" s="1"/>
  <c r="K14" i="107" s="1"/>
  <c r="H30" i="107"/>
  <c r="I30" i="107" s="1"/>
  <c r="K30" i="107" s="1"/>
  <c r="H46" i="107"/>
  <c r="I46" i="107" s="1"/>
  <c r="K46" i="107" s="1"/>
  <c r="H19" i="107"/>
  <c r="I19" i="107" s="1"/>
  <c r="K19" i="107" s="1"/>
  <c r="H35" i="107"/>
  <c r="I35" i="107" s="1"/>
  <c r="K35" i="107" s="1"/>
  <c r="H8" i="107"/>
  <c r="I8" i="107" s="1"/>
  <c r="K8" i="107" s="1"/>
  <c r="H24" i="107"/>
  <c r="I24" i="107" s="1"/>
  <c r="K24" i="107" s="1"/>
  <c r="H40" i="107"/>
  <c r="I40" i="107" s="1"/>
  <c r="K40" i="107" s="1"/>
  <c r="H13" i="107"/>
  <c r="I13" i="107" s="1"/>
  <c r="K13" i="107" s="1"/>
  <c r="H29" i="107"/>
  <c r="I29" i="107" s="1"/>
  <c r="K29" i="107" s="1"/>
  <c r="H45" i="107"/>
  <c r="I45" i="107" s="1"/>
  <c r="K45" i="107" s="1"/>
  <c r="H18" i="107"/>
  <c r="I18" i="107" s="1"/>
  <c r="K18" i="107" s="1"/>
  <c r="H34" i="107"/>
  <c r="I34" i="107" s="1"/>
  <c r="K34" i="107" s="1"/>
  <c r="H7" i="107"/>
  <c r="I7" i="107" s="1"/>
  <c r="K7" i="107" s="1"/>
  <c r="H23" i="107"/>
  <c r="I23" i="107" s="1"/>
  <c r="K23" i="107" s="1"/>
  <c r="H39" i="107"/>
  <c r="I39" i="107" s="1"/>
  <c r="K39" i="107" s="1"/>
  <c r="H44" i="107"/>
  <c r="I44" i="107" s="1"/>
  <c r="K44" i="107" s="1"/>
  <c r="H22" i="107"/>
  <c r="I22" i="107" s="1"/>
  <c r="K22" i="107" s="1"/>
  <c r="H43" i="107"/>
  <c r="I43" i="107" s="1"/>
  <c r="K43" i="107" s="1"/>
  <c r="H17" i="107"/>
  <c r="I17" i="107" s="1"/>
  <c r="K17" i="107" s="1"/>
  <c r="H38" i="107"/>
  <c r="I38" i="107" s="1"/>
  <c r="K38" i="107" s="1"/>
  <c r="H12" i="107"/>
  <c r="I12" i="107" s="1"/>
  <c r="K12" i="107" s="1"/>
  <c r="H33" i="107"/>
  <c r="I33" i="107" s="1"/>
  <c r="K33" i="107" s="1"/>
  <c r="H11" i="107"/>
  <c r="I11" i="107" s="1"/>
  <c r="H27" i="107"/>
  <c r="I27" i="107" s="1"/>
  <c r="K27" i="107" s="1"/>
  <c r="H28" i="107"/>
  <c r="I28" i="107" s="1"/>
  <c r="K28" i="107" s="1"/>
  <c r="H6" i="107"/>
  <c r="I6" i="107" s="1"/>
  <c r="K6" i="107" s="1"/>
  <c r="H47" i="81"/>
  <c r="I47" i="81" s="1"/>
  <c r="K47" i="81" s="1"/>
  <c r="H36" i="81"/>
  <c r="I36" i="81" s="1"/>
  <c r="K36" i="81" s="1"/>
  <c r="H17" i="81"/>
  <c r="I17" i="81" s="1"/>
  <c r="K17" i="81" s="1"/>
  <c r="H33" i="81"/>
  <c r="I33" i="81" s="1"/>
  <c r="K33" i="81" s="1"/>
  <c r="H16" i="81"/>
  <c r="I16" i="81" s="1"/>
  <c r="K16" i="81" s="1"/>
  <c r="H10" i="81"/>
  <c r="I10" i="81" s="1"/>
  <c r="K10" i="81" s="1"/>
  <c r="H26" i="81"/>
  <c r="I26" i="81" s="1"/>
  <c r="K26" i="81" s="1"/>
  <c r="H42" i="81"/>
  <c r="I42" i="81" s="1"/>
  <c r="K42" i="81" s="1"/>
  <c r="H44" i="81"/>
  <c r="I44" i="81" s="1"/>
  <c r="K44" i="81" s="1"/>
  <c r="H19" i="81"/>
  <c r="I19" i="81" s="1"/>
  <c r="K19" i="81" s="1"/>
  <c r="H35" i="81"/>
  <c r="I35" i="81" s="1"/>
  <c r="K35" i="81" s="1"/>
  <c r="H8" i="81"/>
  <c r="I8" i="81" s="1"/>
  <c r="K8" i="81" s="1"/>
  <c r="H5" i="81"/>
  <c r="H21" i="81"/>
  <c r="I21" i="81" s="1"/>
  <c r="K21" i="81" s="1"/>
  <c r="H37" i="81"/>
  <c r="I37" i="81" s="1"/>
  <c r="K37" i="81" s="1"/>
  <c r="H28" i="81"/>
  <c r="I28" i="81" s="1"/>
  <c r="K28" i="81" s="1"/>
  <c r="H14" i="81"/>
  <c r="I14" i="81" s="1"/>
  <c r="H30" i="81"/>
  <c r="I30" i="81" s="1"/>
  <c r="K30" i="81" s="1"/>
  <c r="H46" i="81"/>
  <c r="I46" i="81" s="1"/>
  <c r="K46" i="81" s="1"/>
  <c r="H7" i="81"/>
  <c r="I7" i="81" s="1"/>
  <c r="K7" i="81" s="1"/>
  <c r="H23" i="81"/>
  <c r="I23" i="81" s="1"/>
  <c r="H39" i="81"/>
  <c r="I39" i="81" s="1"/>
  <c r="K39" i="81" s="1"/>
  <c r="H20" i="81"/>
  <c r="I20" i="81" s="1"/>
  <c r="K20" i="81" s="1"/>
  <c r="H9" i="81"/>
  <c r="I9" i="81" s="1"/>
  <c r="K9" i="81" s="1"/>
  <c r="H25" i="81"/>
  <c r="I25" i="81" s="1"/>
  <c r="K25" i="81" s="1"/>
  <c r="H41" i="81"/>
  <c r="I41" i="81" s="1"/>
  <c r="K41" i="81" s="1"/>
  <c r="H40" i="81"/>
  <c r="I40" i="81" s="1"/>
  <c r="K40" i="81" s="1"/>
  <c r="H18" i="81"/>
  <c r="I18" i="81" s="1"/>
  <c r="K18" i="81" s="1"/>
  <c r="H34" i="81"/>
  <c r="I34" i="81" s="1"/>
  <c r="H12" i="81"/>
  <c r="I12" i="81" s="1"/>
  <c r="K12" i="81" s="1"/>
  <c r="H11" i="81"/>
  <c r="I11" i="81" s="1"/>
  <c r="K11" i="81" s="1"/>
  <c r="H27" i="81"/>
  <c r="I27" i="81" s="1"/>
  <c r="K27" i="81" s="1"/>
  <c r="H43" i="81"/>
  <c r="I43" i="81" s="1"/>
  <c r="K43" i="81" s="1"/>
  <c r="H45" i="81"/>
  <c r="I45" i="81" s="1"/>
  <c r="K45" i="81" s="1"/>
  <c r="H24" i="81"/>
  <c r="I24" i="81" s="1"/>
  <c r="K24" i="81" s="1"/>
  <c r="H22" i="81"/>
  <c r="I22" i="81" s="1"/>
  <c r="K22" i="81" s="1"/>
  <c r="H32" i="81"/>
  <c r="I32" i="81" s="1"/>
  <c r="K32" i="81" s="1"/>
  <c r="H6" i="81"/>
  <c r="I6" i="81" s="1"/>
  <c r="K6" i="81" s="1"/>
  <c r="H15" i="81"/>
  <c r="I15" i="81" s="1"/>
  <c r="K15" i="81" s="1"/>
  <c r="H13" i="81"/>
  <c r="I13" i="81" s="1"/>
  <c r="K13" i="81" s="1"/>
  <c r="H31" i="81"/>
  <c r="I31" i="81" s="1"/>
  <c r="K31" i="81" s="1"/>
  <c r="H29" i="81"/>
  <c r="I29" i="81" s="1"/>
  <c r="K29" i="81" s="1"/>
  <c r="H38" i="81"/>
  <c r="I38" i="81" s="1"/>
  <c r="H47" i="92"/>
  <c r="I47" i="92" s="1"/>
  <c r="K47" i="92" s="1"/>
  <c r="H32" i="92"/>
  <c r="I32" i="92" s="1"/>
  <c r="K32" i="92" s="1"/>
  <c r="H9" i="92"/>
  <c r="I9" i="92" s="1"/>
  <c r="K9" i="92" s="1"/>
  <c r="H25" i="92"/>
  <c r="I25" i="92" s="1"/>
  <c r="K25" i="92" s="1"/>
  <c r="H41" i="92"/>
  <c r="I41" i="92" s="1"/>
  <c r="K41" i="92" s="1"/>
  <c r="H28" i="92"/>
  <c r="I28" i="92" s="1"/>
  <c r="K28" i="92" s="1"/>
  <c r="H14" i="92"/>
  <c r="I14" i="92" s="1"/>
  <c r="K14" i="92" s="1"/>
  <c r="H30" i="92"/>
  <c r="I30" i="92" s="1"/>
  <c r="K30" i="92" s="1"/>
  <c r="H46" i="92"/>
  <c r="I46" i="92" s="1"/>
  <c r="K46" i="92" s="1"/>
  <c r="H19" i="92"/>
  <c r="I19" i="92" s="1"/>
  <c r="K19" i="92" s="1"/>
  <c r="H35" i="92"/>
  <c r="I35" i="92" s="1"/>
  <c r="K35" i="92" s="1"/>
  <c r="H8" i="92"/>
  <c r="I8" i="92" s="1"/>
  <c r="H36" i="92"/>
  <c r="I36" i="92" s="1"/>
  <c r="K36" i="92" s="1"/>
  <c r="H13" i="92"/>
  <c r="I13" i="92" s="1"/>
  <c r="H29" i="92"/>
  <c r="I29" i="92" s="1"/>
  <c r="K29" i="92" s="1"/>
  <c r="H45" i="92"/>
  <c r="I45" i="92" s="1"/>
  <c r="K45" i="92" s="1"/>
  <c r="H40" i="92"/>
  <c r="I40" i="92" s="1"/>
  <c r="K40" i="92" s="1"/>
  <c r="H18" i="92"/>
  <c r="I18" i="92" s="1"/>
  <c r="H34" i="92"/>
  <c r="I34" i="92" s="1"/>
  <c r="K34" i="92" s="1"/>
  <c r="H7" i="92"/>
  <c r="I7" i="92" s="1"/>
  <c r="K7" i="92" s="1"/>
  <c r="H23" i="92"/>
  <c r="I23" i="92" s="1"/>
  <c r="K23" i="92" s="1"/>
  <c r="H39" i="92"/>
  <c r="I39" i="92" s="1"/>
  <c r="K39" i="92" s="1"/>
  <c r="H16" i="92"/>
  <c r="I16" i="92" s="1"/>
  <c r="K16" i="92" s="1"/>
  <c r="H44" i="92"/>
  <c r="I44" i="92" s="1"/>
  <c r="K44" i="92" s="1"/>
  <c r="H17" i="92"/>
  <c r="I17" i="92" s="1"/>
  <c r="K17" i="92" s="1"/>
  <c r="H33" i="92"/>
  <c r="I33" i="92" s="1"/>
  <c r="K33" i="92" s="1"/>
  <c r="H12" i="92"/>
  <c r="I12" i="92" s="1"/>
  <c r="K12" i="92" s="1"/>
  <c r="H6" i="92"/>
  <c r="I6" i="92" s="1"/>
  <c r="K6" i="92" s="1"/>
  <c r="H22" i="92"/>
  <c r="I22" i="92" s="1"/>
  <c r="K22" i="92" s="1"/>
  <c r="H38" i="92"/>
  <c r="I38" i="92" s="1"/>
  <c r="K38" i="92" s="1"/>
  <c r="H11" i="92"/>
  <c r="I11" i="92" s="1"/>
  <c r="K11" i="92" s="1"/>
  <c r="H27" i="92"/>
  <c r="I27" i="92" s="1"/>
  <c r="K27" i="92" s="1"/>
  <c r="H43" i="92"/>
  <c r="I43" i="92" s="1"/>
  <c r="K43" i="92" s="1"/>
  <c r="H24" i="92"/>
  <c r="I24" i="92" s="1"/>
  <c r="K24" i="92" s="1"/>
  <c r="H20" i="92"/>
  <c r="I20" i="92" s="1"/>
  <c r="K20" i="92" s="1"/>
  <c r="H15" i="92"/>
  <c r="I15" i="92" s="1"/>
  <c r="K15" i="92" s="1"/>
  <c r="H5" i="92"/>
  <c r="H10" i="92"/>
  <c r="I10" i="92" s="1"/>
  <c r="K10" i="92" s="1"/>
  <c r="H31" i="92"/>
  <c r="I31" i="92" s="1"/>
  <c r="K31" i="92" s="1"/>
  <c r="H21" i="92"/>
  <c r="I21" i="92" s="1"/>
  <c r="K21" i="92" s="1"/>
  <c r="H26" i="92"/>
  <c r="I26" i="92" s="1"/>
  <c r="K26" i="92" s="1"/>
  <c r="H37" i="92"/>
  <c r="I37" i="92" s="1"/>
  <c r="H42" i="92"/>
  <c r="I42" i="92" s="1"/>
  <c r="K42" i="92" s="1"/>
  <c r="H47" i="79"/>
  <c r="I47" i="79" s="1"/>
  <c r="K47" i="79" s="1"/>
  <c r="H20" i="79"/>
  <c r="I20" i="79" s="1"/>
  <c r="K20" i="79" s="1"/>
  <c r="H36" i="79"/>
  <c r="I36" i="79" s="1"/>
  <c r="K36" i="79" s="1"/>
  <c r="H9" i="79"/>
  <c r="I9" i="79" s="1"/>
  <c r="K9" i="79" s="1"/>
  <c r="H25" i="79"/>
  <c r="I25" i="79" s="1"/>
  <c r="K25" i="79" s="1"/>
  <c r="H41" i="79"/>
  <c r="I41" i="79" s="1"/>
  <c r="K41" i="79" s="1"/>
  <c r="H14" i="79"/>
  <c r="I14" i="79" s="1"/>
  <c r="K14" i="79" s="1"/>
  <c r="H30" i="79"/>
  <c r="I30" i="79" s="1"/>
  <c r="K30" i="79" s="1"/>
  <c r="H46" i="79"/>
  <c r="I46" i="79" s="1"/>
  <c r="K46" i="79" s="1"/>
  <c r="H19" i="79"/>
  <c r="I19" i="79" s="1"/>
  <c r="K19" i="79" s="1"/>
  <c r="H35" i="79"/>
  <c r="I35" i="79" s="1"/>
  <c r="H8" i="79"/>
  <c r="I8" i="79" s="1"/>
  <c r="K8" i="79" s="1"/>
  <c r="H24" i="79"/>
  <c r="I24" i="79" s="1"/>
  <c r="K24" i="79" s="1"/>
  <c r="H40" i="79"/>
  <c r="I40" i="79" s="1"/>
  <c r="K40" i="79" s="1"/>
  <c r="H13" i="79"/>
  <c r="I13" i="79" s="1"/>
  <c r="H29" i="79"/>
  <c r="I29" i="79" s="1"/>
  <c r="K29" i="79" s="1"/>
  <c r="H45" i="79"/>
  <c r="I45" i="79" s="1"/>
  <c r="K45" i="79" s="1"/>
  <c r="H18" i="79"/>
  <c r="I18" i="79" s="1"/>
  <c r="K18" i="79" s="1"/>
  <c r="H34" i="79"/>
  <c r="I34" i="79" s="1"/>
  <c r="H7" i="79"/>
  <c r="I7" i="79" s="1"/>
  <c r="K7" i="79" s="1"/>
  <c r="H23" i="79"/>
  <c r="I23" i="79" s="1"/>
  <c r="H39" i="79"/>
  <c r="I39" i="79" s="1"/>
  <c r="K39" i="79" s="1"/>
  <c r="H12" i="79"/>
  <c r="I12" i="79" s="1"/>
  <c r="K12" i="79" s="1"/>
  <c r="H28" i="79"/>
  <c r="I28" i="79" s="1"/>
  <c r="K28" i="79" s="1"/>
  <c r="H44" i="79"/>
  <c r="I44" i="79" s="1"/>
  <c r="K44" i="79" s="1"/>
  <c r="H17" i="79"/>
  <c r="I17" i="79" s="1"/>
  <c r="K17" i="79" s="1"/>
  <c r="H33" i="79"/>
  <c r="I33" i="79" s="1"/>
  <c r="K33" i="79" s="1"/>
  <c r="H6" i="79"/>
  <c r="I6" i="79" s="1"/>
  <c r="K6" i="79" s="1"/>
  <c r="H22" i="79"/>
  <c r="I22" i="79" s="1"/>
  <c r="K22" i="79" s="1"/>
  <c r="H38" i="79"/>
  <c r="I38" i="79" s="1"/>
  <c r="K38" i="79" s="1"/>
  <c r="H11" i="79"/>
  <c r="I11" i="79" s="1"/>
  <c r="H27" i="79"/>
  <c r="I27" i="79" s="1"/>
  <c r="K27" i="79" s="1"/>
  <c r="H43" i="79"/>
  <c r="I43" i="79" s="1"/>
  <c r="K43" i="79" s="1"/>
  <c r="H5" i="79"/>
  <c r="H26" i="79"/>
  <c r="I26" i="79" s="1"/>
  <c r="K26" i="79" s="1"/>
  <c r="H16" i="79"/>
  <c r="I16" i="79" s="1"/>
  <c r="K16" i="79" s="1"/>
  <c r="H15" i="79"/>
  <c r="I15" i="79" s="1"/>
  <c r="H21" i="79"/>
  <c r="I21" i="79" s="1"/>
  <c r="K21" i="79" s="1"/>
  <c r="H42" i="79"/>
  <c r="I42" i="79" s="1"/>
  <c r="H37" i="79"/>
  <c r="I37" i="79" s="1"/>
  <c r="K37" i="79" s="1"/>
  <c r="H31" i="79"/>
  <c r="I31" i="79" s="1"/>
  <c r="K31" i="79" s="1"/>
  <c r="H32" i="79"/>
  <c r="I32" i="79" s="1"/>
  <c r="K32" i="79" s="1"/>
  <c r="H10" i="79"/>
  <c r="I10" i="79" s="1"/>
  <c r="H47" i="69"/>
  <c r="I47" i="69" s="1"/>
  <c r="K47" i="69" s="1"/>
  <c r="H9" i="69"/>
  <c r="I9" i="69" s="1"/>
  <c r="K9" i="69" s="1"/>
  <c r="H20" i="69"/>
  <c r="I20" i="69" s="1"/>
  <c r="K20" i="69" s="1"/>
  <c r="H36" i="69"/>
  <c r="I36" i="69" s="1"/>
  <c r="K36" i="69" s="1"/>
  <c r="H13" i="69"/>
  <c r="I13" i="69" s="1"/>
  <c r="K13" i="69" s="1"/>
  <c r="H33" i="69"/>
  <c r="I33" i="69" s="1"/>
  <c r="K33" i="69" s="1"/>
  <c r="H10" i="69"/>
  <c r="I10" i="69" s="1"/>
  <c r="K10" i="69" s="1"/>
  <c r="H26" i="69"/>
  <c r="I26" i="69" s="1"/>
  <c r="K26" i="69" s="1"/>
  <c r="H42" i="69"/>
  <c r="I42" i="69" s="1"/>
  <c r="K42" i="69" s="1"/>
  <c r="H15" i="69"/>
  <c r="I15" i="69" s="1"/>
  <c r="K15" i="69" s="1"/>
  <c r="H31" i="69"/>
  <c r="I31" i="69" s="1"/>
  <c r="K31" i="69" s="1"/>
  <c r="H21" i="69"/>
  <c r="I21" i="69" s="1"/>
  <c r="K21" i="69" s="1"/>
  <c r="H24" i="69"/>
  <c r="I24" i="69" s="1"/>
  <c r="K24" i="69" s="1"/>
  <c r="H40" i="69"/>
  <c r="I40" i="69" s="1"/>
  <c r="K40" i="69" s="1"/>
  <c r="H17" i="69"/>
  <c r="I17" i="69" s="1"/>
  <c r="K17" i="69" s="1"/>
  <c r="H37" i="69"/>
  <c r="I37" i="69" s="1"/>
  <c r="K37" i="69" s="1"/>
  <c r="H14" i="69"/>
  <c r="I14" i="69" s="1"/>
  <c r="K14" i="69" s="1"/>
  <c r="H30" i="69"/>
  <c r="I30" i="69" s="1"/>
  <c r="K30" i="69" s="1"/>
  <c r="H46" i="69"/>
  <c r="I46" i="69" s="1"/>
  <c r="K46" i="69" s="1"/>
  <c r="H19" i="69"/>
  <c r="I19" i="69" s="1"/>
  <c r="K19" i="69" s="1"/>
  <c r="H35" i="69"/>
  <c r="I35" i="69" s="1"/>
  <c r="K35" i="69" s="1"/>
  <c r="H12" i="69"/>
  <c r="I12" i="69" s="1"/>
  <c r="K12" i="69" s="1"/>
  <c r="H5" i="69"/>
  <c r="H6" i="69"/>
  <c r="I6" i="69" s="1"/>
  <c r="K6" i="69" s="1"/>
  <c r="H38" i="69"/>
  <c r="I38" i="69" s="1"/>
  <c r="K38" i="69" s="1"/>
  <c r="H27" i="69"/>
  <c r="I27" i="69" s="1"/>
  <c r="K27" i="69" s="1"/>
  <c r="H8" i="69"/>
  <c r="I8" i="69" s="1"/>
  <c r="K8" i="69" s="1"/>
  <c r="H28" i="69"/>
  <c r="I28" i="69" s="1"/>
  <c r="K28" i="69" s="1"/>
  <c r="H25" i="69"/>
  <c r="I25" i="69" s="1"/>
  <c r="K25" i="69" s="1"/>
  <c r="H18" i="69"/>
  <c r="I18" i="69" s="1"/>
  <c r="K18" i="69" s="1"/>
  <c r="H7" i="69"/>
  <c r="I7" i="69" s="1"/>
  <c r="K7" i="69" s="1"/>
  <c r="H39" i="69"/>
  <c r="I39" i="69" s="1"/>
  <c r="K39" i="69" s="1"/>
  <c r="H16" i="69"/>
  <c r="I16" i="69" s="1"/>
  <c r="K16" i="69" s="1"/>
  <c r="H29" i="69"/>
  <c r="I29" i="69" s="1"/>
  <c r="K29" i="69" s="1"/>
  <c r="H11" i="69"/>
  <c r="I11" i="69" s="1"/>
  <c r="K11" i="69" s="1"/>
  <c r="H45" i="69"/>
  <c r="I45" i="69" s="1"/>
  <c r="K45" i="69" s="1"/>
  <c r="H41" i="69"/>
  <c r="I41" i="69" s="1"/>
  <c r="K41" i="69" s="1"/>
  <c r="H23" i="69"/>
  <c r="I23" i="69" s="1"/>
  <c r="K23" i="69" s="1"/>
  <c r="H32" i="69"/>
  <c r="I32" i="69" s="1"/>
  <c r="K32" i="69" s="1"/>
  <c r="H22" i="69"/>
  <c r="I22" i="69" s="1"/>
  <c r="K22" i="69" s="1"/>
  <c r="H43" i="69"/>
  <c r="I43" i="69" s="1"/>
  <c r="K43" i="69" s="1"/>
  <c r="H44" i="69"/>
  <c r="I44" i="69" s="1"/>
  <c r="K44" i="69" s="1"/>
  <c r="H34" i="69"/>
  <c r="I34" i="69" s="1"/>
  <c r="K34" i="69" s="1"/>
  <c r="K10" i="79"/>
  <c r="K10" i="90"/>
  <c r="K13" i="92"/>
  <c r="I5" i="68"/>
  <c r="H47" i="104"/>
  <c r="I47" i="104" s="1"/>
  <c r="K47" i="104" s="1"/>
  <c r="H8" i="104"/>
  <c r="I8" i="104" s="1"/>
  <c r="K8" i="104" s="1"/>
  <c r="H24" i="104"/>
  <c r="I24" i="104" s="1"/>
  <c r="K24" i="104" s="1"/>
  <c r="H40" i="104"/>
  <c r="I40" i="104" s="1"/>
  <c r="K40" i="104" s="1"/>
  <c r="H13" i="104"/>
  <c r="I13" i="104" s="1"/>
  <c r="H29" i="104"/>
  <c r="I29" i="104" s="1"/>
  <c r="K29" i="104" s="1"/>
  <c r="H45" i="104"/>
  <c r="I45" i="104" s="1"/>
  <c r="H18" i="104"/>
  <c r="I18" i="104" s="1"/>
  <c r="K18" i="104" s="1"/>
  <c r="H34" i="104"/>
  <c r="I34" i="104" s="1"/>
  <c r="K34" i="104" s="1"/>
  <c r="H7" i="104"/>
  <c r="I7" i="104" s="1"/>
  <c r="K7" i="104" s="1"/>
  <c r="H23" i="104"/>
  <c r="I23" i="104" s="1"/>
  <c r="K23" i="104" s="1"/>
  <c r="H39" i="104"/>
  <c r="I39" i="104" s="1"/>
  <c r="K39" i="104" s="1"/>
  <c r="H12" i="104"/>
  <c r="I12" i="104" s="1"/>
  <c r="K12" i="104" s="1"/>
  <c r="H28" i="104"/>
  <c r="I28" i="104" s="1"/>
  <c r="K28" i="104" s="1"/>
  <c r="H44" i="104"/>
  <c r="I44" i="104" s="1"/>
  <c r="K44" i="104" s="1"/>
  <c r="H17" i="104"/>
  <c r="I17" i="104" s="1"/>
  <c r="K17" i="104" s="1"/>
  <c r="H33" i="104"/>
  <c r="I33" i="104" s="1"/>
  <c r="K33" i="104" s="1"/>
  <c r="H6" i="104"/>
  <c r="I6" i="104" s="1"/>
  <c r="K6" i="104" s="1"/>
  <c r="H22" i="104"/>
  <c r="I22" i="104" s="1"/>
  <c r="K22" i="104" s="1"/>
  <c r="H38" i="104"/>
  <c r="I38" i="104" s="1"/>
  <c r="K38" i="104" s="1"/>
  <c r="H11" i="104"/>
  <c r="I11" i="104" s="1"/>
  <c r="H27" i="104"/>
  <c r="I27" i="104" s="1"/>
  <c r="K27" i="104" s="1"/>
  <c r="H43" i="104"/>
  <c r="I43" i="104" s="1"/>
  <c r="K43" i="104" s="1"/>
  <c r="H16" i="104"/>
  <c r="I16" i="104" s="1"/>
  <c r="K16" i="104" s="1"/>
  <c r="H32" i="104"/>
  <c r="I32" i="104" s="1"/>
  <c r="K32" i="104" s="1"/>
  <c r="H5" i="104"/>
  <c r="H21" i="104"/>
  <c r="I21" i="104" s="1"/>
  <c r="K21" i="104" s="1"/>
  <c r="H37" i="104"/>
  <c r="I37" i="104" s="1"/>
  <c r="K37" i="104" s="1"/>
  <c r="H10" i="104"/>
  <c r="I10" i="104" s="1"/>
  <c r="K10" i="104" s="1"/>
  <c r="H26" i="104"/>
  <c r="I26" i="104" s="1"/>
  <c r="K26" i="104" s="1"/>
  <c r="H42" i="104"/>
  <c r="I42" i="104" s="1"/>
  <c r="H15" i="104"/>
  <c r="I15" i="104" s="1"/>
  <c r="K15" i="104" s="1"/>
  <c r="H31" i="104"/>
  <c r="I31" i="104" s="1"/>
  <c r="K31" i="104" s="1"/>
  <c r="H9" i="104"/>
  <c r="I9" i="104" s="1"/>
  <c r="K9" i="104" s="1"/>
  <c r="H30" i="104"/>
  <c r="I30" i="104" s="1"/>
  <c r="K30" i="104" s="1"/>
  <c r="H25" i="104"/>
  <c r="I25" i="104" s="1"/>
  <c r="K25" i="104" s="1"/>
  <c r="H46" i="104"/>
  <c r="I46" i="104" s="1"/>
  <c r="K46" i="104" s="1"/>
  <c r="H20" i="104"/>
  <c r="I20" i="104" s="1"/>
  <c r="K20" i="104" s="1"/>
  <c r="H41" i="104"/>
  <c r="I41" i="104" s="1"/>
  <c r="K41" i="104" s="1"/>
  <c r="H19" i="104"/>
  <c r="I19" i="104" s="1"/>
  <c r="K19" i="104" s="1"/>
  <c r="H35" i="104"/>
  <c r="I35" i="104" s="1"/>
  <c r="K35" i="104" s="1"/>
  <c r="H36" i="104"/>
  <c r="I36" i="104" s="1"/>
  <c r="K36" i="104" s="1"/>
  <c r="H14" i="104"/>
  <c r="I14" i="104" s="1"/>
  <c r="H47" i="88"/>
  <c r="I47" i="88" s="1"/>
  <c r="K47" i="88" s="1"/>
  <c r="H12" i="88"/>
  <c r="I12" i="88" s="1"/>
  <c r="K12" i="88" s="1"/>
  <c r="H28" i="88"/>
  <c r="I28" i="88" s="1"/>
  <c r="K28" i="88" s="1"/>
  <c r="H44" i="88"/>
  <c r="I44" i="88" s="1"/>
  <c r="K44" i="88" s="1"/>
  <c r="H17" i="88"/>
  <c r="I17" i="88" s="1"/>
  <c r="K17" i="88" s="1"/>
  <c r="H33" i="88"/>
  <c r="I33" i="88" s="1"/>
  <c r="K33" i="88" s="1"/>
  <c r="H6" i="88"/>
  <c r="I6" i="88" s="1"/>
  <c r="K6" i="88" s="1"/>
  <c r="H22" i="88"/>
  <c r="I22" i="88" s="1"/>
  <c r="H38" i="88"/>
  <c r="I38" i="88" s="1"/>
  <c r="K38" i="88" s="1"/>
  <c r="H11" i="88"/>
  <c r="I11" i="88" s="1"/>
  <c r="K11" i="88" s="1"/>
  <c r="H27" i="88"/>
  <c r="I27" i="88" s="1"/>
  <c r="K27" i="88" s="1"/>
  <c r="H43" i="88"/>
  <c r="I43" i="88" s="1"/>
  <c r="K43" i="88" s="1"/>
  <c r="H16" i="88"/>
  <c r="I16" i="88" s="1"/>
  <c r="K16" i="88" s="1"/>
  <c r="H32" i="88"/>
  <c r="I32" i="88" s="1"/>
  <c r="K32" i="88" s="1"/>
  <c r="H5" i="88"/>
  <c r="H21" i="88"/>
  <c r="I21" i="88" s="1"/>
  <c r="K21" i="88" s="1"/>
  <c r="H37" i="88"/>
  <c r="I37" i="88" s="1"/>
  <c r="K37" i="88" s="1"/>
  <c r="H10" i="88"/>
  <c r="I10" i="88" s="1"/>
  <c r="K10" i="88" s="1"/>
  <c r="H26" i="88"/>
  <c r="I26" i="88" s="1"/>
  <c r="K26" i="88" s="1"/>
  <c r="H42" i="88"/>
  <c r="I42" i="88" s="1"/>
  <c r="H15" i="88"/>
  <c r="I15" i="88" s="1"/>
  <c r="K15" i="88" s="1"/>
  <c r="H31" i="88"/>
  <c r="I31" i="88" s="1"/>
  <c r="K31" i="88" s="1"/>
  <c r="H20" i="88"/>
  <c r="I20" i="88" s="1"/>
  <c r="K20" i="88" s="1"/>
  <c r="H36" i="88"/>
  <c r="I36" i="88" s="1"/>
  <c r="K36" i="88" s="1"/>
  <c r="H9" i="88"/>
  <c r="I9" i="88" s="1"/>
  <c r="K9" i="88" s="1"/>
  <c r="H25" i="88"/>
  <c r="I25" i="88" s="1"/>
  <c r="K25" i="88" s="1"/>
  <c r="H41" i="88"/>
  <c r="I41" i="88" s="1"/>
  <c r="K41" i="88" s="1"/>
  <c r="H14" i="88"/>
  <c r="I14" i="88" s="1"/>
  <c r="K14" i="88" s="1"/>
  <c r="H30" i="88"/>
  <c r="I30" i="88" s="1"/>
  <c r="K30" i="88" s="1"/>
  <c r="H46" i="88"/>
  <c r="I46" i="88" s="1"/>
  <c r="K46" i="88" s="1"/>
  <c r="H19" i="88"/>
  <c r="I19" i="88" s="1"/>
  <c r="K19" i="88" s="1"/>
  <c r="H35" i="88"/>
  <c r="I35" i="88" s="1"/>
  <c r="K35" i="88" s="1"/>
  <c r="H24" i="88"/>
  <c r="I24" i="88" s="1"/>
  <c r="K24" i="88" s="1"/>
  <c r="H45" i="88"/>
  <c r="I45" i="88" s="1"/>
  <c r="K45" i="88" s="1"/>
  <c r="H23" i="88"/>
  <c r="I23" i="88" s="1"/>
  <c r="K23" i="88" s="1"/>
  <c r="H40" i="88"/>
  <c r="I40" i="88" s="1"/>
  <c r="H18" i="88"/>
  <c r="I18" i="88" s="1"/>
  <c r="K18" i="88" s="1"/>
  <c r="H39" i="88"/>
  <c r="I39" i="88" s="1"/>
  <c r="K39" i="88" s="1"/>
  <c r="H13" i="88"/>
  <c r="I13" i="88" s="1"/>
  <c r="K13" i="88" s="1"/>
  <c r="H34" i="88"/>
  <c r="I34" i="88" s="1"/>
  <c r="K34" i="88" s="1"/>
  <c r="H7" i="88"/>
  <c r="I7" i="88" s="1"/>
  <c r="K7" i="88" s="1"/>
  <c r="H8" i="88"/>
  <c r="I8" i="88" s="1"/>
  <c r="K8" i="88" s="1"/>
  <c r="H29" i="88"/>
  <c r="I29" i="88" s="1"/>
  <c r="K29" i="88" s="1"/>
  <c r="H47" i="73"/>
  <c r="I47" i="73" s="1"/>
  <c r="K47" i="73" s="1"/>
  <c r="H28" i="73"/>
  <c r="I28" i="73" s="1"/>
  <c r="K28" i="73" s="1"/>
  <c r="H17" i="73"/>
  <c r="I17" i="73" s="1"/>
  <c r="H33" i="73"/>
  <c r="I33" i="73" s="1"/>
  <c r="K33" i="73" s="1"/>
  <c r="H8" i="73"/>
  <c r="I8" i="73" s="1"/>
  <c r="K8" i="73" s="1"/>
  <c r="H36" i="73"/>
  <c r="I36" i="73" s="1"/>
  <c r="K36" i="73" s="1"/>
  <c r="H10" i="73"/>
  <c r="I10" i="73" s="1"/>
  <c r="K10" i="73" s="1"/>
  <c r="H26" i="73"/>
  <c r="I26" i="73" s="1"/>
  <c r="K26" i="73" s="1"/>
  <c r="H42" i="73"/>
  <c r="I42" i="73" s="1"/>
  <c r="K42" i="73" s="1"/>
  <c r="H15" i="73"/>
  <c r="I15" i="73" s="1"/>
  <c r="K15" i="73" s="1"/>
  <c r="H31" i="73"/>
  <c r="I31" i="73" s="1"/>
  <c r="K31" i="73" s="1"/>
  <c r="H5" i="73"/>
  <c r="H21" i="73"/>
  <c r="I21" i="73" s="1"/>
  <c r="K21" i="73" s="1"/>
  <c r="H37" i="73"/>
  <c r="I37" i="73" s="1"/>
  <c r="K37" i="73" s="1"/>
  <c r="H16" i="73"/>
  <c r="I16" i="73" s="1"/>
  <c r="K16" i="73" s="1"/>
  <c r="H40" i="73"/>
  <c r="I40" i="73" s="1"/>
  <c r="K40" i="73" s="1"/>
  <c r="H14" i="73"/>
  <c r="I14" i="73" s="1"/>
  <c r="H30" i="73"/>
  <c r="I30" i="73" s="1"/>
  <c r="K30" i="73" s="1"/>
  <c r="H46" i="73"/>
  <c r="I46" i="73" s="1"/>
  <c r="K46" i="73" s="1"/>
  <c r="H19" i="73"/>
  <c r="I19" i="73" s="1"/>
  <c r="K19" i="73" s="1"/>
  <c r="H35" i="73"/>
  <c r="I35" i="73" s="1"/>
  <c r="H13" i="73"/>
  <c r="I13" i="73" s="1"/>
  <c r="K13" i="73" s="1"/>
  <c r="H45" i="73"/>
  <c r="I45" i="73" s="1"/>
  <c r="H6" i="73"/>
  <c r="I6" i="73" s="1"/>
  <c r="K6" i="73" s="1"/>
  <c r="H38" i="73"/>
  <c r="I38" i="73" s="1"/>
  <c r="H27" i="73"/>
  <c r="I27" i="73" s="1"/>
  <c r="K27" i="73" s="1"/>
  <c r="H12" i="73"/>
  <c r="I12" i="73" s="1"/>
  <c r="K12" i="73" s="1"/>
  <c r="H25" i="73"/>
  <c r="I25" i="73" s="1"/>
  <c r="K25" i="73" s="1"/>
  <c r="H24" i="73"/>
  <c r="I24" i="73" s="1"/>
  <c r="K24" i="73" s="1"/>
  <c r="H18" i="73"/>
  <c r="I18" i="73" s="1"/>
  <c r="K18" i="73" s="1"/>
  <c r="H7" i="73"/>
  <c r="I7" i="73" s="1"/>
  <c r="K7" i="73" s="1"/>
  <c r="H39" i="73"/>
  <c r="I39" i="73" s="1"/>
  <c r="K39" i="73" s="1"/>
  <c r="H20" i="73"/>
  <c r="I20" i="73" s="1"/>
  <c r="K20" i="73" s="1"/>
  <c r="H32" i="73"/>
  <c r="I32" i="73" s="1"/>
  <c r="K32" i="73" s="1"/>
  <c r="H22" i="73"/>
  <c r="I22" i="73" s="1"/>
  <c r="H11" i="73"/>
  <c r="I11" i="73" s="1"/>
  <c r="K11" i="73" s="1"/>
  <c r="H43" i="73"/>
  <c r="I43" i="73" s="1"/>
  <c r="K43" i="73" s="1"/>
  <c r="H41" i="73"/>
  <c r="I41" i="73" s="1"/>
  <c r="K41" i="73" s="1"/>
  <c r="H34" i="73"/>
  <c r="I34" i="73" s="1"/>
  <c r="K34" i="73" s="1"/>
  <c r="H29" i="73"/>
  <c r="I29" i="73" s="1"/>
  <c r="K29" i="73" s="1"/>
  <c r="H9" i="73"/>
  <c r="I9" i="73" s="1"/>
  <c r="H44" i="73"/>
  <c r="I44" i="73" s="1"/>
  <c r="K44" i="73" s="1"/>
  <c r="H23" i="73"/>
  <c r="I23" i="73" s="1"/>
  <c r="K23" i="73" s="1"/>
  <c r="K6" i="103"/>
  <c r="K11" i="107"/>
  <c r="H47" i="102"/>
  <c r="I47" i="102" s="1"/>
  <c r="K47" i="102" s="1"/>
  <c r="H8" i="102"/>
  <c r="I8" i="102" s="1"/>
  <c r="K8" i="102" s="1"/>
  <c r="H24" i="102"/>
  <c r="I24" i="102" s="1"/>
  <c r="K24" i="102" s="1"/>
  <c r="H40" i="102"/>
  <c r="I40" i="102" s="1"/>
  <c r="H13" i="102"/>
  <c r="I13" i="102" s="1"/>
  <c r="K13" i="102" s="1"/>
  <c r="H29" i="102"/>
  <c r="I29" i="102" s="1"/>
  <c r="K29" i="102" s="1"/>
  <c r="H45" i="102"/>
  <c r="I45" i="102" s="1"/>
  <c r="H18" i="102"/>
  <c r="I18" i="102" s="1"/>
  <c r="K18" i="102" s="1"/>
  <c r="H34" i="102"/>
  <c r="I34" i="102" s="1"/>
  <c r="K34" i="102" s="1"/>
  <c r="H7" i="102"/>
  <c r="I7" i="102" s="1"/>
  <c r="K7" i="102" s="1"/>
  <c r="H23" i="102"/>
  <c r="I23" i="102" s="1"/>
  <c r="K23" i="102" s="1"/>
  <c r="H39" i="102"/>
  <c r="I39" i="102" s="1"/>
  <c r="K39" i="102" s="1"/>
  <c r="H12" i="102"/>
  <c r="I12" i="102" s="1"/>
  <c r="K12" i="102" s="1"/>
  <c r="H28" i="102"/>
  <c r="I28" i="102" s="1"/>
  <c r="K28" i="102" s="1"/>
  <c r="H44" i="102"/>
  <c r="I44" i="102" s="1"/>
  <c r="K44" i="102" s="1"/>
  <c r="H17" i="102"/>
  <c r="I17" i="102" s="1"/>
  <c r="K17" i="102" s="1"/>
  <c r="H33" i="102"/>
  <c r="I33" i="102" s="1"/>
  <c r="K33" i="102" s="1"/>
  <c r="H6" i="102"/>
  <c r="I6" i="102" s="1"/>
  <c r="K6" i="102" s="1"/>
  <c r="H22" i="102"/>
  <c r="I22" i="102" s="1"/>
  <c r="K22" i="102" s="1"/>
  <c r="H38" i="102"/>
  <c r="I38" i="102" s="1"/>
  <c r="K38" i="102" s="1"/>
  <c r="H11" i="102"/>
  <c r="I11" i="102" s="1"/>
  <c r="K11" i="102" s="1"/>
  <c r="H27" i="102"/>
  <c r="I27" i="102" s="1"/>
  <c r="K27" i="102" s="1"/>
  <c r="H43" i="102"/>
  <c r="I43" i="102" s="1"/>
  <c r="K43" i="102" s="1"/>
  <c r="H16" i="102"/>
  <c r="I16" i="102" s="1"/>
  <c r="K16" i="102" s="1"/>
  <c r="H32" i="102"/>
  <c r="I32" i="102" s="1"/>
  <c r="K32" i="102" s="1"/>
  <c r="H5" i="102"/>
  <c r="H21" i="102"/>
  <c r="I21" i="102" s="1"/>
  <c r="K21" i="102" s="1"/>
  <c r="H37" i="102"/>
  <c r="I37" i="102" s="1"/>
  <c r="K37" i="102" s="1"/>
  <c r="H10" i="102"/>
  <c r="I10" i="102" s="1"/>
  <c r="K10" i="102" s="1"/>
  <c r="H26" i="102"/>
  <c r="I26" i="102" s="1"/>
  <c r="K26" i="102" s="1"/>
  <c r="H42" i="102"/>
  <c r="I42" i="102" s="1"/>
  <c r="K42" i="102" s="1"/>
  <c r="H15" i="102"/>
  <c r="I15" i="102" s="1"/>
  <c r="K15" i="102" s="1"/>
  <c r="H31" i="102"/>
  <c r="I31" i="102" s="1"/>
  <c r="K31" i="102" s="1"/>
  <c r="H36" i="102"/>
  <c r="I36" i="102" s="1"/>
  <c r="K36" i="102" s="1"/>
  <c r="H14" i="102"/>
  <c r="I14" i="102" s="1"/>
  <c r="K14" i="102" s="1"/>
  <c r="H35" i="102"/>
  <c r="I35" i="102" s="1"/>
  <c r="K35" i="102" s="1"/>
  <c r="H9" i="102"/>
  <c r="I9" i="102" s="1"/>
  <c r="K9" i="102" s="1"/>
  <c r="H30" i="102"/>
  <c r="I30" i="102" s="1"/>
  <c r="K30" i="102" s="1"/>
  <c r="H25" i="102"/>
  <c r="I25" i="102" s="1"/>
  <c r="K25" i="102" s="1"/>
  <c r="H46" i="102"/>
  <c r="I46" i="102" s="1"/>
  <c r="K46" i="102" s="1"/>
  <c r="H41" i="102"/>
  <c r="I41" i="102" s="1"/>
  <c r="K41" i="102" s="1"/>
  <c r="H19" i="102"/>
  <c r="I19" i="102" s="1"/>
  <c r="K19" i="102" s="1"/>
  <c r="H20" i="102"/>
  <c r="I20" i="102" s="1"/>
  <c r="K20" i="102" s="1"/>
  <c r="H47" i="87"/>
  <c r="I47" i="87" s="1"/>
  <c r="K47" i="87" s="1"/>
  <c r="H32" i="87"/>
  <c r="I32" i="87" s="1"/>
  <c r="K32" i="87" s="1"/>
  <c r="H9" i="87"/>
  <c r="I9" i="87" s="1"/>
  <c r="K9" i="87" s="1"/>
  <c r="H25" i="87"/>
  <c r="I25" i="87" s="1"/>
  <c r="K25" i="87" s="1"/>
  <c r="H41" i="87"/>
  <c r="I41" i="87" s="1"/>
  <c r="K41" i="87" s="1"/>
  <c r="H28" i="87"/>
  <c r="I28" i="87" s="1"/>
  <c r="K28" i="87" s="1"/>
  <c r="H14" i="87"/>
  <c r="I14" i="87" s="1"/>
  <c r="K14" i="87" s="1"/>
  <c r="H30" i="87"/>
  <c r="I30" i="87" s="1"/>
  <c r="K30" i="87" s="1"/>
  <c r="H46" i="87"/>
  <c r="I46" i="87" s="1"/>
  <c r="K46" i="87" s="1"/>
  <c r="H19" i="87"/>
  <c r="I19" i="87" s="1"/>
  <c r="K19" i="87" s="1"/>
  <c r="H35" i="87"/>
  <c r="I35" i="87" s="1"/>
  <c r="K35" i="87" s="1"/>
  <c r="H12" i="87"/>
  <c r="I12" i="87" s="1"/>
  <c r="K12" i="87" s="1"/>
  <c r="H36" i="87"/>
  <c r="I36" i="87" s="1"/>
  <c r="K36" i="87" s="1"/>
  <c r="H13" i="87"/>
  <c r="I13" i="87" s="1"/>
  <c r="K13" i="87" s="1"/>
  <c r="H29" i="87"/>
  <c r="I29" i="87" s="1"/>
  <c r="K29" i="87" s="1"/>
  <c r="H45" i="87"/>
  <c r="I45" i="87" s="1"/>
  <c r="K45" i="87" s="1"/>
  <c r="H40" i="87"/>
  <c r="I40" i="87" s="1"/>
  <c r="K40" i="87" s="1"/>
  <c r="H18" i="87"/>
  <c r="I18" i="87" s="1"/>
  <c r="K18" i="87" s="1"/>
  <c r="H34" i="87"/>
  <c r="I34" i="87" s="1"/>
  <c r="K34" i="87" s="1"/>
  <c r="H7" i="87"/>
  <c r="I7" i="87" s="1"/>
  <c r="K7" i="87" s="1"/>
  <c r="H23" i="87"/>
  <c r="I23" i="87" s="1"/>
  <c r="K23" i="87" s="1"/>
  <c r="H39" i="87"/>
  <c r="I39" i="87" s="1"/>
  <c r="K39" i="87" s="1"/>
  <c r="H16" i="87"/>
  <c r="I16" i="87" s="1"/>
  <c r="K16" i="87" s="1"/>
  <c r="H44" i="87"/>
  <c r="I44" i="87" s="1"/>
  <c r="K44" i="87" s="1"/>
  <c r="H17" i="87"/>
  <c r="I17" i="87" s="1"/>
  <c r="K17" i="87" s="1"/>
  <c r="H33" i="87"/>
  <c r="I33" i="87" s="1"/>
  <c r="K33" i="87" s="1"/>
  <c r="H8" i="87"/>
  <c r="I8" i="87" s="1"/>
  <c r="K8" i="87" s="1"/>
  <c r="H6" i="87"/>
  <c r="I6" i="87" s="1"/>
  <c r="K6" i="87" s="1"/>
  <c r="H22" i="87"/>
  <c r="I22" i="87" s="1"/>
  <c r="K22" i="87" s="1"/>
  <c r="H38" i="87"/>
  <c r="I38" i="87" s="1"/>
  <c r="H11" i="87"/>
  <c r="I11" i="87" s="1"/>
  <c r="K11" i="87" s="1"/>
  <c r="H27" i="87"/>
  <c r="I27" i="87" s="1"/>
  <c r="K27" i="87" s="1"/>
  <c r="H43" i="87"/>
  <c r="I43" i="87" s="1"/>
  <c r="K43" i="87" s="1"/>
  <c r="H21" i="87"/>
  <c r="I21" i="87" s="1"/>
  <c r="K21" i="87" s="1"/>
  <c r="H26" i="87"/>
  <c r="I26" i="87" s="1"/>
  <c r="K26" i="87" s="1"/>
  <c r="H37" i="87"/>
  <c r="I37" i="87" s="1"/>
  <c r="K37" i="87" s="1"/>
  <c r="H42" i="87"/>
  <c r="I42" i="87" s="1"/>
  <c r="K42" i="87" s="1"/>
  <c r="H24" i="87"/>
  <c r="I24" i="87" s="1"/>
  <c r="K24" i="87" s="1"/>
  <c r="H20" i="87"/>
  <c r="I20" i="87" s="1"/>
  <c r="K20" i="87" s="1"/>
  <c r="H15" i="87"/>
  <c r="I15" i="87" s="1"/>
  <c r="K15" i="87" s="1"/>
  <c r="H5" i="87"/>
  <c r="H10" i="87"/>
  <c r="I10" i="87" s="1"/>
  <c r="K10" i="87" s="1"/>
  <c r="H31" i="87"/>
  <c r="I31" i="87" s="1"/>
  <c r="K31" i="87" s="1"/>
  <c r="H47" i="97"/>
  <c r="I47" i="97" s="1"/>
  <c r="K47" i="97" s="1"/>
  <c r="H12" i="97"/>
  <c r="I12" i="97" s="1"/>
  <c r="K12" i="97" s="1"/>
  <c r="H28" i="97"/>
  <c r="I28" i="97" s="1"/>
  <c r="K28" i="97" s="1"/>
  <c r="H44" i="97"/>
  <c r="I44" i="97" s="1"/>
  <c r="K44" i="97" s="1"/>
  <c r="H17" i="97"/>
  <c r="I17" i="97" s="1"/>
  <c r="K17" i="97" s="1"/>
  <c r="H33" i="97"/>
  <c r="I33" i="97" s="1"/>
  <c r="K33" i="97" s="1"/>
  <c r="H6" i="97"/>
  <c r="I6" i="97" s="1"/>
  <c r="H22" i="97"/>
  <c r="I22" i="97" s="1"/>
  <c r="K22" i="97" s="1"/>
  <c r="H38" i="97"/>
  <c r="I38" i="97" s="1"/>
  <c r="K38" i="97" s="1"/>
  <c r="H11" i="97"/>
  <c r="I11" i="97" s="1"/>
  <c r="K11" i="97" s="1"/>
  <c r="H27" i="97"/>
  <c r="I27" i="97" s="1"/>
  <c r="K27" i="97" s="1"/>
  <c r="H43" i="97"/>
  <c r="I43" i="97" s="1"/>
  <c r="K43" i="97" s="1"/>
  <c r="H16" i="97"/>
  <c r="I16" i="97" s="1"/>
  <c r="K16" i="97" s="1"/>
  <c r="H32" i="97"/>
  <c r="I32" i="97" s="1"/>
  <c r="K32" i="97" s="1"/>
  <c r="H5" i="97"/>
  <c r="H21" i="97"/>
  <c r="I21" i="97" s="1"/>
  <c r="K21" i="97" s="1"/>
  <c r="H37" i="97"/>
  <c r="I37" i="97" s="1"/>
  <c r="K37" i="97" s="1"/>
  <c r="H10" i="97"/>
  <c r="I10" i="97" s="1"/>
  <c r="K10" i="97" s="1"/>
  <c r="H26" i="97"/>
  <c r="I26" i="97" s="1"/>
  <c r="K26" i="97" s="1"/>
  <c r="H42" i="97"/>
  <c r="I42" i="97" s="1"/>
  <c r="K42" i="97" s="1"/>
  <c r="H15" i="97"/>
  <c r="I15" i="97" s="1"/>
  <c r="H31" i="97"/>
  <c r="I31" i="97" s="1"/>
  <c r="K31" i="97" s="1"/>
  <c r="H20" i="97"/>
  <c r="I20" i="97" s="1"/>
  <c r="K20" i="97" s="1"/>
  <c r="H36" i="97"/>
  <c r="I36" i="97" s="1"/>
  <c r="K36" i="97" s="1"/>
  <c r="H9" i="97"/>
  <c r="I9" i="97" s="1"/>
  <c r="K9" i="97" s="1"/>
  <c r="H25" i="97"/>
  <c r="I25" i="97" s="1"/>
  <c r="K25" i="97" s="1"/>
  <c r="H41" i="97"/>
  <c r="I41" i="97" s="1"/>
  <c r="K41" i="97" s="1"/>
  <c r="H14" i="97"/>
  <c r="I14" i="97" s="1"/>
  <c r="K14" i="97" s="1"/>
  <c r="H30" i="97"/>
  <c r="I30" i="97" s="1"/>
  <c r="K30" i="97" s="1"/>
  <c r="H46" i="97"/>
  <c r="I46" i="97" s="1"/>
  <c r="K46" i="97" s="1"/>
  <c r="H19" i="97"/>
  <c r="I19" i="97" s="1"/>
  <c r="K19" i="97" s="1"/>
  <c r="H35" i="97"/>
  <c r="I35" i="97" s="1"/>
  <c r="K35" i="97" s="1"/>
  <c r="H24" i="97"/>
  <c r="I24" i="97" s="1"/>
  <c r="K24" i="97" s="1"/>
  <c r="H45" i="97"/>
  <c r="I45" i="97" s="1"/>
  <c r="K45" i="97" s="1"/>
  <c r="H23" i="97"/>
  <c r="I23" i="97" s="1"/>
  <c r="K23" i="97" s="1"/>
  <c r="H40" i="97"/>
  <c r="I40" i="97" s="1"/>
  <c r="K40" i="97" s="1"/>
  <c r="H18" i="97"/>
  <c r="I18" i="97" s="1"/>
  <c r="K18" i="97" s="1"/>
  <c r="H39" i="97"/>
  <c r="I39" i="97" s="1"/>
  <c r="K39" i="97" s="1"/>
  <c r="H13" i="97"/>
  <c r="I13" i="97" s="1"/>
  <c r="K13" i="97" s="1"/>
  <c r="H34" i="97"/>
  <c r="I34" i="97" s="1"/>
  <c r="K34" i="97" s="1"/>
  <c r="H8" i="97"/>
  <c r="I8" i="97" s="1"/>
  <c r="K8" i="97" s="1"/>
  <c r="H29" i="97"/>
  <c r="I29" i="97" s="1"/>
  <c r="K29" i="97" s="1"/>
  <c r="H7" i="97"/>
  <c r="I7" i="97" s="1"/>
  <c r="H47" i="74"/>
  <c r="I47" i="74" s="1"/>
  <c r="K47" i="74" s="1"/>
  <c r="H12" i="74"/>
  <c r="I12" i="74" s="1"/>
  <c r="K12" i="74" s="1"/>
  <c r="H17" i="74"/>
  <c r="I17" i="74" s="1"/>
  <c r="K17" i="74" s="1"/>
  <c r="H33" i="74"/>
  <c r="I33" i="74" s="1"/>
  <c r="K33" i="74" s="1"/>
  <c r="H8" i="74"/>
  <c r="I8" i="74" s="1"/>
  <c r="K8" i="74" s="1"/>
  <c r="H28" i="74"/>
  <c r="I28" i="74" s="1"/>
  <c r="K28" i="74" s="1"/>
  <c r="H44" i="74"/>
  <c r="I44" i="74" s="1"/>
  <c r="K44" i="74" s="1"/>
  <c r="H18" i="74"/>
  <c r="I18" i="74" s="1"/>
  <c r="K18" i="74" s="1"/>
  <c r="H34" i="74"/>
  <c r="I34" i="74" s="1"/>
  <c r="K34" i="74" s="1"/>
  <c r="H7" i="74"/>
  <c r="I7" i="74" s="1"/>
  <c r="H23" i="74"/>
  <c r="I23" i="74" s="1"/>
  <c r="K23" i="74" s="1"/>
  <c r="H39" i="74"/>
  <c r="I39" i="74" s="1"/>
  <c r="K39" i="74" s="1"/>
  <c r="H5" i="74"/>
  <c r="H21" i="74"/>
  <c r="I21" i="74" s="1"/>
  <c r="H37" i="74"/>
  <c r="I37" i="74" s="1"/>
  <c r="K37" i="74" s="1"/>
  <c r="H16" i="74"/>
  <c r="I16" i="74" s="1"/>
  <c r="H32" i="74"/>
  <c r="I32" i="74" s="1"/>
  <c r="K32" i="74" s="1"/>
  <c r="H6" i="74"/>
  <c r="I6" i="74" s="1"/>
  <c r="K6" i="74" s="1"/>
  <c r="H22" i="74"/>
  <c r="I22" i="74" s="1"/>
  <c r="K22" i="74" s="1"/>
  <c r="H38" i="74"/>
  <c r="I38" i="74" s="1"/>
  <c r="K38" i="74" s="1"/>
  <c r="H11" i="74"/>
  <c r="I11" i="74" s="1"/>
  <c r="K11" i="74" s="1"/>
  <c r="H27" i="74"/>
  <c r="I27" i="74" s="1"/>
  <c r="K27" i="74" s="1"/>
  <c r="H43" i="74"/>
  <c r="I43" i="74" s="1"/>
  <c r="K43" i="74" s="1"/>
  <c r="H29" i="74"/>
  <c r="I29" i="74" s="1"/>
  <c r="K29" i="74" s="1"/>
  <c r="H24" i="74"/>
  <c r="I24" i="74" s="1"/>
  <c r="K24" i="74" s="1"/>
  <c r="H14" i="74"/>
  <c r="I14" i="74" s="1"/>
  <c r="K14" i="74" s="1"/>
  <c r="H46" i="74"/>
  <c r="I46" i="74" s="1"/>
  <c r="K46" i="74" s="1"/>
  <c r="H35" i="74"/>
  <c r="I35" i="74" s="1"/>
  <c r="K35" i="74" s="1"/>
  <c r="H9" i="74"/>
  <c r="I9" i="74" s="1"/>
  <c r="K9" i="74" s="1"/>
  <c r="H41" i="74"/>
  <c r="I41" i="74" s="1"/>
  <c r="K41" i="74" s="1"/>
  <c r="H36" i="74"/>
  <c r="I36" i="74" s="1"/>
  <c r="K36" i="74" s="1"/>
  <c r="H26" i="74"/>
  <c r="I26" i="74" s="1"/>
  <c r="K26" i="74" s="1"/>
  <c r="H15" i="74"/>
  <c r="I15" i="74" s="1"/>
  <c r="K15" i="74" s="1"/>
  <c r="H13" i="74"/>
  <c r="I13" i="74" s="1"/>
  <c r="K13" i="74" s="1"/>
  <c r="H45" i="74"/>
  <c r="I45" i="74" s="1"/>
  <c r="K45" i="74" s="1"/>
  <c r="H40" i="74"/>
  <c r="I40" i="74" s="1"/>
  <c r="H30" i="74"/>
  <c r="I30" i="74" s="1"/>
  <c r="K30" i="74" s="1"/>
  <c r="H19" i="74"/>
  <c r="I19" i="74" s="1"/>
  <c r="K19" i="74" s="1"/>
  <c r="H20" i="74"/>
  <c r="I20" i="74" s="1"/>
  <c r="K20" i="74" s="1"/>
  <c r="H10" i="74"/>
  <c r="I10" i="74" s="1"/>
  <c r="K10" i="74" s="1"/>
  <c r="H31" i="74"/>
  <c r="I31" i="74" s="1"/>
  <c r="K31" i="74" s="1"/>
  <c r="H25" i="74"/>
  <c r="I25" i="74" s="1"/>
  <c r="K25" i="74" s="1"/>
  <c r="H42" i="74"/>
  <c r="I42" i="74" s="1"/>
  <c r="K42" i="74" s="1"/>
  <c r="H47" i="98"/>
  <c r="I47" i="98" s="1"/>
  <c r="K47" i="98" s="1"/>
  <c r="H20" i="98"/>
  <c r="I20" i="98" s="1"/>
  <c r="K20" i="98" s="1"/>
  <c r="H36" i="98"/>
  <c r="I36" i="98" s="1"/>
  <c r="K36" i="98" s="1"/>
  <c r="H9" i="98"/>
  <c r="I9" i="98" s="1"/>
  <c r="K9" i="98" s="1"/>
  <c r="H25" i="98"/>
  <c r="I25" i="98" s="1"/>
  <c r="K25" i="98" s="1"/>
  <c r="H41" i="98"/>
  <c r="I41" i="98" s="1"/>
  <c r="K41" i="98" s="1"/>
  <c r="H14" i="98"/>
  <c r="I14" i="98" s="1"/>
  <c r="K14" i="98" s="1"/>
  <c r="H30" i="98"/>
  <c r="I30" i="98" s="1"/>
  <c r="K30" i="98" s="1"/>
  <c r="H46" i="98"/>
  <c r="I46" i="98" s="1"/>
  <c r="K46" i="98" s="1"/>
  <c r="H19" i="98"/>
  <c r="I19" i="98" s="1"/>
  <c r="K19" i="98" s="1"/>
  <c r="H35" i="98"/>
  <c r="I35" i="98" s="1"/>
  <c r="K35" i="98" s="1"/>
  <c r="H8" i="98"/>
  <c r="I8" i="98" s="1"/>
  <c r="K8" i="98" s="1"/>
  <c r="H24" i="98"/>
  <c r="I24" i="98" s="1"/>
  <c r="K24" i="98" s="1"/>
  <c r="H40" i="98"/>
  <c r="I40" i="98" s="1"/>
  <c r="K40" i="98" s="1"/>
  <c r="H13" i="98"/>
  <c r="I13" i="98" s="1"/>
  <c r="K13" i="98" s="1"/>
  <c r="H29" i="98"/>
  <c r="I29" i="98" s="1"/>
  <c r="K29" i="98" s="1"/>
  <c r="H45" i="98"/>
  <c r="I45" i="98" s="1"/>
  <c r="K45" i="98" s="1"/>
  <c r="H18" i="98"/>
  <c r="I18" i="98" s="1"/>
  <c r="K18" i="98" s="1"/>
  <c r="H34" i="98"/>
  <c r="I34" i="98" s="1"/>
  <c r="K34" i="98" s="1"/>
  <c r="H7" i="98"/>
  <c r="I7" i="98" s="1"/>
  <c r="K7" i="98" s="1"/>
  <c r="H23" i="98"/>
  <c r="I23" i="98" s="1"/>
  <c r="K23" i="98" s="1"/>
  <c r="H39" i="98"/>
  <c r="I39" i="98" s="1"/>
  <c r="K39" i="98" s="1"/>
  <c r="H12" i="98"/>
  <c r="I12" i="98" s="1"/>
  <c r="K12" i="98" s="1"/>
  <c r="H28" i="98"/>
  <c r="I28" i="98" s="1"/>
  <c r="K28" i="98" s="1"/>
  <c r="H44" i="98"/>
  <c r="I44" i="98" s="1"/>
  <c r="K44" i="98" s="1"/>
  <c r="H17" i="98"/>
  <c r="I17" i="98" s="1"/>
  <c r="K17" i="98" s="1"/>
  <c r="H33" i="98"/>
  <c r="I33" i="98" s="1"/>
  <c r="H6" i="98"/>
  <c r="I6" i="98" s="1"/>
  <c r="K6" i="98" s="1"/>
  <c r="H22" i="98"/>
  <c r="I22" i="98" s="1"/>
  <c r="K22" i="98" s="1"/>
  <c r="H38" i="98"/>
  <c r="I38" i="98" s="1"/>
  <c r="K38" i="98" s="1"/>
  <c r="H11" i="98"/>
  <c r="I11" i="98" s="1"/>
  <c r="H27" i="98"/>
  <c r="I27" i="98" s="1"/>
  <c r="H43" i="98"/>
  <c r="I43" i="98" s="1"/>
  <c r="K43" i="98" s="1"/>
  <c r="H21" i="98"/>
  <c r="I21" i="98" s="1"/>
  <c r="K21" i="98" s="1"/>
  <c r="H42" i="98"/>
  <c r="I42" i="98" s="1"/>
  <c r="H16" i="98"/>
  <c r="I16" i="98" s="1"/>
  <c r="K16" i="98" s="1"/>
  <c r="H37" i="98"/>
  <c r="I37" i="98" s="1"/>
  <c r="K37" i="98" s="1"/>
  <c r="H15" i="98"/>
  <c r="I15" i="98" s="1"/>
  <c r="K15" i="98" s="1"/>
  <c r="H32" i="98"/>
  <c r="I32" i="98" s="1"/>
  <c r="K32" i="98" s="1"/>
  <c r="H10" i="98"/>
  <c r="I10" i="98" s="1"/>
  <c r="K10" i="98" s="1"/>
  <c r="H31" i="98"/>
  <c r="I31" i="98" s="1"/>
  <c r="K31" i="98" s="1"/>
  <c r="H5" i="98"/>
  <c r="H26" i="98"/>
  <c r="I26" i="98" s="1"/>
  <c r="K26" i="98" s="1"/>
  <c r="H47" i="83"/>
  <c r="I47" i="83" s="1"/>
  <c r="K47" i="83" s="1"/>
  <c r="H20" i="83"/>
  <c r="I20" i="83" s="1"/>
  <c r="K20" i="83" s="1"/>
  <c r="H36" i="83"/>
  <c r="I36" i="83" s="1"/>
  <c r="K36" i="83" s="1"/>
  <c r="H9" i="83"/>
  <c r="I9" i="83" s="1"/>
  <c r="H25" i="83"/>
  <c r="I25" i="83" s="1"/>
  <c r="K25" i="83" s="1"/>
  <c r="H41" i="83"/>
  <c r="I41" i="83" s="1"/>
  <c r="K41" i="83" s="1"/>
  <c r="H14" i="83"/>
  <c r="I14" i="83" s="1"/>
  <c r="K14" i="83" s="1"/>
  <c r="H30" i="83"/>
  <c r="I30" i="83" s="1"/>
  <c r="K30" i="83" s="1"/>
  <c r="H46" i="83"/>
  <c r="I46" i="83" s="1"/>
  <c r="K46" i="83" s="1"/>
  <c r="H19" i="83"/>
  <c r="I19" i="83" s="1"/>
  <c r="K19" i="83" s="1"/>
  <c r="H35" i="83"/>
  <c r="I35" i="83" s="1"/>
  <c r="K35" i="83" s="1"/>
  <c r="H8" i="83"/>
  <c r="I8" i="83" s="1"/>
  <c r="K8" i="83" s="1"/>
  <c r="H24" i="83"/>
  <c r="I24" i="83" s="1"/>
  <c r="K24" i="83" s="1"/>
  <c r="H40" i="83"/>
  <c r="I40" i="83" s="1"/>
  <c r="K40" i="83" s="1"/>
  <c r="H13" i="83"/>
  <c r="I13" i="83" s="1"/>
  <c r="K13" i="83" s="1"/>
  <c r="H29" i="83"/>
  <c r="I29" i="83" s="1"/>
  <c r="K29" i="83" s="1"/>
  <c r="H45" i="83"/>
  <c r="I45" i="83" s="1"/>
  <c r="K45" i="83" s="1"/>
  <c r="H18" i="83"/>
  <c r="I18" i="83" s="1"/>
  <c r="K18" i="83" s="1"/>
  <c r="H34" i="83"/>
  <c r="I34" i="83" s="1"/>
  <c r="K34" i="83" s="1"/>
  <c r="H7" i="83"/>
  <c r="I7" i="83" s="1"/>
  <c r="H23" i="83"/>
  <c r="I23" i="83" s="1"/>
  <c r="K23" i="83" s="1"/>
  <c r="H39" i="83"/>
  <c r="I39" i="83" s="1"/>
  <c r="K39" i="83" s="1"/>
  <c r="H12" i="83"/>
  <c r="I12" i="83" s="1"/>
  <c r="K12" i="83" s="1"/>
  <c r="H28" i="83"/>
  <c r="I28" i="83" s="1"/>
  <c r="K28" i="83" s="1"/>
  <c r="H44" i="83"/>
  <c r="I44" i="83" s="1"/>
  <c r="K44" i="83" s="1"/>
  <c r="H17" i="83"/>
  <c r="I17" i="83" s="1"/>
  <c r="K17" i="83" s="1"/>
  <c r="H33" i="83"/>
  <c r="I33" i="83" s="1"/>
  <c r="K33" i="83" s="1"/>
  <c r="H6" i="83"/>
  <c r="I6" i="83" s="1"/>
  <c r="H22" i="83"/>
  <c r="I22" i="83" s="1"/>
  <c r="K22" i="83" s="1"/>
  <c r="H38" i="83"/>
  <c r="I38" i="83" s="1"/>
  <c r="K38" i="83" s="1"/>
  <c r="H11" i="83"/>
  <c r="I11" i="83" s="1"/>
  <c r="K11" i="83" s="1"/>
  <c r="H27" i="83"/>
  <c r="I27" i="83" s="1"/>
  <c r="H43" i="83"/>
  <c r="I43" i="83" s="1"/>
  <c r="K43" i="83" s="1"/>
  <c r="H16" i="83"/>
  <c r="I16" i="83" s="1"/>
  <c r="K16" i="83" s="1"/>
  <c r="H37" i="83"/>
  <c r="I37" i="83" s="1"/>
  <c r="K37" i="83" s="1"/>
  <c r="H15" i="83"/>
  <c r="I15" i="83" s="1"/>
  <c r="K15" i="83" s="1"/>
  <c r="H5" i="83"/>
  <c r="H32" i="83"/>
  <c r="I32" i="83" s="1"/>
  <c r="K32" i="83" s="1"/>
  <c r="H10" i="83"/>
  <c r="I10" i="83" s="1"/>
  <c r="K10" i="83" s="1"/>
  <c r="H31" i="83"/>
  <c r="I31" i="83" s="1"/>
  <c r="K31" i="83" s="1"/>
  <c r="H26" i="83"/>
  <c r="I26" i="83" s="1"/>
  <c r="K26" i="83" s="1"/>
  <c r="H21" i="83"/>
  <c r="I21" i="83" s="1"/>
  <c r="K21" i="83" s="1"/>
  <c r="H42" i="83"/>
  <c r="I42" i="83" s="1"/>
  <c r="K42" i="83" s="1"/>
  <c r="H47" i="105"/>
  <c r="I47" i="105" s="1"/>
  <c r="K47" i="105" s="1"/>
  <c r="H16" i="105"/>
  <c r="I16" i="105" s="1"/>
  <c r="K16" i="105" s="1"/>
  <c r="H32" i="105"/>
  <c r="I32" i="105" s="1"/>
  <c r="K32" i="105" s="1"/>
  <c r="H5" i="105"/>
  <c r="H21" i="105"/>
  <c r="I21" i="105" s="1"/>
  <c r="H37" i="105"/>
  <c r="I37" i="105" s="1"/>
  <c r="K37" i="105" s="1"/>
  <c r="H10" i="105"/>
  <c r="I10" i="105" s="1"/>
  <c r="K10" i="105" s="1"/>
  <c r="H26" i="105"/>
  <c r="I26" i="105" s="1"/>
  <c r="K26" i="105" s="1"/>
  <c r="H42" i="105"/>
  <c r="I42" i="105" s="1"/>
  <c r="H15" i="105"/>
  <c r="I15" i="105" s="1"/>
  <c r="K15" i="105" s="1"/>
  <c r="H31" i="105"/>
  <c r="I31" i="105" s="1"/>
  <c r="K31" i="105" s="1"/>
  <c r="H20" i="105"/>
  <c r="I20" i="105" s="1"/>
  <c r="K20" i="105" s="1"/>
  <c r="H36" i="105"/>
  <c r="I36" i="105" s="1"/>
  <c r="K36" i="105" s="1"/>
  <c r="H9" i="105"/>
  <c r="I9" i="105" s="1"/>
  <c r="K9" i="105" s="1"/>
  <c r="H25" i="105"/>
  <c r="I25" i="105" s="1"/>
  <c r="K25" i="105" s="1"/>
  <c r="H41" i="105"/>
  <c r="I41" i="105" s="1"/>
  <c r="K41" i="105" s="1"/>
  <c r="H14" i="105"/>
  <c r="I14" i="105" s="1"/>
  <c r="H30" i="105"/>
  <c r="I30" i="105" s="1"/>
  <c r="K30" i="105" s="1"/>
  <c r="H46" i="105"/>
  <c r="I46" i="105" s="1"/>
  <c r="K46" i="105" s="1"/>
  <c r="H19" i="105"/>
  <c r="I19" i="105" s="1"/>
  <c r="K19" i="105" s="1"/>
  <c r="H35" i="105"/>
  <c r="I35" i="105" s="1"/>
  <c r="H8" i="105"/>
  <c r="I8" i="105" s="1"/>
  <c r="K8" i="105" s="1"/>
  <c r="H24" i="105"/>
  <c r="I24" i="105" s="1"/>
  <c r="K24" i="105" s="1"/>
  <c r="H40" i="105"/>
  <c r="I40" i="105" s="1"/>
  <c r="K40" i="105" s="1"/>
  <c r="H13" i="105"/>
  <c r="I13" i="105" s="1"/>
  <c r="H29" i="105"/>
  <c r="I29" i="105" s="1"/>
  <c r="K29" i="105" s="1"/>
  <c r="H45" i="105"/>
  <c r="I45" i="105" s="1"/>
  <c r="K45" i="105" s="1"/>
  <c r="H18" i="105"/>
  <c r="I18" i="105" s="1"/>
  <c r="K18" i="105" s="1"/>
  <c r="H34" i="105"/>
  <c r="I34" i="105" s="1"/>
  <c r="K34" i="105" s="1"/>
  <c r="H7" i="105"/>
  <c r="I7" i="105" s="1"/>
  <c r="K7" i="105" s="1"/>
  <c r="H23" i="105"/>
  <c r="I23" i="105" s="1"/>
  <c r="H39" i="105"/>
  <c r="I39" i="105" s="1"/>
  <c r="K39" i="105" s="1"/>
  <c r="H28" i="105"/>
  <c r="I28" i="105" s="1"/>
  <c r="K28" i="105" s="1"/>
  <c r="H6" i="105"/>
  <c r="I6" i="105" s="1"/>
  <c r="K6" i="105" s="1"/>
  <c r="H27" i="105"/>
  <c r="I27" i="105" s="1"/>
  <c r="K27" i="105" s="1"/>
  <c r="H44" i="105"/>
  <c r="I44" i="105" s="1"/>
  <c r="K44" i="105" s="1"/>
  <c r="H22" i="105"/>
  <c r="I22" i="105" s="1"/>
  <c r="H43" i="105"/>
  <c r="I43" i="105" s="1"/>
  <c r="K43" i="105" s="1"/>
  <c r="H17" i="105"/>
  <c r="I17" i="105" s="1"/>
  <c r="H38" i="105"/>
  <c r="I38" i="105" s="1"/>
  <c r="K38" i="105" s="1"/>
  <c r="H33" i="105"/>
  <c r="I33" i="105" s="1"/>
  <c r="H11" i="105"/>
  <c r="I11" i="105" s="1"/>
  <c r="K11" i="105" s="1"/>
  <c r="H12" i="105"/>
  <c r="I12" i="105" s="1"/>
  <c r="H47" i="91"/>
  <c r="I47" i="91" s="1"/>
  <c r="K47" i="91" s="1"/>
  <c r="H12" i="91"/>
  <c r="I12" i="91" s="1"/>
  <c r="K12" i="91" s="1"/>
  <c r="H28" i="91"/>
  <c r="I28" i="91" s="1"/>
  <c r="K28" i="91" s="1"/>
  <c r="H44" i="91"/>
  <c r="I44" i="91" s="1"/>
  <c r="H17" i="91"/>
  <c r="I17" i="91" s="1"/>
  <c r="K17" i="91" s="1"/>
  <c r="H33" i="91"/>
  <c r="I33" i="91" s="1"/>
  <c r="K33" i="91" s="1"/>
  <c r="H6" i="91"/>
  <c r="I6" i="91" s="1"/>
  <c r="K6" i="91" s="1"/>
  <c r="H22" i="91"/>
  <c r="I22" i="91" s="1"/>
  <c r="K22" i="91" s="1"/>
  <c r="H38" i="91"/>
  <c r="I38" i="91" s="1"/>
  <c r="K38" i="91" s="1"/>
  <c r="H11" i="91"/>
  <c r="I11" i="91" s="1"/>
  <c r="H27" i="91"/>
  <c r="I27" i="91" s="1"/>
  <c r="K27" i="91" s="1"/>
  <c r="H43" i="91"/>
  <c r="I43" i="91" s="1"/>
  <c r="K43" i="91" s="1"/>
  <c r="H16" i="91"/>
  <c r="I16" i="91" s="1"/>
  <c r="K16" i="91" s="1"/>
  <c r="H32" i="91"/>
  <c r="I32" i="91" s="1"/>
  <c r="K32" i="91" s="1"/>
  <c r="H5" i="91"/>
  <c r="H21" i="91"/>
  <c r="I21" i="91" s="1"/>
  <c r="K21" i="91" s="1"/>
  <c r="H37" i="91"/>
  <c r="I37" i="91" s="1"/>
  <c r="K37" i="91" s="1"/>
  <c r="H10" i="91"/>
  <c r="I10" i="91" s="1"/>
  <c r="H26" i="91"/>
  <c r="I26" i="91" s="1"/>
  <c r="K26" i="91" s="1"/>
  <c r="H42" i="91"/>
  <c r="I42" i="91" s="1"/>
  <c r="K42" i="91" s="1"/>
  <c r="H15" i="91"/>
  <c r="I15" i="91" s="1"/>
  <c r="K15" i="91" s="1"/>
  <c r="H31" i="91"/>
  <c r="I31" i="91" s="1"/>
  <c r="K31" i="91" s="1"/>
  <c r="H20" i="91"/>
  <c r="I20" i="91" s="1"/>
  <c r="H36" i="91"/>
  <c r="I36" i="91" s="1"/>
  <c r="K36" i="91" s="1"/>
  <c r="H9" i="91"/>
  <c r="I9" i="91" s="1"/>
  <c r="K9" i="91" s="1"/>
  <c r="H25" i="91"/>
  <c r="I25" i="91" s="1"/>
  <c r="K25" i="91" s="1"/>
  <c r="H41" i="91"/>
  <c r="I41" i="91" s="1"/>
  <c r="K41" i="91" s="1"/>
  <c r="H14" i="91"/>
  <c r="I14" i="91" s="1"/>
  <c r="K14" i="91" s="1"/>
  <c r="H30" i="91"/>
  <c r="I30" i="91" s="1"/>
  <c r="K30" i="91" s="1"/>
  <c r="H46" i="91"/>
  <c r="I46" i="91" s="1"/>
  <c r="K46" i="91" s="1"/>
  <c r="H19" i="91"/>
  <c r="I19" i="91" s="1"/>
  <c r="K19" i="91" s="1"/>
  <c r="H35" i="91"/>
  <c r="I35" i="91" s="1"/>
  <c r="K35" i="91" s="1"/>
  <c r="H40" i="91"/>
  <c r="I40" i="91" s="1"/>
  <c r="K40" i="91" s="1"/>
  <c r="H18" i="91"/>
  <c r="I18" i="91" s="1"/>
  <c r="K18" i="91" s="1"/>
  <c r="H39" i="91"/>
  <c r="I39" i="91" s="1"/>
  <c r="K39" i="91" s="1"/>
  <c r="H13" i="91"/>
  <c r="I13" i="91" s="1"/>
  <c r="K13" i="91" s="1"/>
  <c r="H34" i="91"/>
  <c r="I34" i="91" s="1"/>
  <c r="K34" i="91" s="1"/>
  <c r="H8" i="91"/>
  <c r="I8" i="91" s="1"/>
  <c r="K8" i="91" s="1"/>
  <c r="H29" i="91"/>
  <c r="I29" i="91" s="1"/>
  <c r="K29" i="91" s="1"/>
  <c r="H7" i="91"/>
  <c r="I7" i="91" s="1"/>
  <c r="K7" i="91" s="1"/>
  <c r="H45" i="91"/>
  <c r="I45" i="91" s="1"/>
  <c r="K45" i="91" s="1"/>
  <c r="H23" i="91"/>
  <c r="I23" i="91" s="1"/>
  <c r="K23" i="91" s="1"/>
  <c r="H24" i="91"/>
  <c r="I24" i="91" s="1"/>
  <c r="K24" i="91" s="1"/>
  <c r="H46" i="72"/>
  <c r="I46" i="72" s="1"/>
  <c r="K46" i="72" s="1"/>
  <c r="H7" i="72"/>
  <c r="I7" i="72" s="1"/>
  <c r="K7" i="72" s="1"/>
  <c r="H23" i="72"/>
  <c r="I23" i="72" s="1"/>
  <c r="K23" i="72" s="1"/>
  <c r="H39" i="72"/>
  <c r="I39" i="72" s="1"/>
  <c r="K39" i="72" s="1"/>
  <c r="H16" i="72"/>
  <c r="I16" i="72" s="1"/>
  <c r="H9" i="72"/>
  <c r="I9" i="72" s="1"/>
  <c r="K9" i="72" s="1"/>
  <c r="H25" i="72"/>
  <c r="I25" i="72" s="1"/>
  <c r="K25" i="72" s="1"/>
  <c r="H41" i="72"/>
  <c r="I41" i="72" s="1"/>
  <c r="K41" i="72" s="1"/>
  <c r="H28" i="72"/>
  <c r="I28" i="72" s="1"/>
  <c r="K28" i="72" s="1"/>
  <c r="H6" i="72"/>
  <c r="I6" i="72" s="1"/>
  <c r="K6" i="72" s="1"/>
  <c r="H22" i="72"/>
  <c r="I22" i="72" s="1"/>
  <c r="K22" i="72" s="1"/>
  <c r="H38" i="72"/>
  <c r="I38" i="72" s="1"/>
  <c r="K38" i="72" s="1"/>
  <c r="H11" i="72"/>
  <c r="I11" i="72" s="1"/>
  <c r="K11" i="72" s="1"/>
  <c r="H27" i="72"/>
  <c r="I27" i="72" s="1"/>
  <c r="K27" i="72" s="1"/>
  <c r="H43" i="72"/>
  <c r="I43" i="72" s="1"/>
  <c r="K43" i="72" s="1"/>
  <c r="H24" i="72"/>
  <c r="I24" i="72" s="1"/>
  <c r="K24" i="72" s="1"/>
  <c r="H13" i="72"/>
  <c r="I13" i="72" s="1"/>
  <c r="K13" i="72" s="1"/>
  <c r="H29" i="72"/>
  <c r="I29" i="72" s="1"/>
  <c r="K29" i="72" s="1"/>
  <c r="H45" i="72"/>
  <c r="I45" i="72" s="1"/>
  <c r="K45" i="72" s="1"/>
  <c r="H32" i="72"/>
  <c r="I32" i="72" s="1"/>
  <c r="K32" i="72" s="1"/>
  <c r="H10" i="72"/>
  <c r="I10" i="72" s="1"/>
  <c r="K10" i="72" s="1"/>
  <c r="H26" i="72"/>
  <c r="I26" i="72" s="1"/>
  <c r="K26" i="72" s="1"/>
  <c r="H42" i="72"/>
  <c r="I42" i="72" s="1"/>
  <c r="K42" i="72" s="1"/>
  <c r="H19" i="72"/>
  <c r="I19" i="72" s="1"/>
  <c r="K19" i="72" s="1"/>
  <c r="H8" i="72"/>
  <c r="I8" i="72" s="1"/>
  <c r="K8" i="72" s="1"/>
  <c r="H21" i="72"/>
  <c r="I21" i="72" s="1"/>
  <c r="K21" i="72" s="1"/>
  <c r="H20" i="72"/>
  <c r="I20" i="72" s="1"/>
  <c r="K20" i="72" s="1"/>
  <c r="H18" i="72"/>
  <c r="I18" i="72" s="1"/>
  <c r="K18" i="72" s="1"/>
  <c r="H31" i="72"/>
  <c r="I31" i="72" s="1"/>
  <c r="K31" i="72" s="1"/>
  <c r="H33" i="72"/>
  <c r="I33" i="72" s="1"/>
  <c r="K33" i="72" s="1"/>
  <c r="H40" i="72"/>
  <c r="I40" i="72" s="1"/>
  <c r="H30" i="72"/>
  <c r="I30" i="72" s="1"/>
  <c r="K30" i="72" s="1"/>
  <c r="H35" i="72"/>
  <c r="I35" i="72" s="1"/>
  <c r="K35" i="72" s="1"/>
  <c r="H5" i="72"/>
  <c r="H44" i="72"/>
  <c r="I44" i="72" s="1"/>
  <c r="K44" i="72" s="1"/>
  <c r="H15" i="72"/>
  <c r="I15" i="72" s="1"/>
  <c r="K15" i="72" s="1"/>
  <c r="H17" i="72"/>
  <c r="I17" i="72" s="1"/>
  <c r="K17" i="72" s="1"/>
  <c r="H14" i="72"/>
  <c r="I14" i="72" s="1"/>
  <c r="K14" i="72" s="1"/>
  <c r="H36" i="72"/>
  <c r="I36" i="72" s="1"/>
  <c r="K36" i="72" s="1"/>
  <c r="H37" i="72"/>
  <c r="I37" i="72" s="1"/>
  <c r="K37" i="72" s="1"/>
  <c r="H34" i="72"/>
  <c r="I34" i="72" s="1"/>
  <c r="K34" i="72" s="1"/>
  <c r="H47" i="72"/>
  <c r="I47" i="72" s="1"/>
  <c r="K47" i="72" s="1"/>
  <c r="H12" i="72"/>
  <c r="I12" i="72" s="1"/>
  <c r="K12" i="72" s="1"/>
  <c r="H5" i="66"/>
  <c r="H44" i="66"/>
  <c r="I44" i="66" s="1"/>
  <c r="K44" i="66" s="1"/>
  <c r="H28" i="66"/>
  <c r="I28" i="66" s="1"/>
  <c r="K28" i="66" s="1"/>
  <c r="H12" i="66"/>
  <c r="I12" i="66" s="1"/>
  <c r="K12" i="66" s="1"/>
  <c r="H39" i="66"/>
  <c r="I39" i="66" s="1"/>
  <c r="K39" i="66" s="1"/>
  <c r="H23" i="66"/>
  <c r="I23" i="66" s="1"/>
  <c r="K23" i="66" s="1"/>
  <c r="H7" i="66"/>
  <c r="I7" i="66" s="1"/>
  <c r="K7" i="66" s="1"/>
  <c r="H34" i="66"/>
  <c r="I34" i="66" s="1"/>
  <c r="K34" i="66" s="1"/>
  <c r="H18" i="66"/>
  <c r="I18" i="66" s="1"/>
  <c r="K18" i="66" s="1"/>
  <c r="H45" i="66"/>
  <c r="I45" i="66" s="1"/>
  <c r="K45" i="66" s="1"/>
  <c r="H29" i="66"/>
  <c r="I29" i="66" s="1"/>
  <c r="K29" i="66" s="1"/>
  <c r="H13" i="66"/>
  <c r="I13" i="66" s="1"/>
  <c r="K13" i="66" s="1"/>
  <c r="H40" i="66"/>
  <c r="I40" i="66" s="1"/>
  <c r="K40" i="66" s="1"/>
  <c r="H24" i="66"/>
  <c r="I24" i="66" s="1"/>
  <c r="K24" i="66" s="1"/>
  <c r="H8" i="66"/>
  <c r="I8" i="66" s="1"/>
  <c r="K8" i="66" s="1"/>
  <c r="H35" i="66"/>
  <c r="I35" i="66" s="1"/>
  <c r="K35" i="66" s="1"/>
  <c r="H19" i="66"/>
  <c r="I19" i="66" s="1"/>
  <c r="K19" i="66" s="1"/>
  <c r="H46" i="66"/>
  <c r="I46" i="66" s="1"/>
  <c r="K46" i="66" s="1"/>
  <c r="H30" i="66"/>
  <c r="I30" i="66" s="1"/>
  <c r="K30" i="66" s="1"/>
  <c r="H14" i="66"/>
  <c r="I14" i="66" s="1"/>
  <c r="K14" i="66" s="1"/>
  <c r="H41" i="66"/>
  <c r="I41" i="66" s="1"/>
  <c r="K41" i="66" s="1"/>
  <c r="H25" i="66"/>
  <c r="I25" i="66" s="1"/>
  <c r="K25" i="66" s="1"/>
  <c r="H9" i="66"/>
  <c r="I9" i="66" s="1"/>
  <c r="K9" i="66" s="1"/>
  <c r="H16" i="66"/>
  <c r="I16" i="66" s="1"/>
  <c r="K16" i="66" s="1"/>
  <c r="H27" i="66"/>
  <c r="I27" i="66" s="1"/>
  <c r="K27" i="66" s="1"/>
  <c r="H38" i="66"/>
  <c r="I38" i="66" s="1"/>
  <c r="K38" i="66" s="1"/>
  <c r="H6" i="66"/>
  <c r="I6" i="66" s="1"/>
  <c r="K6" i="66" s="1"/>
  <c r="H17" i="66"/>
  <c r="I17" i="66" s="1"/>
  <c r="K17" i="66" s="1"/>
  <c r="H36" i="66"/>
  <c r="I36" i="66" s="1"/>
  <c r="K36" i="66" s="1"/>
  <c r="H47" i="66"/>
  <c r="I47" i="66" s="1"/>
  <c r="K47" i="66" s="1"/>
  <c r="H15" i="66"/>
  <c r="I15" i="66" s="1"/>
  <c r="K15" i="66" s="1"/>
  <c r="H26" i="66"/>
  <c r="I26" i="66" s="1"/>
  <c r="K26" i="66" s="1"/>
  <c r="H37" i="66"/>
  <c r="I37" i="66" s="1"/>
  <c r="K37" i="66" s="1"/>
  <c r="H32" i="66"/>
  <c r="I32" i="66" s="1"/>
  <c r="K32" i="66" s="1"/>
  <c r="H11" i="66"/>
  <c r="I11" i="66" s="1"/>
  <c r="K11" i="66" s="1"/>
  <c r="H33" i="66"/>
  <c r="I33" i="66" s="1"/>
  <c r="K33" i="66" s="1"/>
  <c r="H20" i="66"/>
  <c r="I20" i="66" s="1"/>
  <c r="K20" i="66" s="1"/>
  <c r="H42" i="66"/>
  <c r="I42" i="66" s="1"/>
  <c r="K42" i="66" s="1"/>
  <c r="H21" i="66"/>
  <c r="I21" i="66" s="1"/>
  <c r="K21" i="66" s="1"/>
  <c r="H43" i="66"/>
  <c r="I43" i="66" s="1"/>
  <c r="K43" i="66" s="1"/>
  <c r="H22" i="66"/>
  <c r="I22" i="66" s="1"/>
  <c r="K22" i="66" s="1"/>
  <c r="H31" i="66"/>
  <c r="I31" i="66" s="1"/>
  <c r="K31" i="66" s="1"/>
  <c r="H10" i="66"/>
  <c r="I10" i="66" s="1"/>
  <c r="K10" i="66" s="1"/>
  <c r="K33" i="105"/>
  <c r="K40" i="88"/>
  <c r="K16" i="74"/>
  <c r="K17" i="73"/>
  <c r="K17" i="90"/>
  <c r="K23" i="79"/>
  <c r="K23" i="90"/>
  <c r="K8" i="92"/>
  <c r="K34" i="79"/>
  <c r="K34" i="81"/>
  <c r="K35" i="79"/>
  <c r="K37" i="92"/>
  <c r="K22" i="73"/>
  <c r="K45" i="104"/>
  <c r="K18" i="92"/>
  <c r="K42" i="90"/>
  <c r="K42" i="104"/>
  <c r="K9" i="83"/>
  <c r="K15" i="79"/>
  <c r="K13" i="104"/>
  <c r="K14" i="104"/>
  <c r="K38" i="87"/>
  <c r="K11" i="104"/>
  <c r="H47" i="95"/>
  <c r="I47" i="95" s="1"/>
  <c r="K47" i="95" s="1"/>
  <c r="H23" i="95"/>
  <c r="I23" i="95" s="1"/>
  <c r="K23" i="95" s="1"/>
  <c r="H16" i="95"/>
  <c r="I16" i="95" s="1"/>
  <c r="K16" i="95" s="1"/>
  <c r="H32" i="95"/>
  <c r="I32" i="95" s="1"/>
  <c r="K32" i="95" s="1"/>
  <c r="H5" i="95"/>
  <c r="H21" i="95"/>
  <c r="I21" i="95" s="1"/>
  <c r="K21" i="95" s="1"/>
  <c r="H37" i="95"/>
  <c r="I37" i="95" s="1"/>
  <c r="K37" i="95" s="1"/>
  <c r="H10" i="95"/>
  <c r="I10" i="95" s="1"/>
  <c r="K10" i="95" s="1"/>
  <c r="H26" i="95"/>
  <c r="I26" i="95" s="1"/>
  <c r="K26" i="95" s="1"/>
  <c r="H42" i="95"/>
  <c r="I42" i="95" s="1"/>
  <c r="K42" i="95" s="1"/>
  <c r="H19" i="95"/>
  <c r="I19" i="95" s="1"/>
  <c r="K19" i="95" s="1"/>
  <c r="H39" i="95"/>
  <c r="I39" i="95" s="1"/>
  <c r="K39" i="95" s="1"/>
  <c r="H43" i="95"/>
  <c r="I43" i="95" s="1"/>
  <c r="K43" i="95" s="1"/>
  <c r="H20" i="95"/>
  <c r="I20" i="95" s="1"/>
  <c r="K20" i="95" s="1"/>
  <c r="H36" i="95"/>
  <c r="I36" i="95" s="1"/>
  <c r="K36" i="95" s="1"/>
  <c r="H9" i="95"/>
  <c r="I9" i="95" s="1"/>
  <c r="K9" i="95" s="1"/>
  <c r="H25" i="95"/>
  <c r="I25" i="95" s="1"/>
  <c r="K25" i="95" s="1"/>
  <c r="H41" i="95"/>
  <c r="I41" i="95" s="1"/>
  <c r="K41" i="95" s="1"/>
  <c r="H14" i="95"/>
  <c r="I14" i="95" s="1"/>
  <c r="K14" i="95" s="1"/>
  <c r="H30" i="95"/>
  <c r="I30" i="95" s="1"/>
  <c r="K30" i="95" s="1"/>
  <c r="H46" i="95"/>
  <c r="I46" i="95" s="1"/>
  <c r="K46" i="95" s="1"/>
  <c r="H27" i="95"/>
  <c r="I27" i="95" s="1"/>
  <c r="K27" i="95" s="1"/>
  <c r="H8" i="95"/>
  <c r="I8" i="95" s="1"/>
  <c r="K8" i="95" s="1"/>
  <c r="H24" i="95"/>
  <c r="I24" i="95" s="1"/>
  <c r="K24" i="95" s="1"/>
  <c r="H40" i="95"/>
  <c r="I40" i="95" s="1"/>
  <c r="K40" i="95" s="1"/>
  <c r="H13" i="95"/>
  <c r="I13" i="95" s="1"/>
  <c r="K13" i="95" s="1"/>
  <c r="H29" i="95"/>
  <c r="I29" i="95" s="1"/>
  <c r="K29" i="95" s="1"/>
  <c r="H45" i="95"/>
  <c r="I45" i="95" s="1"/>
  <c r="K45" i="95" s="1"/>
  <c r="H18" i="95"/>
  <c r="I18" i="95" s="1"/>
  <c r="K18" i="95" s="1"/>
  <c r="H34" i="95"/>
  <c r="I34" i="95" s="1"/>
  <c r="K34" i="95" s="1"/>
  <c r="H7" i="95"/>
  <c r="I7" i="95" s="1"/>
  <c r="K7" i="95" s="1"/>
  <c r="H31" i="95"/>
  <c r="I31" i="95" s="1"/>
  <c r="K31" i="95" s="1"/>
  <c r="H11" i="95"/>
  <c r="I11" i="95" s="1"/>
  <c r="K11" i="95" s="1"/>
  <c r="H17" i="95"/>
  <c r="I17" i="95" s="1"/>
  <c r="K17" i="95" s="1"/>
  <c r="H38" i="95"/>
  <c r="I38" i="95" s="1"/>
  <c r="K38" i="95" s="1"/>
  <c r="H12" i="95"/>
  <c r="I12" i="95" s="1"/>
  <c r="H33" i="95"/>
  <c r="I33" i="95" s="1"/>
  <c r="K33" i="95" s="1"/>
  <c r="H15" i="95"/>
  <c r="I15" i="95" s="1"/>
  <c r="K15" i="95" s="1"/>
  <c r="H28" i="95"/>
  <c r="I28" i="95" s="1"/>
  <c r="K28" i="95" s="1"/>
  <c r="H6" i="95"/>
  <c r="I6" i="95" s="1"/>
  <c r="K6" i="95" s="1"/>
  <c r="H35" i="95"/>
  <c r="I35" i="95" s="1"/>
  <c r="K35" i="95" s="1"/>
  <c r="H44" i="95"/>
  <c r="I44" i="95" s="1"/>
  <c r="K44" i="95" s="1"/>
  <c r="H22" i="95"/>
  <c r="I22" i="95" s="1"/>
  <c r="K22" i="95" s="1"/>
  <c r="H47" i="82"/>
  <c r="I47" i="82" s="1"/>
  <c r="K47" i="82" s="1"/>
  <c r="H12" i="82"/>
  <c r="I12" i="82" s="1"/>
  <c r="K12" i="82" s="1"/>
  <c r="H28" i="82"/>
  <c r="I28" i="82" s="1"/>
  <c r="K28" i="82" s="1"/>
  <c r="H44" i="82"/>
  <c r="I44" i="82" s="1"/>
  <c r="K44" i="82" s="1"/>
  <c r="H17" i="82"/>
  <c r="I17" i="82" s="1"/>
  <c r="K17" i="82" s="1"/>
  <c r="H33" i="82"/>
  <c r="I33" i="82" s="1"/>
  <c r="K33" i="82" s="1"/>
  <c r="H6" i="82"/>
  <c r="I6" i="82" s="1"/>
  <c r="K6" i="82" s="1"/>
  <c r="H22" i="82"/>
  <c r="I22" i="82" s="1"/>
  <c r="K22" i="82" s="1"/>
  <c r="H38" i="82"/>
  <c r="I38" i="82" s="1"/>
  <c r="K38" i="82" s="1"/>
  <c r="H11" i="82"/>
  <c r="I11" i="82" s="1"/>
  <c r="K11" i="82" s="1"/>
  <c r="H27" i="82"/>
  <c r="I27" i="82" s="1"/>
  <c r="K27" i="82" s="1"/>
  <c r="H43" i="82"/>
  <c r="I43" i="82" s="1"/>
  <c r="K43" i="82" s="1"/>
  <c r="H16" i="82"/>
  <c r="I16" i="82" s="1"/>
  <c r="K16" i="82" s="1"/>
  <c r="H32" i="82"/>
  <c r="I32" i="82" s="1"/>
  <c r="K32" i="82" s="1"/>
  <c r="H5" i="82"/>
  <c r="H21" i="82"/>
  <c r="I21" i="82" s="1"/>
  <c r="K21" i="82" s="1"/>
  <c r="H37" i="82"/>
  <c r="I37" i="82" s="1"/>
  <c r="K37" i="82" s="1"/>
  <c r="H10" i="82"/>
  <c r="I10" i="82" s="1"/>
  <c r="K10" i="82" s="1"/>
  <c r="H26" i="82"/>
  <c r="I26" i="82" s="1"/>
  <c r="K26" i="82" s="1"/>
  <c r="H42" i="82"/>
  <c r="I42" i="82" s="1"/>
  <c r="K42" i="82" s="1"/>
  <c r="H15" i="82"/>
  <c r="I15" i="82" s="1"/>
  <c r="K15" i="82" s="1"/>
  <c r="H31" i="82"/>
  <c r="I31" i="82" s="1"/>
  <c r="K31" i="82" s="1"/>
  <c r="H20" i="82"/>
  <c r="I20" i="82" s="1"/>
  <c r="K20" i="82" s="1"/>
  <c r="H36" i="82"/>
  <c r="I36" i="82" s="1"/>
  <c r="K36" i="82" s="1"/>
  <c r="H9" i="82"/>
  <c r="I9" i="82" s="1"/>
  <c r="K9" i="82" s="1"/>
  <c r="H25" i="82"/>
  <c r="I25" i="82" s="1"/>
  <c r="K25" i="82" s="1"/>
  <c r="H41" i="82"/>
  <c r="I41" i="82" s="1"/>
  <c r="K41" i="82" s="1"/>
  <c r="H14" i="82"/>
  <c r="I14" i="82" s="1"/>
  <c r="K14" i="82" s="1"/>
  <c r="H30" i="82"/>
  <c r="I30" i="82" s="1"/>
  <c r="K30" i="82" s="1"/>
  <c r="H46" i="82"/>
  <c r="I46" i="82" s="1"/>
  <c r="K46" i="82" s="1"/>
  <c r="H19" i="82"/>
  <c r="I19" i="82" s="1"/>
  <c r="K19" i="82" s="1"/>
  <c r="H35" i="82"/>
  <c r="I35" i="82" s="1"/>
  <c r="K35" i="82" s="1"/>
  <c r="H40" i="82"/>
  <c r="I40" i="82" s="1"/>
  <c r="K40" i="82" s="1"/>
  <c r="H18" i="82"/>
  <c r="I18" i="82" s="1"/>
  <c r="K18" i="82" s="1"/>
  <c r="H39" i="82"/>
  <c r="I39" i="82" s="1"/>
  <c r="K39" i="82" s="1"/>
  <c r="H8" i="82"/>
  <c r="I8" i="82" s="1"/>
  <c r="K8" i="82" s="1"/>
  <c r="H7" i="82"/>
  <c r="I7" i="82" s="1"/>
  <c r="K7" i="82" s="1"/>
  <c r="H13" i="82"/>
  <c r="I13" i="82" s="1"/>
  <c r="K13" i="82" s="1"/>
  <c r="H34" i="82"/>
  <c r="I34" i="82" s="1"/>
  <c r="K34" i="82" s="1"/>
  <c r="H29" i="82"/>
  <c r="I29" i="82" s="1"/>
  <c r="K29" i="82" s="1"/>
  <c r="H23" i="82"/>
  <c r="I23" i="82" s="1"/>
  <c r="K23" i="82" s="1"/>
  <c r="H24" i="82"/>
  <c r="I24" i="82" s="1"/>
  <c r="K24" i="82" s="1"/>
  <c r="H45" i="82"/>
  <c r="I45" i="82" s="1"/>
  <c r="K45" i="82" s="1"/>
  <c r="H47" i="67"/>
  <c r="I47" i="67" s="1"/>
  <c r="K47" i="67" s="1"/>
  <c r="H12" i="67"/>
  <c r="I12" i="67" s="1"/>
  <c r="K12" i="67" s="1"/>
  <c r="H28" i="67"/>
  <c r="I28" i="67" s="1"/>
  <c r="K28" i="67" s="1"/>
  <c r="H44" i="67"/>
  <c r="I44" i="67" s="1"/>
  <c r="K44" i="67" s="1"/>
  <c r="H17" i="67"/>
  <c r="I17" i="67" s="1"/>
  <c r="K17" i="67" s="1"/>
  <c r="H33" i="67"/>
  <c r="I33" i="67" s="1"/>
  <c r="K33" i="67" s="1"/>
  <c r="H10" i="67"/>
  <c r="I10" i="67" s="1"/>
  <c r="K10" i="67" s="1"/>
  <c r="H26" i="67"/>
  <c r="I26" i="67" s="1"/>
  <c r="K26" i="67" s="1"/>
  <c r="H42" i="67"/>
  <c r="I42" i="67" s="1"/>
  <c r="K42" i="67" s="1"/>
  <c r="H15" i="67"/>
  <c r="I15" i="67" s="1"/>
  <c r="K15" i="67" s="1"/>
  <c r="H31" i="67"/>
  <c r="I31" i="67" s="1"/>
  <c r="K31" i="67" s="1"/>
  <c r="H16" i="67"/>
  <c r="I16" i="67" s="1"/>
  <c r="K16" i="67" s="1"/>
  <c r="H32" i="67"/>
  <c r="I32" i="67" s="1"/>
  <c r="K32" i="67" s="1"/>
  <c r="H5" i="67"/>
  <c r="H21" i="67"/>
  <c r="I21" i="67" s="1"/>
  <c r="K21" i="67" s="1"/>
  <c r="H37" i="67"/>
  <c r="I37" i="67" s="1"/>
  <c r="K37" i="67" s="1"/>
  <c r="H14" i="67"/>
  <c r="I14" i="67" s="1"/>
  <c r="K14" i="67" s="1"/>
  <c r="H30" i="67"/>
  <c r="I30" i="67" s="1"/>
  <c r="K30" i="67" s="1"/>
  <c r="H46" i="67"/>
  <c r="I46" i="67" s="1"/>
  <c r="K46" i="67" s="1"/>
  <c r="H19" i="67"/>
  <c r="I19" i="67" s="1"/>
  <c r="K19" i="67" s="1"/>
  <c r="H35" i="67"/>
  <c r="I35" i="67" s="1"/>
  <c r="K35" i="67" s="1"/>
  <c r="H8" i="67"/>
  <c r="I8" i="67" s="1"/>
  <c r="K8" i="67" s="1"/>
  <c r="H40" i="67"/>
  <c r="I40" i="67" s="1"/>
  <c r="K40" i="67" s="1"/>
  <c r="H29" i="67"/>
  <c r="I29" i="67" s="1"/>
  <c r="K29" i="67" s="1"/>
  <c r="H22" i="67"/>
  <c r="I22" i="67" s="1"/>
  <c r="K22" i="67" s="1"/>
  <c r="H11" i="67"/>
  <c r="I11" i="67" s="1"/>
  <c r="K11" i="67" s="1"/>
  <c r="H43" i="67"/>
  <c r="I43" i="67" s="1"/>
  <c r="K43" i="67" s="1"/>
  <c r="H20" i="67"/>
  <c r="I20" i="67" s="1"/>
  <c r="K20" i="67" s="1"/>
  <c r="H9" i="67"/>
  <c r="I9" i="67" s="1"/>
  <c r="K9" i="67" s="1"/>
  <c r="H41" i="67"/>
  <c r="I41" i="67" s="1"/>
  <c r="K41" i="67" s="1"/>
  <c r="H34" i="67"/>
  <c r="I34" i="67" s="1"/>
  <c r="K34" i="67" s="1"/>
  <c r="H23" i="67"/>
  <c r="I23" i="67" s="1"/>
  <c r="K23" i="67" s="1"/>
  <c r="H13" i="67"/>
  <c r="I13" i="67" s="1"/>
  <c r="K13" i="67" s="1"/>
  <c r="H38" i="67"/>
  <c r="I38" i="67" s="1"/>
  <c r="K38" i="67" s="1"/>
  <c r="H45" i="67"/>
  <c r="I45" i="67" s="1"/>
  <c r="K45" i="67" s="1"/>
  <c r="H25" i="67"/>
  <c r="I25" i="67" s="1"/>
  <c r="K25" i="67" s="1"/>
  <c r="H7" i="67"/>
  <c r="I7" i="67" s="1"/>
  <c r="K7" i="67" s="1"/>
  <c r="H24" i="67"/>
  <c r="I24" i="67" s="1"/>
  <c r="K24" i="67" s="1"/>
  <c r="H6" i="67"/>
  <c r="I6" i="67" s="1"/>
  <c r="K6" i="67" s="1"/>
  <c r="H27" i="67"/>
  <c r="I27" i="67" s="1"/>
  <c r="K27" i="67" s="1"/>
  <c r="H36" i="67"/>
  <c r="I36" i="67" s="1"/>
  <c r="K36" i="67" s="1"/>
  <c r="H18" i="67"/>
  <c r="I18" i="67" s="1"/>
  <c r="K18" i="67" s="1"/>
  <c r="H39" i="67"/>
  <c r="I39" i="67" s="1"/>
  <c r="K39" i="67" s="1"/>
  <c r="H47" i="71"/>
  <c r="I47" i="71" s="1"/>
  <c r="K47" i="71" s="1"/>
  <c r="H16" i="71"/>
  <c r="I16" i="71" s="1"/>
  <c r="K16" i="71" s="1"/>
  <c r="H32" i="71"/>
  <c r="I32" i="71" s="1"/>
  <c r="K32" i="71" s="1"/>
  <c r="H5" i="71"/>
  <c r="H21" i="71"/>
  <c r="I21" i="71" s="1"/>
  <c r="K21" i="71" s="1"/>
  <c r="H37" i="71"/>
  <c r="I37" i="71" s="1"/>
  <c r="K37" i="71" s="1"/>
  <c r="H10" i="71"/>
  <c r="I10" i="71" s="1"/>
  <c r="K10" i="71" s="1"/>
  <c r="H26" i="71"/>
  <c r="I26" i="71" s="1"/>
  <c r="K26" i="71" s="1"/>
  <c r="H42" i="71"/>
  <c r="I42" i="71" s="1"/>
  <c r="K42" i="71" s="1"/>
  <c r="H15" i="71"/>
  <c r="I15" i="71" s="1"/>
  <c r="K15" i="71" s="1"/>
  <c r="H31" i="71"/>
  <c r="I31" i="71" s="1"/>
  <c r="K31" i="71" s="1"/>
  <c r="H20" i="71"/>
  <c r="I20" i="71" s="1"/>
  <c r="K20" i="71" s="1"/>
  <c r="H36" i="71"/>
  <c r="I36" i="71" s="1"/>
  <c r="K36" i="71" s="1"/>
  <c r="H9" i="71"/>
  <c r="I9" i="71" s="1"/>
  <c r="K9" i="71" s="1"/>
  <c r="H25" i="71"/>
  <c r="I25" i="71" s="1"/>
  <c r="K25" i="71" s="1"/>
  <c r="H41" i="71"/>
  <c r="I41" i="71" s="1"/>
  <c r="K41" i="71" s="1"/>
  <c r="H14" i="71"/>
  <c r="I14" i="71" s="1"/>
  <c r="K14" i="71" s="1"/>
  <c r="H30" i="71"/>
  <c r="I30" i="71" s="1"/>
  <c r="K30" i="71" s="1"/>
  <c r="H46" i="71"/>
  <c r="I46" i="71" s="1"/>
  <c r="K46" i="71" s="1"/>
  <c r="H19" i="71"/>
  <c r="I19" i="71" s="1"/>
  <c r="K19" i="71" s="1"/>
  <c r="H35" i="71"/>
  <c r="I35" i="71" s="1"/>
  <c r="K35" i="71" s="1"/>
  <c r="H12" i="71"/>
  <c r="I12" i="71" s="1"/>
  <c r="K12" i="71" s="1"/>
  <c r="H44" i="71"/>
  <c r="I44" i="71" s="1"/>
  <c r="K44" i="71" s="1"/>
  <c r="H33" i="71"/>
  <c r="I33" i="71" s="1"/>
  <c r="K33" i="71" s="1"/>
  <c r="H22" i="71"/>
  <c r="I22" i="71" s="1"/>
  <c r="K22" i="71" s="1"/>
  <c r="H11" i="71"/>
  <c r="I11" i="71" s="1"/>
  <c r="K11" i="71" s="1"/>
  <c r="H43" i="71"/>
  <c r="I43" i="71" s="1"/>
  <c r="K43" i="71" s="1"/>
  <c r="H24" i="71"/>
  <c r="I24" i="71" s="1"/>
  <c r="K24" i="71" s="1"/>
  <c r="H13" i="71"/>
  <c r="I13" i="71" s="1"/>
  <c r="K13" i="71" s="1"/>
  <c r="H45" i="71"/>
  <c r="I45" i="71" s="1"/>
  <c r="K45" i="71" s="1"/>
  <c r="H34" i="71"/>
  <c r="I34" i="71" s="1"/>
  <c r="K34" i="71" s="1"/>
  <c r="H23" i="71"/>
  <c r="I23" i="71" s="1"/>
  <c r="K23" i="71" s="1"/>
  <c r="H28" i="71"/>
  <c r="I28" i="71" s="1"/>
  <c r="K28" i="71" s="1"/>
  <c r="H6" i="71"/>
  <c r="I6" i="71" s="1"/>
  <c r="K6" i="71" s="1"/>
  <c r="H38" i="71"/>
  <c r="I38" i="71" s="1"/>
  <c r="K38" i="71" s="1"/>
  <c r="H40" i="71"/>
  <c r="I40" i="71" s="1"/>
  <c r="K40" i="71" s="1"/>
  <c r="H18" i="71"/>
  <c r="I18" i="71" s="1"/>
  <c r="K18" i="71" s="1"/>
  <c r="H39" i="71"/>
  <c r="I39" i="71" s="1"/>
  <c r="K39" i="71" s="1"/>
  <c r="H17" i="71"/>
  <c r="I17" i="71" s="1"/>
  <c r="K17" i="71" s="1"/>
  <c r="H27" i="71"/>
  <c r="I27" i="71" s="1"/>
  <c r="K27" i="71" s="1"/>
  <c r="H8" i="71"/>
  <c r="I8" i="71" s="1"/>
  <c r="K8" i="71" s="1"/>
  <c r="H29" i="71"/>
  <c r="I29" i="71" s="1"/>
  <c r="K29" i="71" s="1"/>
  <c r="H7" i="71"/>
  <c r="I7" i="71" s="1"/>
  <c r="K7" i="71" s="1"/>
  <c r="H47" i="99"/>
  <c r="I47" i="99" s="1"/>
  <c r="K47" i="99" s="1"/>
  <c r="H12" i="99"/>
  <c r="I12" i="99" s="1"/>
  <c r="K12" i="99" s="1"/>
  <c r="H28" i="99"/>
  <c r="I28" i="99" s="1"/>
  <c r="K28" i="99" s="1"/>
  <c r="H44" i="99"/>
  <c r="I44" i="99" s="1"/>
  <c r="K44" i="99" s="1"/>
  <c r="H17" i="99"/>
  <c r="I17" i="99" s="1"/>
  <c r="K17" i="99" s="1"/>
  <c r="H33" i="99"/>
  <c r="I33" i="99" s="1"/>
  <c r="K33" i="99" s="1"/>
  <c r="H42" i="99"/>
  <c r="I42" i="99" s="1"/>
  <c r="K42" i="99" s="1"/>
  <c r="H18" i="99"/>
  <c r="I18" i="99" s="1"/>
  <c r="K18" i="99" s="1"/>
  <c r="H34" i="99"/>
  <c r="I34" i="99" s="1"/>
  <c r="K34" i="99" s="1"/>
  <c r="H11" i="99"/>
  <c r="I11" i="99" s="1"/>
  <c r="K11" i="99" s="1"/>
  <c r="H27" i="99"/>
  <c r="I27" i="99" s="1"/>
  <c r="K27" i="99" s="1"/>
  <c r="H43" i="99"/>
  <c r="I43" i="99" s="1"/>
  <c r="K43" i="99" s="1"/>
  <c r="H16" i="99"/>
  <c r="I16" i="99" s="1"/>
  <c r="K16" i="99" s="1"/>
  <c r="H32" i="99"/>
  <c r="I32" i="99" s="1"/>
  <c r="K32" i="99" s="1"/>
  <c r="H5" i="99"/>
  <c r="H21" i="99"/>
  <c r="I21" i="99" s="1"/>
  <c r="K21" i="99" s="1"/>
  <c r="H37" i="99"/>
  <c r="I37" i="99" s="1"/>
  <c r="K37" i="99" s="1"/>
  <c r="H6" i="99"/>
  <c r="I6" i="99" s="1"/>
  <c r="K6" i="99" s="1"/>
  <c r="H22" i="99"/>
  <c r="I22" i="99" s="1"/>
  <c r="K22" i="99" s="1"/>
  <c r="H38" i="99"/>
  <c r="I38" i="99" s="1"/>
  <c r="K38" i="99" s="1"/>
  <c r="H15" i="99"/>
  <c r="I15" i="99" s="1"/>
  <c r="K15" i="99" s="1"/>
  <c r="H31" i="99"/>
  <c r="I31" i="99" s="1"/>
  <c r="K31" i="99" s="1"/>
  <c r="H20" i="99"/>
  <c r="I20" i="99" s="1"/>
  <c r="K20" i="99" s="1"/>
  <c r="H36" i="99"/>
  <c r="I36" i="99" s="1"/>
  <c r="K36" i="99" s="1"/>
  <c r="H9" i="99"/>
  <c r="I9" i="99" s="1"/>
  <c r="K9" i="99" s="1"/>
  <c r="H25" i="99"/>
  <c r="I25" i="99" s="1"/>
  <c r="K25" i="99" s="1"/>
  <c r="H41" i="99"/>
  <c r="I41" i="99" s="1"/>
  <c r="K41" i="99" s="1"/>
  <c r="H10" i="99"/>
  <c r="I10" i="99" s="1"/>
  <c r="K10" i="99" s="1"/>
  <c r="H26" i="99"/>
  <c r="I26" i="99" s="1"/>
  <c r="K26" i="99" s="1"/>
  <c r="H46" i="99"/>
  <c r="I46" i="99" s="1"/>
  <c r="K46" i="99" s="1"/>
  <c r="H19" i="99"/>
  <c r="I19" i="99" s="1"/>
  <c r="K19" i="99" s="1"/>
  <c r="H35" i="99"/>
  <c r="I35" i="99" s="1"/>
  <c r="K35" i="99" s="1"/>
  <c r="H40" i="99"/>
  <c r="I40" i="99" s="1"/>
  <c r="K40" i="99" s="1"/>
  <c r="H14" i="99"/>
  <c r="I14" i="99" s="1"/>
  <c r="K14" i="99" s="1"/>
  <c r="H39" i="99"/>
  <c r="I39" i="99" s="1"/>
  <c r="K39" i="99" s="1"/>
  <c r="H13" i="99"/>
  <c r="I13" i="99" s="1"/>
  <c r="K13" i="99" s="1"/>
  <c r="H30" i="99"/>
  <c r="I30" i="99" s="1"/>
  <c r="K30" i="99" s="1"/>
  <c r="H8" i="99"/>
  <c r="I8" i="99" s="1"/>
  <c r="K8" i="99" s="1"/>
  <c r="H29" i="99"/>
  <c r="I29" i="99" s="1"/>
  <c r="K29" i="99" s="1"/>
  <c r="H7" i="99"/>
  <c r="I7" i="99" s="1"/>
  <c r="K7" i="99" s="1"/>
  <c r="H45" i="99"/>
  <c r="I45" i="99" s="1"/>
  <c r="K45" i="99" s="1"/>
  <c r="H23" i="99"/>
  <c r="I23" i="99" s="1"/>
  <c r="K23" i="99" s="1"/>
  <c r="H24" i="99"/>
  <c r="I24" i="99" s="1"/>
  <c r="K24" i="99" s="1"/>
  <c r="H47" i="78"/>
  <c r="I47" i="78" s="1"/>
  <c r="K47" i="78" s="1"/>
  <c r="H12" i="78"/>
  <c r="I12" i="78" s="1"/>
  <c r="K12" i="78" s="1"/>
  <c r="H28" i="78"/>
  <c r="I28" i="78" s="1"/>
  <c r="K28" i="78" s="1"/>
  <c r="H44" i="78"/>
  <c r="I44" i="78" s="1"/>
  <c r="K44" i="78" s="1"/>
  <c r="H17" i="78"/>
  <c r="I17" i="78" s="1"/>
  <c r="K17" i="78" s="1"/>
  <c r="H33" i="78"/>
  <c r="I33" i="78" s="1"/>
  <c r="K33" i="78" s="1"/>
  <c r="H6" i="78"/>
  <c r="I6" i="78" s="1"/>
  <c r="K6" i="78" s="1"/>
  <c r="H22" i="78"/>
  <c r="I22" i="78" s="1"/>
  <c r="K22" i="78" s="1"/>
  <c r="H38" i="78"/>
  <c r="I38" i="78" s="1"/>
  <c r="K38" i="78" s="1"/>
  <c r="H11" i="78"/>
  <c r="I11" i="78" s="1"/>
  <c r="K11" i="78" s="1"/>
  <c r="H27" i="78"/>
  <c r="I27" i="78" s="1"/>
  <c r="K27" i="78" s="1"/>
  <c r="H43" i="78"/>
  <c r="I43" i="78" s="1"/>
  <c r="K43" i="78" s="1"/>
  <c r="H16" i="78"/>
  <c r="I16" i="78" s="1"/>
  <c r="K16" i="78" s="1"/>
  <c r="H32" i="78"/>
  <c r="I32" i="78" s="1"/>
  <c r="K32" i="78" s="1"/>
  <c r="H5" i="78"/>
  <c r="H21" i="78"/>
  <c r="I21" i="78" s="1"/>
  <c r="K21" i="78" s="1"/>
  <c r="H37" i="78"/>
  <c r="I37" i="78" s="1"/>
  <c r="K37" i="78" s="1"/>
  <c r="H10" i="78"/>
  <c r="I10" i="78" s="1"/>
  <c r="K10" i="78" s="1"/>
  <c r="H26" i="78"/>
  <c r="I26" i="78" s="1"/>
  <c r="K26" i="78" s="1"/>
  <c r="H42" i="78"/>
  <c r="I42" i="78" s="1"/>
  <c r="K42" i="78" s="1"/>
  <c r="H15" i="78"/>
  <c r="I15" i="78" s="1"/>
  <c r="K15" i="78" s="1"/>
  <c r="H31" i="78"/>
  <c r="I31" i="78" s="1"/>
  <c r="K31" i="78" s="1"/>
  <c r="H20" i="78"/>
  <c r="I20" i="78" s="1"/>
  <c r="K20" i="78" s="1"/>
  <c r="H36" i="78"/>
  <c r="I36" i="78" s="1"/>
  <c r="K36" i="78" s="1"/>
  <c r="H9" i="78"/>
  <c r="I9" i="78" s="1"/>
  <c r="K9" i="78" s="1"/>
  <c r="H25" i="78"/>
  <c r="I25" i="78" s="1"/>
  <c r="K25" i="78" s="1"/>
  <c r="H41" i="78"/>
  <c r="I41" i="78" s="1"/>
  <c r="K41" i="78" s="1"/>
  <c r="H14" i="78"/>
  <c r="I14" i="78" s="1"/>
  <c r="K14" i="78" s="1"/>
  <c r="H30" i="78"/>
  <c r="I30" i="78" s="1"/>
  <c r="K30" i="78" s="1"/>
  <c r="H46" i="78"/>
  <c r="I46" i="78" s="1"/>
  <c r="K46" i="78" s="1"/>
  <c r="H19" i="78"/>
  <c r="I19" i="78" s="1"/>
  <c r="K19" i="78" s="1"/>
  <c r="H35" i="78"/>
  <c r="I35" i="78" s="1"/>
  <c r="K35" i="78" s="1"/>
  <c r="H8" i="78"/>
  <c r="I8" i="78" s="1"/>
  <c r="K8" i="78" s="1"/>
  <c r="H29" i="78"/>
  <c r="I29" i="78" s="1"/>
  <c r="K29" i="78" s="1"/>
  <c r="H7" i="78"/>
  <c r="I7" i="78" s="1"/>
  <c r="K7" i="78" s="1"/>
  <c r="H18" i="78"/>
  <c r="I18" i="78" s="1"/>
  <c r="K18" i="78" s="1"/>
  <c r="H24" i="78"/>
  <c r="I24" i="78" s="1"/>
  <c r="K24" i="78" s="1"/>
  <c r="H45" i="78"/>
  <c r="I45" i="78" s="1"/>
  <c r="K45" i="78" s="1"/>
  <c r="H23" i="78"/>
  <c r="I23" i="78" s="1"/>
  <c r="K23" i="78" s="1"/>
  <c r="H40" i="78"/>
  <c r="I40" i="78" s="1"/>
  <c r="K40" i="78" s="1"/>
  <c r="H39" i="78"/>
  <c r="I39" i="78" s="1"/>
  <c r="K39" i="78" s="1"/>
  <c r="H13" i="78"/>
  <c r="I13" i="78" s="1"/>
  <c r="K13" i="78" s="1"/>
  <c r="H34" i="78"/>
  <c r="I34" i="78" s="1"/>
  <c r="K34" i="78" s="1"/>
  <c r="H47" i="94"/>
  <c r="I47" i="94" s="1"/>
  <c r="K47" i="94" s="1"/>
  <c r="H36" i="94"/>
  <c r="I36" i="94" s="1"/>
  <c r="K36" i="94" s="1"/>
  <c r="H17" i="94"/>
  <c r="I17" i="94" s="1"/>
  <c r="K17" i="94" s="1"/>
  <c r="H12" i="94"/>
  <c r="I12" i="94" s="1"/>
  <c r="K12" i="94" s="1"/>
  <c r="H5" i="94"/>
  <c r="H24" i="94"/>
  <c r="I24" i="94" s="1"/>
  <c r="K24" i="94" s="1"/>
  <c r="H9" i="94"/>
  <c r="I9" i="94" s="1"/>
  <c r="K9" i="94" s="1"/>
  <c r="H13" i="94"/>
  <c r="I13" i="94" s="1"/>
  <c r="K13" i="94" s="1"/>
  <c r="H33" i="94"/>
  <c r="I33" i="94" s="1"/>
  <c r="K33" i="94" s="1"/>
  <c r="H16" i="94"/>
  <c r="I16" i="94" s="1"/>
  <c r="K16" i="94" s="1"/>
  <c r="H10" i="94"/>
  <c r="I10" i="94" s="1"/>
  <c r="K10" i="94" s="1"/>
  <c r="H26" i="94"/>
  <c r="I26" i="94" s="1"/>
  <c r="K26" i="94" s="1"/>
  <c r="H42" i="94"/>
  <c r="I42" i="94" s="1"/>
  <c r="K42" i="94" s="1"/>
  <c r="H44" i="94"/>
  <c r="I44" i="94" s="1"/>
  <c r="K44" i="94" s="1"/>
  <c r="H19" i="94"/>
  <c r="I19" i="94" s="1"/>
  <c r="K19" i="94" s="1"/>
  <c r="H35" i="94"/>
  <c r="I35" i="94" s="1"/>
  <c r="K35" i="94" s="1"/>
  <c r="H21" i="94"/>
  <c r="I21" i="94" s="1"/>
  <c r="K21" i="94" s="1"/>
  <c r="H37" i="94"/>
  <c r="I37" i="94" s="1"/>
  <c r="K37" i="94" s="1"/>
  <c r="H28" i="94"/>
  <c r="I28" i="94" s="1"/>
  <c r="K28" i="94" s="1"/>
  <c r="H14" i="94"/>
  <c r="I14" i="94" s="1"/>
  <c r="K14" i="94" s="1"/>
  <c r="H30" i="94"/>
  <c r="I30" i="94" s="1"/>
  <c r="K30" i="94" s="1"/>
  <c r="H46" i="94"/>
  <c r="I46" i="94" s="1"/>
  <c r="K46" i="94" s="1"/>
  <c r="H7" i="94"/>
  <c r="I7" i="94" s="1"/>
  <c r="K7" i="94" s="1"/>
  <c r="H23" i="94"/>
  <c r="I23" i="94" s="1"/>
  <c r="K23" i="94" s="1"/>
  <c r="H39" i="94"/>
  <c r="I39" i="94" s="1"/>
  <c r="K39" i="94" s="1"/>
  <c r="H25" i="94"/>
  <c r="I25" i="94" s="1"/>
  <c r="K25" i="94" s="1"/>
  <c r="H41" i="94"/>
  <c r="I41" i="94" s="1"/>
  <c r="K41" i="94" s="1"/>
  <c r="H40" i="94"/>
  <c r="I40" i="94" s="1"/>
  <c r="K40" i="94" s="1"/>
  <c r="H18" i="94"/>
  <c r="I18" i="94" s="1"/>
  <c r="K18" i="94" s="1"/>
  <c r="H34" i="94"/>
  <c r="I34" i="94" s="1"/>
  <c r="K34" i="94" s="1"/>
  <c r="H8" i="94"/>
  <c r="I8" i="94" s="1"/>
  <c r="K8" i="94" s="1"/>
  <c r="H11" i="94"/>
  <c r="I11" i="94" s="1"/>
  <c r="K11" i="94" s="1"/>
  <c r="H27" i="94"/>
  <c r="I27" i="94" s="1"/>
  <c r="K27" i="94" s="1"/>
  <c r="H43" i="94"/>
  <c r="I43" i="94" s="1"/>
  <c r="K43" i="94" s="1"/>
  <c r="H32" i="94"/>
  <c r="I32" i="94" s="1"/>
  <c r="K32" i="94" s="1"/>
  <c r="H22" i="94"/>
  <c r="I22" i="94" s="1"/>
  <c r="K22" i="94" s="1"/>
  <c r="H31" i="94"/>
  <c r="I31" i="94" s="1"/>
  <c r="K31" i="94" s="1"/>
  <c r="H29" i="94"/>
  <c r="I29" i="94" s="1"/>
  <c r="K29" i="94" s="1"/>
  <c r="H38" i="94"/>
  <c r="I38" i="94" s="1"/>
  <c r="K38" i="94" s="1"/>
  <c r="H45" i="94"/>
  <c r="I45" i="94" s="1"/>
  <c r="K45" i="94" s="1"/>
  <c r="H20" i="94"/>
  <c r="I20" i="94" s="1"/>
  <c r="K20" i="94" s="1"/>
  <c r="H6" i="94"/>
  <c r="I6" i="94" s="1"/>
  <c r="K6" i="94" s="1"/>
  <c r="H15" i="94"/>
  <c r="I15" i="94" s="1"/>
  <c r="K15" i="94" s="1"/>
  <c r="H47" i="80"/>
  <c r="I47" i="80" s="1"/>
  <c r="K47" i="80" s="1"/>
  <c r="H12" i="80"/>
  <c r="I12" i="80" s="1"/>
  <c r="K12" i="80" s="1"/>
  <c r="H28" i="80"/>
  <c r="I28" i="80" s="1"/>
  <c r="K28" i="80" s="1"/>
  <c r="H44" i="80"/>
  <c r="I44" i="80" s="1"/>
  <c r="K44" i="80" s="1"/>
  <c r="H17" i="80"/>
  <c r="I17" i="80" s="1"/>
  <c r="K17" i="80" s="1"/>
  <c r="H33" i="80"/>
  <c r="I33" i="80" s="1"/>
  <c r="K33" i="80" s="1"/>
  <c r="H6" i="80"/>
  <c r="I6" i="80" s="1"/>
  <c r="K6" i="80" s="1"/>
  <c r="H22" i="80"/>
  <c r="I22" i="80" s="1"/>
  <c r="K22" i="80" s="1"/>
  <c r="H38" i="80"/>
  <c r="I38" i="80" s="1"/>
  <c r="K38" i="80" s="1"/>
  <c r="H11" i="80"/>
  <c r="I11" i="80" s="1"/>
  <c r="K11" i="80" s="1"/>
  <c r="H27" i="80"/>
  <c r="I27" i="80" s="1"/>
  <c r="K27" i="80" s="1"/>
  <c r="H43" i="80"/>
  <c r="I43" i="80" s="1"/>
  <c r="K43" i="80" s="1"/>
  <c r="H16" i="80"/>
  <c r="I16" i="80" s="1"/>
  <c r="K16" i="80" s="1"/>
  <c r="H32" i="80"/>
  <c r="I32" i="80" s="1"/>
  <c r="K32" i="80" s="1"/>
  <c r="H5" i="80"/>
  <c r="H21" i="80"/>
  <c r="I21" i="80" s="1"/>
  <c r="K21" i="80" s="1"/>
  <c r="H37" i="80"/>
  <c r="I37" i="80" s="1"/>
  <c r="K37" i="80" s="1"/>
  <c r="H10" i="80"/>
  <c r="I10" i="80" s="1"/>
  <c r="K10" i="80" s="1"/>
  <c r="H26" i="80"/>
  <c r="I26" i="80" s="1"/>
  <c r="K26" i="80" s="1"/>
  <c r="H42" i="80"/>
  <c r="I42" i="80" s="1"/>
  <c r="K42" i="80" s="1"/>
  <c r="H15" i="80"/>
  <c r="I15" i="80" s="1"/>
  <c r="K15" i="80" s="1"/>
  <c r="H31" i="80"/>
  <c r="I31" i="80" s="1"/>
  <c r="K31" i="80" s="1"/>
  <c r="H20" i="80"/>
  <c r="I20" i="80" s="1"/>
  <c r="K20" i="80" s="1"/>
  <c r="H36" i="80"/>
  <c r="I36" i="80" s="1"/>
  <c r="K36" i="80" s="1"/>
  <c r="H9" i="80"/>
  <c r="I9" i="80" s="1"/>
  <c r="K9" i="80" s="1"/>
  <c r="H25" i="80"/>
  <c r="I25" i="80" s="1"/>
  <c r="K25" i="80" s="1"/>
  <c r="H41" i="80"/>
  <c r="I41" i="80" s="1"/>
  <c r="K41" i="80" s="1"/>
  <c r="H14" i="80"/>
  <c r="I14" i="80" s="1"/>
  <c r="K14" i="80" s="1"/>
  <c r="H30" i="80"/>
  <c r="I30" i="80" s="1"/>
  <c r="K30" i="80" s="1"/>
  <c r="H46" i="80"/>
  <c r="I46" i="80" s="1"/>
  <c r="K46" i="80" s="1"/>
  <c r="H19" i="80"/>
  <c r="I19" i="80" s="1"/>
  <c r="K19" i="80" s="1"/>
  <c r="H35" i="80"/>
  <c r="I35" i="80" s="1"/>
  <c r="K35" i="80" s="1"/>
  <c r="H24" i="80"/>
  <c r="I24" i="80" s="1"/>
  <c r="K24" i="80" s="1"/>
  <c r="H45" i="80"/>
  <c r="I45" i="80" s="1"/>
  <c r="K45" i="80" s="1"/>
  <c r="H23" i="80"/>
  <c r="I23" i="80" s="1"/>
  <c r="K23" i="80" s="1"/>
  <c r="H13" i="80"/>
  <c r="I13" i="80" s="1"/>
  <c r="K13" i="80" s="1"/>
  <c r="H40" i="80"/>
  <c r="I40" i="80" s="1"/>
  <c r="K40" i="80" s="1"/>
  <c r="H18" i="80"/>
  <c r="I18" i="80" s="1"/>
  <c r="K18" i="80" s="1"/>
  <c r="H39" i="80"/>
  <c r="I39" i="80" s="1"/>
  <c r="K39" i="80" s="1"/>
  <c r="H34" i="80"/>
  <c r="I34" i="80" s="1"/>
  <c r="K34" i="80" s="1"/>
  <c r="H29" i="80"/>
  <c r="I29" i="80" s="1"/>
  <c r="K29" i="80" s="1"/>
  <c r="H7" i="80"/>
  <c r="I7" i="80" s="1"/>
  <c r="K7" i="80" s="1"/>
  <c r="H8" i="80"/>
  <c r="I8" i="80" s="1"/>
  <c r="K8" i="80" s="1"/>
  <c r="H47" i="100"/>
  <c r="I47" i="100" s="1"/>
  <c r="K47" i="100" s="1"/>
  <c r="H8" i="100"/>
  <c r="I8" i="100" s="1"/>
  <c r="K8" i="100" s="1"/>
  <c r="H12" i="100"/>
  <c r="I12" i="100" s="1"/>
  <c r="K12" i="100" s="1"/>
  <c r="H16" i="100"/>
  <c r="I16" i="100" s="1"/>
  <c r="K16" i="100" s="1"/>
  <c r="H20" i="100"/>
  <c r="I20" i="100" s="1"/>
  <c r="K20" i="100" s="1"/>
  <c r="H36" i="100"/>
  <c r="I36" i="100" s="1"/>
  <c r="K36" i="100" s="1"/>
  <c r="H9" i="100"/>
  <c r="I9" i="100" s="1"/>
  <c r="K9" i="100" s="1"/>
  <c r="H25" i="100"/>
  <c r="I25" i="100" s="1"/>
  <c r="K25" i="100" s="1"/>
  <c r="H41" i="100"/>
  <c r="I41" i="100" s="1"/>
  <c r="H14" i="100"/>
  <c r="I14" i="100" s="1"/>
  <c r="K14" i="100" s="1"/>
  <c r="H30" i="100"/>
  <c r="I30" i="100" s="1"/>
  <c r="K30" i="100" s="1"/>
  <c r="H46" i="100"/>
  <c r="I46" i="100" s="1"/>
  <c r="K46" i="100" s="1"/>
  <c r="H19" i="100"/>
  <c r="I19" i="100" s="1"/>
  <c r="K19" i="100" s="1"/>
  <c r="H35" i="100"/>
  <c r="I35" i="100" s="1"/>
  <c r="K35" i="100" s="1"/>
  <c r="H24" i="100"/>
  <c r="I24" i="100" s="1"/>
  <c r="K24" i="100" s="1"/>
  <c r="H40" i="100"/>
  <c r="I40" i="100" s="1"/>
  <c r="K40" i="100" s="1"/>
  <c r="H13" i="100"/>
  <c r="I13" i="100" s="1"/>
  <c r="K13" i="100" s="1"/>
  <c r="H29" i="100"/>
  <c r="I29" i="100" s="1"/>
  <c r="K29" i="100" s="1"/>
  <c r="H45" i="100"/>
  <c r="I45" i="100" s="1"/>
  <c r="K45" i="100" s="1"/>
  <c r="H18" i="100"/>
  <c r="I18" i="100" s="1"/>
  <c r="K18" i="100" s="1"/>
  <c r="H34" i="100"/>
  <c r="I34" i="100" s="1"/>
  <c r="K34" i="100" s="1"/>
  <c r="H7" i="100"/>
  <c r="I7" i="100" s="1"/>
  <c r="K7" i="100" s="1"/>
  <c r="H23" i="100"/>
  <c r="I23" i="100" s="1"/>
  <c r="K23" i="100" s="1"/>
  <c r="H39" i="100"/>
  <c r="I39" i="100" s="1"/>
  <c r="K39" i="100" s="1"/>
  <c r="H28" i="100"/>
  <c r="I28" i="100" s="1"/>
  <c r="K28" i="100" s="1"/>
  <c r="H44" i="100"/>
  <c r="I44" i="100" s="1"/>
  <c r="K44" i="100" s="1"/>
  <c r="H17" i="100"/>
  <c r="I17" i="100" s="1"/>
  <c r="K17" i="100" s="1"/>
  <c r="H33" i="100"/>
  <c r="I33" i="100" s="1"/>
  <c r="K33" i="100" s="1"/>
  <c r="H6" i="100"/>
  <c r="I6" i="100" s="1"/>
  <c r="K6" i="100" s="1"/>
  <c r="H22" i="100"/>
  <c r="I22" i="100" s="1"/>
  <c r="K22" i="100" s="1"/>
  <c r="H38" i="100"/>
  <c r="I38" i="100" s="1"/>
  <c r="K38" i="100" s="1"/>
  <c r="H11" i="100"/>
  <c r="I11" i="100" s="1"/>
  <c r="K11" i="100" s="1"/>
  <c r="H27" i="100"/>
  <c r="I27" i="100" s="1"/>
  <c r="K27" i="100" s="1"/>
  <c r="H43" i="100"/>
  <c r="I43" i="100" s="1"/>
  <c r="K43" i="100" s="1"/>
  <c r="H37" i="100"/>
  <c r="I37" i="100" s="1"/>
  <c r="K37" i="100" s="1"/>
  <c r="H15" i="100"/>
  <c r="I15" i="100" s="1"/>
  <c r="K15" i="100" s="1"/>
  <c r="H32" i="100"/>
  <c r="I32" i="100" s="1"/>
  <c r="K32" i="100" s="1"/>
  <c r="H10" i="100"/>
  <c r="I10" i="100" s="1"/>
  <c r="K10" i="100" s="1"/>
  <c r="H31" i="100"/>
  <c r="I31" i="100" s="1"/>
  <c r="K31" i="100" s="1"/>
  <c r="H5" i="100"/>
  <c r="H26" i="100"/>
  <c r="I26" i="100" s="1"/>
  <c r="K26" i="100" s="1"/>
  <c r="H21" i="100"/>
  <c r="I21" i="100" s="1"/>
  <c r="K21" i="100" s="1"/>
  <c r="H42" i="100"/>
  <c r="I42" i="100" s="1"/>
  <c r="K42" i="100" s="1"/>
  <c r="H47" i="85"/>
  <c r="I47" i="85" s="1"/>
  <c r="K47" i="85" s="1"/>
  <c r="H9" i="85"/>
  <c r="I9" i="85" s="1"/>
  <c r="K9" i="85" s="1"/>
  <c r="H25" i="85"/>
  <c r="I25" i="85" s="1"/>
  <c r="K25" i="85" s="1"/>
  <c r="H41" i="85"/>
  <c r="I41" i="85" s="1"/>
  <c r="K41" i="85" s="1"/>
  <c r="H36" i="85"/>
  <c r="I36" i="85" s="1"/>
  <c r="K36" i="85" s="1"/>
  <c r="H14" i="85"/>
  <c r="I14" i="85" s="1"/>
  <c r="K14" i="85" s="1"/>
  <c r="H30" i="85"/>
  <c r="I30" i="85" s="1"/>
  <c r="K30" i="85" s="1"/>
  <c r="H46" i="85"/>
  <c r="I46" i="85" s="1"/>
  <c r="K46" i="85" s="1"/>
  <c r="H40" i="85"/>
  <c r="I40" i="85" s="1"/>
  <c r="K40" i="85" s="1"/>
  <c r="H19" i="85"/>
  <c r="I19" i="85" s="1"/>
  <c r="K19" i="85" s="1"/>
  <c r="H35" i="85"/>
  <c r="I35" i="85" s="1"/>
  <c r="K35" i="85" s="1"/>
  <c r="H8" i="85"/>
  <c r="I8" i="85" s="1"/>
  <c r="K8" i="85" s="1"/>
  <c r="H13" i="85"/>
  <c r="I13" i="85" s="1"/>
  <c r="K13" i="85" s="1"/>
  <c r="H29" i="85"/>
  <c r="I29" i="85" s="1"/>
  <c r="K29" i="85" s="1"/>
  <c r="H45" i="85"/>
  <c r="I45" i="85" s="1"/>
  <c r="K45" i="85" s="1"/>
  <c r="H44" i="85"/>
  <c r="I44" i="85" s="1"/>
  <c r="K44" i="85" s="1"/>
  <c r="H18" i="85"/>
  <c r="I18" i="85" s="1"/>
  <c r="K18" i="85" s="1"/>
  <c r="H34" i="85"/>
  <c r="I34" i="85" s="1"/>
  <c r="K34" i="85" s="1"/>
  <c r="H12" i="85"/>
  <c r="I12" i="85" s="1"/>
  <c r="K12" i="85" s="1"/>
  <c r="H7" i="85"/>
  <c r="I7" i="85" s="1"/>
  <c r="K7" i="85" s="1"/>
  <c r="H23" i="85"/>
  <c r="I23" i="85" s="1"/>
  <c r="K23" i="85" s="1"/>
  <c r="H39" i="85"/>
  <c r="I39" i="85" s="1"/>
  <c r="K39" i="85" s="1"/>
  <c r="H24" i="85"/>
  <c r="I24" i="85" s="1"/>
  <c r="K24" i="85" s="1"/>
  <c r="H17" i="85"/>
  <c r="I17" i="85" s="1"/>
  <c r="K17" i="85" s="1"/>
  <c r="H33" i="85"/>
  <c r="I33" i="85" s="1"/>
  <c r="K33" i="85" s="1"/>
  <c r="H16" i="85"/>
  <c r="I16" i="85" s="1"/>
  <c r="K16" i="85" s="1"/>
  <c r="H6" i="85"/>
  <c r="I6" i="85" s="1"/>
  <c r="K6" i="85" s="1"/>
  <c r="H22" i="85"/>
  <c r="I22" i="85" s="1"/>
  <c r="K22" i="85" s="1"/>
  <c r="H38" i="85"/>
  <c r="I38" i="85" s="1"/>
  <c r="K38" i="85" s="1"/>
  <c r="H20" i="85"/>
  <c r="I20" i="85" s="1"/>
  <c r="K20" i="85" s="1"/>
  <c r="H11" i="85"/>
  <c r="I11" i="85" s="1"/>
  <c r="K11" i="85" s="1"/>
  <c r="H27" i="85"/>
  <c r="I27" i="85" s="1"/>
  <c r="K27" i="85" s="1"/>
  <c r="H43" i="85"/>
  <c r="I43" i="85" s="1"/>
  <c r="K43" i="85" s="1"/>
  <c r="H21" i="85"/>
  <c r="I21" i="85" s="1"/>
  <c r="K21" i="85" s="1"/>
  <c r="H26" i="85"/>
  <c r="I26" i="85" s="1"/>
  <c r="K26" i="85" s="1"/>
  <c r="H31" i="85"/>
  <c r="I31" i="85" s="1"/>
  <c r="K31" i="85" s="1"/>
  <c r="H28" i="85"/>
  <c r="I28" i="85" s="1"/>
  <c r="K28" i="85" s="1"/>
  <c r="H37" i="85"/>
  <c r="I37" i="85" s="1"/>
  <c r="K37" i="85" s="1"/>
  <c r="H42" i="85"/>
  <c r="I42" i="85" s="1"/>
  <c r="K42" i="85" s="1"/>
  <c r="H32" i="85"/>
  <c r="I32" i="85" s="1"/>
  <c r="K32" i="85" s="1"/>
  <c r="H15" i="85"/>
  <c r="I15" i="85" s="1"/>
  <c r="K15" i="85" s="1"/>
  <c r="H5" i="85"/>
  <c r="H10" i="85"/>
  <c r="I10" i="85" s="1"/>
  <c r="K10" i="85" s="1"/>
  <c r="H47" i="101"/>
  <c r="I47" i="101" s="1"/>
  <c r="K47" i="101" s="1"/>
  <c r="H24" i="101"/>
  <c r="I24" i="101" s="1"/>
  <c r="K24" i="101" s="1"/>
  <c r="H17" i="101"/>
  <c r="I17" i="101" s="1"/>
  <c r="K17" i="101" s="1"/>
  <c r="H6" i="101"/>
  <c r="I6" i="101" s="1"/>
  <c r="K6" i="101" s="1"/>
  <c r="H22" i="101"/>
  <c r="I22" i="101" s="1"/>
  <c r="K22" i="101" s="1"/>
  <c r="H38" i="101"/>
  <c r="I38" i="101" s="1"/>
  <c r="K38" i="101" s="1"/>
  <c r="H20" i="101"/>
  <c r="I20" i="101" s="1"/>
  <c r="K20" i="101" s="1"/>
  <c r="H5" i="101"/>
  <c r="H37" i="101"/>
  <c r="I37" i="101" s="1"/>
  <c r="K37" i="101" s="1"/>
  <c r="H15" i="101"/>
  <c r="I15" i="101" s="1"/>
  <c r="K15" i="101" s="1"/>
  <c r="H31" i="101"/>
  <c r="I31" i="101" s="1"/>
  <c r="K31" i="101" s="1"/>
  <c r="H32" i="101"/>
  <c r="I32" i="101" s="1"/>
  <c r="K32" i="101" s="1"/>
  <c r="H25" i="101"/>
  <c r="I25" i="101" s="1"/>
  <c r="K25" i="101" s="1"/>
  <c r="H10" i="101"/>
  <c r="I10" i="101" s="1"/>
  <c r="K10" i="101" s="1"/>
  <c r="H26" i="101"/>
  <c r="I26" i="101" s="1"/>
  <c r="K26" i="101" s="1"/>
  <c r="H42" i="101"/>
  <c r="I42" i="101" s="1"/>
  <c r="K42" i="101" s="1"/>
  <c r="H28" i="101"/>
  <c r="I28" i="101" s="1"/>
  <c r="K28" i="101" s="1"/>
  <c r="H13" i="101"/>
  <c r="I13" i="101" s="1"/>
  <c r="K13" i="101" s="1"/>
  <c r="H41" i="101"/>
  <c r="I41" i="101" s="1"/>
  <c r="K41" i="101" s="1"/>
  <c r="H19" i="101"/>
  <c r="I19" i="101" s="1"/>
  <c r="K19" i="101" s="1"/>
  <c r="H35" i="101"/>
  <c r="I35" i="101" s="1"/>
  <c r="K35" i="101" s="1"/>
  <c r="H8" i="101"/>
  <c r="I8" i="101" s="1"/>
  <c r="K8" i="101" s="1"/>
  <c r="H40" i="101"/>
  <c r="I40" i="101" s="1"/>
  <c r="K40" i="101" s="1"/>
  <c r="H33" i="101"/>
  <c r="I33" i="101" s="1"/>
  <c r="K33" i="101" s="1"/>
  <c r="H14" i="101"/>
  <c r="I14" i="101" s="1"/>
  <c r="K14" i="101" s="1"/>
  <c r="H30" i="101"/>
  <c r="I30" i="101" s="1"/>
  <c r="K30" i="101" s="1"/>
  <c r="H46" i="101"/>
  <c r="I46" i="101" s="1"/>
  <c r="K46" i="101" s="1"/>
  <c r="H36" i="101"/>
  <c r="I36" i="101" s="1"/>
  <c r="K36" i="101" s="1"/>
  <c r="H21" i="101"/>
  <c r="I21" i="101" s="1"/>
  <c r="K21" i="101" s="1"/>
  <c r="H7" i="101"/>
  <c r="I7" i="101" s="1"/>
  <c r="K7" i="101" s="1"/>
  <c r="H23" i="101"/>
  <c r="I23" i="101" s="1"/>
  <c r="K23" i="101" s="1"/>
  <c r="H39" i="101"/>
  <c r="I39" i="101" s="1"/>
  <c r="K39" i="101" s="1"/>
  <c r="H18" i="101"/>
  <c r="I18" i="101" s="1"/>
  <c r="H29" i="101"/>
  <c r="I29" i="101" s="1"/>
  <c r="K29" i="101" s="1"/>
  <c r="H16" i="101"/>
  <c r="I16" i="101" s="1"/>
  <c r="K16" i="101" s="1"/>
  <c r="H34" i="101"/>
  <c r="I34" i="101" s="1"/>
  <c r="K34" i="101" s="1"/>
  <c r="H11" i="101"/>
  <c r="I11" i="101" s="1"/>
  <c r="K11" i="101" s="1"/>
  <c r="H9" i="101"/>
  <c r="I9" i="101" s="1"/>
  <c r="K9" i="101" s="1"/>
  <c r="H12" i="101"/>
  <c r="I12" i="101" s="1"/>
  <c r="K12" i="101" s="1"/>
  <c r="H27" i="101"/>
  <c r="I27" i="101" s="1"/>
  <c r="K27" i="101" s="1"/>
  <c r="H43" i="101"/>
  <c r="I43" i="101" s="1"/>
  <c r="K43" i="101" s="1"/>
  <c r="H45" i="101"/>
  <c r="I45" i="101" s="1"/>
  <c r="K45" i="101" s="1"/>
  <c r="H44" i="101"/>
  <c r="I44" i="101" s="1"/>
  <c r="K44" i="101" s="1"/>
  <c r="K33" i="98"/>
  <c r="K10" i="91"/>
  <c r="K27" i="83"/>
  <c r="K27" i="98"/>
  <c r="K40" i="72"/>
  <c r="K40" i="74"/>
  <c r="K40" i="102"/>
  <c r="K44" i="91"/>
  <c r="K16" i="72"/>
  <c r="K17" i="105"/>
  <c r="K23" i="81"/>
  <c r="K23" i="105"/>
  <c r="K7" i="74"/>
  <c r="K7" i="83"/>
  <c r="K7" i="97"/>
  <c r="K35" i="73"/>
  <c r="K35" i="105"/>
  <c r="K22" i="88"/>
  <c r="K22" i="105"/>
  <c r="K45" i="73"/>
  <c r="K45" i="102"/>
  <c r="K18" i="101"/>
  <c r="K42" i="79"/>
  <c r="K42" i="88"/>
  <c r="K42" i="98"/>
  <c r="K42" i="105"/>
  <c r="K9" i="73"/>
  <c r="K21" i="74"/>
  <c r="K21" i="105"/>
  <c r="K15" i="97"/>
  <c r="K13" i="79"/>
  <c r="K13" i="105"/>
  <c r="K41" i="100"/>
  <c r="K20" i="91"/>
  <c r="K14" i="73"/>
  <c r="K14" i="81"/>
  <c r="K14" i="105"/>
  <c r="K38" i="73"/>
  <c r="K38" i="81"/>
  <c r="K38" i="90"/>
  <c r="K6" i="83"/>
  <c r="K6" i="97"/>
  <c r="K11" i="79"/>
  <c r="K11" i="91"/>
  <c r="K11" i="98"/>
  <c r="K12" i="95"/>
  <c r="K12" i="105"/>
  <c r="H47" i="93"/>
  <c r="I47" i="93" s="1"/>
  <c r="K47" i="93" s="1"/>
  <c r="H12" i="93"/>
  <c r="I12" i="93" s="1"/>
  <c r="K12" i="93" s="1"/>
  <c r="H28" i="93"/>
  <c r="I28" i="93" s="1"/>
  <c r="K28" i="93" s="1"/>
  <c r="H44" i="93"/>
  <c r="I44" i="93" s="1"/>
  <c r="K44" i="93" s="1"/>
  <c r="H17" i="93"/>
  <c r="I17" i="93" s="1"/>
  <c r="K17" i="93" s="1"/>
  <c r="H33" i="93"/>
  <c r="I33" i="93" s="1"/>
  <c r="K33" i="93" s="1"/>
  <c r="H6" i="93"/>
  <c r="I6" i="93" s="1"/>
  <c r="K6" i="93" s="1"/>
  <c r="H22" i="93"/>
  <c r="I22" i="93" s="1"/>
  <c r="K22" i="93" s="1"/>
  <c r="H38" i="93"/>
  <c r="I38" i="93" s="1"/>
  <c r="K38" i="93" s="1"/>
  <c r="H11" i="93"/>
  <c r="I11" i="93" s="1"/>
  <c r="K11" i="93" s="1"/>
  <c r="H27" i="93"/>
  <c r="I27" i="93" s="1"/>
  <c r="K27" i="93" s="1"/>
  <c r="H43" i="93"/>
  <c r="I43" i="93" s="1"/>
  <c r="K43" i="93" s="1"/>
  <c r="H16" i="93"/>
  <c r="I16" i="93" s="1"/>
  <c r="K16" i="93" s="1"/>
  <c r="H32" i="93"/>
  <c r="I32" i="93" s="1"/>
  <c r="K32" i="93" s="1"/>
  <c r="H5" i="93"/>
  <c r="H21" i="93"/>
  <c r="I21" i="93" s="1"/>
  <c r="K21" i="93" s="1"/>
  <c r="H37" i="93"/>
  <c r="I37" i="93" s="1"/>
  <c r="K37" i="93" s="1"/>
  <c r="H10" i="93"/>
  <c r="I10" i="93" s="1"/>
  <c r="K10" i="93" s="1"/>
  <c r="H26" i="93"/>
  <c r="I26" i="93" s="1"/>
  <c r="K26" i="93" s="1"/>
  <c r="H42" i="93"/>
  <c r="I42" i="93" s="1"/>
  <c r="K42" i="93" s="1"/>
  <c r="H15" i="93"/>
  <c r="I15" i="93" s="1"/>
  <c r="K15" i="93" s="1"/>
  <c r="H31" i="93"/>
  <c r="I31" i="93" s="1"/>
  <c r="K31" i="93" s="1"/>
  <c r="H20" i="93"/>
  <c r="I20" i="93" s="1"/>
  <c r="K20" i="93" s="1"/>
  <c r="H36" i="93"/>
  <c r="I36" i="93" s="1"/>
  <c r="K36" i="93" s="1"/>
  <c r="H9" i="93"/>
  <c r="I9" i="93" s="1"/>
  <c r="K9" i="93" s="1"/>
  <c r="H25" i="93"/>
  <c r="I25" i="93" s="1"/>
  <c r="K25" i="93" s="1"/>
  <c r="H41" i="93"/>
  <c r="I41" i="93" s="1"/>
  <c r="K41" i="93" s="1"/>
  <c r="H14" i="93"/>
  <c r="I14" i="93" s="1"/>
  <c r="K14" i="93" s="1"/>
  <c r="H30" i="93"/>
  <c r="I30" i="93" s="1"/>
  <c r="K30" i="93" s="1"/>
  <c r="H46" i="93"/>
  <c r="I46" i="93" s="1"/>
  <c r="K46" i="93" s="1"/>
  <c r="H19" i="93"/>
  <c r="I19" i="93" s="1"/>
  <c r="K19" i="93" s="1"/>
  <c r="H35" i="93"/>
  <c r="I35" i="93" s="1"/>
  <c r="K35" i="93" s="1"/>
  <c r="H13" i="93"/>
  <c r="I13" i="93" s="1"/>
  <c r="K13" i="93" s="1"/>
  <c r="H34" i="93"/>
  <c r="I34" i="93" s="1"/>
  <c r="K34" i="93" s="1"/>
  <c r="H8" i="93"/>
  <c r="I8" i="93" s="1"/>
  <c r="K8" i="93" s="1"/>
  <c r="H29" i="93"/>
  <c r="I29" i="93" s="1"/>
  <c r="K29" i="93" s="1"/>
  <c r="H7" i="93"/>
  <c r="I7" i="93" s="1"/>
  <c r="K7" i="93" s="1"/>
  <c r="H24" i="93"/>
  <c r="I24" i="93" s="1"/>
  <c r="K24" i="93" s="1"/>
  <c r="H45" i="93"/>
  <c r="I45" i="93" s="1"/>
  <c r="K45" i="93" s="1"/>
  <c r="H23" i="93"/>
  <c r="I23" i="93" s="1"/>
  <c r="K23" i="93" s="1"/>
  <c r="H39" i="93"/>
  <c r="I39" i="93" s="1"/>
  <c r="K39" i="93" s="1"/>
  <c r="H40" i="93"/>
  <c r="I40" i="93" s="1"/>
  <c r="K40" i="93" s="1"/>
  <c r="H18" i="93"/>
  <c r="I18" i="93" s="1"/>
  <c r="K18" i="93" s="1"/>
  <c r="H47" i="77"/>
  <c r="I47" i="77" s="1"/>
  <c r="K47" i="77" s="1"/>
  <c r="H32" i="77"/>
  <c r="I32" i="77" s="1"/>
  <c r="K32" i="77" s="1"/>
  <c r="H13" i="77"/>
  <c r="I13" i="77" s="1"/>
  <c r="K13" i="77" s="1"/>
  <c r="H29" i="77"/>
  <c r="I29" i="77" s="1"/>
  <c r="K29" i="77" s="1"/>
  <c r="H45" i="77"/>
  <c r="I45" i="77" s="1"/>
  <c r="K45" i="77" s="1"/>
  <c r="H36" i="77"/>
  <c r="I36" i="77" s="1"/>
  <c r="K36" i="77" s="1"/>
  <c r="H14" i="77"/>
  <c r="I14" i="77" s="1"/>
  <c r="K14" i="77" s="1"/>
  <c r="H30" i="77"/>
  <c r="I30" i="77" s="1"/>
  <c r="K30" i="77" s="1"/>
  <c r="H46" i="77"/>
  <c r="I46" i="77" s="1"/>
  <c r="K46" i="77" s="1"/>
  <c r="H19" i="77"/>
  <c r="I19" i="77" s="1"/>
  <c r="K19" i="77" s="1"/>
  <c r="H35" i="77"/>
  <c r="I35" i="77" s="1"/>
  <c r="K35" i="77" s="1"/>
  <c r="H8" i="77"/>
  <c r="I8" i="77" s="1"/>
  <c r="K8" i="77" s="1"/>
  <c r="H40" i="77"/>
  <c r="I40" i="77" s="1"/>
  <c r="K40" i="77" s="1"/>
  <c r="H17" i="77"/>
  <c r="I17" i="77" s="1"/>
  <c r="K17" i="77" s="1"/>
  <c r="H33" i="77"/>
  <c r="I33" i="77" s="1"/>
  <c r="K33" i="77" s="1"/>
  <c r="H12" i="77"/>
  <c r="I12" i="77" s="1"/>
  <c r="K12" i="77" s="1"/>
  <c r="H44" i="77"/>
  <c r="I44" i="77" s="1"/>
  <c r="K44" i="77" s="1"/>
  <c r="H18" i="77"/>
  <c r="I18" i="77" s="1"/>
  <c r="K18" i="77" s="1"/>
  <c r="H34" i="77"/>
  <c r="I34" i="77" s="1"/>
  <c r="K34" i="77" s="1"/>
  <c r="H7" i="77"/>
  <c r="I7" i="77" s="1"/>
  <c r="K7" i="77" s="1"/>
  <c r="H23" i="77"/>
  <c r="I23" i="77" s="1"/>
  <c r="K23" i="77" s="1"/>
  <c r="H39" i="77"/>
  <c r="I39" i="77" s="1"/>
  <c r="K39" i="77" s="1"/>
  <c r="H16" i="77"/>
  <c r="I16" i="77" s="1"/>
  <c r="K16" i="77" s="1"/>
  <c r="H5" i="77"/>
  <c r="H21" i="77"/>
  <c r="I21" i="77" s="1"/>
  <c r="K21" i="77" s="1"/>
  <c r="H37" i="77"/>
  <c r="I37" i="77" s="1"/>
  <c r="K37" i="77" s="1"/>
  <c r="H20" i="77"/>
  <c r="I20" i="77" s="1"/>
  <c r="K20" i="77" s="1"/>
  <c r="H6" i="77"/>
  <c r="I6" i="77" s="1"/>
  <c r="K6" i="77" s="1"/>
  <c r="H22" i="77"/>
  <c r="I22" i="77" s="1"/>
  <c r="K22" i="77" s="1"/>
  <c r="H38" i="77"/>
  <c r="I38" i="77" s="1"/>
  <c r="K38" i="77" s="1"/>
  <c r="H11" i="77"/>
  <c r="I11" i="77" s="1"/>
  <c r="K11" i="77" s="1"/>
  <c r="H27" i="77"/>
  <c r="I27" i="77" s="1"/>
  <c r="K27" i="77" s="1"/>
  <c r="H43" i="77"/>
  <c r="I43" i="77" s="1"/>
  <c r="K43" i="77" s="1"/>
  <c r="H9" i="77"/>
  <c r="I9" i="77" s="1"/>
  <c r="K9" i="77" s="1"/>
  <c r="H10" i="77"/>
  <c r="I10" i="77" s="1"/>
  <c r="K10" i="77" s="1"/>
  <c r="H31" i="77"/>
  <c r="I31" i="77" s="1"/>
  <c r="K31" i="77" s="1"/>
  <c r="H41" i="77"/>
  <c r="I41" i="77" s="1"/>
  <c r="K41" i="77" s="1"/>
  <c r="H25" i="77"/>
  <c r="I25" i="77" s="1"/>
  <c r="K25" i="77" s="1"/>
  <c r="H26" i="77"/>
  <c r="I26" i="77" s="1"/>
  <c r="K26" i="77" s="1"/>
  <c r="H42" i="77"/>
  <c r="I42" i="77" s="1"/>
  <c r="K42" i="77" s="1"/>
  <c r="H28" i="77"/>
  <c r="I28" i="77" s="1"/>
  <c r="K28" i="77" s="1"/>
  <c r="H15" i="77"/>
  <c r="I15" i="77" s="1"/>
  <c r="K15" i="77" s="1"/>
  <c r="H24" i="77"/>
  <c r="I24" i="77" s="1"/>
  <c r="K24" i="77" s="1"/>
  <c r="H46" i="86"/>
  <c r="I46" i="86" s="1"/>
  <c r="K46" i="86" s="1"/>
  <c r="H20" i="86"/>
  <c r="I20" i="86" s="1"/>
  <c r="K20" i="86" s="1"/>
  <c r="H5" i="86"/>
  <c r="H21" i="86"/>
  <c r="I21" i="86" s="1"/>
  <c r="K21" i="86" s="1"/>
  <c r="H37" i="86"/>
  <c r="I37" i="86" s="1"/>
  <c r="K37" i="86" s="1"/>
  <c r="H11" i="86"/>
  <c r="I11" i="86" s="1"/>
  <c r="K11" i="86" s="1"/>
  <c r="H27" i="86"/>
  <c r="I27" i="86" s="1"/>
  <c r="K27" i="86" s="1"/>
  <c r="H43" i="86"/>
  <c r="I43" i="86" s="1"/>
  <c r="K43" i="86" s="1"/>
  <c r="H24" i="86"/>
  <c r="I24" i="86" s="1"/>
  <c r="K24" i="86" s="1"/>
  <c r="H10" i="86"/>
  <c r="I10" i="86" s="1"/>
  <c r="K10" i="86" s="1"/>
  <c r="H26" i="86"/>
  <c r="I26" i="86" s="1"/>
  <c r="K26" i="86" s="1"/>
  <c r="H42" i="86"/>
  <c r="I42" i="86" s="1"/>
  <c r="K42" i="86" s="1"/>
  <c r="H28" i="86"/>
  <c r="I28" i="86" s="1"/>
  <c r="K28" i="86" s="1"/>
  <c r="H9" i="86"/>
  <c r="I9" i="86" s="1"/>
  <c r="K9" i="86" s="1"/>
  <c r="H25" i="86"/>
  <c r="I25" i="86" s="1"/>
  <c r="K25" i="86" s="1"/>
  <c r="H41" i="86"/>
  <c r="I41" i="86" s="1"/>
  <c r="K41" i="86" s="1"/>
  <c r="H15" i="86"/>
  <c r="I15" i="86" s="1"/>
  <c r="K15" i="86" s="1"/>
  <c r="H31" i="86"/>
  <c r="I31" i="86" s="1"/>
  <c r="K31" i="86" s="1"/>
  <c r="H47" i="86"/>
  <c r="I47" i="86" s="1"/>
  <c r="K47" i="86" s="1"/>
  <c r="H32" i="86"/>
  <c r="I32" i="86" s="1"/>
  <c r="K32" i="86" s="1"/>
  <c r="H14" i="86"/>
  <c r="I14" i="86" s="1"/>
  <c r="K14" i="86" s="1"/>
  <c r="H30" i="86"/>
  <c r="I30" i="86" s="1"/>
  <c r="K30" i="86" s="1"/>
  <c r="H36" i="86"/>
  <c r="I36" i="86" s="1"/>
  <c r="K36" i="86" s="1"/>
  <c r="H13" i="86"/>
  <c r="I13" i="86" s="1"/>
  <c r="K13" i="86" s="1"/>
  <c r="H29" i="86"/>
  <c r="I29" i="86" s="1"/>
  <c r="K29" i="86" s="1"/>
  <c r="H45" i="86"/>
  <c r="I45" i="86" s="1"/>
  <c r="K45" i="86" s="1"/>
  <c r="H19" i="86"/>
  <c r="I19" i="86" s="1"/>
  <c r="K19" i="86" s="1"/>
  <c r="H35" i="86"/>
  <c r="I35" i="86" s="1"/>
  <c r="K35" i="86" s="1"/>
  <c r="H8" i="86"/>
  <c r="I8" i="86" s="1"/>
  <c r="K8" i="86" s="1"/>
  <c r="H40" i="86"/>
  <c r="I40" i="86" s="1"/>
  <c r="K40" i="86" s="1"/>
  <c r="H18" i="86"/>
  <c r="I18" i="86" s="1"/>
  <c r="K18" i="86" s="1"/>
  <c r="H34" i="86"/>
  <c r="I34" i="86" s="1"/>
  <c r="K34" i="86" s="1"/>
  <c r="H12" i="86"/>
  <c r="I12" i="86" s="1"/>
  <c r="K12" i="86" s="1"/>
  <c r="H7" i="86"/>
  <c r="I7" i="86" s="1"/>
  <c r="K7" i="86" s="1"/>
  <c r="H6" i="86"/>
  <c r="I6" i="86" s="1"/>
  <c r="K6" i="86" s="1"/>
  <c r="H17" i="86"/>
  <c r="I17" i="86" s="1"/>
  <c r="K17" i="86" s="1"/>
  <c r="H44" i="86"/>
  <c r="I44" i="86" s="1"/>
  <c r="K44" i="86" s="1"/>
  <c r="H23" i="86"/>
  <c r="I23" i="86" s="1"/>
  <c r="K23" i="86" s="1"/>
  <c r="H22" i="86"/>
  <c r="I22" i="86" s="1"/>
  <c r="K22" i="86" s="1"/>
  <c r="H39" i="86"/>
  <c r="I39" i="86" s="1"/>
  <c r="K39" i="86" s="1"/>
  <c r="H38" i="86"/>
  <c r="I38" i="86" s="1"/>
  <c r="K38" i="86" s="1"/>
  <c r="H33" i="86"/>
  <c r="I33" i="86" s="1"/>
  <c r="K33" i="86" s="1"/>
  <c r="H16" i="86"/>
  <c r="I16" i="86" s="1"/>
  <c r="K16" i="86" s="1"/>
  <c r="H47" i="76"/>
  <c r="I47" i="76" s="1"/>
  <c r="K47" i="76" s="1"/>
  <c r="H12" i="76"/>
  <c r="I12" i="76" s="1"/>
  <c r="K12" i="76" s="1"/>
  <c r="H28" i="76"/>
  <c r="I28" i="76" s="1"/>
  <c r="K28" i="76" s="1"/>
  <c r="H44" i="76"/>
  <c r="I44" i="76" s="1"/>
  <c r="K44" i="76" s="1"/>
  <c r="H17" i="76"/>
  <c r="I17" i="76" s="1"/>
  <c r="K17" i="76" s="1"/>
  <c r="H33" i="76"/>
  <c r="I33" i="76" s="1"/>
  <c r="K33" i="76" s="1"/>
  <c r="H6" i="76"/>
  <c r="I6" i="76" s="1"/>
  <c r="K6" i="76" s="1"/>
  <c r="H22" i="76"/>
  <c r="I22" i="76" s="1"/>
  <c r="K22" i="76" s="1"/>
  <c r="H38" i="76"/>
  <c r="I38" i="76" s="1"/>
  <c r="K38" i="76" s="1"/>
  <c r="H11" i="76"/>
  <c r="I11" i="76" s="1"/>
  <c r="K11" i="76" s="1"/>
  <c r="H27" i="76"/>
  <c r="I27" i="76" s="1"/>
  <c r="K27" i="76" s="1"/>
  <c r="H43" i="76"/>
  <c r="I43" i="76" s="1"/>
  <c r="K43" i="76" s="1"/>
  <c r="H16" i="76"/>
  <c r="I16" i="76" s="1"/>
  <c r="K16" i="76" s="1"/>
  <c r="H32" i="76"/>
  <c r="I32" i="76" s="1"/>
  <c r="K32" i="76" s="1"/>
  <c r="H5" i="76"/>
  <c r="H21" i="76"/>
  <c r="I21" i="76" s="1"/>
  <c r="K21" i="76" s="1"/>
  <c r="H37" i="76"/>
  <c r="I37" i="76" s="1"/>
  <c r="K37" i="76" s="1"/>
  <c r="H10" i="76"/>
  <c r="I10" i="76" s="1"/>
  <c r="K10" i="76" s="1"/>
  <c r="H26" i="76"/>
  <c r="I26" i="76" s="1"/>
  <c r="K26" i="76" s="1"/>
  <c r="H42" i="76"/>
  <c r="I42" i="76" s="1"/>
  <c r="K42" i="76" s="1"/>
  <c r="H15" i="76"/>
  <c r="I15" i="76" s="1"/>
  <c r="K15" i="76" s="1"/>
  <c r="H31" i="76"/>
  <c r="I31" i="76" s="1"/>
  <c r="K31" i="76" s="1"/>
  <c r="H20" i="76"/>
  <c r="I20" i="76" s="1"/>
  <c r="K20" i="76" s="1"/>
  <c r="H36" i="76"/>
  <c r="I36" i="76" s="1"/>
  <c r="K36" i="76" s="1"/>
  <c r="H9" i="76"/>
  <c r="I9" i="76" s="1"/>
  <c r="K9" i="76" s="1"/>
  <c r="H25" i="76"/>
  <c r="I25" i="76" s="1"/>
  <c r="K25" i="76" s="1"/>
  <c r="H41" i="76"/>
  <c r="I41" i="76" s="1"/>
  <c r="K41" i="76" s="1"/>
  <c r="H14" i="76"/>
  <c r="I14" i="76" s="1"/>
  <c r="K14" i="76" s="1"/>
  <c r="H30" i="76"/>
  <c r="I30" i="76" s="1"/>
  <c r="K30" i="76" s="1"/>
  <c r="H46" i="76"/>
  <c r="I46" i="76" s="1"/>
  <c r="K46" i="76" s="1"/>
  <c r="H19" i="76"/>
  <c r="I19" i="76" s="1"/>
  <c r="K19" i="76" s="1"/>
  <c r="H35" i="76"/>
  <c r="I35" i="76" s="1"/>
  <c r="K35" i="76" s="1"/>
  <c r="H13" i="76"/>
  <c r="I13" i="76" s="1"/>
  <c r="K13" i="76" s="1"/>
  <c r="H34" i="76"/>
  <c r="I34" i="76" s="1"/>
  <c r="K34" i="76" s="1"/>
  <c r="H24" i="76"/>
  <c r="I24" i="76" s="1"/>
  <c r="K24" i="76" s="1"/>
  <c r="H23" i="76"/>
  <c r="I23" i="76" s="1"/>
  <c r="K23" i="76" s="1"/>
  <c r="H8" i="76"/>
  <c r="I8" i="76" s="1"/>
  <c r="K8" i="76" s="1"/>
  <c r="H29" i="76"/>
  <c r="I29" i="76" s="1"/>
  <c r="K29" i="76" s="1"/>
  <c r="H7" i="76"/>
  <c r="I7" i="76" s="1"/>
  <c r="K7" i="76" s="1"/>
  <c r="H45" i="76"/>
  <c r="I45" i="76" s="1"/>
  <c r="K45" i="76" s="1"/>
  <c r="H39" i="76"/>
  <c r="I39" i="76" s="1"/>
  <c r="K39" i="76" s="1"/>
  <c r="H40" i="76"/>
  <c r="I40" i="76" s="1"/>
  <c r="K40" i="76" s="1"/>
  <c r="H18" i="76"/>
  <c r="I18" i="76" s="1"/>
  <c r="K18" i="76" s="1"/>
  <c r="H47" i="106"/>
  <c r="I47" i="106" s="1"/>
  <c r="K47" i="106" s="1"/>
  <c r="H8" i="106"/>
  <c r="I8" i="106" s="1"/>
  <c r="K8" i="106" s="1"/>
  <c r="H24" i="106"/>
  <c r="I24" i="106" s="1"/>
  <c r="K24" i="106" s="1"/>
  <c r="H40" i="106"/>
  <c r="I40" i="106" s="1"/>
  <c r="K40" i="106" s="1"/>
  <c r="H13" i="106"/>
  <c r="I13" i="106" s="1"/>
  <c r="K13" i="106" s="1"/>
  <c r="H29" i="106"/>
  <c r="I29" i="106" s="1"/>
  <c r="K29" i="106" s="1"/>
  <c r="H45" i="106"/>
  <c r="I45" i="106" s="1"/>
  <c r="K45" i="106" s="1"/>
  <c r="H18" i="106"/>
  <c r="I18" i="106" s="1"/>
  <c r="K18" i="106" s="1"/>
  <c r="H34" i="106"/>
  <c r="I34" i="106" s="1"/>
  <c r="K34" i="106" s="1"/>
  <c r="H7" i="106"/>
  <c r="I7" i="106" s="1"/>
  <c r="K7" i="106" s="1"/>
  <c r="H23" i="106"/>
  <c r="I23" i="106" s="1"/>
  <c r="K23" i="106" s="1"/>
  <c r="H39" i="106"/>
  <c r="I39" i="106" s="1"/>
  <c r="K39" i="106" s="1"/>
  <c r="H12" i="106"/>
  <c r="I12" i="106" s="1"/>
  <c r="K12" i="106" s="1"/>
  <c r="H28" i="106"/>
  <c r="I28" i="106" s="1"/>
  <c r="K28" i="106" s="1"/>
  <c r="H44" i="106"/>
  <c r="I44" i="106" s="1"/>
  <c r="K44" i="106" s="1"/>
  <c r="H17" i="106"/>
  <c r="I17" i="106" s="1"/>
  <c r="K17" i="106" s="1"/>
  <c r="H33" i="106"/>
  <c r="I33" i="106" s="1"/>
  <c r="K33" i="106" s="1"/>
  <c r="H6" i="106"/>
  <c r="I6" i="106" s="1"/>
  <c r="K6" i="106" s="1"/>
  <c r="H22" i="106"/>
  <c r="I22" i="106" s="1"/>
  <c r="K22" i="106" s="1"/>
  <c r="H38" i="106"/>
  <c r="I38" i="106" s="1"/>
  <c r="K38" i="106" s="1"/>
  <c r="H11" i="106"/>
  <c r="I11" i="106" s="1"/>
  <c r="K11" i="106" s="1"/>
  <c r="H27" i="106"/>
  <c r="I27" i="106" s="1"/>
  <c r="K27" i="106" s="1"/>
  <c r="H43" i="106"/>
  <c r="I43" i="106" s="1"/>
  <c r="K43" i="106" s="1"/>
  <c r="H16" i="106"/>
  <c r="I16" i="106" s="1"/>
  <c r="K16" i="106" s="1"/>
  <c r="H32" i="106"/>
  <c r="I32" i="106" s="1"/>
  <c r="K32" i="106" s="1"/>
  <c r="H5" i="106"/>
  <c r="H21" i="106"/>
  <c r="I21" i="106" s="1"/>
  <c r="K21" i="106" s="1"/>
  <c r="H37" i="106"/>
  <c r="I37" i="106" s="1"/>
  <c r="K37" i="106" s="1"/>
  <c r="H10" i="106"/>
  <c r="I10" i="106" s="1"/>
  <c r="K10" i="106" s="1"/>
  <c r="H26" i="106"/>
  <c r="I26" i="106" s="1"/>
  <c r="K26" i="106" s="1"/>
  <c r="H42" i="106"/>
  <c r="I42" i="106" s="1"/>
  <c r="K42" i="106" s="1"/>
  <c r="H15" i="106"/>
  <c r="I15" i="106" s="1"/>
  <c r="K15" i="106" s="1"/>
  <c r="H31" i="106"/>
  <c r="I31" i="106" s="1"/>
  <c r="K31" i="106" s="1"/>
  <c r="H25" i="106"/>
  <c r="I25" i="106" s="1"/>
  <c r="K25" i="106" s="1"/>
  <c r="H46" i="106"/>
  <c r="I46" i="106" s="1"/>
  <c r="K46" i="106" s="1"/>
  <c r="H20" i="106"/>
  <c r="I20" i="106" s="1"/>
  <c r="K20" i="106" s="1"/>
  <c r="H41" i="106"/>
  <c r="I41" i="106" s="1"/>
  <c r="K41" i="106" s="1"/>
  <c r="H19" i="106"/>
  <c r="I19" i="106" s="1"/>
  <c r="K19" i="106" s="1"/>
  <c r="H36" i="106"/>
  <c r="I36" i="106" s="1"/>
  <c r="K36" i="106" s="1"/>
  <c r="H14" i="106"/>
  <c r="I14" i="106" s="1"/>
  <c r="K14" i="106" s="1"/>
  <c r="H35" i="106"/>
  <c r="I35" i="106" s="1"/>
  <c r="K35" i="106" s="1"/>
  <c r="H9" i="106"/>
  <c r="I9" i="106" s="1"/>
  <c r="K9" i="106" s="1"/>
  <c r="H30" i="106"/>
  <c r="I30" i="106" s="1"/>
  <c r="K30" i="106" s="1"/>
  <c r="H47" i="89"/>
  <c r="I47" i="89" s="1"/>
  <c r="K47" i="89" s="1"/>
  <c r="H12" i="89"/>
  <c r="I12" i="89" s="1"/>
  <c r="K12" i="89" s="1"/>
  <c r="H28" i="89"/>
  <c r="I28" i="89" s="1"/>
  <c r="K28" i="89" s="1"/>
  <c r="H44" i="89"/>
  <c r="I44" i="89" s="1"/>
  <c r="K44" i="89" s="1"/>
  <c r="H17" i="89"/>
  <c r="I17" i="89" s="1"/>
  <c r="K17" i="89" s="1"/>
  <c r="H33" i="89"/>
  <c r="I33" i="89" s="1"/>
  <c r="K33" i="89" s="1"/>
  <c r="H6" i="89"/>
  <c r="I6" i="89" s="1"/>
  <c r="K6" i="89" s="1"/>
  <c r="H22" i="89"/>
  <c r="I22" i="89" s="1"/>
  <c r="K22" i="89" s="1"/>
  <c r="H38" i="89"/>
  <c r="I38" i="89" s="1"/>
  <c r="K38" i="89" s="1"/>
  <c r="H11" i="89"/>
  <c r="I11" i="89" s="1"/>
  <c r="K11" i="89" s="1"/>
  <c r="H27" i="89"/>
  <c r="I27" i="89" s="1"/>
  <c r="K27" i="89" s="1"/>
  <c r="H43" i="89"/>
  <c r="I43" i="89" s="1"/>
  <c r="K43" i="89" s="1"/>
  <c r="H16" i="89"/>
  <c r="I16" i="89" s="1"/>
  <c r="K16" i="89" s="1"/>
  <c r="H32" i="89"/>
  <c r="I32" i="89" s="1"/>
  <c r="K32" i="89" s="1"/>
  <c r="H5" i="89"/>
  <c r="H21" i="89"/>
  <c r="I21" i="89" s="1"/>
  <c r="K21" i="89" s="1"/>
  <c r="H37" i="89"/>
  <c r="I37" i="89" s="1"/>
  <c r="K37" i="89" s="1"/>
  <c r="H10" i="89"/>
  <c r="I10" i="89" s="1"/>
  <c r="K10" i="89" s="1"/>
  <c r="H26" i="89"/>
  <c r="I26" i="89" s="1"/>
  <c r="K26" i="89" s="1"/>
  <c r="H42" i="89"/>
  <c r="I42" i="89" s="1"/>
  <c r="K42" i="89" s="1"/>
  <c r="H15" i="89"/>
  <c r="I15" i="89" s="1"/>
  <c r="K15" i="89" s="1"/>
  <c r="H31" i="89"/>
  <c r="I31" i="89" s="1"/>
  <c r="K31" i="89" s="1"/>
  <c r="H20" i="89"/>
  <c r="I20" i="89" s="1"/>
  <c r="K20" i="89" s="1"/>
  <c r="H36" i="89"/>
  <c r="I36" i="89" s="1"/>
  <c r="K36" i="89" s="1"/>
  <c r="H9" i="89"/>
  <c r="I9" i="89" s="1"/>
  <c r="K9" i="89" s="1"/>
  <c r="H25" i="89"/>
  <c r="I25" i="89" s="1"/>
  <c r="K25" i="89" s="1"/>
  <c r="H41" i="89"/>
  <c r="I41" i="89" s="1"/>
  <c r="K41" i="89" s="1"/>
  <c r="H14" i="89"/>
  <c r="I14" i="89" s="1"/>
  <c r="K14" i="89" s="1"/>
  <c r="H30" i="89"/>
  <c r="I30" i="89" s="1"/>
  <c r="K30" i="89" s="1"/>
  <c r="H46" i="89"/>
  <c r="I46" i="89" s="1"/>
  <c r="K46" i="89" s="1"/>
  <c r="H19" i="89"/>
  <c r="I19" i="89" s="1"/>
  <c r="K19" i="89" s="1"/>
  <c r="H35" i="89"/>
  <c r="I35" i="89" s="1"/>
  <c r="K35" i="89" s="1"/>
  <c r="H24" i="89"/>
  <c r="I24" i="89" s="1"/>
  <c r="K24" i="89" s="1"/>
  <c r="H45" i="89"/>
  <c r="I45" i="89" s="1"/>
  <c r="K45" i="89" s="1"/>
  <c r="H23" i="89"/>
  <c r="I23" i="89" s="1"/>
  <c r="K23" i="89" s="1"/>
  <c r="H40" i="89"/>
  <c r="I40" i="89" s="1"/>
  <c r="K40" i="89" s="1"/>
  <c r="H18" i="89"/>
  <c r="I18" i="89" s="1"/>
  <c r="K18" i="89" s="1"/>
  <c r="H39" i="89"/>
  <c r="I39" i="89" s="1"/>
  <c r="K39" i="89" s="1"/>
  <c r="H13" i="89"/>
  <c r="I13" i="89" s="1"/>
  <c r="K13" i="89" s="1"/>
  <c r="H34" i="89"/>
  <c r="I34" i="89" s="1"/>
  <c r="K34" i="89" s="1"/>
  <c r="H8" i="89"/>
  <c r="I8" i="89" s="1"/>
  <c r="K8" i="89" s="1"/>
  <c r="H29" i="89"/>
  <c r="I29" i="89" s="1"/>
  <c r="K29" i="89" s="1"/>
  <c r="H7" i="89"/>
  <c r="I7" i="89" s="1"/>
  <c r="K7" i="89" s="1"/>
  <c r="H47" i="75"/>
  <c r="I47" i="75" s="1"/>
  <c r="K47" i="75" s="1"/>
  <c r="H32" i="75"/>
  <c r="I32" i="75" s="1"/>
  <c r="K32" i="75" s="1"/>
  <c r="H13" i="75"/>
  <c r="I13" i="75" s="1"/>
  <c r="K13" i="75" s="1"/>
  <c r="H45" i="75"/>
  <c r="I45" i="75" s="1"/>
  <c r="K45" i="75" s="1"/>
  <c r="H18" i="75"/>
  <c r="I18" i="75" s="1"/>
  <c r="K18" i="75" s="1"/>
  <c r="H8" i="75"/>
  <c r="I8" i="75" s="1"/>
  <c r="K8" i="75" s="1"/>
  <c r="H36" i="75"/>
  <c r="I36" i="75" s="1"/>
  <c r="K36" i="75" s="1"/>
  <c r="H21" i="75"/>
  <c r="I21" i="75" s="1"/>
  <c r="K21" i="75" s="1"/>
  <c r="H6" i="75"/>
  <c r="I6" i="75" s="1"/>
  <c r="K6" i="75" s="1"/>
  <c r="H22" i="75"/>
  <c r="I22" i="75" s="1"/>
  <c r="K22" i="75" s="1"/>
  <c r="H16" i="75"/>
  <c r="I16" i="75" s="1"/>
  <c r="K16" i="75" s="1"/>
  <c r="H44" i="75"/>
  <c r="I44" i="75" s="1"/>
  <c r="K44" i="75" s="1"/>
  <c r="H29" i="75"/>
  <c r="I29" i="75" s="1"/>
  <c r="K29" i="75" s="1"/>
  <c r="H10" i="75"/>
  <c r="I10" i="75" s="1"/>
  <c r="K10" i="75" s="1"/>
  <c r="H26" i="75"/>
  <c r="I26" i="75" s="1"/>
  <c r="K26" i="75" s="1"/>
  <c r="H24" i="75"/>
  <c r="I24" i="75" s="1"/>
  <c r="K24" i="75" s="1"/>
  <c r="H30" i="75"/>
  <c r="I30" i="75" s="1"/>
  <c r="K30" i="75" s="1"/>
  <c r="H46" i="75"/>
  <c r="I46" i="75" s="1"/>
  <c r="K46" i="75" s="1"/>
  <c r="H40" i="75"/>
  <c r="I40" i="75" s="1"/>
  <c r="K40" i="75" s="1"/>
  <c r="H33" i="75"/>
  <c r="I33" i="75" s="1"/>
  <c r="K33" i="75" s="1"/>
  <c r="H15" i="75"/>
  <c r="I15" i="75" s="1"/>
  <c r="K15" i="75" s="1"/>
  <c r="H31" i="75"/>
  <c r="I31" i="75" s="1"/>
  <c r="K31" i="75" s="1"/>
  <c r="H38" i="75"/>
  <c r="I38" i="75" s="1"/>
  <c r="K38" i="75" s="1"/>
  <c r="H5" i="75"/>
  <c r="H34" i="75"/>
  <c r="I34" i="75" s="1"/>
  <c r="K34" i="75" s="1"/>
  <c r="H12" i="75"/>
  <c r="I12" i="75" s="1"/>
  <c r="K12" i="75" s="1"/>
  <c r="H9" i="75"/>
  <c r="I9" i="75" s="1"/>
  <c r="K9" i="75" s="1"/>
  <c r="H41" i="75"/>
  <c r="I41" i="75" s="1"/>
  <c r="K41" i="75" s="1"/>
  <c r="H19" i="75"/>
  <c r="I19" i="75" s="1"/>
  <c r="K19" i="75" s="1"/>
  <c r="H35" i="75"/>
  <c r="I35" i="75" s="1"/>
  <c r="K35" i="75" s="1"/>
  <c r="H37" i="75"/>
  <c r="I37" i="75" s="1"/>
  <c r="K37" i="75" s="1"/>
  <c r="H28" i="75"/>
  <c r="I28" i="75" s="1"/>
  <c r="K28" i="75" s="1"/>
  <c r="H11" i="75"/>
  <c r="I11" i="75" s="1"/>
  <c r="K11" i="75" s="1"/>
  <c r="H43" i="75"/>
  <c r="I43" i="75" s="1"/>
  <c r="K43" i="75" s="1"/>
  <c r="H14" i="75"/>
  <c r="I14" i="75" s="1"/>
  <c r="K14" i="75" s="1"/>
  <c r="H17" i="75"/>
  <c r="I17" i="75" s="1"/>
  <c r="K17" i="75" s="1"/>
  <c r="H23" i="75"/>
  <c r="I23" i="75" s="1"/>
  <c r="K23" i="75" s="1"/>
  <c r="H42" i="75"/>
  <c r="I42" i="75" s="1"/>
  <c r="K42" i="75" s="1"/>
  <c r="H25" i="75"/>
  <c r="I25" i="75" s="1"/>
  <c r="K25" i="75" s="1"/>
  <c r="H27" i="75"/>
  <c r="I27" i="75" s="1"/>
  <c r="K27" i="75" s="1"/>
  <c r="H20" i="75"/>
  <c r="I20" i="75" s="1"/>
  <c r="K20" i="75" s="1"/>
  <c r="H39" i="75"/>
  <c r="I39" i="75" s="1"/>
  <c r="K39" i="75" s="1"/>
  <c r="H7" i="75"/>
  <c r="I7" i="75" s="1"/>
  <c r="K7" i="75" s="1"/>
  <c r="H47" i="70"/>
  <c r="I47" i="70" s="1"/>
  <c r="K47" i="70" s="1"/>
  <c r="H7" i="70"/>
  <c r="I7" i="70" s="1"/>
  <c r="K7" i="70" s="1"/>
  <c r="H5" i="70"/>
  <c r="H41" i="70"/>
  <c r="I41" i="70" s="1"/>
  <c r="K41" i="70" s="1"/>
  <c r="H16" i="70"/>
  <c r="I16" i="70" s="1"/>
  <c r="K16" i="70" s="1"/>
  <c r="H32" i="70"/>
  <c r="I32" i="70" s="1"/>
  <c r="K32" i="70" s="1"/>
  <c r="H9" i="70"/>
  <c r="I9" i="70" s="1"/>
  <c r="K9" i="70" s="1"/>
  <c r="H37" i="70"/>
  <c r="I37" i="70" s="1"/>
  <c r="K37" i="70" s="1"/>
  <c r="H18" i="70"/>
  <c r="I18" i="70" s="1"/>
  <c r="K18" i="70" s="1"/>
  <c r="H34" i="70"/>
  <c r="I34" i="70" s="1"/>
  <c r="K34" i="70" s="1"/>
  <c r="H15" i="70"/>
  <c r="I15" i="70" s="1"/>
  <c r="K15" i="70" s="1"/>
  <c r="H39" i="70"/>
  <c r="I39" i="70" s="1"/>
  <c r="K39" i="70" s="1"/>
  <c r="H11" i="70"/>
  <c r="I11" i="70" s="1"/>
  <c r="K11" i="70" s="1"/>
  <c r="H13" i="70"/>
  <c r="I13" i="70" s="1"/>
  <c r="K13" i="70" s="1"/>
  <c r="H45" i="70"/>
  <c r="I45" i="70" s="1"/>
  <c r="K45" i="70" s="1"/>
  <c r="H20" i="70"/>
  <c r="I20" i="70" s="1"/>
  <c r="K20" i="70" s="1"/>
  <c r="H36" i="70"/>
  <c r="I36" i="70" s="1"/>
  <c r="K36" i="70" s="1"/>
  <c r="H17" i="70"/>
  <c r="I17" i="70" s="1"/>
  <c r="K17" i="70" s="1"/>
  <c r="H6" i="70"/>
  <c r="I6" i="70" s="1"/>
  <c r="K6" i="70" s="1"/>
  <c r="H22" i="70"/>
  <c r="I22" i="70" s="1"/>
  <c r="K22" i="70" s="1"/>
  <c r="H38" i="70"/>
  <c r="I38" i="70" s="1"/>
  <c r="K38" i="70" s="1"/>
  <c r="H23" i="70"/>
  <c r="I23" i="70" s="1"/>
  <c r="K23" i="70" s="1"/>
  <c r="H43" i="70"/>
  <c r="I43" i="70" s="1"/>
  <c r="K43" i="70" s="1"/>
  <c r="H33" i="70"/>
  <c r="I33" i="70" s="1"/>
  <c r="K33" i="70" s="1"/>
  <c r="H28" i="70"/>
  <c r="I28" i="70" s="1"/>
  <c r="K28" i="70" s="1"/>
  <c r="H29" i="70"/>
  <c r="I29" i="70" s="1"/>
  <c r="K29" i="70" s="1"/>
  <c r="H30" i="70"/>
  <c r="I30" i="70" s="1"/>
  <c r="K30" i="70" s="1"/>
  <c r="H35" i="70"/>
  <c r="I35" i="70" s="1"/>
  <c r="K35" i="70" s="1"/>
  <c r="H19" i="70"/>
  <c r="I19" i="70" s="1"/>
  <c r="K19" i="70" s="1"/>
  <c r="H8" i="70"/>
  <c r="I8" i="70" s="1"/>
  <c r="K8" i="70" s="1"/>
  <c r="H40" i="70"/>
  <c r="I40" i="70" s="1"/>
  <c r="K40" i="70" s="1"/>
  <c r="H10" i="70"/>
  <c r="I10" i="70" s="1"/>
  <c r="K10" i="70" s="1"/>
  <c r="H42" i="70"/>
  <c r="I42" i="70" s="1"/>
  <c r="K42" i="70" s="1"/>
  <c r="H27" i="70"/>
  <c r="I27" i="70" s="1"/>
  <c r="K27" i="70" s="1"/>
  <c r="H44" i="70"/>
  <c r="I44" i="70" s="1"/>
  <c r="K44" i="70" s="1"/>
  <c r="H14" i="70"/>
  <c r="I14" i="70" s="1"/>
  <c r="K14" i="70" s="1"/>
  <c r="H24" i="70"/>
  <c r="I24" i="70" s="1"/>
  <c r="K24" i="70" s="1"/>
  <c r="H26" i="70"/>
  <c r="I26" i="70" s="1"/>
  <c r="K26" i="70" s="1"/>
  <c r="H12" i="70"/>
  <c r="I12" i="70" s="1"/>
  <c r="K12" i="70" s="1"/>
  <c r="H46" i="70"/>
  <c r="I46" i="70" s="1"/>
  <c r="K46" i="70" s="1"/>
  <c r="H21" i="70"/>
  <c r="I21" i="70" s="1"/>
  <c r="K21" i="70" s="1"/>
  <c r="H25" i="70"/>
  <c r="I25" i="70" s="1"/>
  <c r="K25" i="70" s="1"/>
  <c r="H31" i="70"/>
  <c r="I31" i="70" s="1"/>
  <c r="K31" i="70" s="1"/>
  <c r="H47" i="96"/>
  <c r="I47" i="96" s="1"/>
  <c r="K47" i="96" s="1"/>
  <c r="H5" i="96"/>
  <c r="H21" i="96"/>
  <c r="I21" i="96" s="1"/>
  <c r="K21" i="96" s="1"/>
  <c r="H37" i="96"/>
  <c r="I37" i="96" s="1"/>
  <c r="K37" i="96" s="1"/>
  <c r="H20" i="96"/>
  <c r="I20" i="96" s="1"/>
  <c r="K20" i="96" s="1"/>
  <c r="H10" i="96"/>
  <c r="I10" i="96" s="1"/>
  <c r="K10" i="96" s="1"/>
  <c r="H26" i="96"/>
  <c r="I26" i="96" s="1"/>
  <c r="K26" i="96" s="1"/>
  <c r="H42" i="96"/>
  <c r="I42" i="96" s="1"/>
  <c r="K42" i="96" s="1"/>
  <c r="H36" i="96"/>
  <c r="I36" i="96" s="1"/>
  <c r="K36" i="96" s="1"/>
  <c r="H19" i="96"/>
  <c r="I19" i="96" s="1"/>
  <c r="K19" i="96" s="1"/>
  <c r="H35" i="96"/>
  <c r="I35" i="96" s="1"/>
  <c r="K35" i="96" s="1"/>
  <c r="H16" i="96"/>
  <c r="I16" i="96" s="1"/>
  <c r="K16" i="96" s="1"/>
  <c r="H9" i="96"/>
  <c r="I9" i="96" s="1"/>
  <c r="K9" i="96" s="1"/>
  <c r="H25" i="96"/>
  <c r="I25" i="96" s="1"/>
  <c r="K25" i="96" s="1"/>
  <c r="H41" i="96"/>
  <c r="I41" i="96" s="1"/>
  <c r="K41" i="96" s="1"/>
  <c r="H32" i="96"/>
  <c r="I32" i="96" s="1"/>
  <c r="K32" i="96" s="1"/>
  <c r="H14" i="96"/>
  <c r="I14" i="96" s="1"/>
  <c r="K14" i="96" s="1"/>
  <c r="H30" i="96"/>
  <c r="I30" i="96" s="1"/>
  <c r="K30" i="96" s="1"/>
  <c r="H46" i="96"/>
  <c r="I46" i="96" s="1"/>
  <c r="K46" i="96" s="1"/>
  <c r="H7" i="96"/>
  <c r="I7" i="96" s="1"/>
  <c r="K7" i="96" s="1"/>
  <c r="H23" i="96"/>
  <c r="I23" i="96" s="1"/>
  <c r="K23" i="96" s="1"/>
  <c r="H39" i="96"/>
  <c r="I39" i="96" s="1"/>
  <c r="K39" i="96" s="1"/>
  <c r="H28" i="96"/>
  <c r="I28" i="96" s="1"/>
  <c r="K28" i="96" s="1"/>
  <c r="H13" i="96"/>
  <c r="I13" i="96" s="1"/>
  <c r="K13" i="96" s="1"/>
  <c r="H29" i="96"/>
  <c r="I29" i="96" s="1"/>
  <c r="K29" i="96" s="1"/>
  <c r="H45" i="96"/>
  <c r="I45" i="96" s="1"/>
  <c r="K45" i="96" s="1"/>
  <c r="H40" i="96"/>
  <c r="I40" i="96" s="1"/>
  <c r="K40" i="96" s="1"/>
  <c r="H18" i="96"/>
  <c r="I18" i="96" s="1"/>
  <c r="K18" i="96" s="1"/>
  <c r="H34" i="96"/>
  <c r="I34" i="96" s="1"/>
  <c r="K34" i="96" s="1"/>
  <c r="H12" i="96"/>
  <c r="I12" i="96" s="1"/>
  <c r="K12" i="96" s="1"/>
  <c r="H11" i="96"/>
  <c r="I11" i="96" s="1"/>
  <c r="K11" i="96" s="1"/>
  <c r="H27" i="96"/>
  <c r="I27" i="96" s="1"/>
  <c r="K27" i="96" s="1"/>
  <c r="H43" i="96"/>
  <c r="I43" i="96" s="1"/>
  <c r="K43" i="96" s="1"/>
  <c r="H33" i="96"/>
  <c r="I33" i="96" s="1"/>
  <c r="K33" i="96" s="1"/>
  <c r="H38" i="96"/>
  <c r="I38" i="96" s="1"/>
  <c r="K38" i="96" s="1"/>
  <c r="H8" i="96"/>
  <c r="I8" i="96" s="1"/>
  <c r="K8" i="96" s="1"/>
  <c r="H24" i="96"/>
  <c r="I24" i="96" s="1"/>
  <c r="K24" i="96" s="1"/>
  <c r="H44" i="96"/>
  <c r="I44" i="96" s="1"/>
  <c r="K44" i="96" s="1"/>
  <c r="H6" i="96"/>
  <c r="I6" i="96" s="1"/>
  <c r="K6" i="96" s="1"/>
  <c r="H15" i="96"/>
  <c r="I15" i="96" s="1"/>
  <c r="K15" i="96" s="1"/>
  <c r="H22" i="96"/>
  <c r="I22" i="96" s="1"/>
  <c r="K22" i="96" s="1"/>
  <c r="H31" i="96"/>
  <c r="I31" i="96" s="1"/>
  <c r="K31" i="96" s="1"/>
  <c r="H17" i="96"/>
  <c r="I17" i="96" s="1"/>
  <c r="K17" i="96" s="1"/>
  <c r="H47" i="84"/>
  <c r="I47" i="84" s="1"/>
  <c r="K47" i="84" s="1"/>
  <c r="H12" i="84"/>
  <c r="I12" i="84" s="1"/>
  <c r="K12" i="84" s="1"/>
  <c r="H28" i="84"/>
  <c r="I28" i="84" s="1"/>
  <c r="K28" i="84" s="1"/>
  <c r="H44" i="84"/>
  <c r="I44" i="84" s="1"/>
  <c r="K44" i="84" s="1"/>
  <c r="H17" i="84"/>
  <c r="I17" i="84" s="1"/>
  <c r="K17" i="84" s="1"/>
  <c r="H33" i="84"/>
  <c r="I33" i="84" s="1"/>
  <c r="K33" i="84" s="1"/>
  <c r="H6" i="84"/>
  <c r="I6" i="84" s="1"/>
  <c r="K6" i="84" s="1"/>
  <c r="H22" i="84"/>
  <c r="I22" i="84" s="1"/>
  <c r="K22" i="84" s="1"/>
  <c r="H38" i="84"/>
  <c r="I38" i="84" s="1"/>
  <c r="K38" i="84" s="1"/>
  <c r="H11" i="84"/>
  <c r="I11" i="84" s="1"/>
  <c r="K11" i="84" s="1"/>
  <c r="H27" i="84"/>
  <c r="I27" i="84" s="1"/>
  <c r="K27" i="84" s="1"/>
  <c r="H43" i="84"/>
  <c r="I43" i="84" s="1"/>
  <c r="K43" i="84" s="1"/>
  <c r="H16" i="84"/>
  <c r="I16" i="84" s="1"/>
  <c r="K16" i="84" s="1"/>
  <c r="H32" i="84"/>
  <c r="I32" i="84" s="1"/>
  <c r="K32" i="84" s="1"/>
  <c r="H5" i="84"/>
  <c r="H21" i="84"/>
  <c r="I21" i="84" s="1"/>
  <c r="K21" i="84" s="1"/>
  <c r="H37" i="84"/>
  <c r="I37" i="84" s="1"/>
  <c r="K37" i="84" s="1"/>
  <c r="H10" i="84"/>
  <c r="I10" i="84" s="1"/>
  <c r="K10" i="84" s="1"/>
  <c r="H26" i="84"/>
  <c r="I26" i="84" s="1"/>
  <c r="K26" i="84" s="1"/>
  <c r="H42" i="84"/>
  <c r="I42" i="84" s="1"/>
  <c r="K42" i="84" s="1"/>
  <c r="H15" i="84"/>
  <c r="I15" i="84" s="1"/>
  <c r="K15" i="84" s="1"/>
  <c r="H31" i="84"/>
  <c r="I31" i="84" s="1"/>
  <c r="K31" i="84" s="1"/>
  <c r="H20" i="84"/>
  <c r="I20" i="84" s="1"/>
  <c r="K20" i="84" s="1"/>
  <c r="H36" i="84"/>
  <c r="I36" i="84" s="1"/>
  <c r="K36" i="84" s="1"/>
  <c r="H9" i="84"/>
  <c r="I9" i="84" s="1"/>
  <c r="K9" i="84" s="1"/>
  <c r="H25" i="84"/>
  <c r="I25" i="84" s="1"/>
  <c r="K25" i="84" s="1"/>
  <c r="H41" i="84"/>
  <c r="I41" i="84" s="1"/>
  <c r="K41" i="84" s="1"/>
  <c r="H14" i="84"/>
  <c r="I14" i="84" s="1"/>
  <c r="K14" i="84" s="1"/>
  <c r="H30" i="84"/>
  <c r="I30" i="84" s="1"/>
  <c r="K30" i="84" s="1"/>
  <c r="H46" i="84"/>
  <c r="I46" i="84" s="1"/>
  <c r="K46" i="84" s="1"/>
  <c r="H19" i="84"/>
  <c r="I19" i="84" s="1"/>
  <c r="K19" i="84" s="1"/>
  <c r="H35" i="84"/>
  <c r="I35" i="84" s="1"/>
  <c r="K35" i="84" s="1"/>
  <c r="H13" i="84"/>
  <c r="I13" i="84" s="1"/>
  <c r="K13" i="84" s="1"/>
  <c r="H34" i="84"/>
  <c r="I34" i="84" s="1"/>
  <c r="K34" i="84" s="1"/>
  <c r="H45" i="84"/>
  <c r="I45" i="84" s="1"/>
  <c r="K45" i="84" s="1"/>
  <c r="H8" i="84"/>
  <c r="I8" i="84" s="1"/>
  <c r="K8" i="84" s="1"/>
  <c r="H29" i="84"/>
  <c r="I29" i="84" s="1"/>
  <c r="K29" i="84" s="1"/>
  <c r="H7" i="84"/>
  <c r="I7" i="84" s="1"/>
  <c r="K7" i="84" s="1"/>
  <c r="H24" i="84"/>
  <c r="I24" i="84" s="1"/>
  <c r="K24" i="84" s="1"/>
  <c r="H23" i="84"/>
  <c r="I23" i="84" s="1"/>
  <c r="K23" i="84" s="1"/>
  <c r="H40" i="84"/>
  <c r="I40" i="84" s="1"/>
  <c r="K40" i="84" s="1"/>
  <c r="H18" i="84"/>
  <c r="I18" i="84" s="1"/>
  <c r="K18" i="84" s="1"/>
  <c r="H39" i="84"/>
  <c r="I39" i="84" s="1"/>
  <c r="K39" i="84" s="1"/>
  <c r="L48" i="55"/>
  <c r="C48" i="55"/>
  <c r="T42" i="55"/>
  <c r="J42" i="55"/>
  <c r="H48" i="68" l="1"/>
  <c r="H48" i="94"/>
  <c r="I5" i="94"/>
  <c r="I5" i="99"/>
  <c r="H48" i="99"/>
  <c r="I5" i="66"/>
  <c r="H48" i="66"/>
  <c r="H48" i="91"/>
  <c r="I5" i="91"/>
  <c r="I5" i="83"/>
  <c r="H48" i="83"/>
  <c r="H48" i="87"/>
  <c r="I5" i="87"/>
  <c r="H48" i="84"/>
  <c r="I5" i="84"/>
  <c r="H48" i="96"/>
  <c r="I5" i="96"/>
  <c r="I5" i="75"/>
  <c r="H48" i="75"/>
  <c r="I5" i="89"/>
  <c r="H48" i="89"/>
  <c r="H48" i="106"/>
  <c r="I5" i="106"/>
  <c r="H48" i="86"/>
  <c r="I5" i="86"/>
  <c r="I5" i="101"/>
  <c r="H48" i="101"/>
  <c r="H48" i="78"/>
  <c r="I5" i="78"/>
  <c r="H48" i="82"/>
  <c r="I5" i="82"/>
  <c r="I5" i="73"/>
  <c r="H48" i="73"/>
  <c r="H48" i="88"/>
  <c r="I5" i="88"/>
  <c r="I5" i="104"/>
  <c r="H48" i="104"/>
  <c r="H48" i="76"/>
  <c r="I5" i="76"/>
  <c r="I5" i="85"/>
  <c r="H48" i="85"/>
  <c r="I5" i="71"/>
  <c r="H48" i="71"/>
  <c r="I5" i="95"/>
  <c r="H48" i="95"/>
  <c r="H48" i="72"/>
  <c r="I5" i="72"/>
  <c r="I5" i="105"/>
  <c r="H48" i="105"/>
  <c r="H48" i="98"/>
  <c r="I5" i="98"/>
  <c r="H48" i="74"/>
  <c r="I5" i="74"/>
  <c r="I5" i="102"/>
  <c r="H48" i="102"/>
  <c r="H48" i="69"/>
  <c r="I5" i="69"/>
  <c r="I5" i="79"/>
  <c r="H48" i="79"/>
  <c r="H48" i="92"/>
  <c r="I5" i="92"/>
  <c r="I5" i="70"/>
  <c r="H48" i="70"/>
  <c r="I5" i="77"/>
  <c r="H48" i="77"/>
  <c r="I5" i="93"/>
  <c r="H48" i="93"/>
  <c r="H48" i="100"/>
  <c r="I5" i="100"/>
  <c r="I5" i="80"/>
  <c r="H48" i="80"/>
  <c r="I5" i="67"/>
  <c r="H48" i="67"/>
  <c r="H48" i="97"/>
  <c r="I5" i="97"/>
  <c r="I48" i="68"/>
  <c r="K5" i="68"/>
  <c r="K48" i="68" s="1"/>
  <c r="M48" i="68" s="1"/>
  <c r="O45" i="68" s="1"/>
  <c r="Q45" i="68" s="1"/>
  <c r="I5" i="81"/>
  <c r="H48" i="81"/>
  <c r="I5" i="107"/>
  <c r="H48" i="107"/>
  <c r="I5" i="103"/>
  <c r="H48" i="103"/>
  <c r="H48" i="90"/>
  <c r="I5" i="90"/>
  <c r="E5" i="55"/>
  <c r="E6" i="55"/>
  <c r="E7" i="55"/>
  <c r="E8" i="55"/>
  <c r="E9" i="55"/>
  <c r="E10" i="55"/>
  <c r="E11" i="55"/>
  <c r="E12" i="55"/>
  <c r="E13" i="55"/>
  <c r="E14" i="55"/>
  <c r="E15" i="55"/>
  <c r="E16" i="55"/>
  <c r="E17" i="55"/>
  <c r="E18" i="55"/>
  <c r="E19" i="55"/>
  <c r="E20" i="55"/>
  <c r="E21" i="55"/>
  <c r="E22" i="55"/>
  <c r="E23" i="55"/>
  <c r="E24" i="55"/>
  <c r="E25" i="55"/>
  <c r="E26" i="55"/>
  <c r="E27" i="55"/>
  <c r="E28" i="55"/>
  <c r="E29" i="55"/>
  <c r="E30" i="55"/>
  <c r="E31" i="55"/>
  <c r="E32" i="55"/>
  <c r="E33" i="55"/>
  <c r="E34" i="55"/>
  <c r="E35" i="55"/>
  <c r="E36" i="55"/>
  <c r="E37" i="55"/>
  <c r="E38" i="55"/>
  <c r="E39" i="55"/>
  <c r="E40" i="55"/>
  <c r="E41" i="55"/>
  <c r="E42" i="55"/>
  <c r="E43" i="55"/>
  <c r="O17" i="68" l="1"/>
  <c r="Q17" i="68" s="1"/>
  <c r="O25" i="68"/>
  <c r="Q25" i="68" s="1"/>
  <c r="O37" i="68"/>
  <c r="Q37" i="68" s="1"/>
  <c r="O8" i="68"/>
  <c r="Q8" i="68" s="1"/>
  <c r="O11" i="68"/>
  <c r="Q11" i="68" s="1"/>
  <c r="O12" i="68"/>
  <c r="Q12" i="68" s="1"/>
  <c r="O22" i="68"/>
  <c r="Q22" i="68" s="1"/>
  <c r="O6" i="68"/>
  <c r="Q6" i="68" s="1"/>
  <c r="O20" i="68"/>
  <c r="Q20" i="68" s="1"/>
  <c r="O41" i="68"/>
  <c r="Q41" i="68" s="1"/>
  <c r="O35" i="68"/>
  <c r="Q35" i="68" s="1"/>
  <c r="O18" i="68"/>
  <c r="Q18" i="68" s="1"/>
  <c r="O29" i="68"/>
  <c r="Q29" i="68" s="1"/>
  <c r="O24" i="68"/>
  <c r="Q24" i="68" s="1"/>
  <c r="O44" i="68"/>
  <c r="Q44" i="68" s="1"/>
  <c r="O46" i="68"/>
  <c r="Q46" i="68" s="1"/>
  <c r="O34" i="68"/>
  <c r="Q34" i="68" s="1"/>
  <c r="O10" i="68"/>
  <c r="Q10" i="68" s="1"/>
  <c r="O39" i="68"/>
  <c r="Q39" i="68" s="1"/>
  <c r="O28" i="68"/>
  <c r="Q28" i="68" s="1"/>
  <c r="O30" i="68"/>
  <c r="Q30" i="68" s="1"/>
  <c r="O47" i="68"/>
  <c r="Q47" i="68" s="1"/>
  <c r="O14" i="68"/>
  <c r="Q14" i="68" s="1"/>
  <c r="O32" i="68"/>
  <c r="Q32" i="68" s="1"/>
  <c r="O19" i="68"/>
  <c r="Q19" i="68" s="1"/>
  <c r="O5" i="68"/>
  <c r="Q5" i="68" s="1"/>
  <c r="O9" i="68"/>
  <c r="Q9" i="68" s="1"/>
  <c r="O16" i="68"/>
  <c r="Q16" i="68" s="1"/>
  <c r="O38" i="68"/>
  <c r="Q38" i="68" s="1"/>
  <c r="O7" i="68"/>
  <c r="Q7" i="68" s="1"/>
  <c r="O40" i="68"/>
  <c r="Q40" i="68" s="1"/>
  <c r="O13" i="68"/>
  <c r="Q13" i="68" s="1"/>
  <c r="O42" i="68"/>
  <c r="Q42" i="68" s="1"/>
  <c r="O27" i="68"/>
  <c r="Q27" i="68" s="1"/>
  <c r="O43" i="68"/>
  <c r="Q43" i="68" s="1"/>
  <c r="O23" i="68"/>
  <c r="Q23" i="68" s="1"/>
  <c r="O36" i="68"/>
  <c r="Q36" i="68" s="1"/>
  <c r="O21" i="68"/>
  <c r="Q21" i="68" s="1"/>
  <c r="O15" i="68"/>
  <c r="Q15" i="68" s="1"/>
  <c r="O26" i="68"/>
  <c r="Q26" i="68" s="1"/>
  <c r="O33" i="68"/>
  <c r="Q33" i="68" s="1"/>
  <c r="O31" i="68"/>
  <c r="Q31" i="68" s="1"/>
  <c r="I48" i="97"/>
  <c r="K5" i="97"/>
  <c r="K48" i="97" s="1"/>
  <c r="M48" i="97" s="1"/>
  <c r="I48" i="98"/>
  <c r="K5" i="98"/>
  <c r="K48" i="98" s="1"/>
  <c r="M48" i="98" s="1"/>
  <c r="I48" i="72"/>
  <c r="K5" i="72"/>
  <c r="K48" i="72" s="1"/>
  <c r="M48" i="72" s="1"/>
  <c r="I48" i="76"/>
  <c r="K5" i="76"/>
  <c r="K48" i="76" s="1"/>
  <c r="M48" i="76" s="1"/>
  <c r="I48" i="88"/>
  <c r="K5" i="88"/>
  <c r="K48" i="88" s="1"/>
  <c r="M48" i="88" s="1"/>
  <c r="I48" i="82"/>
  <c r="K5" i="82"/>
  <c r="K48" i="82" s="1"/>
  <c r="M48" i="82" s="1"/>
  <c r="I48" i="106"/>
  <c r="K5" i="106"/>
  <c r="K48" i="106" s="1"/>
  <c r="M48" i="106" s="1"/>
  <c r="I48" i="84"/>
  <c r="K5" i="84"/>
  <c r="K48" i="84" s="1"/>
  <c r="M48" i="84" s="1"/>
  <c r="I48" i="94"/>
  <c r="K5" i="94"/>
  <c r="K48" i="94" s="1"/>
  <c r="M48" i="94" s="1"/>
  <c r="I48" i="103"/>
  <c r="K5" i="103"/>
  <c r="K48" i="103" s="1"/>
  <c r="M48" i="103" s="1"/>
  <c r="I48" i="81"/>
  <c r="K5" i="81"/>
  <c r="K48" i="81" s="1"/>
  <c r="M48" i="81" s="1"/>
  <c r="I48" i="80"/>
  <c r="K5" i="80"/>
  <c r="K48" i="80" s="1"/>
  <c r="M48" i="80" s="1"/>
  <c r="I48" i="93"/>
  <c r="K5" i="93"/>
  <c r="K48" i="93" s="1"/>
  <c r="M48" i="93" s="1"/>
  <c r="I48" i="70"/>
  <c r="K5" i="70"/>
  <c r="K48" i="70" s="1"/>
  <c r="M48" i="70" s="1"/>
  <c r="I48" i="79"/>
  <c r="K5" i="79"/>
  <c r="K48" i="79" s="1"/>
  <c r="M48" i="79" s="1"/>
  <c r="I48" i="102"/>
  <c r="K5" i="102"/>
  <c r="K48" i="102" s="1"/>
  <c r="M48" i="102" s="1"/>
  <c r="I48" i="71"/>
  <c r="K5" i="71"/>
  <c r="K48" i="71" s="1"/>
  <c r="M48" i="71" s="1"/>
  <c r="I48" i="101"/>
  <c r="K5" i="101"/>
  <c r="K48" i="101" s="1"/>
  <c r="M48" i="101" s="1"/>
  <c r="I48" i="75"/>
  <c r="K5" i="75"/>
  <c r="K48" i="75" s="1"/>
  <c r="M48" i="75" s="1"/>
  <c r="I48" i="83"/>
  <c r="K5" i="83"/>
  <c r="K48" i="83" s="1"/>
  <c r="M48" i="83" s="1"/>
  <c r="I48" i="66"/>
  <c r="K5" i="66"/>
  <c r="K48" i="66" s="1"/>
  <c r="M48" i="66" s="1"/>
  <c r="I48" i="90"/>
  <c r="K5" i="90"/>
  <c r="K48" i="90" s="1"/>
  <c r="M48" i="90" s="1"/>
  <c r="I48" i="100"/>
  <c r="K5" i="100"/>
  <c r="K48" i="100" s="1"/>
  <c r="M48" i="100" s="1"/>
  <c r="I48" i="92"/>
  <c r="K5" i="92"/>
  <c r="K48" i="92" s="1"/>
  <c r="M48" i="92" s="1"/>
  <c r="I48" i="69"/>
  <c r="K5" i="69"/>
  <c r="K48" i="69" s="1"/>
  <c r="M48" i="69" s="1"/>
  <c r="I48" i="74"/>
  <c r="K5" i="74"/>
  <c r="K48" i="74" s="1"/>
  <c r="M48" i="74" s="1"/>
  <c r="I48" i="78"/>
  <c r="K5" i="78"/>
  <c r="K48" i="78" s="1"/>
  <c r="M48" i="78" s="1"/>
  <c r="I48" i="86"/>
  <c r="K5" i="86"/>
  <c r="K48" i="86" s="1"/>
  <c r="M48" i="86" s="1"/>
  <c r="I48" i="96"/>
  <c r="K5" i="96"/>
  <c r="K48" i="96" s="1"/>
  <c r="M48" i="96" s="1"/>
  <c r="I48" i="87"/>
  <c r="K5" i="87"/>
  <c r="K48" i="87" s="1"/>
  <c r="M48" i="87" s="1"/>
  <c r="I48" i="91"/>
  <c r="K5" i="91"/>
  <c r="K48" i="91" s="1"/>
  <c r="M48" i="91" s="1"/>
  <c r="I48" i="107"/>
  <c r="K5" i="107"/>
  <c r="K48" i="107" s="1"/>
  <c r="M48" i="107" s="1"/>
  <c r="I48" i="67"/>
  <c r="K5" i="67"/>
  <c r="K48" i="67" s="1"/>
  <c r="M48" i="67" s="1"/>
  <c r="I48" i="77"/>
  <c r="K5" i="77"/>
  <c r="K48" i="77" s="1"/>
  <c r="M48" i="77" s="1"/>
  <c r="I48" i="105"/>
  <c r="K5" i="105"/>
  <c r="K48" i="105" s="1"/>
  <c r="M48" i="105" s="1"/>
  <c r="I48" i="95"/>
  <c r="K5" i="95"/>
  <c r="K48" i="95" s="1"/>
  <c r="M48" i="95" s="1"/>
  <c r="I48" i="85"/>
  <c r="K5" i="85"/>
  <c r="K48" i="85" s="1"/>
  <c r="M48" i="85" s="1"/>
  <c r="I48" i="104"/>
  <c r="K5" i="104"/>
  <c r="K48" i="104" s="1"/>
  <c r="M48" i="104" s="1"/>
  <c r="I48" i="73"/>
  <c r="K5" i="73"/>
  <c r="K48" i="73" s="1"/>
  <c r="M48" i="73" s="1"/>
  <c r="I48" i="89"/>
  <c r="K5" i="89"/>
  <c r="K48" i="89" s="1"/>
  <c r="M48" i="89" s="1"/>
  <c r="I48" i="99"/>
  <c r="K5" i="99"/>
  <c r="K48" i="99" s="1"/>
  <c r="M48" i="99" s="1"/>
  <c r="R5" i="68" a="1"/>
  <c r="E47" i="55"/>
  <c r="E45" i="55"/>
  <c r="E46" i="55"/>
  <c r="E44" i="55"/>
  <c r="Q48" i="68" l="1"/>
  <c r="O48" i="68"/>
  <c r="O23" i="89"/>
  <c r="Q23" i="89" s="1"/>
  <c r="O43" i="89"/>
  <c r="Q43" i="89" s="1"/>
  <c r="O33" i="89"/>
  <c r="Q33" i="89" s="1"/>
  <c r="O22" i="89"/>
  <c r="Q22" i="89" s="1"/>
  <c r="O28" i="89"/>
  <c r="Q28" i="89" s="1"/>
  <c r="O41" i="89"/>
  <c r="Q41" i="89" s="1"/>
  <c r="O27" i="89"/>
  <c r="Q27" i="89" s="1"/>
  <c r="O11" i="89"/>
  <c r="Q11" i="89" s="1"/>
  <c r="O5" i="89"/>
  <c r="O9" i="89"/>
  <c r="Q9" i="89" s="1"/>
  <c r="O24" i="89"/>
  <c r="Q24" i="89" s="1"/>
  <c r="O16" i="89"/>
  <c r="Q16" i="89" s="1"/>
  <c r="O47" i="89"/>
  <c r="Q47" i="89" s="1"/>
  <c r="O36" i="89"/>
  <c r="Q36" i="89" s="1"/>
  <c r="O37" i="89"/>
  <c r="Q37" i="89" s="1"/>
  <c r="O26" i="89"/>
  <c r="Q26" i="89" s="1"/>
  <c r="O32" i="89"/>
  <c r="Q32" i="89" s="1"/>
  <c r="O44" i="89"/>
  <c r="Q44" i="89" s="1"/>
  <c r="O30" i="89"/>
  <c r="Q30" i="89" s="1"/>
  <c r="O12" i="89"/>
  <c r="Q12" i="89" s="1"/>
  <c r="O6" i="89"/>
  <c r="Q6" i="89" s="1"/>
  <c r="O10" i="89"/>
  <c r="Q10" i="89" s="1"/>
  <c r="O31" i="89"/>
  <c r="Q31" i="89" s="1"/>
  <c r="O13" i="89"/>
  <c r="Q13" i="89" s="1"/>
  <c r="O29" i="89"/>
  <c r="Q29" i="89" s="1"/>
  <c r="O46" i="89"/>
  <c r="Q46" i="89" s="1"/>
  <c r="O35" i="89"/>
  <c r="Q35" i="89" s="1"/>
  <c r="O15" i="89"/>
  <c r="Q15" i="89" s="1"/>
  <c r="O40" i="89"/>
  <c r="Q40" i="89" s="1"/>
  <c r="O34" i="89"/>
  <c r="Q34" i="89" s="1"/>
  <c r="O38" i="89"/>
  <c r="Q38" i="89" s="1"/>
  <c r="O20" i="89"/>
  <c r="Q20" i="89" s="1"/>
  <c r="O14" i="89"/>
  <c r="Q14" i="89" s="1"/>
  <c r="O18" i="89"/>
  <c r="Q18" i="89" s="1"/>
  <c r="O7" i="89"/>
  <c r="Q7" i="89" s="1"/>
  <c r="O39" i="89"/>
  <c r="Q39" i="89" s="1"/>
  <c r="O42" i="89"/>
  <c r="Q42" i="89" s="1"/>
  <c r="O45" i="89"/>
  <c r="Q45" i="89" s="1"/>
  <c r="O21" i="89"/>
  <c r="Q21" i="89" s="1"/>
  <c r="O8" i="89"/>
  <c r="Q8" i="89" s="1"/>
  <c r="O17" i="89"/>
  <c r="Q17" i="89" s="1"/>
  <c r="O25" i="89"/>
  <c r="Q25" i="89" s="1"/>
  <c r="O19" i="89"/>
  <c r="Q19" i="89" s="1"/>
  <c r="O27" i="104"/>
  <c r="Q27" i="104" s="1"/>
  <c r="O32" i="104"/>
  <c r="Q32" i="104" s="1"/>
  <c r="O12" i="104"/>
  <c r="Q12" i="104" s="1"/>
  <c r="O20" i="104"/>
  <c r="Q20" i="104" s="1"/>
  <c r="O37" i="104"/>
  <c r="Q37" i="104" s="1"/>
  <c r="O35" i="104"/>
  <c r="Q35" i="104" s="1"/>
  <c r="O10" i="104"/>
  <c r="Q10" i="104" s="1"/>
  <c r="O8" i="104"/>
  <c r="Q8" i="104" s="1"/>
  <c r="O18" i="104"/>
  <c r="Q18" i="104" s="1"/>
  <c r="O31" i="104"/>
  <c r="Q31" i="104" s="1"/>
  <c r="O16" i="104"/>
  <c r="Q16" i="104" s="1"/>
  <c r="O9" i="104"/>
  <c r="Q9" i="104" s="1"/>
  <c r="O36" i="104"/>
  <c r="Q36" i="104" s="1"/>
  <c r="O6" i="104"/>
  <c r="Q6" i="104" s="1"/>
  <c r="O47" i="104"/>
  <c r="Q47" i="104" s="1"/>
  <c r="O13" i="104"/>
  <c r="Q13" i="104" s="1"/>
  <c r="O44" i="104"/>
  <c r="Q44" i="104" s="1"/>
  <c r="O45" i="104"/>
  <c r="Q45" i="104" s="1"/>
  <c r="O43" i="104"/>
  <c r="Q43" i="104" s="1"/>
  <c r="O21" i="104"/>
  <c r="Q21" i="104" s="1"/>
  <c r="O7" i="104"/>
  <c r="Q7" i="104" s="1"/>
  <c r="O19" i="104"/>
  <c r="Q19" i="104" s="1"/>
  <c r="O26" i="104"/>
  <c r="Q26" i="104" s="1"/>
  <c r="O39" i="104"/>
  <c r="Q39" i="104" s="1"/>
  <c r="O24" i="104"/>
  <c r="Q24" i="104" s="1"/>
  <c r="O25" i="104"/>
  <c r="Q25" i="104" s="1"/>
  <c r="O33" i="104"/>
  <c r="Q33" i="104" s="1"/>
  <c r="O22" i="104"/>
  <c r="Q22" i="104" s="1"/>
  <c r="O23" i="104"/>
  <c r="Q23" i="104" s="1"/>
  <c r="O11" i="104"/>
  <c r="Q11" i="104" s="1"/>
  <c r="O38" i="104"/>
  <c r="Q38" i="104" s="1"/>
  <c r="O29" i="104"/>
  <c r="Q29" i="104" s="1"/>
  <c r="O14" i="104"/>
  <c r="Q14" i="104" s="1"/>
  <c r="O34" i="104"/>
  <c r="Q34" i="104" s="1"/>
  <c r="O42" i="104"/>
  <c r="Q42" i="104" s="1"/>
  <c r="O40" i="104"/>
  <c r="Q40" i="104" s="1"/>
  <c r="O17" i="104"/>
  <c r="Q17" i="104" s="1"/>
  <c r="O15" i="104"/>
  <c r="Q15" i="104" s="1"/>
  <c r="O30" i="104"/>
  <c r="Q30" i="104" s="1"/>
  <c r="O28" i="104"/>
  <c r="Q28" i="104" s="1"/>
  <c r="O41" i="104"/>
  <c r="Q41" i="104" s="1"/>
  <c r="O5" i="104"/>
  <c r="O46" i="104"/>
  <c r="Q46" i="104" s="1"/>
  <c r="O35" i="95"/>
  <c r="Q35" i="95" s="1"/>
  <c r="O9" i="95"/>
  <c r="Q9" i="95" s="1"/>
  <c r="O20" i="95"/>
  <c r="Q20" i="95" s="1"/>
  <c r="O11" i="95"/>
  <c r="Q11" i="95" s="1"/>
  <c r="O33" i="95"/>
  <c r="Q33" i="95" s="1"/>
  <c r="O10" i="95"/>
  <c r="Q10" i="95" s="1"/>
  <c r="O43" i="95"/>
  <c r="Q43" i="95" s="1"/>
  <c r="O13" i="95"/>
  <c r="Q13" i="95" s="1"/>
  <c r="O45" i="95"/>
  <c r="Q45" i="95" s="1"/>
  <c r="O18" i="95"/>
  <c r="Q18" i="95" s="1"/>
  <c r="O22" i="95"/>
  <c r="Q22" i="95" s="1"/>
  <c r="O30" i="95"/>
  <c r="Q30" i="95" s="1"/>
  <c r="O14" i="95"/>
  <c r="Q14" i="95" s="1"/>
  <c r="O7" i="95"/>
  <c r="Q7" i="95" s="1"/>
  <c r="O32" i="95"/>
  <c r="Q32" i="95" s="1"/>
  <c r="O38" i="95"/>
  <c r="Q38" i="95" s="1"/>
  <c r="O42" i="95"/>
  <c r="Q42" i="95" s="1"/>
  <c r="O23" i="95"/>
  <c r="Q23" i="95" s="1"/>
  <c r="O5" i="95"/>
  <c r="O25" i="95"/>
  <c r="Q25" i="95" s="1"/>
  <c r="O17" i="95"/>
  <c r="Q17" i="95" s="1"/>
  <c r="O16" i="95"/>
  <c r="Q16" i="95" s="1"/>
  <c r="O34" i="95"/>
  <c r="Q34" i="95" s="1"/>
  <c r="O31" i="95"/>
  <c r="Q31" i="95" s="1"/>
  <c r="O36" i="95"/>
  <c r="Q36" i="95" s="1"/>
  <c r="O39" i="95"/>
  <c r="Q39" i="95" s="1"/>
  <c r="O12" i="95"/>
  <c r="Q12" i="95" s="1"/>
  <c r="O41" i="95"/>
  <c r="Q41" i="95" s="1"/>
  <c r="O46" i="95"/>
  <c r="Q46" i="95" s="1"/>
  <c r="O40" i="95"/>
  <c r="Q40" i="95" s="1"/>
  <c r="O15" i="95"/>
  <c r="Q15" i="95" s="1"/>
  <c r="O44" i="95"/>
  <c r="Q44" i="95" s="1"/>
  <c r="O37" i="95"/>
  <c r="Q37" i="95" s="1"/>
  <c r="O26" i="95"/>
  <c r="Q26" i="95" s="1"/>
  <c r="O28" i="95"/>
  <c r="Q28" i="95" s="1"/>
  <c r="O6" i="95"/>
  <c r="Q6" i="95" s="1"/>
  <c r="O21" i="95"/>
  <c r="Q21" i="95" s="1"/>
  <c r="O29" i="95"/>
  <c r="Q29" i="95" s="1"/>
  <c r="O19" i="95"/>
  <c r="Q19" i="95" s="1"/>
  <c r="O24" i="95"/>
  <c r="Q24" i="95" s="1"/>
  <c r="O47" i="95"/>
  <c r="Q47" i="95" s="1"/>
  <c r="O8" i="95"/>
  <c r="Q8" i="95" s="1"/>
  <c r="O27" i="95"/>
  <c r="Q27" i="95" s="1"/>
  <c r="O13" i="77"/>
  <c r="Q13" i="77" s="1"/>
  <c r="O23" i="77"/>
  <c r="Q23" i="77" s="1"/>
  <c r="O38" i="77"/>
  <c r="Q38" i="77" s="1"/>
  <c r="O47" i="77"/>
  <c r="Q47" i="77" s="1"/>
  <c r="O12" i="77"/>
  <c r="Q12" i="77" s="1"/>
  <c r="O44" i="77"/>
  <c r="Q44" i="77" s="1"/>
  <c r="O19" i="77"/>
  <c r="Q19" i="77" s="1"/>
  <c r="O46" i="77"/>
  <c r="Q46" i="77" s="1"/>
  <c r="O11" i="77"/>
  <c r="Q11" i="77" s="1"/>
  <c r="O34" i="77"/>
  <c r="Q34" i="77" s="1"/>
  <c r="O14" i="77"/>
  <c r="Q14" i="77" s="1"/>
  <c r="O24" i="77"/>
  <c r="Q24" i="77" s="1"/>
  <c r="O20" i="77"/>
  <c r="Q20" i="77" s="1"/>
  <c r="O30" i="77"/>
  <c r="Q30" i="77" s="1"/>
  <c r="O7" i="77"/>
  <c r="Q7" i="77" s="1"/>
  <c r="O21" i="77"/>
  <c r="Q21" i="77" s="1"/>
  <c r="O5" i="77"/>
  <c r="O6" i="77"/>
  <c r="Q6" i="77" s="1"/>
  <c r="O27" i="77"/>
  <c r="Q27" i="77" s="1"/>
  <c r="O18" i="77"/>
  <c r="Q18" i="77" s="1"/>
  <c r="O37" i="77"/>
  <c r="Q37" i="77" s="1"/>
  <c r="O9" i="77"/>
  <c r="Q9" i="77" s="1"/>
  <c r="O29" i="77"/>
  <c r="Q29" i="77" s="1"/>
  <c r="O8" i="77"/>
  <c r="Q8" i="77" s="1"/>
  <c r="O32" i="77"/>
  <c r="Q32" i="77" s="1"/>
  <c r="O31" i="77"/>
  <c r="Q31" i="77" s="1"/>
  <c r="O39" i="77"/>
  <c r="Q39" i="77" s="1"/>
  <c r="O28" i="77"/>
  <c r="Q28" i="77" s="1"/>
  <c r="O40" i="77"/>
  <c r="Q40" i="77" s="1"/>
  <c r="O10" i="77"/>
  <c r="Q10" i="77" s="1"/>
  <c r="O35" i="77"/>
  <c r="Q35" i="77" s="1"/>
  <c r="O36" i="77"/>
  <c r="Q36" i="77" s="1"/>
  <c r="O41" i="77"/>
  <c r="Q41" i="77" s="1"/>
  <c r="O22" i="77"/>
  <c r="Q22" i="77" s="1"/>
  <c r="O25" i="77"/>
  <c r="Q25" i="77" s="1"/>
  <c r="O45" i="77"/>
  <c r="Q45" i="77" s="1"/>
  <c r="O15" i="77"/>
  <c r="Q15" i="77" s="1"/>
  <c r="O43" i="77"/>
  <c r="Q43" i="77" s="1"/>
  <c r="O17" i="77"/>
  <c r="Q17" i="77" s="1"/>
  <c r="O26" i="77"/>
  <c r="Q26" i="77" s="1"/>
  <c r="O33" i="77"/>
  <c r="Q33" i="77" s="1"/>
  <c r="O16" i="77"/>
  <c r="Q16" i="77" s="1"/>
  <c r="O42" i="77"/>
  <c r="Q42" i="77" s="1"/>
  <c r="O27" i="107"/>
  <c r="Q27" i="107" s="1"/>
  <c r="O7" i="107"/>
  <c r="Q7" i="107" s="1"/>
  <c r="O35" i="107"/>
  <c r="Q35" i="107" s="1"/>
  <c r="O31" i="107"/>
  <c r="Q31" i="107" s="1"/>
  <c r="O17" i="107"/>
  <c r="Q17" i="107" s="1"/>
  <c r="O25" i="107"/>
  <c r="Q25" i="107" s="1"/>
  <c r="O22" i="107"/>
  <c r="Q22" i="107" s="1"/>
  <c r="O16" i="107"/>
  <c r="Q16" i="107" s="1"/>
  <c r="O20" i="107"/>
  <c r="Q20" i="107" s="1"/>
  <c r="O29" i="107"/>
  <c r="Q29" i="107" s="1"/>
  <c r="O23" i="107"/>
  <c r="Q23" i="107" s="1"/>
  <c r="O42" i="107"/>
  <c r="Q42" i="107" s="1"/>
  <c r="O38" i="107"/>
  <c r="Q38" i="107" s="1"/>
  <c r="O34" i="107"/>
  <c r="Q34" i="107" s="1"/>
  <c r="O14" i="107"/>
  <c r="Q14" i="107" s="1"/>
  <c r="O9" i="107"/>
  <c r="Q9" i="107" s="1"/>
  <c r="O13" i="107"/>
  <c r="Q13" i="107" s="1"/>
  <c r="O21" i="107"/>
  <c r="Q21" i="107" s="1"/>
  <c r="O15" i="107"/>
  <c r="Q15" i="107" s="1"/>
  <c r="O19" i="107"/>
  <c r="Q19" i="107" s="1"/>
  <c r="O26" i="107"/>
  <c r="Q26" i="107" s="1"/>
  <c r="O18" i="107"/>
  <c r="Q18" i="107" s="1"/>
  <c r="O5" i="107"/>
  <c r="O32" i="107"/>
  <c r="Q32" i="107" s="1"/>
  <c r="O46" i="107"/>
  <c r="Q46" i="107" s="1"/>
  <c r="O45" i="107"/>
  <c r="Q45" i="107" s="1"/>
  <c r="O40" i="107"/>
  <c r="Q40" i="107" s="1"/>
  <c r="O43" i="107"/>
  <c r="Q43" i="107" s="1"/>
  <c r="O11" i="107"/>
  <c r="Q11" i="107" s="1"/>
  <c r="O44" i="107"/>
  <c r="Q44" i="107" s="1"/>
  <c r="O12" i="107"/>
  <c r="Q12" i="107" s="1"/>
  <c r="O6" i="107"/>
  <c r="Q6" i="107" s="1"/>
  <c r="O10" i="107"/>
  <c r="Q10" i="107" s="1"/>
  <c r="O37" i="107"/>
  <c r="Q37" i="107" s="1"/>
  <c r="O36" i="107"/>
  <c r="Q36" i="107" s="1"/>
  <c r="O8" i="107"/>
  <c r="Q8" i="107" s="1"/>
  <c r="O39" i="107"/>
  <c r="Q39" i="107" s="1"/>
  <c r="O47" i="107"/>
  <c r="Q47" i="107" s="1"/>
  <c r="O33" i="107"/>
  <c r="Q33" i="107" s="1"/>
  <c r="O41" i="107"/>
  <c r="Q41" i="107" s="1"/>
  <c r="O30" i="107"/>
  <c r="Q30" i="107" s="1"/>
  <c r="O24" i="107"/>
  <c r="Q24" i="107" s="1"/>
  <c r="O28" i="107"/>
  <c r="Q28" i="107" s="1"/>
  <c r="O22" i="87"/>
  <c r="Q22" i="87" s="1"/>
  <c r="O6" i="87"/>
  <c r="Q6" i="87" s="1"/>
  <c r="O8" i="87"/>
  <c r="Q8" i="87" s="1"/>
  <c r="O41" i="87"/>
  <c r="Q41" i="87" s="1"/>
  <c r="O14" i="87"/>
  <c r="Q14" i="87" s="1"/>
  <c r="O16" i="87"/>
  <c r="Q16" i="87" s="1"/>
  <c r="O12" i="87"/>
  <c r="Q12" i="87" s="1"/>
  <c r="O33" i="87"/>
  <c r="Q33" i="87" s="1"/>
  <c r="O28" i="87"/>
  <c r="Q28" i="87" s="1"/>
  <c r="O32" i="87"/>
  <c r="Q32" i="87" s="1"/>
  <c r="O39" i="87"/>
  <c r="Q39" i="87" s="1"/>
  <c r="O10" i="87"/>
  <c r="Q10" i="87" s="1"/>
  <c r="O5" i="87"/>
  <c r="O7" i="87"/>
  <c r="Q7" i="87" s="1"/>
  <c r="O34" i="87"/>
  <c r="Q34" i="87" s="1"/>
  <c r="O35" i="87"/>
  <c r="Q35" i="87" s="1"/>
  <c r="O13" i="87"/>
  <c r="Q13" i="87" s="1"/>
  <c r="O15" i="87"/>
  <c r="Q15" i="87" s="1"/>
  <c r="O11" i="87"/>
  <c r="Q11" i="87" s="1"/>
  <c r="O17" i="87"/>
  <c r="Q17" i="87" s="1"/>
  <c r="O23" i="87"/>
  <c r="Q23" i="87" s="1"/>
  <c r="O26" i="87"/>
  <c r="Q26" i="87" s="1"/>
  <c r="O21" i="87"/>
  <c r="Q21" i="87" s="1"/>
  <c r="O18" i="87"/>
  <c r="Q18" i="87" s="1"/>
  <c r="O36" i="87"/>
  <c r="Q36" i="87" s="1"/>
  <c r="O38" i="87"/>
  <c r="Q38" i="87" s="1"/>
  <c r="O46" i="87"/>
  <c r="Q46" i="87" s="1"/>
  <c r="O40" i="87"/>
  <c r="Q40" i="87" s="1"/>
  <c r="O45" i="87"/>
  <c r="Q45" i="87" s="1"/>
  <c r="O47" i="87"/>
  <c r="Q47" i="87" s="1"/>
  <c r="O43" i="87"/>
  <c r="Q43" i="87" s="1"/>
  <c r="O37" i="87"/>
  <c r="Q37" i="87" s="1"/>
  <c r="O24" i="87"/>
  <c r="Q24" i="87" s="1"/>
  <c r="O42" i="87"/>
  <c r="Q42" i="87" s="1"/>
  <c r="O31" i="87"/>
  <c r="Q31" i="87" s="1"/>
  <c r="O9" i="87"/>
  <c r="Q9" i="87" s="1"/>
  <c r="O30" i="87"/>
  <c r="Q30" i="87" s="1"/>
  <c r="O44" i="87"/>
  <c r="Q44" i="87" s="1"/>
  <c r="O20" i="87"/>
  <c r="Q20" i="87" s="1"/>
  <c r="O25" i="87"/>
  <c r="Q25" i="87" s="1"/>
  <c r="O29" i="87"/>
  <c r="Q29" i="87" s="1"/>
  <c r="O19" i="87"/>
  <c r="Q19" i="87" s="1"/>
  <c r="O27" i="87"/>
  <c r="Q27" i="87" s="1"/>
  <c r="O26" i="86"/>
  <c r="Q26" i="86" s="1"/>
  <c r="O18" i="86"/>
  <c r="Q18" i="86" s="1"/>
  <c r="O21" i="86"/>
  <c r="Q21" i="86" s="1"/>
  <c r="O44" i="86"/>
  <c r="Q44" i="86" s="1"/>
  <c r="O23" i="86"/>
  <c r="Q23" i="86" s="1"/>
  <c r="O22" i="86"/>
  <c r="Q22" i="86" s="1"/>
  <c r="O25" i="86"/>
  <c r="Q25" i="86" s="1"/>
  <c r="O24" i="86"/>
  <c r="Q24" i="86" s="1"/>
  <c r="O27" i="86"/>
  <c r="Q27" i="86" s="1"/>
  <c r="O8" i="86"/>
  <c r="Q8" i="86" s="1"/>
  <c r="O29" i="86"/>
  <c r="Q29" i="86" s="1"/>
  <c r="O41" i="86"/>
  <c r="Q41" i="86" s="1"/>
  <c r="O40" i="86"/>
  <c r="Q40" i="86" s="1"/>
  <c r="O6" i="86"/>
  <c r="Q6" i="86" s="1"/>
  <c r="O42" i="86"/>
  <c r="Q42" i="86" s="1"/>
  <c r="O10" i="86"/>
  <c r="Q10" i="86" s="1"/>
  <c r="O46" i="86"/>
  <c r="Q46" i="86" s="1"/>
  <c r="O12" i="86"/>
  <c r="Q12" i="86" s="1"/>
  <c r="O47" i="86"/>
  <c r="Q47" i="86" s="1"/>
  <c r="O43" i="86"/>
  <c r="Q43" i="86" s="1"/>
  <c r="O14" i="86"/>
  <c r="Q14" i="86" s="1"/>
  <c r="O28" i="86"/>
  <c r="Q28" i="86" s="1"/>
  <c r="O9" i="86"/>
  <c r="Q9" i="86" s="1"/>
  <c r="O16" i="86"/>
  <c r="Q16" i="86" s="1"/>
  <c r="O11" i="86"/>
  <c r="Q11" i="86" s="1"/>
  <c r="O5" i="86"/>
  <c r="O13" i="86"/>
  <c r="Q13" i="86" s="1"/>
  <c r="O7" i="86"/>
  <c r="Q7" i="86" s="1"/>
  <c r="O15" i="86"/>
  <c r="Q15" i="86" s="1"/>
  <c r="O20" i="86"/>
  <c r="Q20" i="86" s="1"/>
  <c r="O19" i="86"/>
  <c r="Q19" i="86" s="1"/>
  <c r="O45" i="86"/>
  <c r="Q45" i="86" s="1"/>
  <c r="O30" i="86"/>
  <c r="Q30" i="86" s="1"/>
  <c r="O34" i="86"/>
  <c r="Q34" i="86" s="1"/>
  <c r="O38" i="86"/>
  <c r="Q38" i="86" s="1"/>
  <c r="O33" i="86"/>
  <c r="Q33" i="86" s="1"/>
  <c r="O37" i="86"/>
  <c r="Q37" i="86" s="1"/>
  <c r="O39" i="86"/>
  <c r="Q39" i="86" s="1"/>
  <c r="O32" i="86"/>
  <c r="Q32" i="86" s="1"/>
  <c r="O36" i="86"/>
  <c r="Q36" i="86" s="1"/>
  <c r="O17" i="86"/>
  <c r="Q17" i="86" s="1"/>
  <c r="O31" i="86"/>
  <c r="Q31" i="86" s="1"/>
  <c r="O35" i="86"/>
  <c r="Q35" i="86" s="1"/>
  <c r="O39" i="74"/>
  <c r="Q39" i="74" s="1"/>
  <c r="O46" i="74"/>
  <c r="Q46" i="74" s="1"/>
  <c r="O27" i="74"/>
  <c r="Q27" i="74" s="1"/>
  <c r="O45" i="74"/>
  <c r="Q45" i="74" s="1"/>
  <c r="O11" i="74"/>
  <c r="Q11" i="74" s="1"/>
  <c r="O15" i="74"/>
  <c r="Q15" i="74" s="1"/>
  <c r="O13" i="74"/>
  <c r="Q13" i="74" s="1"/>
  <c r="O29" i="74"/>
  <c r="Q29" i="74" s="1"/>
  <c r="O22" i="74"/>
  <c r="Q22" i="74" s="1"/>
  <c r="O24" i="74"/>
  <c r="Q24" i="74" s="1"/>
  <c r="O20" i="74"/>
  <c r="Q20" i="74" s="1"/>
  <c r="O41" i="74"/>
  <c r="Q41" i="74" s="1"/>
  <c r="O43" i="74"/>
  <c r="Q43" i="74" s="1"/>
  <c r="O44" i="74"/>
  <c r="Q44" i="74" s="1"/>
  <c r="O10" i="74"/>
  <c r="Q10" i="74" s="1"/>
  <c r="O5" i="74"/>
  <c r="O38" i="74"/>
  <c r="Q38" i="74" s="1"/>
  <c r="O36" i="74"/>
  <c r="Q36" i="74" s="1"/>
  <c r="O33" i="74"/>
  <c r="Q33" i="74" s="1"/>
  <c r="O35" i="74"/>
  <c r="Q35" i="74" s="1"/>
  <c r="O31" i="74"/>
  <c r="Q31" i="74" s="1"/>
  <c r="O42" i="74"/>
  <c r="Q42" i="74" s="1"/>
  <c r="O34" i="74"/>
  <c r="Q34" i="74" s="1"/>
  <c r="O9" i="74"/>
  <c r="Q9" i="74" s="1"/>
  <c r="O7" i="74"/>
  <c r="Q7" i="74" s="1"/>
  <c r="O17" i="74"/>
  <c r="Q17" i="74" s="1"/>
  <c r="O37" i="74"/>
  <c r="Q37" i="74" s="1"/>
  <c r="O26" i="74"/>
  <c r="Q26" i="74" s="1"/>
  <c r="O19" i="74"/>
  <c r="Q19" i="74" s="1"/>
  <c r="O25" i="74"/>
  <c r="Q25" i="74" s="1"/>
  <c r="O18" i="74"/>
  <c r="Q18" i="74" s="1"/>
  <c r="O21" i="74"/>
  <c r="Q21" i="74" s="1"/>
  <c r="O12" i="74"/>
  <c r="Q12" i="74" s="1"/>
  <c r="O14" i="74"/>
  <c r="Q14" i="74" s="1"/>
  <c r="O47" i="74"/>
  <c r="Q47" i="74" s="1"/>
  <c r="O23" i="74"/>
  <c r="Q23" i="74" s="1"/>
  <c r="O40" i="74"/>
  <c r="Q40" i="74" s="1"/>
  <c r="O6" i="74"/>
  <c r="Q6" i="74" s="1"/>
  <c r="O8" i="74"/>
  <c r="Q8" i="74" s="1"/>
  <c r="O16" i="74"/>
  <c r="Q16" i="74" s="1"/>
  <c r="O30" i="74"/>
  <c r="Q30" i="74" s="1"/>
  <c r="O32" i="74"/>
  <c r="Q32" i="74" s="1"/>
  <c r="O28" i="74"/>
  <c r="Q28" i="74" s="1"/>
  <c r="O45" i="92"/>
  <c r="Q45" i="92" s="1"/>
  <c r="O47" i="92"/>
  <c r="Q47" i="92" s="1"/>
  <c r="O15" i="92"/>
  <c r="Q15" i="92" s="1"/>
  <c r="O20" i="92"/>
  <c r="Q20" i="92" s="1"/>
  <c r="O13" i="92"/>
  <c r="Q13" i="92" s="1"/>
  <c r="O32" i="92"/>
  <c r="Q32" i="92" s="1"/>
  <c r="O36" i="92"/>
  <c r="Q36" i="92" s="1"/>
  <c r="O34" i="92"/>
  <c r="Q34" i="92" s="1"/>
  <c r="O17" i="92"/>
  <c r="Q17" i="92" s="1"/>
  <c r="O25" i="92"/>
  <c r="Q25" i="92" s="1"/>
  <c r="O21" i="92"/>
  <c r="Q21" i="92" s="1"/>
  <c r="O10" i="92"/>
  <c r="Q10" i="92" s="1"/>
  <c r="O14" i="92"/>
  <c r="Q14" i="92" s="1"/>
  <c r="O18" i="92"/>
  <c r="Q18" i="92" s="1"/>
  <c r="O16" i="92"/>
  <c r="Q16" i="92" s="1"/>
  <c r="O19" i="92"/>
  <c r="Q19" i="92" s="1"/>
  <c r="O31" i="92"/>
  <c r="Q31" i="92" s="1"/>
  <c r="O23" i="92"/>
  <c r="Q23" i="92" s="1"/>
  <c r="O41" i="92"/>
  <c r="Q41" i="92" s="1"/>
  <c r="O33" i="92"/>
  <c r="Q33" i="92" s="1"/>
  <c r="O28" i="92"/>
  <c r="Q28" i="92" s="1"/>
  <c r="O26" i="92"/>
  <c r="Q26" i="92" s="1"/>
  <c r="O35" i="92"/>
  <c r="Q35" i="92" s="1"/>
  <c r="O39" i="92"/>
  <c r="Q39" i="92" s="1"/>
  <c r="O37" i="92"/>
  <c r="Q37" i="92" s="1"/>
  <c r="O5" i="92"/>
  <c r="O12" i="92"/>
  <c r="Q12" i="92" s="1"/>
  <c r="O30" i="92"/>
  <c r="Q30" i="92" s="1"/>
  <c r="O44" i="92"/>
  <c r="Q44" i="92" s="1"/>
  <c r="O42" i="92"/>
  <c r="Q42" i="92" s="1"/>
  <c r="O46" i="92"/>
  <c r="Q46" i="92" s="1"/>
  <c r="O8" i="92"/>
  <c r="Q8" i="92" s="1"/>
  <c r="O29" i="92"/>
  <c r="Q29" i="92" s="1"/>
  <c r="O9" i="92"/>
  <c r="Q9" i="92" s="1"/>
  <c r="O22" i="92"/>
  <c r="Q22" i="92" s="1"/>
  <c r="O27" i="92"/>
  <c r="Q27" i="92" s="1"/>
  <c r="O43" i="92"/>
  <c r="Q43" i="92" s="1"/>
  <c r="O7" i="92"/>
  <c r="Q7" i="92" s="1"/>
  <c r="O38" i="92"/>
  <c r="Q38" i="92" s="1"/>
  <c r="O40" i="92"/>
  <c r="Q40" i="92" s="1"/>
  <c r="O11" i="92"/>
  <c r="Q11" i="92" s="1"/>
  <c r="O6" i="92"/>
  <c r="Q6" i="92" s="1"/>
  <c r="O24" i="92"/>
  <c r="Q24" i="92" s="1"/>
  <c r="O30" i="90"/>
  <c r="Q30" i="90" s="1"/>
  <c r="O37" i="90"/>
  <c r="Q37" i="90" s="1"/>
  <c r="O47" i="90"/>
  <c r="Q47" i="90" s="1"/>
  <c r="O12" i="90"/>
  <c r="Q12" i="90" s="1"/>
  <c r="O38" i="90"/>
  <c r="Q38" i="90" s="1"/>
  <c r="O26" i="90"/>
  <c r="Q26" i="90" s="1"/>
  <c r="O18" i="90"/>
  <c r="Q18" i="90" s="1"/>
  <c r="O13" i="90"/>
  <c r="Q13" i="90" s="1"/>
  <c r="O35" i="90"/>
  <c r="Q35" i="90" s="1"/>
  <c r="O11" i="90"/>
  <c r="Q11" i="90" s="1"/>
  <c r="O25" i="90"/>
  <c r="Q25" i="90" s="1"/>
  <c r="O17" i="90"/>
  <c r="Q17" i="90" s="1"/>
  <c r="O31" i="90"/>
  <c r="Q31" i="90" s="1"/>
  <c r="O5" i="90"/>
  <c r="O7" i="90"/>
  <c r="Q7" i="90" s="1"/>
  <c r="O41" i="90"/>
  <c r="Q41" i="90" s="1"/>
  <c r="O42" i="90"/>
  <c r="Q42" i="90" s="1"/>
  <c r="O44" i="90"/>
  <c r="Q44" i="90" s="1"/>
  <c r="O28" i="90"/>
  <c r="Q28" i="90" s="1"/>
  <c r="O6" i="90"/>
  <c r="Q6" i="90" s="1"/>
  <c r="O8" i="90"/>
  <c r="Q8" i="90" s="1"/>
  <c r="O33" i="90"/>
  <c r="Q33" i="90" s="1"/>
  <c r="O14" i="90"/>
  <c r="Q14" i="90" s="1"/>
  <c r="O40" i="90"/>
  <c r="Q40" i="90" s="1"/>
  <c r="O10" i="90"/>
  <c r="Q10" i="90" s="1"/>
  <c r="O22" i="90"/>
  <c r="Q22" i="90" s="1"/>
  <c r="O24" i="90"/>
  <c r="Q24" i="90" s="1"/>
  <c r="O20" i="90"/>
  <c r="Q20" i="90" s="1"/>
  <c r="O43" i="90"/>
  <c r="Q43" i="90" s="1"/>
  <c r="O45" i="90"/>
  <c r="Q45" i="90" s="1"/>
  <c r="O27" i="90"/>
  <c r="Q27" i="90" s="1"/>
  <c r="O32" i="90"/>
  <c r="Q32" i="90" s="1"/>
  <c r="O34" i="90"/>
  <c r="Q34" i="90" s="1"/>
  <c r="O16" i="90"/>
  <c r="Q16" i="90" s="1"/>
  <c r="O15" i="90"/>
  <c r="Q15" i="90" s="1"/>
  <c r="O29" i="90"/>
  <c r="Q29" i="90" s="1"/>
  <c r="O21" i="90"/>
  <c r="Q21" i="90" s="1"/>
  <c r="O23" i="90"/>
  <c r="Q23" i="90" s="1"/>
  <c r="O19" i="90"/>
  <c r="Q19" i="90" s="1"/>
  <c r="O36" i="90"/>
  <c r="Q36" i="90" s="1"/>
  <c r="O46" i="90"/>
  <c r="Q46" i="90" s="1"/>
  <c r="O9" i="90"/>
  <c r="Q9" i="90" s="1"/>
  <c r="O39" i="90"/>
  <c r="Q39" i="90" s="1"/>
  <c r="O40" i="83"/>
  <c r="Q40" i="83" s="1"/>
  <c r="O36" i="83"/>
  <c r="Q36" i="83" s="1"/>
  <c r="O38" i="83"/>
  <c r="Q38" i="83" s="1"/>
  <c r="O9" i="83"/>
  <c r="Q9" i="83" s="1"/>
  <c r="O47" i="83"/>
  <c r="Q47" i="83" s="1"/>
  <c r="O33" i="83"/>
  <c r="Q33" i="83" s="1"/>
  <c r="O10" i="83"/>
  <c r="Q10" i="83" s="1"/>
  <c r="O11" i="83"/>
  <c r="Q11" i="83" s="1"/>
  <c r="O27" i="83"/>
  <c r="Q27" i="83" s="1"/>
  <c r="O35" i="83"/>
  <c r="Q35" i="83" s="1"/>
  <c r="O39" i="83"/>
  <c r="Q39" i="83" s="1"/>
  <c r="O7" i="83"/>
  <c r="Q7" i="83" s="1"/>
  <c r="O8" i="83"/>
  <c r="Q8" i="83" s="1"/>
  <c r="O14" i="83"/>
  <c r="Q14" i="83" s="1"/>
  <c r="O42" i="83"/>
  <c r="Q42" i="83" s="1"/>
  <c r="O31" i="83"/>
  <c r="Q31" i="83" s="1"/>
  <c r="O24" i="83"/>
  <c r="Q24" i="83" s="1"/>
  <c r="O37" i="83"/>
  <c r="Q37" i="83" s="1"/>
  <c r="O34" i="83"/>
  <c r="Q34" i="83" s="1"/>
  <c r="O32" i="83"/>
  <c r="Q32" i="83" s="1"/>
  <c r="O16" i="83"/>
  <c r="Q16" i="83" s="1"/>
  <c r="O45" i="83"/>
  <c r="Q45" i="83" s="1"/>
  <c r="O12" i="83"/>
  <c r="Q12" i="83" s="1"/>
  <c r="O46" i="83"/>
  <c r="Q46" i="83" s="1"/>
  <c r="O29" i="83"/>
  <c r="Q29" i="83" s="1"/>
  <c r="O28" i="83"/>
  <c r="Q28" i="83" s="1"/>
  <c r="O30" i="83"/>
  <c r="Q30" i="83" s="1"/>
  <c r="O6" i="83"/>
  <c r="Q6" i="83" s="1"/>
  <c r="O5" i="83"/>
  <c r="O44" i="83"/>
  <c r="Q44" i="83" s="1"/>
  <c r="O25" i="83"/>
  <c r="Q25" i="83" s="1"/>
  <c r="O26" i="83"/>
  <c r="Q26" i="83" s="1"/>
  <c r="O41" i="83"/>
  <c r="Q41" i="83" s="1"/>
  <c r="O15" i="83"/>
  <c r="Q15" i="83" s="1"/>
  <c r="O17" i="83"/>
  <c r="Q17" i="83" s="1"/>
  <c r="O13" i="83"/>
  <c r="Q13" i="83" s="1"/>
  <c r="O19" i="83"/>
  <c r="Q19" i="83" s="1"/>
  <c r="O43" i="83"/>
  <c r="Q43" i="83" s="1"/>
  <c r="O22" i="83"/>
  <c r="Q22" i="83" s="1"/>
  <c r="O20" i="83"/>
  <c r="Q20" i="83" s="1"/>
  <c r="O21" i="83"/>
  <c r="Q21" i="83" s="1"/>
  <c r="O23" i="83"/>
  <c r="Q23" i="83" s="1"/>
  <c r="O18" i="83"/>
  <c r="Q18" i="83" s="1"/>
  <c r="O42" i="101"/>
  <c r="Q42" i="101" s="1"/>
  <c r="O28" i="101"/>
  <c r="Q28" i="101" s="1"/>
  <c r="O26" i="101"/>
  <c r="Q26" i="101" s="1"/>
  <c r="O24" i="101"/>
  <c r="Q24" i="101" s="1"/>
  <c r="O43" i="101"/>
  <c r="Q43" i="101" s="1"/>
  <c r="O9" i="101"/>
  <c r="Q9" i="101" s="1"/>
  <c r="O34" i="101"/>
  <c r="Q34" i="101" s="1"/>
  <c r="O46" i="101"/>
  <c r="Q46" i="101" s="1"/>
  <c r="O32" i="101"/>
  <c r="Q32" i="101" s="1"/>
  <c r="O15" i="101"/>
  <c r="Q15" i="101" s="1"/>
  <c r="O20" i="101"/>
  <c r="Q20" i="101" s="1"/>
  <c r="O13" i="101"/>
  <c r="Q13" i="101" s="1"/>
  <c r="O41" i="101"/>
  <c r="Q41" i="101" s="1"/>
  <c r="O30" i="101"/>
  <c r="Q30" i="101" s="1"/>
  <c r="O40" i="101"/>
  <c r="Q40" i="101" s="1"/>
  <c r="O12" i="101"/>
  <c r="Q12" i="101" s="1"/>
  <c r="O10" i="101"/>
  <c r="Q10" i="101" s="1"/>
  <c r="O16" i="101"/>
  <c r="Q16" i="101" s="1"/>
  <c r="O8" i="101"/>
  <c r="Q8" i="101" s="1"/>
  <c r="O11" i="101"/>
  <c r="Q11" i="101" s="1"/>
  <c r="O47" i="101"/>
  <c r="Q47" i="101" s="1"/>
  <c r="O44" i="101"/>
  <c r="Q44" i="101" s="1"/>
  <c r="O33" i="101"/>
  <c r="Q33" i="101" s="1"/>
  <c r="O25" i="101"/>
  <c r="Q25" i="101" s="1"/>
  <c r="O36" i="101"/>
  <c r="Q36" i="101" s="1"/>
  <c r="O31" i="101"/>
  <c r="Q31" i="101" s="1"/>
  <c r="O29" i="101"/>
  <c r="Q29" i="101" s="1"/>
  <c r="O19" i="101"/>
  <c r="Q19" i="101" s="1"/>
  <c r="O18" i="101"/>
  <c r="Q18" i="101" s="1"/>
  <c r="O6" i="101"/>
  <c r="Q6" i="101" s="1"/>
  <c r="O35" i="101"/>
  <c r="Q35" i="101" s="1"/>
  <c r="O27" i="101"/>
  <c r="Q27" i="101" s="1"/>
  <c r="O22" i="101"/>
  <c r="Q22" i="101" s="1"/>
  <c r="O21" i="101"/>
  <c r="Q21" i="101" s="1"/>
  <c r="O38" i="101"/>
  <c r="Q38" i="101" s="1"/>
  <c r="O23" i="101"/>
  <c r="Q23" i="101" s="1"/>
  <c r="O39" i="101"/>
  <c r="Q39" i="101" s="1"/>
  <c r="O37" i="101"/>
  <c r="Q37" i="101" s="1"/>
  <c r="O7" i="101"/>
  <c r="Q7" i="101" s="1"/>
  <c r="O17" i="101"/>
  <c r="Q17" i="101" s="1"/>
  <c r="O5" i="101"/>
  <c r="O14" i="101"/>
  <c r="Q14" i="101" s="1"/>
  <c r="O45" i="101"/>
  <c r="Q45" i="101" s="1"/>
  <c r="O46" i="102"/>
  <c r="Q46" i="102" s="1"/>
  <c r="O27" i="102"/>
  <c r="Q27" i="102" s="1"/>
  <c r="O41" i="102"/>
  <c r="Q41" i="102" s="1"/>
  <c r="O25" i="102"/>
  <c r="Q25" i="102" s="1"/>
  <c r="O37" i="102"/>
  <c r="Q37" i="102" s="1"/>
  <c r="O35" i="102"/>
  <c r="Q35" i="102" s="1"/>
  <c r="O10" i="102"/>
  <c r="Q10" i="102" s="1"/>
  <c r="O8" i="102"/>
  <c r="Q8" i="102" s="1"/>
  <c r="O39" i="102"/>
  <c r="Q39" i="102" s="1"/>
  <c r="O32" i="102"/>
  <c r="Q32" i="102" s="1"/>
  <c r="O30" i="102"/>
  <c r="Q30" i="102" s="1"/>
  <c r="O42" i="102"/>
  <c r="Q42" i="102" s="1"/>
  <c r="O34" i="102"/>
  <c r="Q34" i="102" s="1"/>
  <c r="O44" i="102"/>
  <c r="Q44" i="102" s="1"/>
  <c r="O11" i="102"/>
  <c r="Q11" i="102" s="1"/>
  <c r="O20" i="102"/>
  <c r="Q20" i="102" s="1"/>
  <c r="O13" i="102"/>
  <c r="Q13" i="102" s="1"/>
  <c r="O29" i="102"/>
  <c r="Q29" i="102" s="1"/>
  <c r="O24" i="102"/>
  <c r="Q24" i="102" s="1"/>
  <c r="O22" i="102"/>
  <c r="Q22" i="102" s="1"/>
  <c r="O6" i="102"/>
  <c r="Q6" i="102" s="1"/>
  <c r="O18" i="102"/>
  <c r="Q18" i="102" s="1"/>
  <c r="O16" i="102"/>
  <c r="Q16" i="102" s="1"/>
  <c r="O47" i="102"/>
  <c r="Q47" i="102" s="1"/>
  <c r="O28" i="102"/>
  <c r="Q28" i="102" s="1"/>
  <c r="O45" i="102"/>
  <c r="Q45" i="102" s="1"/>
  <c r="O21" i="102"/>
  <c r="Q21" i="102" s="1"/>
  <c r="O5" i="102"/>
  <c r="O19" i="102"/>
  <c r="Q19" i="102" s="1"/>
  <c r="O33" i="102"/>
  <c r="Q33" i="102" s="1"/>
  <c r="O12" i="102"/>
  <c r="Q12" i="102" s="1"/>
  <c r="O36" i="102"/>
  <c r="Q36" i="102" s="1"/>
  <c r="O9" i="102"/>
  <c r="Q9" i="102" s="1"/>
  <c r="O23" i="102"/>
  <c r="Q23" i="102" s="1"/>
  <c r="O7" i="102"/>
  <c r="Q7" i="102" s="1"/>
  <c r="O26" i="102"/>
  <c r="Q26" i="102" s="1"/>
  <c r="O43" i="102"/>
  <c r="Q43" i="102" s="1"/>
  <c r="O40" i="102"/>
  <c r="Q40" i="102" s="1"/>
  <c r="O14" i="102"/>
  <c r="Q14" i="102" s="1"/>
  <c r="O38" i="102"/>
  <c r="Q38" i="102" s="1"/>
  <c r="O17" i="102"/>
  <c r="Q17" i="102" s="1"/>
  <c r="O31" i="102"/>
  <c r="Q31" i="102" s="1"/>
  <c r="O15" i="102"/>
  <c r="Q15" i="102" s="1"/>
  <c r="O37" i="70"/>
  <c r="Q37" i="70" s="1"/>
  <c r="O25" i="70"/>
  <c r="Q25" i="70" s="1"/>
  <c r="O16" i="70"/>
  <c r="Q16" i="70" s="1"/>
  <c r="O23" i="70"/>
  <c r="Q23" i="70" s="1"/>
  <c r="O10" i="70"/>
  <c r="Q10" i="70" s="1"/>
  <c r="O28" i="70"/>
  <c r="Q28" i="70" s="1"/>
  <c r="O47" i="70"/>
  <c r="Q47" i="70" s="1"/>
  <c r="O8" i="70"/>
  <c r="Q8" i="70" s="1"/>
  <c r="O12" i="70"/>
  <c r="Q12" i="70" s="1"/>
  <c r="O15" i="70"/>
  <c r="Q15" i="70" s="1"/>
  <c r="O11" i="70"/>
  <c r="Q11" i="70" s="1"/>
  <c r="O35" i="70"/>
  <c r="Q35" i="70" s="1"/>
  <c r="O31" i="70"/>
  <c r="Q31" i="70" s="1"/>
  <c r="O38" i="70"/>
  <c r="Q38" i="70" s="1"/>
  <c r="O29" i="70"/>
  <c r="Q29" i="70" s="1"/>
  <c r="O34" i="70"/>
  <c r="Q34" i="70" s="1"/>
  <c r="O27" i="70"/>
  <c r="Q27" i="70" s="1"/>
  <c r="O43" i="70"/>
  <c r="Q43" i="70" s="1"/>
  <c r="O45" i="70"/>
  <c r="Q45" i="70" s="1"/>
  <c r="O17" i="70"/>
  <c r="Q17" i="70" s="1"/>
  <c r="O36" i="70"/>
  <c r="Q36" i="70" s="1"/>
  <c r="O32" i="70"/>
  <c r="Q32" i="70" s="1"/>
  <c r="O44" i="70"/>
  <c r="Q44" i="70" s="1"/>
  <c r="O6" i="70"/>
  <c r="Q6" i="70" s="1"/>
  <c r="O30" i="70"/>
  <c r="Q30" i="70" s="1"/>
  <c r="O40" i="70"/>
  <c r="Q40" i="70" s="1"/>
  <c r="O26" i="70"/>
  <c r="Q26" i="70" s="1"/>
  <c r="O21" i="70"/>
  <c r="Q21" i="70" s="1"/>
  <c r="O33" i="70"/>
  <c r="Q33" i="70" s="1"/>
  <c r="O19" i="70"/>
  <c r="Q19" i="70" s="1"/>
  <c r="O13" i="70"/>
  <c r="Q13" i="70" s="1"/>
  <c r="O24" i="70"/>
  <c r="Q24" i="70" s="1"/>
  <c r="O9" i="70"/>
  <c r="Q9" i="70" s="1"/>
  <c r="O20" i="70"/>
  <c r="Q20" i="70" s="1"/>
  <c r="O7" i="70"/>
  <c r="Q7" i="70" s="1"/>
  <c r="O18" i="70"/>
  <c r="Q18" i="70" s="1"/>
  <c r="O14" i="70"/>
  <c r="Q14" i="70" s="1"/>
  <c r="O22" i="70"/>
  <c r="Q22" i="70" s="1"/>
  <c r="O5" i="70"/>
  <c r="O41" i="70"/>
  <c r="Q41" i="70" s="1"/>
  <c r="O46" i="70"/>
  <c r="Q46" i="70" s="1"/>
  <c r="O39" i="70"/>
  <c r="Q39" i="70" s="1"/>
  <c r="O42" i="70"/>
  <c r="Q42" i="70" s="1"/>
  <c r="O35" i="80"/>
  <c r="Q35" i="80" s="1"/>
  <c r="O40" i="80"/>
  <c r="Q40" i="80" s="1"/>
  <c r="O20" i="80"/>
  <c r="Q20" i="80" s="1"/>
  <c r="O7" i="80"/>
  <c r="Q7" i="80" s="1"/>
  <c r="O17" i="80"/>
  <c r="Q17" i="80" s="1"/>
  <c r="O31" i="80"/>
  <c r="Q31" i="80" s="1"/>
  <c r="O15" i="80"/>
  <c r="Q15" i="80" s="1"/>
  <c r="O18" i="80"/>
  <c r="Q18" i="80" s="1"/>
  <c r="O6" i="80"/>
  <c r="Q6" i="80" s="1"/>
  <c r="O34" i="80"/>
  <c r="Q34" i="80" s="1"/>
  <c r="O47" i="80"/>
  <c r="Q47" i="80" s="1"/>
  <c r="O32" i="80"/>
  <c r="Q32" i="80" s="1"/>
  <c r="O45" i="80"/>
  <c r="Q45" i="80" s="1"/>
  <c r="O33" i="80"/>
  <c r="Q33" i="80" s="1"/>
  <c r="O21" i="80"/>
  <c r="Q21" i="80" s="1"/>
  <c r="O5" i="80"/>
  <c r="O19" i="80"/>
  <c r="Q19" i="80" s="1"/>
  <c r="O36" i="80"/>
  <c r="Q36" i="80" s="1"/>
  <c r="O24" i="80"/>
  <c r="Q24" i="80" s="1"/>
  <c r="O37" i="80"/>
  <c r="Q37" i="80" s="1"/>
  <c r="O22" i="80"/>
  <c r="Q22" i="80" s="1"/>
  <c r="O42" i="80"/>
  <c r="Q42" i="80" s="1"/>
  <c r="O12" i="80"/>
  <c r="Q12" i="80" s="1"/>
  <c r="O30" i="80"/>
  <c r="Q30" i="80" s="1"/>
  <c r="O9" i="80"/>
  <c r="Q9" i="80" s="1"/>
  <c r="O10" i="80"/>
  <c r="Q10" i="80" s="1"/>
  <c r="O38" i="80"/>
  <c r="Q38" i="80" s="1"/>
  <c r="O26" i="80"/>
  <c r="Q26" i="80" s="1"/>
  <c r="O13" i="80"/>
  <c r="Q13" i="80" s="1"/>
  <c r="O27" i="80"/>
  <c r="Q27" i="80" s="1"/>
  <c r="O8" i="80"/>
  <c r="Q8" i="80" s="1"/>
  <c r="O11" i="80"/>
  <c r="Q11" i="80" s="1"/>
  <c r="O25" i="80"/>
  <c r="Q25" i="80" s="1"/>
  <c r="O43" i="80"/>
  <c r="Q43" i="80" s="1"/>
  <c r="O23" i="80"/>
  <c r="Q23" i="80" s="1"/>
  <c r="O28" i="80"/>
  <c r="Q28" i="80" s="1"/>
  <c r="O41" i="80"/>
  <c r="Q41" i="80" s="1"/>
  <c r="O29" i="80"/>
  <c r="Q29" i="80" s="1"/>
  <c r="O46" i="80"/>
  <c r="Q46" i="80" s="1"/>
  <c r="O39" i="80"/>
  <c r="Q39" i="80" s="1"/>
  <c r="O16" i="80"/>
  <c r="Q16" i="80" s="1"/>
  <c r="O44" i="80"/>
  <c r="Q44" i="80" s="1"/>
  <c r="O14" i="80"/>
  <c r="Q14" i="80" s="1"/>
  <c r="O21" i="103"/>
  <c r="Q21" i="103" s="1"/>
  <c r="O7" i="103"/>
  <c r="Q7" i="103" s="1"/>
  <c r="O12" i="103"/>
  <c r="Q12" i="103" s="1"/>
  <c r="O19" i="103"/>
  <c r="Q19" i="103" s="1"/>
  <c r="O27" i="103"/>
  <c r="Q27" i="103" s="1"/>
  <c r="O42" i="103"/>
  <c r="Q42" i="103" s="1"/>
  <c r="O13" i="103"/>
  <c r="Q13" i="103" s="1"/>
  <c r="O40" i="103"/>
  <c r="Q40" i="103" s="1"/>
  <c r="O5" i="103"/>
  <c r="O38" i="103"/>
  <c r="Q38" i="103" s="1"/>
  <c r="O46" i="103"/>
  <c r="Q46" i="103" s="1"/>
  <c r="O26" i="103"/>
  <c r="Q26" i="103" s="1"/>
  <c r="O29" i="103"/>
  <c r="Q29" i="103" s="1"/>
  <c r="O17" i="103"/>
  <c r="Q17" i="103" s="1"/>
  <c r="O36" i="103"/>
  <c r="Q36" i="103" s="1"/>
  <c r="O15" i="103"/>
  <c r="Q15" i="103" s="1"/>
  <c r="O47" i="103"/>
  <c r="Q47" i="103" s="1"/>
  <c r="O30" i="103"/>
  <c r="Q30" i="103" s="1"/>
  <c r="O45" i="103"/>
  <c r="Q45" i="103" s="1"/>
  <c r="O18" i="103"/>
  <c r="Q18" i="103" s="1"/>
  <c r="O43" i="103"/>
  <c r="Q43" i="103" s="1"/>
  <c r="O11" i="103"/>
  <c r="Q11" i="103" s="1"/>
  <c r="O9" i="103"/>
  <c r="Q9" i="103" s="1"/>
  <c r="O33" i="103"/>
  <c r="Q33" i="103" s="1"/>
  <c r="O34" i="103"/>
  <c r="Q34" i="103" s="1"/>
  <c r="O41" i="103"/>
  <c r="Q41" i="103" s="1"/>
  <c r="O32" i="103"/>
  <c r="Q32" i="103" s="1"/>
  <c r="O10" i="103"/>
  <c r="Q10" i="103" s="1"/>
  <c r="O35" i="103"/>
  <c r="Q35" i="103" s="1"/>
  <c r="O16" i="103"/>
  <c r="Q16" i="103" s="1"/>
  <c r="O25" i="103"/>
  <c r="Q25" i="103" s="1"/>
  <c r="O14" i="103"/>
  <c r="Q14" i="103" s="1"/>
  <c r="O28" i="103"/>
  <c r="Q28" i="103" s="1"/>
  <c r="O24" i="103"/>
  <c r="Q24" i="103" s="1"/>
  <c r="O31" i="103"/>
  <c r="Q31" i="103" s="1"/>
  <c r="O39" i="103"/>
  <c r="Q39" i="103" s="1"/>
  <c r="O22" i="103"/>
  <c r="Q22" i="103" s="1"/>
  <c r="O37" i="103"/>
  <c r="Q37" i="103" s="1"/>
  <c r="O8" i="103"/>
  <c r="Q8" i="103" s="1"/>
  <c r="O44" i="103"/>
  <c r="Q44" i="103" s="1"/>
  <c r="O6" i="103"/>
  <c r="Q6" i="103" s="1"/>
  <c r="O23" i="103"/>
  <c r="Q23" i="103" s="1"/>
  <c r="O20" i="103"/>
  <c r="Q20" i="103" s="1"/>
  <c r="O22" i="84"/>
  <c r="Q22" i="84" s="1"/>
  <c r="O19" i="84"/>
  <c r="Q19" i="84" s="1"/>
  <c r="O46" i="84"/>
  <c r="Q46" i="84" s="1"/>
  <c r="O7" i="84"/>
  <c r="Q7" i="84" s="1"/>
  <c r="O27" i="84"/>
  <c r="Q27" i="84" s="1"/>
  <c r="O32" i="84"/>
  <c r="Q32" i="84" s="1"/>
  <c r="O10" i="84"/>
  <c r="Q10" i="84" s="1"/>
  <c r="O21" i="84"/>
  <c r="Q21" i="84" s="1"/>
  <c r="O41" i="84"/>
  <c r="Q41" i="84" s="1"/>
  <c r="O8" i="84"/>
  <c r="Q8" i="84" s="1"/>
  <c r="O14" i="84"/>
  <c r="Q14" i="84" s="1"/>
  <c r="O23" i="84"/>
  <c r="Q23" i="84" s="1"/>
  <c r="O33" i="84"/>
  <c r="Q33" i="84" s="1"/>
  <c r="O47" i="84"/>
  <c r="Q47" i="84" s="1"/>
  <c r="O13" i="84"/>
  <c r="Q13" i="84" s="1"/>
  <c r="O42" i="84"/>
  <c r="Q42" i="84" s="1"/>
  <c r="O11" i="84"/>
  <c r="Q11" i="84" s="1"/>
  <c r="O43" i="84"/>
  <c r="Q43" i="84" s="1"/>
  <c r="O35" i="84"/>
  <c r="Q35" i="84" s="1"/>
  <c r="O25" i="84"/>
  <c r="Q25" i="84" s="1"/>
  <c r="O5" i="84"/>
  <c r="O15" i="84"/>
  <c r="Q15" i="84" s="1"/>
  <c r="O16" i="84"/>
  <c r="Q16" i="84" s="1"/>
  <c r="O38" i="84"/>
  <c r="Q38" i="84" s="1"/>
  <c r="O45" i="84"/>
  <c r="Q45" i="84" s="1"/>
  <c r="O36" i="84"/>
  <c r="Q36" i="84" s="1"/>
  <c r="O34" i="84"/>
  <c r="Q34" i="84" s="1"/>
  <c r="O26" i="84"/>
  <c r="Q26" i="84" s="1"/>
  <c r="O30" i="84"/>
  <c r="Q30" i="84" s="1"/>
  <c r="O40" i="84"/>
  <c r="Q40" i="84" s="1"/>
  <c r="O28" i="84"/>
  <c r="Q28" i="84" s="1"/>
  <c r="O17" i="84"/>
  <c r="Q17" i="84" s="1"/>
  <c r="O44" i="84"/>
  <c r="Q44" i="84" s="1"/>
  <c r="O39" i="84"/>
  <c r="Q39" i="84" s="1"/>
  <c r="O12" i="84"/>
  <c r="Q12" i="84" s="1"/>
  <c r="O37" i="84"/>
  <c r="Q37" i="84" s="1"/>
  <c r="O6" i="84"/>
  <c r="Q6" i="84" s="1"/>
  <c r="O9" i="84"/>
  <c r="Q9" i="84" s="1"/>
  <c r="O31" i="84"/>
  <c r="Q31" i="84" s="1"/>
  <c r="O29" i="84"/>
  <c r="Q29" i="84" s="1"/>
  <c r="O20" i="84"/>
  <c r="Q20" i="84" s="1"/>
  <c r="O24" i="84"/>
  <c r="Q24" i="84" s="1"/>
  <c r="O18" i="84"/>
  <c r="Q18" i="84" s="1"/>
  <c r="O11" i="82"/>
  <c r="Q11" i="82" s="1"/>
  <c r="O5" i="82"/>
  <c r="O40" i="82"/>
  <c r="Q40" i="82" s="1"/>
  <c r="O28" i="82"/>
  <c r="Q28" i="82" s="1"/>
  <c r="O47" i="82"/>
  <c r="Q47" i="82" s="1"/>
  <c r="O8" i="82"/>
  <c r="Q8" i="82" s="1"/>
  <c r="O21" i="82"/>
  <c r="Q21" i="82" s="1"/>
  <c r="O25" i="82"/>
  <c r="Q25" i="82" s="1"/>
  <c r="O35" i="82"/>
  <c r="Q35" i="82" s="1"/>
  <c r="O22" i="82"/>
  <c r="Q22" i="82" s="1"/>
  <c r="O26" i="82"/>
  <c r="Q26" i="82" s="1"/>
  <c r="O46" i="82"/>
  <c r="Q46" i="82" s="1"/>
  <c r="O45" i="82"/>
  <c r="Q45" i="82" s="1"/>
  <c r="O9" i="82"/>
  <c r="Q9" i="82" s="1"/>
  <c r="O7" i="82"/>
  <c r="Q7" i="82" s="1"/>
  <c r="O14" i="82"/>
  <c r="Q14" i="82" s="1"/>
  <c r="O32" i="82"/>
  <c r="Q32" i="82" s="1"/>
  <c r="O36" i="82"/>
  <c r="Q36" i="82" s="1"/>
  <c r="O43" i="82"/>
  <c r="Q43" i="82" s="1"/>
  <c r="O16" i="82"/>
  <c r="Q16" i="82" s="1"/>
  <c r="O18" i="82"/>
  <c r="Q18" i="82" s="1"/>
  <c r="O41" i="82"/>
  <c r="Q41" i="82" s="1"/>
  <c r="O31" i="82"/>
  <c r="Q31" i="82" s="1"/>
  <c r="O30" i="82"/>
  <c r="Q30" i="82" s="1"/>
  <c r="O38" i="82"/>
  <c r="Q38" i="82" s="1"/>
  <c r="O20" i="82"/>
  <c r="Q20" i="82" s="1"/>
  <c r="O13" i="82"/>
  <c r="Q13" i="82" s="1"/>
  <c r="O15" i="82"/>
  <c r="Q15" i="82" s="1"/>
  <c r="O23" i="82"/>
  <c r="Q23" i="82" s="1"/>
  <c r="O27" i="82"/>
  <c r="Q27" i="82" s="1"/>
  <c r="O33" i="82"/>
  <c r="Q33" i="82" s="1"/>
  <c r="O44" i="82"/>
  <c r="Q44" i="82" s="1"/>
  <c r="O17" i="82"/>
  <c r="Q17" i="82" s="1"/>
  <c r="O39" i="82"/>
  <c r="Q39" i="82" s="1"/>
  <c r="O12" i="82"/>
  <c r="Q12" i="82" s="1"/>
  <c r="O10" i="82"/>
  <c r="Q10" i="82" s="1"/>
  <c r="O34" i="82"/>
  <c r="Q34" i="82" s="1"/>
  <c r="O6" i="82"/>
  <c r="Q6" i="82" s="1"/>
  <c r="O37" i="82"/>
  <c r="Q37" i="82" s="1"/>
  <c r="O24" i="82"/>
  <c r="Q24" i="82" s="1"/>
  <c r="O42" i="82"/>
  <c r="Q42" i="82" s="1"/>
  <c r="O29" i="82"/>
  <c r="Q29" i="82" s="1"/>
  <c r="O19" i="82"/>
  <c r="Q19" i="82" s="1"/>
  <c r="O35" i="76"/>
  <c r="Q35" i="76" s="1"/>
  <c r="O5" i="76"/>
  <c r="O24" i="76"/>
  <c r="Q24" i="76" s="1"/>
  <c r="O27" i="76"/>
  <c r="Q27" i="76" s="1"/>
  <c r="O12" i="76"/>
  <c r="Q12" i="76" s="1"/>
  <c r="O40" i="76"/>
  <c r="Q40" i="76" s="1"/>
  <c r="O34" i="76"/>
  <c r="Q34" i="76" s="1"/>
  <c r="O38" i="76"/>
  <c r="Q38" i="76" s="1"/>
  <c r="O21" i="76"/>
  <c r="Q21" i="76" s="1"/>
  <c r="O42" i="76"/>
  <c r="Q42" i="76" s="1"/>
  <c r="O46" i="76"/>
  <c r="Q46" i="76" s="1"/>
  <c r="O37" i="76"/>
  <c r="Q37" i="76" s="1"/>
  <c r="O31" i="76"/>
  <c r="Q31" i="76" s="1"/>
  <c r="O16" i="76"/>
  <c r="Q16" i="76" s="1"/>
  <c r="O19" i="76"/>
  <c r="Q19" i="76" s="1"/>
  <c r="O45" i="76"/>
  <c r="Q45" i="76" s="1"/>
  <c r="O39" i="76"/>
  <c r="Q39" i="76" s="1"/>
  <c r="O43" i="76"/>
  <c r="Q43" i="76" s="1"/>
  <c r="O11" i="76"/>
  <c r="Q11" i="76" s="1"/>
  <c r="O47" i="76"/>
  <c r="Q47" i="76" s="1"/>
  <c r="O28" i="76"/>
  <c r="Q28" i="76" s="1"/>
  <c r="O18" i="76"/>
  <c r="Q18" i="76" s="1"/>
  <c r="O41" i="76"/>
  <c r="Q41" i="76" s="1"/>
  <c r="O7" i="76"/>
  <c r="Q7" i="76" s="1"/>
  <c r="O22" i="76"/>
  <c r="Q22" i="76" s="1"/>
  <c r="O29" i="76"/>
  <c r="Q29" i="76" s="1"/>
  <c r="O44" i="76"/>
  <c r="Q44" i="76" s="1"/>
  <c r="O36" i="76"/>
  <c r="Q36" i="76" s="1"/>
  <c r="O25" i="76"/>
  <c r="Q25" i="76" s="1"/>
  <c r="O33" i="76"/>
  <c r="Q33" i="76" s="1"/>
  <c r="O15" i="76"/>
  <c r="Q15" i="76" s="1"/>
  <c r="O9" i="76"/>
  <c r="Q9" i="76" s="1"/>
  <c r="O13" i="76"/>
  <c r="Q13" i="76" s="1"/>
  <c r="O23" i="76"/>
  <c r="Q23" i="76" s="1"/>
  <c r="O8" i="76"/>
  <c r="Q8" i="76" s="1"/>
  <c r="O17" i="76"/>
  <c r="Q17" i="76" s="1"/>
  <c r="O6" i="76"/>
  <c r="Q6" i="76" s="1"/>
  <c r="O14" i="76"/>
  <c r="Q14" i="76" s="1"/>
  <c r="O10" i="76"/>
  <c r="Q10" i="76" s="1"/>
  <c r="O20" i="76"/>
  <c r="Q20" i="76" s="1"/>
  <c r="O32" i="76"/>
  <c r="Q32" i="76" s="1"/>
  <c r="O26" i="76"/>
  <c r="Q26" i="76" s="1"/>
  <c r="O30" i="76"/>
  <c r="Q30" i="76" s="1"/>
  <c r="O46" i="98"/>
  <c r="Q46" i="98" s="1"/>
  <c r="O31" i="98"/>
  <c r="Q31" i="98" s="1"/>
  <c r="O43" i="98"/>
  <c r="Q43" i="98" s="1"/>
  <c r="O20" i="98"/>
  <c r="Q20" i="98" s="1"/>
  <c r="O16" i="98"/>
  <c r="Q16" i="98" s="1"/>
  <c r="O44" i="98"/>
  <c r="Q44" i="98" s="1"/>
  <c r="O32" i="98"/>
  <c r="Q32" i="98" s="1"/>
  <c r="O11" i="98"/>
  <c r="Q11" i="98" s="1"/>
  <c r="O47" i="98"/>
  <c r="Q47" i="98" s="1"/>
  <c r="O33" i="98"/>
  <c r="Q33" i="98" s="1"/>
  <c r="O40" i="98"/>
  <c r="Q40" i="98" s="1"/>
  <c r="O42" i="98"/>
  <c r="Q42" i="98" s="1"/>
  <c r="O24" i="98"/>
  <c r="Q24" i="98" s="1"/>
  <c r="O14" i="98"/>
  <c r="Q14" i="98" s="1"/>
  <c r="O29" i="98"/>
  <c r="Q29" i="98" s="1"/>
  <c r="O23" i="98"/>
  <c r="Q23" i="98" s="1"/>
  <c r="O27" i="98"/>
  <c r="Q27" i="98" s="1"/>
  <c r="O5" i="98"/>
  <c r="O37" i="98"/>
  <c r="Q37" i="98" s="1"/>
  <c r="O39" i="98"/>
  <c r="Q39" i="98" s="1"/>
  <c r="O9" i="98"/>
  <c r="Q9" i="98" s="1"/>
  <c r="O38" i="98"/>
  <c r="Q38" i="98" s="1"/>
  <c r="O21" i="98"/>
  <c r="Q21" i="98" s="1"/>
  <c r="O15" i="98"/>
  <c r="Q15" i="98" s="1"/>
  <c r="O18" i="98"/>
  <c r="Q18" i="98" s="1"/>
  <c r="O28" i="98"/>
  <c r="Q28" i="98" s="1"/>
  <c r="O22" i="98"/>
  <c r="Q22" i="98" s="1"/>
  <c r="O26" i="98"/>
  <c r="Q26" i="98" s="1"/>
  <c r="O36" i="98"/>
  <c r="Q36" i="98" s="1"/>
  <c r="O30" i="98"/>
  <c r="Q30" i="98" s="1"/>
  <c r="O34" i="98"/>
  <c r="Q34" i="98" s="1"/>
  <c r="O10" i="98"/>
  <c r="Q10" i="98" s="1"/>
  <c r="O13" i="98"/>
  <c r="Q13" i="98" s="1"/>
  <c r="O8" i="98"/>
  <c r="Q8" i="98" s="1"/>
  <c r="O19" i="98"/>
  <c r="Q19" i="98" s="1"/>
  <c r="O35" i="98"/>
  <c r="Q35" i="98" s="1"/>
  <c r="O6" i="98"/>
  <c r="Q6" i="98" s="1"/>
  <c r="O45" i="98"/>
  <c r="Q45" i="98" s="1"/>
  <c r="O25" i="98"/>
  <c r="Q25" i="98" s="1"/>
  <c r="O17" i="98"/>
  <c r="Q17" i="98" s="1"/>
  <c r="O12" i="98"/>
  <c r="Q12" i="98" s="1"/>
  <c r="O7" i="98"/>
  <c r="Q7" i="98" s="1"/>
  <c r="O41" i="98"/>
  <c r="Q41" i="98" s="1"/>
  <c r="O26" i="99"/>
  <c r="Q26" i="99" s="1"/>
  <c r="O16" i="99"/>
  <c r="Q16" i="99" s="1"/>
  <c r="O12" i="99"/>
  <c r="Q12" i="99" s="1"/>
  <c r="O42" i="99"/>
  <c r="Q42" i="99" s="1"/>
  <c r="O38" i="99"/>
  <c r="Q38" i="99" s="1"/>
  <c r="O46" i="99"/>
  <c r="Q46" i="99" s="1"/>
  <c r="O37" i="99"/>
  <c r="Q37" i="99" s="1"/>
  <c r="O14" i="99"/>
  <c r="Q14" i="99" s="1"/>
  <c r="O8" i="99"/>
  <c r="Q8" i="99" s="1"/>
  <c r="O15" i="99"/>
  <c r="Q15" i="99" s="1"/>
  <c r="O13" i="99"/>
  <c r="Q13" i="99" s="1"/>
  <c r="O19" i="99"/>
  <c r="Q19" i="99" s="1"/>
  <c r="O39" i="99"/>
  <c r="Q39" i="99" s="1"/>
  <c r="O10" i="99"/>
  <c r="Q10" i="99" s="1"/>
  <c r="O36" i="99"/>
  <c r="Q36" i="99" s="1"/>
  <c r="O34" i="99"/>
  <c r="Q34" i="99" s="1"/>
  <c r="O40" i="99"/>
  <c r="Q40" i="99" s="1"/>
  <c r="O35" i="99"/>
  <c r="Q35" i="99" s="1"/>
  <c r="O18" i="99"/>
  <c r="Q18" i="99" s="1"/>
  <c r="O17" i="99"/>
  <c r="Q17" i="99" s="1"/>
  <c r="O47" i="99"/>
  <c r="Q47" i="99" s="1"/>
  <c r="O45" i="99"/>
  <c r="Q45" i="99" s="1"/>
  <c r="O24" i="99"/>
  <c r="Q24" i="99" s="1"/>
  <c r="O32" i="99"/>
  <c r="Q32" i="99" s="1"/>
  <c r="O30" i="99"/>
  <c r="Q30" i="99" s="1"/>
  <c r="O25" i="99"/>
  <c r="Q25" i="99" s="1"/>
  <c r="O27" i="99"/>
  <c r="Q27" i="99" s="1"/>
  <c r="O23" i="99"/>
  <c r="Q23" i="99" s="1"/>
  <c r="O29" i="99"/>
  <c r="Q29" i="99" s="1"/>
  <c r="O21" i="99"/>
  <c r="Q21" i="99" s="1"/>
  <c r="O20" i="99"/>
  <c r="Q20" i="99" s="1"/>
  <c r="O22" i="99"/>
  <c r="Q22" i="99" s="1"/>
  <c r="O41" i="99"/>
  <c r="Q41" i="99" s="1"/>
  <c r="O7" i="99"/>
  <c r="Q7" i="99" s="1"/>
  <c r="O9" i="99"/>
  <c r="Q9" i="99" s="1"/>
  <c r="O5" i="99"/>
  <c r="O43" i="99"/>
  <c r="Q43" i="99" s="1"/>
  <c r="O11" i="99"/>
  <c r="Q11" i="99" s="1"/>
  <c r="O33" i="99"/>
  <c r="Q33" i="99" s="1"/>
  <c r="O6" i="99"/>
  <c r="Q6" i="99" s="1"/>
  <c r="O31" i="99"/>
  <c r="Q31" i="99" s="1"/>
  <c r="O44" i="99"/>
  <c r="Q44" i="99" s="1"/>
  <c r="O28" i="99"/>
  <c r="Q28" i="99" s="1"/>
  <c r="O45" i="73"/>
  <c r="Q45" i="73" s="1"/>
  <c r="O43" i="73"/>
  <c r="Q43" i="73" s="1"/>
  <c r="O31" i="73"/>
  <c r="Q31" i="73" s="1"/>
  <c r="O33" i="73"/>
  <c r="Q33" i="73" s="1"/>
  <c r="O29" i="73"/>
  <c r="Q29" i="73" s="1"/>
  <c r="O24" i="73"/>
  <c r="Q24" i="73" s="1"/>
  <c r="O40" i="73"/>
  <c r="Q40" i="73" s="1"/>
  <c r="O46" i="73"/>
  <c r="Q46" i="73" s="1"/>
  <c r="O5" i="73"/>
  <c r="O42" i="73"/>
  <c r="Q42" i="73" s="1"/>
  <c r="O14" i="73"/>
  <c r="Q14" i="73" s="1"/>
  <c r="O11" i="73"/>
  <c r="Q11" i="73" s="1"/>
  <c r="O7" i="73"/>
  <c r="Q7" i="73" s="1"/>
  <c r="O15" i="73"/>
  <c r="Q15" i="73" s="1"/>
  <c r="O18" i="73"/>
  <c r="Q18" i="73" s="1"/>
  <c r="O26" i="73"/>
  <c r="Q26" i="73" s="1"/>
  <c r="O16" i="73"/>
  <c r="Q16" i="73" s="1"/>
  <c r="O6" i="73"/>
  <c r="Q6" i="73" s="1"/>
  <c r="O8" i="73"/>
  <c r="Q8" i="73" s="1"/>
  <c r="O44" i="73"/>
  <c r="Q44" i="73" s="1"/>
  <c r="O23" i="73"/>
  <c r="Q23" i="73" s="1"/>
  <c r="O25" i="73"/>
  <c r="Q25" i="73" s="1"/>
  <c r="O34" i="73"/>
  <c r="Q34" i="73" s="1"/>
  <c r="O13" i="73"/>
  <c r="Q13" i="73" s="1"/>
  <c r="O38" i="73"/>
  <c r="Q38" i="73" s="1"/>
  <c r="O12" i="73"/>
  <c r="Q12" i="73" s="1"/>
  <c r="O30" i="73"/>
  <c r="Q30" i="73" s="1"/>
  <c r="O32" i="73"/>
  <c r="Q32" i="73" s="1"/>
  <c r="O36" i="73"/>
  <c r="Q36" i="73" s="1"/>
  <c r="O28" i="73"/>
  <c r="Q28" i="73" s="1"/>
  <c r="O47" i="73"/>
  <c r="Q47" i="73" s="1"/>
  <c r="O22" i="73"/>
  <c r="Q22" i="73" s="1"/>
  <c r="O21" i="73"/>
  <c r="Q21" i="73" s="1"/>
  <c r="O35" i="73"/>
  <c r="Q35" i="73" s="1"/>
  <c r="O9" i="73"/>
  <c r="Q9" i="73" s="1"/>
  <c r="O19" i="73"/>
  <c r="Q19" i="73" s="1"/>
  <c r="O20" i="73"/>
  <c r="Q20" i="73" s="1"/>
  <c r="O17" i="73"/>
  <c r="Q17" i="73" s="1"/>
  <c r="O39" i="73"/>
  <c r="Q39" i="73" s="1"/>
  <c r="O41" i="73"/>
  <c r="Q41" i="73" s="1"/>
  <c r="O37" i="73"/>
  <c r="Q37" i="73" s="1"/>
  <c r="O10" i="73"/>
  <c r="Q10" i="73" s="1"/>
  <c r="O27" i="73"/>
  <c r="Q27" i="73" s="1"/>
  <c r="O20" i="85"/>
  <c r="Q20" i="85" s="1"/>
  <c r="O34" i="85"/>
  <c r="Q34" i="85" s="1"/>
  <c r="O35" i="85"/>
  <c r="Q35" i="85" s="1"/>
  <c r="O30" i="85"/>
  <c r="Q30" i="85" s="1"/>
  <c r="O31" i="85"/>
  <c r="Q31" i="85" s="1"/>
  <c r="O28" i="85"/>
  <c r="Q28" i="85" s="1"/>
  <c r="O23" i="85"/>
  <c r="Q23" i="85" s="1"/>
  <c r="O26" i="85"/>
  <c r="Q26" i="85" s="1"/>
  <c r="O6" i="85"/>
  <c r="Q6" i="85" s="1"/>
  <c r="O32" i="85"/>
  <c r="Q32" i="85" s="1"/>
  <c r="O39" i="85"/>
  <c r="Q39" i="85" s="1"/>
  <c r="O47" i="85"/>
  <c r="Q47" i="85" s="1"/>
  <c r="O37" i="85"/>
  <c r="Q37" i="85" s="1"/>
  <c r="O19" i="85"/>
  <c r="Q19" i="85" s="1"/>
  <c r="O46" i="85"/>
  <c r="Q46" i="85" s="1"/>
  <c r="O17" i="85"/>
  <c r="Q17" i="85" s="1"/>
  <c r="O44" i="85"/>
  <c r="Q44" i="85" s="1"/>
  <c r="O15" i="85"/>
  <c r="Q15" i="85" s="1"/>
  <c r="O22" i="85"/>
  <c r="Q22" i="85" s="1"/>
  <c r="O21" i="85"/>
  <c r="Q21" i="85" s="1"/>
  <c r="O24" i="85"/>
  <c r="Q24" i="85" s="1"/>
  <c r="O42" i="85"/>
  <c r="Q42" i="85" s="1"/>
  <c r="O9" i="85"/>
  <c r="Q9" i="85" s="1"/>
  <c r="O41" i="85"/>
  <c r="Q41" i="85" s="1"/>
  <c r="O7" i="85"/>
  <c r="Q7" i="85" s="1"/>
  <c r="O33" i="85"/>
  <c r="Q33" i="85" s="1"/>
  <c r="O5" i="85"/>
  <c r="O25" i="85"/>
  <c r="Q25" i="85" s="1"/>
  <c r="O11" i="85"/>
  <c r="Q11" i="85" s="1"/>
  <c r="O27" i="85"/>
  <c r="Q27" i="85" s="1"/>
  <c r="O18" i="85"/>
  <c r="Q18" i="85" s="1"/>
  <c r="O45" i="85"/>
  <c r="Q45" i="85" s="1"/>
  <c r="O8" i="85"/>
  <c r="Q8" i="85" s="1"/>
  <c r="O29" i="85"/>
  <c r="Q29" i="85" s="1"/>
  <c r="O13" i="85"/>
  <c r="Q13" i="85" s="1"/>
  <c r="O14" i="85"/>
  <c r="Q14" i="85" s="1"/>
  <c r="O40" i="85"/>
  <c r="Q40" i="85" s="1"/>
  <c r="O12" i="85"/>
  <c r="Q12" i="85" s="1"/>
  <c r="O38" i="85"/>
  <c r="Q38" i="85" s="1"/>
  <c r="O10" i="85"/>
  <c r="Q10" i="85" s="1"/>
  <c r="O36" i="85"/>
  <c r="Q36" i="85" s="1"/>
  <c r="O16" i="85"/>
  <c r="Q16" i="85" s="1"/>
  <c r="O43" i="85"/>
  <c r="Q43" i="85" s="1"/>
  <c r="O25" i="105"/>
  <c r="Q25" i="105" s="1"/>
  <c r="O23" i="105"/>
  <c r="Q23" i="105" s="1"/>
  <c r="O22" i="105"/>
  <c r="Q22" i="105" s="1"/>
  <c r="O43" i="105"/>
  <c r="Q43" i="105" s="1"/>
  <c r="O35" i="105"/>
  <c r="Q35" i="105" s="1"/>
  <c r="O33" i="105"/>
  <c r="Q33" i="105" s="1"/>
  <c r="O39" i="105"/>
  <c r="Q39" i="105" s="1"/>
  <c r="O31" i="105"/>
  <c r="Q31" i="105" s="1"/>
  <c r="O5" i="105"/>
  <c r="O7" i="105"/>
  <c r="Q7" i="105" s="1"/>
  <c r="O21" i="105"/>
  <c r="Q21" i="105" s="1"/>
  <c r="O19" i="105"/>
  <c r="Q19" i="105" s="1"/>
  <c r="O26" i="105"/>
  <c r="Q26" i="105" s="1"/>
  <c r="O24" i="105"/>
  <c r="Q24" i="105" s="1"/>
  <c r="O36" i="105"/>
  <c r="Q36" i="105" s="1"/>
  <c r="O15" i="105"/>
  <c r="Q15" i="105" s="1"/>
  <c r="O10" i="105"/>
  <c r="Q10" i="105" s="1"/>
  <c r="O12" i="105"/>
  <c r="Q12" i="105" s="1"/>
  <c r="O8" i="105"/>
  <c r="Q8" i="105" s="1"/>
  <c r="O18" i="105"/>
  <c r="Q18" i="105" s="1"/>
  <c r="O20" i="105"/>
  <c r="Q20" i="105" s="1"/>
  <c r="O16" i="105"/>
  <c r="Q16" i="105" s="1"/>
  <c r="O45" i="105"/>
  <c r="Q45" i="105" s="1"/>
  <c r="O30" i="105"/>
  <c r="Q30" i="105" s="1"/>
  <c r="O38" i="105"/>
  <c r="Q38" i="105" s="1"/>
  <c r="O37" i="105"/>
  <c r="Q37" i="105" s="1"/>
  <c r="O44" i="105"/>
  <c r="Q44" i="105" s="1"/>
  <c r="O46" i="105"/>
  <c r="Q46" i="105" s="1"/>
  <c r="O40" i="105"/>
  <c r="Q40" i="105" s="1"/>
  <c r="O27" i="105"/>
  <c r="Q27" i="105" s="1"/>
  <c r="O29" i="105"/>
  <c r="Q29" i="105" s="1"/>
  <c r="O42" i="105"/>
  <c r="Q42" i="105" s="1"/>
  <c r="O47" i="105"/>
  <c r="Q47" i="105" s="1"/>
  <c r="O41" i="105"/>
  <c r="Q41" i="105" s="1"/>
  <c r="O28" i="105"/>
  <c r="Q28" i="105" s="1"/>
  <c r="O34" i="105"/>
  <c r="Q34" i="105" s="1"/>
  <c r="O32" i="105"/>
  <c r="Q32" i="105" s="1"/>
  <c r="O13" i="105"/>
  <c r="Q13" i="105" s="1"/>
  <c r="O11" i="105"/>
  <c r="Q11" i="105" s="1"/>
  <c r="O17" i="105"/>
  <c r="Q17" i="105" s="1"/>
  <c r="O9" i="105"/>
  <c r="Q9" i="105" s="1"/>
  <c r="O14" i="105"/>
  <c r="Q14" i="105" s="1"/>
  <c r="O6" i="105"/>
  <c r="Q6" i="105" s="1"/>
  <c r="O37" i="67"/>
  <c r="Q37" i="67" s="1"/>
  <c r="O40" i="67"/>
  <c r="Q40" i="67" s="1"/>
  <c r="O27" i="67"/>
  <c r="Q27" i="67" s="1"/>
  <c r="O9" i="67"/>
  <c r="Q9" i="67" s="1"/>
  <c r="O29" i="67"/>
  <c r="Q29" i="67" s="1"/>
  <c r="O41" i="67"/>
  <c r="Q41" i="67" s="1"/>
  <c r="O34" i="67"/>
  <c r="Q34" i="67" s="1"/>
  <c r="O30" i="67"/>
  <c r="Q30" i="67" s="1"/>
  <c r="O25" i="67"/>
  <c r="Q25" i="67" s="1"/>
  <c r="O42" i="67"/>
  <c r="Q42" i="67" s="1"/>
  <c r="O11" i="67"/>
  <c r="Q11" i="67" s="1"/>
  <c r="O44" i="67"/>
  <c r="Q44" i="67" s="1"/>
  <c r="O23" i="67"/>
  <c r="Q23" i="67" s="1"/>
  <c r="O33" i="67"/>
  <c r="Q33" i="67" s="1"/>
  <c r="O47" i="67"/>
  <c r="Q47" i="67" s="1"/>
  <c r="O43" i="67"/>
  <c r="Q43" i="67" s="1"/>
  <c r="O28" i="67"/>
  <c r="Q28" i="67" s="1"/>
  <c r="O32" i="67"/>
  <c r="Q32" i="67" s="1"/>
  <c r="O38" i="67"/>
  <c r="Q38" i="67" s="1"/>
  <c r="O13" i="67"/>
  <c r="Q13" i="67" s="1"/>
  <c r="O35" i="67"/>
  <c r="Q35" i="67" s="1"/>
  <c r="O7" i="67"/>
  <c r="Q7" i="67" s="1"/>
  <c r="O20" i="67"/>
  <c r="Q20" i="67" s="1"/>
  <c r="O17" i="67"/>
  <c r="Q17" i="67" s="1"/>
  <c r="O8" i="67"/>
  <c r="Q8" i="67" s="1"/>
  <c r="O12" i="67"/>
  <c r="Q12" i="67" s="1"/>
  <c r="O31" i="67"/>
  <c r="Q31" i="67" s="1"/>
  <c r="O6" i="67"/>
  <c r="Q6" i="67" s="1"/>
  <c r="O46" i="67"/>
  <c r="Q46" i="67" s="1"/>
  <c r="O19" i="67"/>
  <c r="Q19" i="67" s="1"/>
  <c r="O22" i="67"/>
  <c r="Q22" i="67" s="1"/>
  <c r="O16" i="67"/>
  <c r="Q16" i="67" s="1"/>
  <c r="O36" i="67"/>
  <c r="Q36" i="67" s="1"/>
  <c r="O14" i="67"/>
  <c r="Q14" i="67" s="1"/>
  <c r="O18" i="67"/>
  <c r="Q18" i="67" s="1"/>
  <c r="O10" i="67"/>
  <c r="Q10" i="67" s="1"/>
  <c r="O45" i="67"/>
  <c r="Q45" i="67" s="1"/>
  <c r="O26" i="67"/>
  <c r="Q26" i="67" s="1"/>
  <c r="O21" i="67"/>
  <c r="Q21" i="67" s="1"/>
  <c r="O24" i="67"/>
  <c r="Q24" i="67" s="1"/>
  <c r="O39" i="67"/>
  <c r="Q39" i="67" s="1"/>
  <c r="O15" i="67"/>
  <c r="Q15" i="67" s="1"/>
  <c r="O5" i="67"/>
  <c r="O41" i="91"/>
  <c r="Q41" i="91" s="1"/>
  <c r="O32" i="91"/>
  <c r="Q32" i="91" s="1"/>
  <c r="O27" i="91"/>
  <c r="Q27" i="91" s="1"/>
  <c r="O13" i="91"/>
  <c r="Q13" i="91" s="1"/>
  <c r="O46" i="91"/>
  <c r="Q46" i="91" s="1"/>
  <c r="O5" i="91"/>
  <c r="O26" i="91"/>
  <c r="Q26" i="91" s="1"/>
  <c r="O17" i="91"/>
  <c r="Q17" i="91" s="1"/>
  <c r="O43" i="91"/>
  <c r="Q43" i="91" s="1"/>
  <c r="O18" i="91"/>
  <c r="Q18" i="91" s="1"/>
  <c r="O47" i="91"/>
  <c r="Q47" i="91" s="1"/>
  <c r="O11" i="91"/>
  <c r="Q11" i="91" s="1"/>
  <c r="O30" i="91"/>
  <c r="Q30" i="91" s="1"/>
  <c r="O37" i="91"/>
  <c r="Q37" i="91" s="1"/>
  <c r="O20" i="91"/>
  <c r="Q20" i="91" s="1"/>
  <c r="O14" i="91"/>
  <c r="Q14" i="91" s="1"/>
  <c r="O12" i="91"/>
  <c r="Q12" i="91" s="1"/>
  <c r="O29" i="91"/>
  <c r="Q29" i="91" s="1"/>
  <c r="O28" i="91"/>
  <c r="Q28" i="91" s="1"/>
  <c r="O25" i="91"/>
  <c r="Q25" i="91" s="1"/>
  <c r="O33" i="91"/>
  <c r="Q33" i="91" s="1"/>
  <c r="O44" i="91"/>
  <c r="Q44" i="91" s="1"/>
  <c r="O35" i="91"/>
  <c r="Q35" i="91" s="1"/>
  <c r="O24" i="91"/>
  <c r="Q24" i="91" s="1"/>
  <c r="O16" i="91"/>
  <c r="Q16" i="91" s="1"/>
  <c r="O42" i="91"/>
  <c r="Q42" i="91" s="1"/>
  <c r="O7" i="91"/>
  <c r="Q7" i="91" s="1"/>
  <c r="O45" i="91"/>
  <c r="Q45" i="91" s="1"/>
  <c r="O9" i="91"/>
  <c r="Q9" i="91" s="1"/>
  <c r="O19" i="91"/>
  <c r="Q19" i="91" s="1"/>
  <c r="O40" i="91"/>
  <c r="Q40" i="91" s="1"/>
  <c r="O22" i="91"/>
  <c r="Q22" i="91" s="1"/>
  <c r="O38" i="91"/>
  <c r="Q38" i="91" s="1"/>
  <c r="O8" i="91"/>
  <c r="Q8" i="91" s="1"/>
  <c r="O10" i="91"/>
  <c r="Q10" i="91" s="1"/>
  <c r="O6" i="91"/>
  <c r="Q6" i="91" s="1"/>
  <c r="O15" i="91"/>
  <c r="Q15" i="91" s="1"/>
  <c r="O21" i="91"/>
  <c r="Q21" i="91" s="1"/>
  <c r="O31" i="91"/>
  <c r="Q31" i="91" s="1"/>
  <c r="O39" i="91"/>
  <c r="Q39" i="91" s="1"/>
  <c r="O23" i="91"/>
  <c r="Q23" i="91" s="1"/>
  <c r="O34" i="91"/>
  <c r="Q34" i="91" s="1"/>
  <c r="O36" i="91"/>
  <c r="Q36" i="91" s="1"/>
  <c r="O29" i="96"/>
  <c r="Q29" i="96" s="1"/>
  <c r="O32" i="96"/>
  <c r="Q32" i="96" s="1"/>
  <c r="O38" i="96"/>
  <c r="Q38" i="96" s="1"/>
  <c r="O36" i="96"/>
  <c r="Q36" i="96" s="1"/>
  <c r="O33" i="96"/>
  <c r="Q33" i="96" s="1"/>
  <c r="O15" i="96"/>
  <c r="Q15" i="96" s="1"/>
  <c r="O23" i="96"/>
  <c r="Q23" i="96" s="1"/>
  <c r="O40" i="96"/>
  <c r="Q40" i="96" s="1"/>
  <c r="O21" i="96"/>
  <c r="Q21" i="96" s="1"/>
  <c r="O31" i="96"/>
  <c r="Q31" i="96" s="1"/>
  <c r="O25" i="96"/>
  <c r="Q25" i="96" s="1"/>
  <c r="O46" i="96"/>
  <c r="Q46" i="96" s="1"/>
  <c r="O19" i="96"/>
  <c r="Q19" i="96" s="1"/>
  <c r="O13" i="96"/>
  <c r="Q13" i="96" s="1"/>
  <c r="O11" i="96"/>
  <c r="Q11" i="96" s="1"/>
  <c r="O14" i="96"/>
  <c r="Q14" i="96" s="1"/>
  <c r="O9" i="96"/>
  <c r="Q9" i="96" s="1"/>
  <c r="O17" i="96"/>
  <c r="Q17" i="96" s="1"/>
  <c r="O41" i="96"/>
  <c r="Q41" i="96" s="1"/>
  <c r="O24" i="96"/>
  <c r="Q24" i="96" s="1"/>
  <c r="O42" i="96"/>
  <c r="Q42" i="96" s="1"/>
  <c r="O44" i="96"/>
  <c r="Q44" i="96" s="1"/>
  <c r="O47" i="96"/>
  <c r="Q47" i="96" s="1"/>
  <c r="O45" i="96"/>
  <c r="Q45" i="96" s="1"/>
  <c r="O37" i="96"/>
  <c r="Q37" i="96" s="1"/>
  <c r="O35" i="96"/>
  <c r="Q35" i="96" s="1"/>
  <c r="O10" i="96"/>
  <c r="Q10" i="96" s="1"/>
  <c r="O43" i="96"/>
  <c r="Q43" i="96" s="1"/>
  <c r="O8" i="96"/>
  <c r="Q8" i="96" s="1"/>
  <c r="O5" i="96"/>
  <c r="O12" i="96"/>
  <c r="Q12" i="96" s="1"/>
  <c r="O16" i="96"/>
  <c r="Q16" i="96" s="1"/>
  <c r="O30" i="96"/>
  <c r="Q30" i="96" s="1"/>
  <c r="O34" i="96"/>
  <c r="Q34" i="96" s="1"/>
  <c r="O27" i="96"/>
  <c r="Q27" i="96" s="1"/>
  <c r="O7" i="96"/>
  <c r="Q7" i="96" s="1"/>
  <c r="O6" i="96"/>
  <c r="Q6" i="96" s="1"/>
  <c r="O20" i="96"/>
  <c r="Q20" i="96" s="1"/>
  <c r="O39" i="96"/>
  <c r="Q39" i="96" s="1"/>
  <c r="O18" i="96"/>
  <c r="Q18" i="96" s="1"/>
  <c r="O28" i="96"/>
  <c r="Q28" i="96" s="1"/>
  <c r="O22" i="96"/>
  <c r="Q22" i="96" s="1"/>
  <c r="O26" i="96"/>
  <c r="Q26" i="96" s="1"/>
  <c r="O46" i="78"/>
  <c r="Q46" i="78" s="1"/>
  <c r="O47" i="78"/>
  <c r="Q47" i="78" s="1"/>
  <c r="O11" i="78"/>
  <c r="Q11" i="78" s="1"/>
  <c r="O14" i="78"/>
  <c r="Q14" i="78" s="1"/>
  <c r="O29" i="78"/>
  <c r="Q29" i="78" s="1"/>
  <c r="O27" i="78"/>
  <c r="Q27" i="78" s="1"/>
  <c r="O34" i="78"/>
  <c r="Q34" i="78" s="1"/>
  <c r="O32" i="78"/>
  <c r="Q32" i="78" s="1"/>
  <c r="O42" i="78"/>
  <c r="Q42" i="78" s="1"/>
  <c r="O30" i="78"/>
  <c r="Q30" i="78" s="1"/>
  <c r="O10" i="78"/>
  <c r="Q10" i="78" s="1"/>
  <c r="O15" i="78"/>
  <c r="Q15" i="78" s="1"/>
  <c r="O9" i="78"/>
  <c r="Q9" i="78" s="1"/>
  <c r="O6" i="78"/>
  <c r="Q6" i="78" s="1"/>
  <c r="O40" i="78"/>
  <c r="Q40" i="78" s="1"/>
  <c r="O43" i="78"/>
  <c r="Q43" i="78" s="1"/>
  <c r="O41" i="78"/>
  <c r="Q41" i="78" s="1"/>
  <c r="O17" i="78"/>
  <c r="Q17" i="78" s="1"/>
  <c r="O36" i="78"/>
  <c r="Q36" i="78" s="1"/>
  <c r="O8" i="78"/>
  <c r="Q8" i="78" s="1"/>
  <c r="O25" i="78"/>
  <c r="Q25" i="78" s="1"/>
  <c r="O16" i="78"/>
  <c r="Q16" i="78" s="1"/>
  <c r="O26" i="78"/>
  <c r="Q26" i="78" s="1"/>
  <c r="O13" i="78"/>
  <c r="Q13" i="78" s="1"/>
  <c r="O38" i="78"/>
  <c r="Q38" i="78" s="1"/>
  <c r="O5" i="78"/>
  <c r="O23" i="78"/>
  <c r="Q23" i="78" s="1"/>
  <c r="O18" i="78"/>
  <c r="Q18" i="78" s="1"/>
  <c r="O24" i="78"/>
  <c r="Q24" i="78" s="1"/>
  <c r="O22" i="78"/>
  <c r="Q22" i="78" s="1"/>
  <c r="O7" i="78"/>
  <c r="Q7" i="78" s="1"/>
  <c r="O39" i="78"/>
  <c r="Q39" i="78" s="1"/>
  <c r="O35" i="78"/>
  <c r="Q35" i="78" s="1"/>
  <c r="O45" i="78"/>
  <c r="Q45" i="78" s="1"/>
  <c r="O37" i="78"/>
  <c r="Q37" i="78" s="1"/>
  <c r="O12" i="78"/>
  <c r="Q12" i="78" s="1"/>
  <c r="O33" i="78"/>
  <c r="Q33" i="78" s="1"/>
  <c r="O44" i="78"/>
  <c r="Q44" i="78" s="1"/>
  <c r="O21" i="78"/>
  <c r="Q21" i="78" s="1"/>
  <c r="O31" i="78"/>
  <c r="Q31" i="78" s="1"/>
  <c r="O19" i="78"/>
  <c r="Q19" i="78" s="1"/>
  <c r="O20" i="78"/>
  <c r="Q20" i="78" s="1"/>
  <c r="O28" i="78"/>
  <c r="Q28" i="78" s="1"/>
  <c r="O27" i="69"/>
  <c r="Q27" i="69" s="1"/>
  <c r="O24" i="69"/>
  <c r="Q24" i="69" s="1"/>
  <c r="O26" i="69"/>
  <c r="Q26" i="69" s="1"/>
  <c r="O36" i="69"/>
  <c r="Q36" i="69" s="1"/>
  <c r="O17" i="69"/>
  <c r="Q17" i="69" s="1"/>
  <c r="O13" i="69"/>
  <c r="Q13" i="69" s="1"/>
  <c r="O35" i="69"/>
  <c r="Q35" i="69" s="1"/>
  <c r="O25" i="69"/>
  <c r="Q25" i="69" s="1"/>
  <c r="O47" i="69"/>
  <c r="Q47" i="69" s="1"/>
  <c r="O21" i="69"/>
  <c r="Q21" i="69" s="1"/>
  <c r="O41" i="69"/>
  <c r="Q41" i="69" s="1"/>
  <c r="O31" i="69"/>
  <c r="Q31" i="69" s="1"/>
  <c r="O43" i="69"/>
  <c r="Q43" i="69" s="1"/>
  <c r="O6" i="69"/>
  <c r="Q6" i="69" s="1"/>
  <c r="O40" i="69"/>
  <c r="Q40" i="69" s="1"/>
  <c r="O38" i="69"/>
  <c r="Q38" i="69" s="1"/>
  <c r="O37" i="69"/>
  <c r="Q37" i="69" s="1"/>
  <c r="O22" i="69"/>
  <c r="Q22" i="69" s="1"/>
  <c r="O19" i="69"/>
  <c r="Q19" i="69" s="1"/>
  <c r="O30" i="69"/>
  <c r="Q30" i="69" s="1"/>
  <c r="O18" i="69"/>
  <c r="Q18" i="69" s="1"/>
  <c r="O20" i="69"/>
  <c r="Q20" i="69" s="1"/>
  <c r="O46" i="69"/>
  <c r="Q46" i="69" s="1"/>
  <c r="O23" i="69"/>
  <c r="Q23" i="69" s="1"/>
  <c r="O10" i="69"/>
  <c r="Q10" i="69" s="1"/>
  <c r="O32" i="69"/>
  <c r="Q32" i="69" s="1"/>
  <c r="O39" i="69"/>
  <c r="Q39" i="69" s="1"/>
  <c r="O9" i="69"/>
  <c r="Q9" i="69" s="1"/>
  <c r="O42" i="69"/>
  <c r="Q42" i="69" s="1"/>
  <c r="O29" i="69"/>
  <c r="Q29" i="69" s="1"/>
  <c r="O7" i="69"/>
  <c r="Q7" i="69" s="1"/>
  <c r="O15" i="69"/>
  <c r="Q15" i="69" s="1"/>
  <c r="O5" i="69"/>
  <c r="O33" i="69"/>
  <c r="Q33" i="69" s="1"/>
  <c r="O34" i="69"/>
  <c r="Q34" i="69" s="1"/>
  <c r="O16" i="69"/>
  <c r="Q16" i="69" s="1"/>
  <c r="O11" i="69"/>
  <c r="Q11" i="69" s="1"/>
  <c r="O14" i="69"/>
  <c r="Q14" i="69" s="1"/>
  <c r="O12" i="69"/>
  <c r="Q12" i="69" s="1"/>
  <c r="O44" i="69"/>
  <c r="Q44" i="69" s="1"/>
  <c r="O45" i="69"/>
  <c r="Q45" i="69" s="1"/>
  <c r="O8" i="69"/>
  <c r="Q8" i="69" s="1"/>
  <c r="O28" i="69"/>
  <c r="Q28" i="69" s="1"/>
  <c r="O25" i="100"/>
  <c r="Q25" i="100" s="1"/>
  <c r="O24" i="100"/>
  <c r="Q24" i="100" s="1"/>
  <c r="O9" i="100"/>
  <c r="Q9" i="100" s="1"/>
  <c r="O46" i="100"/>
  <c r="Q46" i="100" s="1"/>
  <c r="O33" i="100"/>
  <c r="Q33" i="100" s="1"/>
  <c r="O30" i="100"/>
  <c r="Q30" i="100" s="1"/>
  <c r="O35" i="100"/>
  <c r="Q35" i="100" s="1"/>
  <c r="O31" i="100"/>
  <c r="Q31" i="100" s="1"/>
  <c r="O22" i="100"/>
  <c r="Q22" i="100" s="1"/>
  <c r="O7" i="100"/>
  <c r="Q7" i="100" s="1"/>
  <c r="O8" i="100"/>
  <c r="Q8" i="100" s="1"/>
  <c r="O20" i="100"/>
  <c r="Q20" i="100" s="1"/>
  <c r="O12" i="100"/>
  <c r="Q12" i="100" s="1"/>
  <c r="O32" i="100"/>
  <c r="Q32" i="100" s="1"/>
  <c r="O5" i="100"/>
  <c r="O29" i="100"/>
  <c r="Q29" i="100" s="1"/>
  <c r="O15" i="100"/>
  <c r="Q15" i="100" s="1"/>
  <c r="O11" i="100"/>
  <c r="Q11" i="100" s="1"/>
  <c r="O27" i="100"/>
  <c r="Q27" i="100" s="1"/>
  <c r="O28" i="100"/>
  <c r="Q28" i="100" s="1"/>
  <c r="O26" i="100"/>
  <c r="Q26" i="100" s="1"/>
  <c r="O13" i="100"/>
  <c r="Q13" i="100" s="1"/>
  <c r="O37" i="100"/>
  <c r="Q37" i="100" s="1"/>
  <c r="O36" i="100"/>
  <c r="Q36" i="100" s="1"/>
  <c r="O47" i="100"/>
  <c r="Q47" i="100" s="1"/>
  <c r="O39" i="100"/>
  <c r="Q39" i="100" s="1"/>
  <c r="O45" i="100"/>
  <c r="Q45" i="100" s="1"/>
  <c r="O43" i="100"/>
  <c r="Q43" i="100" s="1"/>
  <c r="O42" i="100"/>
  <c r="Q42" i="100" s="1"/>
  <c r="O23" i="100"/>
  <c r="Q23" i="100" s="1"/>
  <c r="O14" i="100"/>
  <c r="Q14" i="100" s="1"/>
  <c r="O10" i="100"/>
  <c r="Q10" i="100" s="1"/>
  <c r="O16" i="100"/>
  <c r="Q16" i="100" s="1"/>
  <c r="O21" i="100"/>
  <c r="Q21" i="100" s="1"/>
  <c r="O6" i="100"/>
  <c r="Q6" i="100" s="1"/>
  <c r="O19" i="100"/>
  <c r="Q19" i="100" s="1"/>
  <c r="O40" i="100"/>
  <c r="Q40" i="100" s="1"/>
  <c r="O44" i="100"/>
  <c r="Q44" i="100" s="1"/>
  <c r="O41" i="100"/>
  <c r="Q41" i="100" s="1"/>
  <c r="O38" i="100"/>
  <c r="Q38" i="100" s="1"/>
  <c r="O34" i="100"/>
  <c r="Q34" i="100" s="1"/>
  <c r="O17" i="100"/>
  <c r="Q17" i="100" s="1"/>
  <c r="O18" i="100"/>
  <c r="Q18" i="100" s="1"/>
  <c r="O19" i="66"/>
  <c r="Q19" i="66" s="1"/>
  <c r="O7" i="66"/>
  <c r="Q7" i="66" s="1"/>
  <c r="O16" i="66"/>
  <c r="Q16" i="66" s="1"/>
  <c r="O34" i="66"/>
  <c r="Q34" i="66" s="1"/>
  <c r="O18" i="66"/>
  <c r="Q18" i="66" s="1"/>
  <c r="O5" i="66"/>
  <c r="O25" i="66"/>
  <c r="Q25" i="66" s="1"/>
  <c r="O24" i="66"/>
  <c r="Q24" i="66" s="1"/>
  <c r="O15" i="66"/>
  <c r="Q15" i="66" s="1"/>
  <c r="O23" i="66"/>
  <c r="Q23" i="66" s="1"/>
  <c r="O20" i="66"/>
  <c r="Q20" i="66" s="1"/>
  <c r="O45" i="66"/>
  <c r="Q45" i="66" s="1"/>
  <c r="O11" i="66"/>
  <c r="Q11" i="66" s="1"/>
  <c r="O26" i="66"/>
  <c r="Q26" i="66" s="1"/>
  <c r="O30" i="66"/>
  <c r="Q30" i="66" s="1"/>
  <c r="O12" i="66"/>
  <c r="Q12" i="66" s="1"/>
  <c r="O35" i="66"/>
  <c r="Q35" i="66" s="1"/>
  <c r="O41" i="66"/>
  <c r="Q41" i="66" s="1"/>
  <c r="O22" i="66"/>
  <c r="Q22" i="66" s="1"/>
  <c r="O10" i="66"/>
  <c r="Q10" i="66" s="1"/>
  <c r="O43" i="66"/>
  <c r="Q43" i="66" s="1"/>
  <c r="O8" i="66"/>
  <c r="Q8" i="66" s="1"/>
  <c r="O47" i="66"/>
  <c r="Q47" i="66" s="1"/>
  <c r="O14" i="66"/>
  <c r="Q14" i="66" s="1"/>
  <c r="O38" i="66"/>
  <c r="Q38" i="66" s="1"/>
  <c r="O13" i="66"/>
  <c r="Q13" i="66" s="1"/>
  <c r="O46" i="66"/>
  <c r="Q46" i="66" s="1"/>
  <c r="O44" i="66"/>
  <c r="Q44" i="66" s="1"/>
  <c r="O29" i="66"/>
  <c r="Q29" i="66" s="1"/>
  <c r="O6" i="66"/>
  <c r="Q6" i="66" s="1"/>
  <c r="O28" i="66"/>
  <c r="Q28" i="66" s="1"/>
  <c r="O27" i="66"/>
  <c r="Q27" i="66" s="1"/>
  <c r="O31" i="66"/>
  <c r="Q31" i="66" s="1"/>
  <c r="O21" i="66"/>
  <c r="Q21" i="66" s="1"/>
  <c r="O17" i="66"/>
  <c r="Q17" i="66" s="1"/>
  <c r="O39" i="66"/>
  <c r="Q39" i="66" s="1"/>
  <c r="O37" i="66"/>
  <c r="Q37" i="66" s="1"/>
  <c r="O36" i="66"/>
  <c r="Q36" i="66" s="1"/>
  <c r="O40" i="66"/>
  <c r="Q40" i="66" s="1"/>
  <c r="O9" i="66"/>
  <c r="Q9" i="66" s="1"/>
  <c r="O32" i="66"/>
  <c r="Q32" i="66" s="1"/>
  <c r="O42" i="66"/>
  <c r="Q42" i="66" s="1"/>
  <c r="O33" i="66"/>
  <c r="Q33" i="66" s="1"/>
  <c r="O33" i="75"/>
  <c r="Q33" i="75" s="1"/>
  <c r="O37" i="75"/>
  <c r="Q37" i="75" s="1"/>
  <c r="O15" i="75"/>
  <c r="Q15" i="75" s="1"/>
  <c r="O10" i="75"/>
  <c r="Q10" i="75" s="1"/>
  <c r="O24" i="75"/>
  <c r="Q24" i="75" s="1"/>
  <c r="O26" i="75"/>
  <c r="Q26" i="75" s="1"/>
  <c r="O35" i="75"/>
  <c r="Q35" i="75" s="1"/>
  <c r="O30" i="75"/>
  <c r="Q30" i="75" s="1"/>
  <c r="O23" i="75"/>
  <c r="Q23" i="75" s="1"/>
  <c r="O16" i="75"/>
  <c r="Q16" i="75" s="1"/>
  <c r="O39" i="75"/>
  <c r="Q39" i="75" s="1"/>
  <c r="O20" i="75"/>
  <c r="Q20" i="75" s="1"/>
  <c r="O18" i="75"/>
  <c r="Q18" i="75" s="1"/>
  <c r="O12" i="75"/>
  <c r="Q12" i="75" s="1"/>
  <c r="O36" i="75"/>
  <c r="Q36" i="75" s="1"/>
  <c r="O7" i="75"/>
  <c r="Q7" i="75" s="1"/>
  <c r="O17" i="75"/>
  <c r="Q17" i="75" s="1"/>
  <c r="O44" i="75"/>
  <c r="Q44" i="75" s="1"/>
  <c r="O13" i="75"/>
  <c r="Q13" i="75" s="1"/>
  <c r="O5" i="75"/>
  <c r="O38" i="75"/>
  <c r="Q38" i="75" s="1"/>
  <c r="O32" i="75"/>
  <c r="Q32" i="75" s="1"/>
  <c r="O46" i="75"/>
  <c r="Q46" i="75" s="1"/>
  <c r="O40" i="75"/>
  <c r="Q40" i="75" s="1"/>
  <c r="O22" i="75"/>
  <c r="Q22" i="75" s="1"/>
  <c r="O9" i="75"/>
  <c r="Q9" i="75" s="1"/>
  <c r="O25" i="75"/>
  <c r="Q25" i="75" s="1"/>
  <c r="O11" i="75"/>
  <c r="Q11" i="75" s="1"/>
  <c r="O43" i="75"/>
  <c r="Q43" i="75" s="1"/>
  <c r="O45" i="75"/>
  <c r="Q45" i="75" s="1"/>
  <c r="O6" i="75"/>
  <c r="Q6" i="75" s="1"/>
  <c r="O14" i="75"/>
  <c r="Q14" i="75" s="1"/>
  <c r="O27" i="75"/>
  <c r="Q27" i="75" s="1"/>
  <c r="O21" i="75"/>
  <c r="Q21" i="75" s="1"/>
  <c r="O41" i="75"/>
  <c r="Q41" i="75" s="1"/>
  <c r="O8" i="75"/>
  <c r="Q8" i="75" s="1"/>
  <c r="O42" i="75"/>
  <c r="Q42" i="75" s="1"/>
  <c r="O47" i="75"/>
  <c r="Q47" i="75" s="1"/>
  <c r="O31" i="75"/>
  <c r="Q31" i="75" s="1"/>
  <c r="O19" i="75"/>
  <c r="Q19" i="75" s="1"/>
  <c r="O34" i="75"/>
  <c r="Q34" i="75" s="1"/>
  <c r="O28" i="75"/>
  <c r="Q28" i="75" s="1"/>
  <c r="O29" i="75"/>
  <c r="Q29" i="75" s="1"/>
  <c r="O42" i="71"/>
  <c r="Q42" i="71" s="1"/>
  <c r="O38" i="71"/>
  <c r="Q38" i="71" s="1"/>
  <c r="O35" i="71"/>
  <c r="Q35" i="71" s="1"/>
  <c r="O40" i="71"/>
  <c r="Q40" i="71" s="1"/>
  <c r="O8" i="71"/>
  <c r="Q8" i="71" s="1"/>
  <c r="O14" i="71"/>
  <c r="Q14" i="71" s="1"/>
  <c r="O34" i="71"/>
  <c r="Q34" i="71" s="1"/>
  <c r="O41" i="71"/>
  <c r="Q41" i="71" s="1"/>
  <c r="O23" i="71"/>
  <c r="Q23" i="71" s="1"/>
  <c r="O17" i="71"/>
  <c r="Q17" i="71" s="1"/>
  <c r="O7" i="71"/>
  <c r="Q7" i="71" s="1"/>
  <c r="O31" i="71"/>
  <c r="Q31" i="71" s="1"/>
  <c r="O20" i="71"/>
  <c r="Q20" i="71" s="1"/>
  <c r="O16" i="71"/>
  <c r="Q16" i="71" s="1"/>
  <c r="O37" i="71"/>
  <c r="Q37" i="71" s="1"/>
  <c r="O9" i="71"/>
  <c r="Q9" i="71" s="1"/>
  <c r="O15" i="71"/>
  <c r="Q15" i="71" s="1"/>
  <c r="O5" i="71"/>
  <c r="O36" i="71"/>
  <c r="Q36" i="71" s="1"/>
  <c r="O33" i="71"/>
  <c r="Q33" i="71" s="1"/>
  <c r="O6" i="71"/>
  <c r="Q6" i="71" s="1"/>
  <c r="O13" i="71"/>
  <c r="Q13" i="71" s="1"/>
  <c r="O45" i="71"/>
  <c r="Q45" i="71" s="1"/>
  <c r="O30" i="71"/>
  <c r="Q30" i="71" s="1"/>
  <c r="O21" i="71"/>
  <c r="Q21" i="71" s="1"/>
  <c r="O46" i="71"/>
  <c r="Q46" i="71" s="1"/>
  <c r="O10" i="71"/>
  <c r="Q10" i="71" s="1"/>
  <c r="O28" i="71"/>
  <c r="Q28" i="71" s="1"/>
  <c r="O18" i="71"/>
  <c r="Q18" i="71" s="1"/>
  <c r="O12" i="71"/>
  <c r="Q12" i="71" s="1"/>
  <c r="O29" i="71"/>
  <c r="Q29" i="71" s="1"/>
  <c r="O24" i="71"/>
  <c r="Q24" i="71" s="1"/>
  <c r="O47" i="71"/>
  <c r="Q47" i="71" s="1"/>
  <c r="O44" i="71"/>
  <c r="Q44" i="71" s="1"/>
  <c r="O25" i="71"/>
  <c r="Q25" i="71" s="1"/>
  <c r="O26" i="71"/>
  <c r="Q26" i="71" s="1"/>
  <c r="O27" i="71"/>
  <c r="Q27" i="71" s="1"/>
  <c r="O32" i="71"/>
  <c r="Q32" i="71" s="1"/>
  <c r="O39" i="71"/>
  <c r="Q39" i="71" s="1"/>
  <c r="O19" i="71"/>
  <c r="Q19" i="71" s="1"/>
  <c r="O22" i="71"/>
  <c r="Q22" i="71" s="1"/>
  <c r="O11" i="71"/>
  <c r="Q11" i="71" s="1"/>
  <c r="O43" i="71"/>
  <c r="Q43" i="71" s="1"/>
  <c r="O25" i="79"/>
  <c r="Q25" i="79" s="1"/>
  <c r="O26" i="79"/>
  <c r="Q26" i="79" s="1"/>
  <c r="O33" i="79"/>
  <c r="Q33" i="79" s="1"/>
  <c r="O17" i="79"/>
  <c r="Q17" i="79" s="1"/>
  <c r="O10" i="79"/>
  <c r="Q10" i="79" s="1"/>
  <c r="O31" i="79"/>
  <c r="Q31" i="79" s="1"/>
  <c r="O21" i="79"/>
  <c r="Q21" i="79" s="1"/>
  <c r="O32" i="79"/>
  <c r="Q32" i="79" s="1"/>
  <c r="O20" i="79"/>
  <c r="Q20" i="79" s="1"/>
  <c r="O37" i="79"/>
  <c r="Q37" i="79" s="1"/>
  <c r="O18" i="79"/>
  <c r="Q18" i="79" s="1"/>
  <c r="O15" i="79"/>
  <c r="Q15" i="79" s="1"/>
  <c r="O38" i="79"/>
  <c r="Q38" i="79" s="1"/>
  <c r="O11" i="79"/>
  <c r="Q11" i="79" s="1"/>
  <c r="O46" i="79"/>
  <c r="Q46" i="79" s="1"/>
  <c r="O9" i="79"/>
  <c r="Q9" i="79" s="1"/>
  <c r="O22" i="79"/>
  <c r="Q22" i="79" s="1"/>
  <c r="O39" i="79"/>
  <c r="Q39" i="79" s="1"/>
  <c r="O27" i="79"/>
  <c r="Q27" i="79" s="1"/>
  <c r="O14" i="79"/>
  <c r="Q14" i="79" s="1"/>
  <c r="O28" i="79"/>
  <c r="Q28" i="79" s="1"/>
  <c r="O35" i="79"/>
  <c r="Q35" i="79" s="1"/>
  <c r="O23" i="79"/>
  <c r="Q23" i="79" s="1"/>
  <c r="O19" i="79"/>
  <c r="Q19" i="79" s="1"/>
  <c r="O36" i="79"/>
  <c r="Q36" i="79" s="1"/>
  <c r="O12" i="79"/>
  <c r="Q12" i="79" s="1"/>
  <c r="O34" i="79"/>
  <c r="Q34" i="79" s="1"/>
  <c r="O8" i="79"/>
  <c r="Q8" i="79" s="1"/>
  <c r="O29" i="79"/>
  <c r="Q29" i="79" s="1"/>
  <c r="O6" i="79"/>
  <c r="Q6" i="79" s="1"/>
  <c r="O5" i="79"/>
  <c r="O40" i="79"/>
  <c r="Q40" i="79" s="1"/>
  <c r="O45" i="79"/>
  <c r="Q45" i="79" s="1"/>
  <c r="O13" i="79"/>
  <c r="Q13" i="79" s="1"/>
  <c r="O43" i="79"/>
  <c r="Q43" i="79" s="1"/>
  <c r="O24" i="79"/>
  <c r="Q24" i="79" s="1"/>
  <c r="O41" i="79"/>
  <c r="Q41" i="79" s="1"/>
  <c r="O44" i="79"/>
  <c r="Q44" i="79" s="1"/>
  <c r="O7" i="79"/>
  <c r="Q7" i="79" s="1"/>
  <c r="O42" i="79"/>
  <c r="Q42" i="79" s="1"/>
  <c r="O16" i="79"/>
  <c r="Q16" i="79" s="1"/>
  <c r="O30" i="79"/>
  <c r="Q30" i="79" s="1"/>
  <c r="O47" i="79"/>
  <c r="Q47" i="79" s="1"/>
  <c r="O21" i="93"/>
  <c r="Q21" i="93" s="1"/>
  <c r="O27" i="93"/>
  <c r="Q27" i="93" s="1"/>
  <c r="O30" i="93"/>
  <c r="Q30" i="93" s="1"/>
  <c r="O15" i="93"/>
  <c r="Q15" i="93" s="1"/>
  <c r="O14" i="93"/>
  <c r="Q14" i="93" s="1"/>
  <c r="O36" i="93"/>
  <c r="Q36" i="93" s="1"/>
  <c r="O45" i="93"/>
  <c r="Q45" i="93" s="1"/>
  <c r="O7" i="93"/>
  <c r="Q7" i="93" s="1"/>
  <c r="O16" i="93"/>
  <c r="Q16" i="93" s="1"/>
  <c r="O13" i="93"/>
  <c r="Q13" i="93" s="1"/>
  <c r="O41" i="93"/>
  <c r="Q41" i="93" s="1"/>
  <c r="O34" i="93"/>
  <c r="Q34" i="93" s="1"/>
  <c r="O6" i="93"/>
  <c r="Q6" i="93" s="1"/>
  <c r="O47" i="93"/>
  <c r="Q47" i="93" s="1"/>
  <c r="O28" i="93"/>
  <c r="Q28" i="93" s="1"/>
  <c r="O25" i="93"/>
  <c r="Q25" i="93" s="1"/>
  <c r="O37" i="93"/>
  <c r="Q37" i="93" s="1"/>
  <c r="O22" i="93"/>
  <c r="Q22" i="93" s="1"/>
  <c r="O9" i="93"/>
  <c r="Q9" i="93" s="1"/>
  <c r="O35" i="93"/>
  <c r="Q35" i="93" s="1"/>
  <c r="O24" i="93"/>
  <c r="Q24" i="93" s="1"/>
  <c r="O5" i="93"/>
  <c r="O17" i="93"/>
  <c r="Q17" i="93" s="1"/>
  <c r="O8" i="93"/>
  <c r="Q8" i="93" s="1"/>
  <c r="O19" i="93"/>
  <c r="Q19" i="93" s="1"/>
  <c r="O46" i="93"/>
  <c r="Q46" i="93" s="1"/>
  <c r="O39" i="93"/>
  <c r="Q39" i="93" s="1"/>
  <c r="O26" i="93"/>
  <c r="Q26" i="93" s="1"/>
  <c r="O31" i="93"/>
  <c r="Q31" i="93" s="1"/>
  <c r="O43" i="93"/>
  <c r="Q43" i="93" s="1"/>
  <c r="O38" i="93"/>
  <c r="Q38" i="93" s="1"/>
  <c r="O18" i="93"/>
  <c r="Q18" i="93" s="1"/>
  <c r="O32" i="93"/>
  <c r="Q32" i="93" s="1"/>
  <c r="O40" i="93"/>
  <c r="Q40" i="93" s="1"/>
  <c r="O29" i="93"/>
  <c r="Q29" i="93" s="1"/>
  <c r="O11" i="93"/>
  <c r="Q11" i="93" s="1"/>
  <c r="O20" i="93"/>
  <c r="Q20" i="93" s="1"/>
  <c r="O23" i="93"/>
  <c r="Q23" i="93" s="1"/>
  <c r="O12" i="93"/>
  <c r="Q12" i="93" s="1"/>
  <c r="O33" i="93"/>
  <c r="Q33" i="93" s="1"/>
  <c r="O10" i="93"/>
  <c r="Q10" i="93" s="1"/>
  <c r="O44" i="93"/>
  <c r="Q44" i="93" s="1"/>
  <c r="O42" i="93"/>
  <c r="Q42" i="93" s="1"/>
  <c r="O43" i="81"/>
  <c r="Q43" i="81" s="1"/>
  <c r="O40" i="81"/>
  <c r="Q40" i="81" s="1"/>
  <c r="O6" i="81"/>
  <c r="Q6" i="81" s="1"/>
  <c r="O28" i="81"/>
  <c r="Q28" i="81" s="1"/>
  <c r="O30" i="81"/>
  <c r="Q30" i="81" s="1"/>
  <c r="O26" i="81"/>
  <c r="Q26" i="81" s="1"/>
  <c r="O9" i="81"/>
  <c r="Q9" i="81" s="1"/>
  <c r="O11" i="81"/>
  <c r="Q11" i="81" s="1"/>
  <c r="O7" i="81"/>
  <c r="Q7" i="81" s="1"/>
  <c r="O24" i="81"/>
  <c r="Q24" i="81" s="1"/>
  <c r="O44" i="81"/>
  <c r="Q44" i="81" s="1"/>
  <c r="O32" i="81"/>
  <c r="Q32" i="81" s="1"/>
  <c r="O20" i="81"/>
  <c r="Q20" i="81" s="1"/>
  <c r="O12" i="81"/>
  <c r="Q12" i="81" s="1"/>
  <c r="O41" i="81"/>
  <c r="Q41" i="81" s="1"/>
  <c r="O36" i="81"/>
  <c r="Q36" i="81" s="1"/>
  <c r="O38" i="81"/>
  <c r="Q38" i="81" s="1"/>
  <c r="O34" i="81"/>
  <c r="Q34" i="81" s="1"/>
  <c r="O37" i="81"/>
  <c r="Q37" i="81" s="1"/>
  <c r="O39" i="81"/>
  <c r="Q39" i="81" s="1"/>
  <c r="O35" i="81"/>
  <c r="Q35" i="81" s="1"/>
  <c r="O33" i="81"/>
  <c r="Q33" i="81" s="1"/>
  <c r="O8" i="81"/>
  <c r="Q8" i="81" s="1"/>
  <c r="O22" i="81"/>
  <c r="Q22" i="81" s="1"/>
  <c r="O21" i="81"/>
  <c r="Q21" i="81" s="1"/>
  <c r="O23" i="81"/>
  <c r="Q23" i="81" s="1"/>
  <c r="O19" i="81"/>
  <c r="Q19" i="81" s="1"/>
  <c r="O13" i="81"/>
  <c r="Q13" i="81" s="1"/>
  <c r="O5" i="81"/>
  <c r="O17" i="81"/>
  <c r="Q17" i="81" s="1"/>
  <c r="O42" i="81"/>
  <c r="Q42" i="81" s="1"/>
  <c r="O15" i="81"/>
  <c r="Q15" i="81" s="1"/>
  <c r="O25" i="81"/>
  <c r="Q25" i="81" s="1"/>
  <c r="O10" i="81"/>
  <c r="Q10" i="81" s="1"/>
  <c r="O46" i="81"/>
  <c r="Q46" i="81" s="1"/>
  <c r="O16" i="81"/>
  <c r="Q16" i="81" s="1"/>
  <c r="O18" i="81"/>
  <c r="Q18" i="81" s="1"/>
  <c r="O14" i="81"/>
  <c r="Q14" i="81" s="1"/>
  <c r="O29" i="81"/>
  <c r="Q29" i="81" s="1"/>
  <c r="O31" i="81"/>
  <c r="Q31" i="81" s="1"/>
  <c r="O27" i="81"/>
  <c r="Q27" i="81" s="1"/>
  <c r="O45" i="81"/>
  <c r="Q45" i="81" s="1"/>
  <c r="O47" i="81"/>
  <c r="Q47" i="81" s="1"/>
  <c r="O24" i="94"/>
  <c r="Q24" i="94" s="1"/>
  <c r="O38" i="94"/>
  <c r="Q38" i="94" s="1"/>
  <c r="O12" i="94"/>
  <c r="Q12" i="94" s="1"/>
  <c r="O35" i="94"/>
  <c r="Q35" i="94" s="1"/>
  <c r="O16" i="94"/>
  <c r="Q16" i="94" s="1"/>
  <c r="O33" i="94"/>
  <c r="Q33" i="94" s="1"/>
  <c r="O25" i="94"/>
  <c r="Q25" i="94" s="1"/>
  <c r="O47" i="94"/>
  <c r="Q47" i="94" s="1"/>
  <c r="O21" i="94"/>
  <c r="Q21" i="94" s="1"/>
  <c r="O31" i="94"/>
  <c r="Q31" i="94" s="1"/>
  <c r="O9" i="94"/>
  <c r="Q9" i="94" s="1"/>
  <c r="O23" i="94"/>
  <c r="Q23" i="94" s="1"/>
  <c r="O28" i="94"/>
  <c r="Q28" i="94" s="1"/>
  <c r="O45" i="94"/>
  <c r="Q45" i="94" s="1"/>
  <c r="O7" i="94"/>
  <c r="Q7" i="94" s="1"/>
  <c r="O13" i="94"/>
  <c r="Q13" i="94" s="1"/>
  <c r="O44" i="94"/>
  <c r="Q44" i="94" s="1"/>
  <c r="O18" i="94"/>
  <c r="Q18" i="94" s="1"/>
  <c r="O37" i="94"/>
  <c r="Q37" i="94" s="1"/>
  <c r="O41" i="94"/>
  <c r="Q41" i="94" s="1"/>
  <c r="O6" i="94"/>
  <c r="Q6" i="94" s="1"/>
  <c r="O29" i="94"/>
  <c r="Q29" i="94" s="1"/>
  <c r="O40" i="94"/>
  <c r="Q40" i="94" s="1"/>
  <c r="O32" i="94"/>
  <c r="Q32" i="94" s="1"/>
  <c r="O42" i="94"/>
  <c r="Q42" i="94" s="1"/>
  <c r="O10" i="94"/>
  <c r="Q10" i="94" s="1"/>
  <c r="O14" i="94"/>
  <c r="Q14" i="94" s="1"/>
  <c r="O22" i="94"/>
  <c r="Q22" i="94" s="1"/>
  <c r="O39" i="94"/>
  <c r="Q39" i="94" s="1"/>
  <c r="O19" i="94"/>
  <c r="Q19" i="94" s="1"/>
  <c r="O43" i="94"/>
  <c r="Q43" i="94" s="1"/>
  <c r="O26" i="94"/>
  <c r="Q26" i="94" s="1"/>
  <c r="O20" i="94"/>
  <c r="Q20" i="94" s="1"/>
  <c r="O11" i="94"/>
  <c r="Q11" i="94" s="1"/>
  <c r="O8" i="94"/>
  <c r="Q8" i="94" s="1"/>
  <c r="O34" i="94"/>
  <c r="Q34" i="94" s="1"/>
  <c r="O15" i="94"/>
  <c r="Q15" i="94" s="1"/>
  <c r="O27" i="94"/>
  <c r="Q27" i="94" s="1"/>
  <c r="O5" i="94"/>
  <c r="O46" i="94"/>
  <c r="Q46" i="94" s="1"/>
  <c r="O30" i="94"/>
  <c r="Q30" i="94" s="1"/>
  <c r="O36" i="94"/>
  <c r="Q36" i="94" s="1"/>
  <c r="O17" i="94"/>
  <c r="Q17" i="94" s="1"/>
  <c r="O35" i="106"/>
  <c r="Q35" i="106" s="1"/>
  <c r="O28" i="106"/>
  <c r="Q28" i="106" s="1"/>
  <c r="O45" i="106"/>
  <c r="Q45" i="106" s="1"/>
  <c r="O30" i="106"/>
  <c r="Q30" i="106" s="1"/>
  <c r="O19" i="106"/>
  <c r="Q19" i="106" s="1"/>
  <c r="O32" i="106"/>
  <c r="Q32" i="106" s="1"/>
  <c r="O34" i="106"/>
  <c r="Q34" i="106" s="1"/>
  <c r="O47" i="106"/>
  <c r="Q47" i="106" s="1"/>
  <c r="O44" i="106"/>
  <c r="Q44" i="106" s="1"/>
  <c r="O17" i="106"/>
  <c r="Q17" i="106" s="1"/>
  <c r="O23" i="106"/>
  <c r="Q23" i="106" s="1"/>
  <c r="O21" i="106"/>
  <c r="Q21" i="106" s="1"/>
  <c r="O6" i="106"/>
  <c r="Q6" i="106" s="1"/>
  <c r="O8" i="106"/>
  <c r="Q8" i="106" s="1"/>
  <c r="O42" i="106"/>
  <c r="Q42" i="106" s="1"/>
  <c r="O27" i="106"/>
  <c r="Q27" i="106" s="1"/>
  <c r="O10" i="106"/>
  <c r="Q10" i="106" s="1"/>
  <c r="O39" i="106"/>
  <c r="Q39" i="106" s="1"/>
  <c r="O38" i="106"/>
  <c r="Q38" i="106" s="1"/>
  <c r="O40" i="106"/>
  <c r="Q40" i="106" s="1"/>
  <c r="O36" i="106"/>
  <c r="Q36" i="106" s="1"/>
  <c r="O29" i="106"/>
  <c r="Q29" i="106" s="1"/>
  <c r="O5" i="106"/>
  <c r="O25" i="106"/>
  <c r="Q25" i="106" s="1"/>
  <c r="O18" i="106"/>
  <c r="Q18" i="106" s="1"/>
  <c r="O26" i="106"/>
  <c r="Q26" i="106" s="1"/>
  <c r="O7" i="106"/>
  <c r="Q7" i="106" s="1"/>
  <c r="O15" i="106"/>
  <c r="Q15" i="106" s="1"/>
  <c r="O14" i="106"/>
  <c r="Q14" i="106" s="1"/>
  <c r="O16" i="106"/>
  <c r="Q16" i="106" s="1"/>
  <c r="O12" i="106"/>
  <c r="Q12" i="106" s="1"/>
  <c r="O11" i="106"/>
  <c r="Q11" i="106" s="1"/>
  <c r="O13" i="106"/>
  <c r="Q13" i="106" s="1"/>
  <c r="O9" i="106"/>
  <c r="Q9" i="106" s="1"/>
  <c r="O33" i="106"/>
  <c r="Q33" i="106" s="1"/>
  <c r="O41" i="106"/>
  <c r="Q41" i="106" s="1"/>
  <c r="O43" i="106"/>
  <c r="Q43" i="106" s="1"/>
  <c r="O31" i="106"/>
  <c r="Q31" i="106" s="1"/>
  <c r="O46" i="106"/>
  <c r="Q46" i="106" s="1"/>
  <c r="O22" i="106"/>
  <c r="Q22" i="106" s="1"/>
  <c r="O24" i="106"/>
  <c r="Q24" i="106" s="1"/>
  <c r="O20" i="106"/>
  <c r="Q20" i="106" s="1"/>
  <c r="O37" i="106"/>
  <c r="Q37" i="106" s="1"/>
  <c r="O38" i="88"/>
  <c r="Q38" i="88" s="1"/>
  <c r="O25" i="88"/>
  <c r="Q25" i="88" s="1"/>
  <c r="O37" i="88"/>
  <c r="Q37" i="88" s="1"/>
  <c r="O47" i="88"/>
  <c r="Q47" i="88" s="1"/>
  <c r="O27" i="88"/>
  <c r="Q27" i="88" s="1"/>
  <c r="O45" i="88"/>
  <c r="Q45" i="88" s="1"/>
  <c r="O32" i="88"/>
  <c r="Q32" i="88" s="1"/>
  <c r="O34" i="88"/>
  <c r="Q34" i="88" s="1"/>
  <c r="O30" i="88"/>
  <c r="Q30" i="88" s="1"/>
  <c r="O14" i="88"/>
  <c r="Q14" i="88" s="1"/>
  <c r="O16" i="88"/>
  <c r="Q16" i="88" s="1"/>
  <c r="O12" i="88"/>
  <c r="Q12" i="88" s="1"/>
  <c r="O22" i="88"/>
  <c r="Q22" i="88" s="1"/>
  <c r="O21" i="88"/>
  <c r="Q21" i="88" s="1"/>
  <c r="O28" i="88"/>
  <c r="Q28" i="88" s="1"/>
  <c r="O36" i="88"/>
  <c r="Q36" i="88" s="1"/>
  <c r="O35" i="88"/>
  <c r="Q35" i="88" s="1"/>
  <c r="O5" i="88"/>
  <c r="O40" i="88"/>
  <c r="Q40" i="88" s="1"/>
  <c r="O17" i="88"/>
  <c r="Q17" i="88" s="1"/>
  <c r="O24" i="88"/>
  <c r="Q24" i="88" s="1"/>
  <c r="O18" i="88"/>
  <c r="Q18" i="88" s="1"/>
  <c r="O39" i="88"/>
  <c r="Q39" i="88" s="1"/>
  <c r="O9" i="88"/>
  <c r="Q9" i="88" s="1"/>
  <c r="O11" i="88"/>
  <c r="Q11" i="88" s="1"/>
  <c r="O7" i="88"/>
  <c r="Q7" i="88" s="1"/>
  <c r="O19" i="88"/>
  <c r="Q19" i="88" s="1"/>
  <c r="O43" i="88"/>
  <c r="Q43" i="88" s="1"/>
  <c r="O13" i="88"/>
  <c r="Q13" i="88" s="1"/>
  <c r="O10" i="88"/>
  <c r="Q10" i="88" s="1"/>
  <c r="O20" i="88"/>
  <c r="Q20" i="88" s="1"/>
  <c r="O23" i="88"/>
  <c r="Q23" i="88" s="1"/>
  <c r="O42" i="88"/>
  <c r="Q42" i="88" s="1"/>
  <c r="O41" i="88"/>
  <c r="Q41" i="88" s="1"/>
  <c r="O46" i="88"/>
  <c r="Q46" i="88" s="1"/>
  <c r="O26" i="88"/>
  <c r="Q26" i="88" s="1"/>
  <c r="O44" i="88"/>
  <c r="Q44" i="88" s="1"/>
  <c r="O6" i="88"/>
  <c r="Q6" i="88" s="1"/>
  <c r="O8" i="88"/>
  <c r="Q8" i="88" s="1"/>
  <c r="O15" i="88"/>
  <c r="Q15" i="88" s="1"/>
  <c r="O31" i="88"/>
  <c r="Q31" i="88" s="1"/>
  <c r="O33" i="88"/>
  <c r="Q33" i="88" s="1"/>
  <c r="O29" i="88"/>
  <c r="Q29" i="88" s="1"/>
  <c r="O46" i="72"/>
  <c r="Q46" i="72" s="1"/>
  <c r="O11" i="72"/>
  <c r="Q11" i="72" s="1"/>
  <c r="O29" i="72"/>
  <c r="Q29" i="72" s="1"/>
  <c r="O39" i="72"/>
  <c r="Q39" i="72" s="1"/>
  <c r="O20" i="72"/>
  <c r="Q20" i="72" s="1"/>
  <c r="O32" i="72"/>
  <c r="Q32" i="72" s="1"/>
  <c r="O30" i="72"/>
  <c r="Q30" i="72" s="1"/>
  <c r="O45" i="72"/>
  <c r="Q45" i="72" s="1"/>
  <c r="O47" i="72"/>
  <c r="Q47" i="72" s="1"/>
  <c r="O43" i="72"/>
  <c r="Q43" i="72" s="1"/>
  <c r="O10" i="72"/>
  <c r="Q10" i="72" s="1"/>
  <c r="O13" i="72"/>
  <c r="Q13" i="72" s="1"/>
  <c r="O17" i="72"/>
  <c r="Q17" i="72" s="1"/>
  <c r="O27" i="72"/>
  <c r="Q27" i="72" s="1"/>
  <c r="O6" i="72"/>
  <c r="Q6" i="72" s="1"/>
  <c r="O15" i="72"/>
  <c r="Q15" i="72" s="1"/>
  <c r="O26" i="72"/>
  <c r="Q26" i="72" s="1"/>
  <c r="O36" i="72"/>
  <c r="Q36" i="72" s="1"/>
  <c r="O25" i="72"/>
  <c r="Q25" i="72" s="1"/>
  <c r="O44" i="72"/>
  <c r="Q44" i="72" s="1"/>
  <c r="O41" i="72"/>
  <c r="Q41" i="72" s="1"/>
  <c r="O33" i="72"/>
  <c r="Q33" i="72" s="1"/>
  <c r="O31" i="72"/>
  <c r="Q31" i="72" s="1"/>
  <c r="O37" i="72"/>
  <c r="Q37" i="72" s="1"/>
  <c r="O35" i="72"/>
  <c r="Q35" i="72" s="1"/>
  <c r="O18" i="72"/>
  <c r="Q18" i="72" s="1"/>
  <c r="O34" i="72"/>
  <c r="Q34" i="72" s="1"/>
  <c r="O14" i="72"/>
  <c r="Q14" i="72" s="1"/>
  <c r="O16" i="72"/>
  <c r="Q16" i="72" s="1"/>
  <c r="O12" i="72"/>
  <c r="Q12" i="72" s="1"/>
  <c r="O7" i="72"/>
  <c r="Q7" i="72" s="1"/>
  <c r="O9" i="72"/>
  <c r="Q9" i="72" s="1"/>
  <c r="O5" i="72"/>
  <c r="O19" i="72"/>
  <c r="Q19" i="72" s="1"/>
  <c r="O8" i="72"/>
  <c r="Q8" i="72" s="1"/>
  <c r="O24" i="72"/>
  <c r="Q24" i="72" s="1"/>
  <c r="O22" i="72"/>
  <c r="Q22" i="72" s="1"/>
  <c r="O28" i="72"/>
  <c r="Q28" i="72" s="1"/>
  <c r="O40" i="72"/>
  <c r="Q40" i="72" s="1"/>
  <c r="O42" i="72"/>
  <c r="Q42" i="72" s="1"/>
  <c r="O38" i="72"/>
  <c r="Q38" i="72" s="1"/>
  <c r="O21" i="72"/>
  <c r="Q21" i="72" s="1"/>
  <c r="O23" i="72"/>
  <c r="Q23" i="72" s="1"/>
  <c r="O45" i="97"/>
  <c r="Q45" i="97" s="1"/>
  <c r="O35" i="97"/>
  <c r="Q35" i="97" s="1"/>
  <c r="O39" i="97"/>
  <c r="Q39" i="97" s="1"/>
  <c r="O37" i="97"/>
  <c r="Q37" i="97" s="1"/>
  <c r="O34" i="97"/>
  <c r="Q34" i="97" s="1"/>
  <c r="O36" i="97"/>
  <c r="Q36" i="97" s="1"/>
  <c r="O23" i="97"/>
  <c r="Q23" i="97" s="1"/>
  <c r="O27" i="97"/>
  <c r="Q27" i="97" s="1"/>
  <c r="O25" i="97"/>
  <c r="Q25" i="97" s="1"/>
  <c r="O14" i="97"/>
  <c r="Q14" i="97" s="1"/>
  <c r="O19" i="97"/>
  <c r="Q19" i="97" s="1"/>
  <c r="O13" i="97"/>
  <c r="Q13" i="97" s="1"/>
  <c r="O47" i="97"/>
  <c r="Q47" i="97" s="1"/>
  <c r="O15" i="97"/>
  <c r="Q15" i="97" s="1"/>
  <c r="O10" i="97"/>
  <c r="Q10" i="97" s="1"/>
  <c r="O28" i="97"/>
  <c r="Q28" i="97" s="1"/>
  <c r="O32" i="97"/>
  <c r="Q32" i="97" s="1"/>
  <c r="O30" i="97"/>
  <c r="Q30" i="97" s="1"/>
  <c r="O17" i="97"/>
  <c r="Q17" i="97" s="1"/>
  <c r="O8" i="97"/>
  <c r="Q8" i="97" s="1"/>
  <c r="O6" i="97"/>
  <c r="Q6" i="97" s="1"/>
  <c r="O12" i="97"/>
  <c r="Q12" i="97" s="1"/>
  <c r="O42" i="97"/>
  <c r="Q42" i="97" s="1"/>
  <c r="O46" i="97"/>
  <c r="Q46" i="97" s="1"/>
  <c r="O44" i="97"/>
  <c r="Q44" i="97" s="1"/>
  <c r="O5" i="97"/>
  <c r="O9" i="97"/>
  <c r="Q9" i="97" s="1"/>
  <c r="O7" i="97"/>
  <c r="Q7" i="97" s="1"/>
  <c r="O18" i="97"/>
  <c r="Q18" i="97" s="1"/>
  <c r="O26" i="97"/>
  <c r="Q26" i="97" s="1"/>
  <c r="O40" i="97"/>
  <c r="Q40" i="97" s="1"/>
  <c r="O31" i="97"/>
  <c r="Q31" i="97" s="1"/>
  <c r="O24" i="97"/>
  <c r="Q24" i="97" s="1"/>
  <c r="O38" i="97"/>
  <c r="Q38" i="97" s="1"/>
  <c r="O43" i="97"/>
  <c r="Q43" i="97" s="1"/>
  <c r="O22" i="97"/>
  <c r="Q22" i="97" s="1"/>
  <c r="O16" i="97"/>
  <c r="Q16" i="97" s="1"/>
  <c r="O21" i="97"/>
  <c r="Q21" i="97" s="1"/>
  <c r="O33" i="97"/>
  <c r="Q33" i="97" s="1"/>
  <c r="O41" i="97"/>
  <c r="Q41" i="97" s="1"/>
  <c r="O29" i="97"/>
  <c r="Q29" i="97" s="1"/>
  <c r="O20" i="97"/>
  <c r="Q20" i="97" s="1"/>
  <c r="O11" i="97"/>
  <c r="Q11" i="97" s="1"/>
  <c r="R36" i="68"/>
  <c r="S36" i="68" s="1"/>
  <c r="R20" i="68"/>
  <c r="S20" i="68" s="1"/>
  <c r="R47" i="68"/>
  <c r="S47" i="68" s="1"/>
  <c r="R31" i="68"/>
  <c r="S31" i="68" s="1"/>
  <c r="R15" i="68"/>
  <c r="S15" i="68" s="1"/>
  <c r="R37" i="68"/>
  <c r="S37" i="68" s="1"/>
  <c r="R5" i="68"/>
  <c r="R34" i="68"/>
  <c r="S34" i="68" s="1"/>
  <c r="R18" i="68"/>
  <c r="S18" i="68" s="1"/>
  <c r="R45" i="68"/>
  <c r="S45" i="68" s="1"/>
  <c r="R33" i="68"/>
  <c r="S33" i="68" s="1"/>
  <c r="R32" i="68"/>
  <c r="S32" i="68" s="1"/>
  <c r="R16" i="68"/>
  <c r="S16" i="68" s="1"/>
  <c r="R43" i="68"/>
  <c r="S43" i="68" s="1"/>
  <c r="R27" i="68"/>
  <c r="S27" i="68" s="1"/>
  <c r="R11" i="68"/>
  <c r="S11" i="68" s="1"/>
  <c r="R25" i="68"/>
  <c r="S25" i="68" s="1"/>
  <c r="R46" i="68"/>
  <c r="S46" i="68" s="1"/>
  <c r="R30" i="68"/>
  <c r="S30" i="68" s="1"/>
  <c r="R14" i="68"/>
  <c r="S14" i="68" s="1"/>
  <c r="R29" i="68"/>
  <c r="S29" i="68" s="1"/>
  <c r="R44" i="68"/>
  <c r="S44" i="68" s="1"/>
  <c r="R28" i="68"/>
  <c r="S28" i="68" s="1"/>
  <c r="R12" i="68"/>
  <c r="S12" i="68" s="1"/>
  <c r="R39" i="68"/>
  <c r="S39" i="68" s="1"/>
  <c r="R23" i="68"/>
  <c r="S23" i="68" s="1"/>
  <c r="R7" i="68"/>
  <c r="S7" i="68" s="1"/>
  <c r="R21" i="68"/>
  <c r="S21" i="68" s="1"/>
  <c r="R42" i="68"/>
  <c r="S42" i="68" s="1"/>
  <c r="R26" i="68"/>
  <c r="S26" i="68" s="1"/>
  <c r="R10" i="68"/>
  <c r="S10" i="68" s="1"/>
  <c r="R17" i="68"/>
  <c r="S17" i="68" s="1"/>
  <c r="R40" i="68"/>
  <c r="S40" i="68" s="1"/>
  <c r="R24" i="68"/>
  <c r="S24" i="68" s="1"/>
  <c r="R8" i="68"/>
  <c r="S8" i="68" s="1"/>
  <c r="R35" i="68"/>
  <c r="S35" i="68" s="1"/>
  <c r="R19" i="68"/>
  <c r="S19" i="68" s="1"/>
  <c r="R41" i="68"/>
  <c r="S41" i="68" s="1"/>
  <c r="R13" i="68"/>
  <c r="S13" i="68" s="1"/>
  <c r="R38" i="68"/>
  <c r="S38" i="68" s="1"/>
  <c r="R22" i="68"/>
  <c r="S22" i="68" s="1"/>
  <c r="R6" i="68"/>
  <c r="S6" i="68" s="1"/>
  <c r="R9" i="68"/>
  <c r="S9" i="68" s="1"/>
  <c r="N48" i="55"/>
  <c r="E48" i="55"/>
  <c r="Q5" i="75" l="1"/>
  <c r="O48" i="75"/>
  <c r="Q5" i="69"/>
  <c r="O48" i="69"/>
  <c r="Q5" i="91"/>
  <c r="O48" i="91"/>
  <c r="Q5" i="85"/>
  <c r="O48" i="85"/>
  <c r="Q5" i="82"/>
  <c r="O48" i="82"/>
  <c r="Q5" i="84"/>
  <c r="O48" i="84"/>
  <c r="Q5" i="90"/>
  <c r="O48" i="90"/>
  <c r="Q5" i="74"/>
  <c r="O48" i="74"/>
  <c r="Q5" i="95"/>
  <c r="O48" i="95"/>
  <c r="Q5" i="104"/>
  <c r="O48" i="104"/>
  <c r="Q5" i="89"/>
  <c r="O48" i="89"/>
  <c r="Q5" i="88"/>
  <c r="O48" i="88"/>
  <c r="Q5" i="93"/>
  <c r="O48" i="93"/>
  <c r="Q5" i="66"/>
  <c r="O48" i="66"/>
  <c r="Q5" i="96"/>
  <c r="O48" i="96"/>
  <c r="Q5" i="73"/>
  <c r="O48" i="73"/>
  <c r="Q5" i="99"/>
  <c r="O48" i="99"/>
  <c r="Q5" i="76"/>
  <c r="O48" i="76"/>
  <c r="Q5" i="102"/>
  <c r="O48" i="102"/>
  <c r="Q5" i="86"/>
  <c r="O48" i="86"/>
  <c r="Q5" i="87"/>
  <c r="O48" i="87"/>
  <c r="Q5" i="94"/>
  <c r="O48" i="94"/>
  <c r="Q5" i="78"/>
  <c r="O48" i="78"/>
  <c r="Q5" i="67"/>
  <c r="O48" i="67"/>
  <c r="Q5" i="98"/>
  <c r="O48" i="98"/>
  <c r="Q5" i="83"/>
  <c r="O48" i="83"/>
  <c r="Q5" i="107"/>
  <c r="O48" i="107"/>
  <c r="Q5" i="97"/>
  <c r="O48" i="97"/>
  <c r="O48" i="72"/>
  <c r="Q5" i="72"/>
  <c r="Q5" i="106"/>
  <c r="O48" i="106"/>
  <c r="Q5" i="81"/>
  <c r="O48" i="81"/>
  <c r="O48" i="79"/>
  <c r="Q5" i="79"/>
  <c r="Q5" i="71"/>
  <c r="O48" i="71"/>
  <c r="Q5" i="100"/>
  <c r="O48" i="100"/>
  <c r="Q5" i="105"/>
  <c r="O48" i="105"/>
  <c r="Q5" i="103"/>
  <c r="O48" i="103"/>
  <c r="Q5" i="80"/>
  <c r="O48" i="80"/>
  <c r="Q5" i="70"/>
  <c r="O48" i="70"/>
  <c r="Q5" i="101"/>
  <c r="O48" i="101"/>
  <c r="Q5" i="92"/>
  <c r="O48" i="92"/>
  <c r="Q5" i="77"/>
  <c r="O48" i="77"/>
  <c r="Y22" i="68"/>
  <c r="W22" i="68"/>
  <c r="U22" i="68"/>
  <c r="Y19" i="68"/>
  <c r="U19" i="68"/>
  <c r="W19" i="68"/>
  <c r="Y40" i="68"/>
  <c r="W40" i="68"/>
  <c r="U40" i="68"/>
  <c r="Y42" i="68"/>
  <c r="U42" i="68"/>
  <c r="W42" i="68"/>
  <c r="W39" i="68"/>
  <c r="U39" i="68"/>
  <c r="Y39" i="68"/>
  <c r="Y29" i="68"/>
  <c r="U29" i="68"/>
  <c r="W29" i="68"/>
  <c r="Y25" i="68"/>
  <c r="U25" i="68"/>
  <c r="W25" i="68"/>
  <c r="W16" i="68"/>
  <c r="U16" i="68"/>
  <c r="Y16" i="68"/>
  <c r="Y18" i="68"/>
  <c r="W18" i="68"/>
  <c r="U18" i="68"/>
  <c r="W15" i="68"/>
  <c r="Y15" i="68"/>
  <c r="U15" i="68"/>
  <c r="W36" i="68"/>
  <c r="Y36" i="68"/>
  <c r="U36" i="68"/>
  <c r="U38" i="68"/>
  <c r="W38" i="68"/>
  <c r="Y38" i="68"/>
  <c r="U35" i="68"/>
  <c r="W35" i="68"/>
  <c r="Y35" i="68"/>
  <c r="U17" i="68"/>
  <c r="W17" i="68"/>
  <c r="Y17" i="68"/>
  <c r="Y21" i="68"/>
  <c r="W21" i="68"/>
  <c r="U21" i="68"/>
  <c r="Y12" i="68"/>
  <c r="W12" i="68"/>
  <c r="U12" i="68"/>
  <c r="W14" i="68"/>
  <c r="U14" i="68"/>
  <c r="Y14" i="68"/>
  <c r="Y11" i="68"/>
  <c r="W11" i="68"/>
  <c r="U11" i="68"/>
  <c r="U32" i="68"/>
  <c r="Y32" i="68"/>
  <c r="W32" i="68"/>
  <c r="W34" i="68"/>
  <c r="Y34" i="68"/>
  <c r="U34" i="68"/>
  <c r="W31" i="68"/>
  <c r="U31" i="68"/>
  <c r="Y31" i="68"/>
  <c r="W9" i="68"/>
  <c r="Y9" i="68"/>
  <c r="U9" i="68"/>
  <c r="W13" i="68"/>
  <c r="Y13" i="68"/>
  <c r="U13" i="68"/>
  <c r="Y8" i="68"/>
  <c r="W8" i="68"/>
  <c r="U8" i="68"/>
  <c r="Y10" i="68"/>
  <c r="W10" i="68"/>
  <c r="U10" i="68"/>
  <c r="W7" i="68"/>
  <c r="Y7" i="68"/>
  <c r="U7" i="68"/>
  <c r="W28" i="68"/>
  <c r="Y28" i="68"/>
  <c r="U28" i="68"/>
  <c r="Y30" i="68"/>
  <c r="U30" i="68"/>
  <c r="W30" i="68"/>
  <c r="W27" i="68"/>
  <c r="U27" i="68"/>
  <c r="Y27" i="68"/>
  <c r="Y33" i="68"/>
  <c r="U33" i="68"/>
  <c r="W33" i="68"/>
  <c r="R48" i="68"/>
  <c r="S5" i="68"/>
  <c r="W47" i="68"/>
  <c r="Y47" i="68"/>
  <c r="U47" i="68"/>
  <c r="W6" i="68"/>
  <c r="Y6" i="68"/>
  <c r="U6" i="68"/>
  <c r="Y41" i="68"/>
  <c r="U41" i="68"/>
  <c r="W41" i="68"/>
  <c r="Y24" i="68"/>
  <c r="U24" i="68"/>
  <c r="W24" i="68"/>
  <c r="U26" i="68"/>
  <c r="W26" i="68"/>
  <c r="Y26" i="68"/>
  <c r="U23" i="68"/>
  <c r="Y23" i="68"/>
  <c r="W23" i="68"/>
  <c r="Y44" i="68"/>
  <c r="U44" i="68"/>
  <c r="W44" i="68"/>
  <c r="W46" i="68"/>
  <c r="Y46" i="68"/>
  <c r="U46" i="68"/>
  <c r="Y43" i="68"/>
  <c r="W43" i="68"/>
  <c r="U43" i="68"/>
  <c r="W45" i="68"/>
  <c r="Y45" i="68"/>
  <c r="U45" i="68"/>
  <c r="Y37" i="68"/>
  <c r="W37" i="68"/>
  <c r="U37" i="68"/>
  <c r="U20" i="68"/>
  <c r="Y20" i="68"/>
  <c r="W20" i="68"/>
  <c r="N11" i="55"/>
  <c r="N19" i="55"/>
  <c r="N27" i="55"/>
  <c r="N35" i="55"/>
  <c r="N14" i="55"/>
  <c r="N22" i="55"/>
  <c r="N30" i="55"/>
  <c r="N33" i="55"/>
  <c r="N12" i="55"/>
  <c r="N20" i="55"/>
  <c r="N44" i="55"/>
  <c r="N23" i="55"/>
  <c r="N31" i="55"/>
  <c r="N39" i="55"/>
  <c r="N47" i="55"/>
  <c r="N10" i="55"/>
  <c r="N18" i="55"/>
  <c r="N26" i="55"/>
  <c r="N34" i="55"/>
  <c r="N42" i="55"/>
  <c r="N7" i="55"/>
  <c r="N15" i="55"/>
  <c r="N5" i="55"/>
  <c r="N13" i="55"/>
  <c r="N21" i="55"/>
  <c r="N29" i="55"/>
  <c r="N37" i="55"/>
  <c r="N45" i="55"/>
  <c r="N8" i="55"/>
  <c r="N16" i="55"/>
  <c r="N24" i="55"/>
  <c r="N32" i="55"/>
  <c r="N40" i="55"/>
  <c r="N6" i="55"/>
  <c r="N38" i="55"/>
  <c r="N46" i="55"/>
  <c r="N43" i="55"/>
  <c r="N9" i="55"/>
  <c r="N17" i="55"/>
  <c r="N25" i="55"/>
  <c r="N41" i="55"/>
  <c r="N28" i="55"/>
  <c r="N36" i="55"/>
  <c r="P26" i="55"/>
  <c r="F26" i="55"/>
  <c r="G26" i="55" s="1"/>
  <c r="F40" i="55"/>
  <c r="G40" i="55" s="1"/>
  <c r="P40" i="55"/>
  <c r="F8" i="55"/>
  <c r="G8" i="55" s="1"/>
  <c r="P8" i="55"/>
  <c r="F6" i="55"/>
  <c r="G6" i="55" s="1"/>
  <c r="P6" i="55"/>
  <c r="F12" i="55"/>
  <c r="G12" i="55" s="1"/>
  <c r="P12" i="55"/>
  <c r="F18" i="55"/>
  <c r="G18" i="55" s="1"/>
  <c r="P18" i="55"/>
  <c r="F22" i="55"/>
  <c r="G22" i="55" s="1"/>
  <c r="P22" i="55"/>
  <c r="F28" i="55"/>
  <c r="G28" i="55" s="1"/>
  <c r="P28" i="55"/>
  <c r="P38" i="55"/>
  <c r="F38" i="55"/>
  <c r="G38" i="55" s="1"/>
  <c r="P24" i="55"/>
  <c r="F5" i="55"/>
  <c r="G5" i="55" s="1"/>
  <c r="P5" i="55"/>
  <c r="F13" i="55"/>
  <c r="G13" i="55" s="1"/>
  <c r="P13" i="55"/>
  <c r="F20" i="55"/>
  <c r="G20" i="55" s="1"/>
  <c r="P20" i="55"/>
  <c r="P36" i="55"/>
  <c r="F36" i="55"/>
  <c r="G36" i="55" s="1"/>
  <c r="F44" i="55"/>
  <c r="G44" i="55" s="1"/>
  <c r="F46" i="55"/>
  <c r="G46" i="55" s="1"/>
  <c r="P46" i="55"/>
  <c r="P48" i="55"/>
  <c r="F7" i="55"/>
  <c r="G7" i="55" s="1"/>
  <c r="P7" i="55"/>
  <c r="F9" i="55"/>
  <c r="G9" i="55" s="1"/>
  <c r="P9" i="55"/>
  <c r="F11" i="55"/>
  <c r="G11" i="55" s="1"/>
  <c r="F10" i="55"/>
  <c r="G10" i="55" s="1"/>
  <c r="P10" i="55"/>
  <c r="F16" i="55"/>
  <c r="G16" i="55" s="1"/>
  <c r="P16" i="55"/>
  <c r="F15" i="55"/>
  <c r="G15" i="55" s="1"/>
  <c r="P15" i="55"/>
  <c r="F17" i="55"/>
  <c r="G17" i="55" s="1"/>
  <c r="P17" i="55"/>
  <c r="F19" i="55"/>
  <c r="G19" i="55" s="1"/>
  <c r="P19" i="55"/>
  <c r="F21" i="55"/>
  <c r="G21" i="55" s="1"/>
  <c r="P21" i="55"/>
  <c r="P23" i="55"/>
  <c r="F23" i="55"/>
  <c r="G23" i="55" s="1"/>
  <c r="P25" i="55"/>
  <c r="F25" i="55"/>
  <c r="G25" i="55" s="1"/>
  <c r="F27" i="55"/>
  <c r="G27" i="55" s="1"/>
  <c r="P27" i="55"/>
  <c r="F29" i="55"/>
  <c r="G29" i="55" s="1"/>
  <c r="P29" i="55"/>
  <c r="F31" i="55"/>
  <c r="G31" i="55" s="1"/>
  <c r="P31" i="55"/>
  <c r="P33" i="55"/>
  <c r="F33" i="55"/>
  <c r="G33" i="55" s="1"/>
  <c r="P35" i="55"/>
  <c r="F35" i="55"/>
  <c r="G35" i="55" s="1"/>
  <c r="F37" i="55"/>
  <c r="G37" i="55" s="1"/>
  <c r="P37" i="55"/>
  <c r="F39" i="55"/>
  <c r="G39" i="55" s="1"/>
  <c r="P39" i="55"/>
  <c r="F41" i="55"/>
  <c r="G41" i="55" s="1"/>
  <c r="P41" i="55"/>
  <c r="F45" i="55"/>
  <c r="G45" i="55" s="1"/>
  <c r="P45" i="55"/>
  <c r="R5" i="72" l="1" a="1"/>
  <c r="Q48" i="72"/>
  <c r="Q48" i="77"/>
  <c r="R5" i="77" a="1"/>
  <c r="R5" i="101" a="1"/>
  <c r="Q48" i="101"/>
  <c r="Q48" i="80"/>
  <c r="R5" i="80" a="1"/>
  <c r="Q48" i="105"/>
  <c r="R5" i="105" a="1"/>
  <c r="R5" i="71" a="1"/>
  <c r="Q48" i="71"/>
  <c r="Q48" i="81"/>
  <c r="R5" i="81" a="1"/>
  <c r="R5" i="107" a="1"/>
  <c r="Q48" i="107"/>
  <c r="Q48" i="98"/>
  <c r="R5" i="98" a="1"/>
  <c r="Q48" i="78"/>
  <c r="R5" i="78" a="1"/>
  <c r="R5" i="86" a="1"/>
  <c r="Q48" i="86"/>
  <c r="Q48" i="76"/>
  <c r="R5" i="76" a="1"/>
  <c r="Q48" i="73"/>
  <c r="R5" i="73" a="1"/>
  <c r="R5" i="66" a="1"/>
  <c r="Q48" i="66"/>
  <c r="R5" i="88" a="1"/>
  <c r="Q48" i="88"/>
  <c r="Q48" i="104"/>
  <c r="R5" i="104" a="1"/>
  <c r="R5" i="74" a="1"/>
  <c r="Q48" i="74"/>
  <c r="Q48" i="84"/>
  <c r="R5" i="84" a="1"/>
  <c r="R5" i="85" a="1"/>
  <c r="Q48" i="85"/>
  <c r="Q48" i="69"/>
  <c r="R5" i="69" a="1"/>
  <c r="Q48" i="79"/>
  <c r="R5" i="79" a="1"/>
  <c r="Q48" i="92"/>
  <c r="R5" i="92" a="1"/>
  <c r="R5" i="70" a="1"/>
  <c r="Q48" i="70"/>
  <c r="Q48" i="103"/>
  <c r="R5" i="103" a="1"/>
  <c r="Q48" i="100"/>
  <c r="R5" i="100" a="1"/>
  <c r="Q48" i="106"/>
  <c r="R5" i="106" a="1"/>
  <c r="Q48" i="97"/>
  <c r="R5" i="97" a="1"/>
  <c r="Q48" i="83"/>
  <c r="R5" i="83" a="1"/>
  <c r="Q48" i="67"/>
  <c r="R5" i="67" a="1"/>
  <c r="Q48" i="94"/>
  <c r="R5" i="94" a="1"/>
  <c r="Q48" i="87"/>
  <c r="R5" i="87" a="1"/>
  <c r="Q48" i="102"/>
  <c r="R5" i="102" a="1"/>
  <c r="R5" i="99" a="1"/>
  <c r="Q48" i="99"/>
  <c r="Q48" i="96"/>
  <c r="R5" i="96" a="1"/>
  <c r="Q48" i="93"/>
  <c r="R5" i="93" a="1"/>
  <c r="Q48" i="89"/>
  <c r="R5" i="89" a="1"/>
  <c r="R5" i="95" a="1"/>
  <c r="Q48" i="95"/>
  <c r="Q48" i="90"/>
  <c r="R5" i="90" a="1"/>
  <c r="Q48" i="82"/>
  <c r="R5" i="82" a="1"/>
  <c r="R5" i="91" a="1"/>
  <c r="Q48" i="91"/>
  <c r="Q48" i="75"/>
  <c r="R5" i="75" a="1"/>
  <c r="S48" i="68"/>
  <c r="D8" i="7" s="1"/>
  <c r="W5" i="68"/>
  <c r="W48" i="68" s="1"/>
  <c r="F8" i="7" s="1"/>
  <c r="Y5" i="68"/>
  <c r="Y48" i="68" s="1"/>
  <c r="G8" i="7" s="1"/>
  <c r="U5" i="68"/>
  <c r="U48" i="68" s="1"/>
  <c r="E8" i="7" s="1"/>
  <c r="X36" i="55"/>
  <c r="V14" i="55"/>
  <c r="T48" i="55"/>
  <c r="V40" i="55"/>
  <c r="V26" i="55"/>
  <c r="X20" i="55"/>
  <c r="T14" i="55"/>
  <c r="V41" i="55"/>
  <c r="V33" i="55"/>
  <c r="T13" i="55"/>
  <c r="V5" i="55"/>
  <c r="T46" i="55"/>
  <c r="T40" i="55"/>
  <c r="J6" i="55"/>
  <c r="J43" i="55"/>
  <c r="T18" i="55"/>
  <c r="T5" i="55"/>
  <c r="J32" i="55"/>
  <c r="T21" i="55"/>
  <c r="J33" i="55"/>
  <c r="J36" i="55"/>
  <c r="J29" i="55"/>
  <c r="J38" i="55"/>
  <c r="J39" i="55"/>
  <c r="J48" i="55"/>
  <c r="V46" i="55"/>
  <c r="X42" i="55"/>
  <c r="X32" i="55"/>
  <c r="X31" i="55"/>
  <c r="V11" i="55"/>
  <c r="V45" i="55"/>
  <c r="X23" i="55"/>
  <c r="X19" i="55"/>
  <c r="F48" i="55"/>
  <c r="F14" i="55"/>
  <c r="G14" i="55" s="1"/>
  <c r="F30" i="55"/>
  <c r="G30" i="55" s="1"/>
  <c r="X48" i="55"/>
  <c r="T34" i="55"/>
  <c r="V36" i="55"/>
  <c r="X22" i="55"/>
  <c r="X40" i="55"/>
  <c r="X26" i="55"/>
  <c r="V20" i="55"/>
  <c r="X12" i="55"/>
  <c r="X41" i="55"/>
  <c r="X33" i="55"/>
  <c r="V7" i="55"/>
  <c r="J22" i="55"/>
  <c r="J20" i="55"/>
  <c r="J15" i="55"/>
  <c r="J45" i="55"/>
  <c r="J24" i="55"/>
  <c r="J5" i="55"/>
  <c r="J30" i="55"/>
  <c r="J31" i="55"/>
  <c r="J21" i="55"/>
  <c r="J28" i="55"/>
  <c r="J12" i="55"/>
  <c r="J37" i="55"/>
  <c r="J40" i="55"/>
  <c r="J13" i="55"/>
  <c r="X10" i="55"/>
  <c r="V44" i="55"/>
  <c r="X34" i="55"/>
  <c r="V18" i="55"/>
  <c r="X8" i="55"/>
  <c r="X35" i="55"/>
  <c r="X11" i="55"/>
  <c r="X45" i="55"/>
  <c r="V23" i="55"/>
  <c r="V19" i="55"/>
  <c r="X30" i="55"/>
  <c r="V30" i="55"/>
  <c r="T24" i="55"/>
  <c r="V22" i="55"/>
  <c r="X37" i="55"/>
  <c r="V28" i="55"/>
  <c r="V24" i="55"/>
  <c r="X16" i="55"/>
  <c r="V12" i="55"/>
  <c r="X27" i="55"/>
  <c r="X15" i="55"/>
  <c r="X7" i="55"/>
  <c r="J7" i="55"/>
  <c r="J16" i="55"/>
  <c r="J18" i="55"/>
  <c r="J46" i="55"/>
  <c r="J47" i="55"/>
  <c r="J17" i="55"/>
  <c r="J19" i="55"/>
  <c r="J41" i="55"/>
  <c r="J8" i="55"/>
  <c r="J11" i="55"/>
  <c r="J14" i="55"/>
  <c r="J9" i="55"/>
  <c r="J25" i="55"/>
  <c r="V10" i="55"/>
  <c r="X6" i="55"/>
  <c r="X44" i="55"/>
  <c r="V34" i="55"/>
  <c r="X18" i="55"/>
  <c r="V8" i="55"/>
  <c r="V35" i="55"/>
  <c r="X21" i="55"/>
  <c r="X43" i="55"/>
  <c r="X29" i="55"/>
  <c r="X25" i="55"/>
  <c r="V13" i="55"/>
  <c r="X9" i="55"/>
  <c r="V39" i="55"/>
  <c r="X47" i="55"/>
  <c r="X17" i="55"/>
  <c r="P44" i="55"/>
  <c r="F24" i="55"/>
  <c r="G24" i="55" s="1"/>
  <c r="V38" i="55"/>
  <c r="X38" i="55"/>
  <c r="T28" i="55"/>
  <c r="V48" i="55"/>
  <c r="T44" i="55"/>
  <c r="X14" i="55"/>
  <c r="V37" i="55"/>
  <c r="X28" i="55"/>
  <c r="X24" i="55"/>
  <c r="V16" i="55"/>
  <c r="V27" i="55"/>
  <c r="V15" i="55"/>
  <c r="X5" i="55"/>
  <c r="J10" i="55"/>
  <c r="J26" i="55"/>
  <c r="J27" i="55"/>
  <c r="J44" i="55"/>
  <c r="J23" i="55"/>
  <c r="J34" i="55"/>
  <c r="J35" i="55"/>
  <c r="V6" i="55"/>
  <c r="X46" i="55"/>
  <c r="V42" i="55"/>
  <c r="V32" i="55"/>
  <c r="V31" i="55"/>
  <c r="V21" i="55"/>
  <c r="V43" i="55"/>
  <c r="V29" i="55"/>
  <c r="V25" i="55"/>
  <c r="X13" i="55"/>
  <c r="V9" i="55"/>
  <c r="X39" i="55"/>
  <c r="V47" i="55"/>
  <c r="V17" i="55"/>
  <c r="P11" i="55"/>
  <c r="P14" i="55"/>
  <c r="P30" i="55"/>
  <c r="F47" i="55"/>
  <c r="G47" i="55" s="1"/>
  <c r="P47" i="55"/>
  <c r="F32" i="55"/>
  <c r="G32" i="55" s="1"/>
  <c r="P32" i="55"/>
  <c r="F43" i="55"/>
  <c r="G43" i="55" s="1"/>
  <c r="P43" i="55"/>
  <c r="P42" i="55"/>
  <c r="F42" i="55"/>
  <c r="G42" i="55" s="1"/>
  <c r="P34" i="55"/>
  <c r="F34" i="55"/>
  <c r="G34" i="55" s="1"/>
  <c r="C55" i="46"/>
  <c r="H5" i="55" l="1" a="1"/>
  <c r="H47" i="55" s="1"/>
  <c r="I47" i="55" s="1"/>
  <c r="K47" i="55" s="1"/>
  <c r="R28" i="75"/>
  <c r="S28" i="75" s="1"/>
  <c r="R7" i="75"/>
  <c r="S7" i="75" s="1"/>
  <c r="R29" i="75"/>
  <c r="S29" i="75" s="1"/>
  <c r="R8" i="75"/>
  <c r="S8" i="75" s="1"/>
  <c r="R22" i="75"/>
  <c r="S22" i="75" s="1"/>
  <c r="R9" i="75"/>
  <c r="S9" i="75" s="1"/>
  <c r="R31" i="75"/>
  <c r="S31" i="75" s="1"/>
  <c r="R18" i="75"/>
  <c r="S18" i="75" s="1"/>
  <c r="R32" i="75"/>
  <c r="S32" i="75" s="1"/>
  <c r="R11" i="75"/>
  <c r="S11" i="75" s="1"/>
  <c r="R33" i="75"/>
  <c r="S33" i="75" s="1"/>
  <c r="R12" i="75"/>
  <c r="S12" i="75" s="1"/>
  <c r="R38" i="75"/>
  <c r="S38" i="75" s="1"/>
  <c r="R13" i="75"/>
  <c r="S13" i="75" s="1"/>
  <c r="R35" i="75"/>
  <c r="S35" i="75" s="1"/>
  <c r="R34" i="75"/>
  <c r="S34" i="75" s="1"/>
  <c r="R36" i="75"/>
  <c r="S36" i="75" s="1"/>
  <c r="R15" i="75"/>
  <c r="S15" i="75" s="1"/>
  <c r="R37" i="75"/>
  <c r="S37" i="75" s="1"/>
  <c r="R16" i="75"/>
  <c r="S16" i="75" s="1"/>
  <c r="R10" i="75"/>
  <c r="S10" i="75" s="1"/>
  <c r="R17" i="75"/>
  <c r="S17" i="75" s="1"/>
  <c r="R39" i="75"/>
  <c r="S39" i="75" s="1"/>
  <c r="R30" i="75"/>
  <c r="S30" i="75" s="1"/>
  <c r="R40" i="75"/>
  <c r="S40" i="75" s="1"/>
  <c r="R19" i="75"/>
  <c r="S19" i="75" s="1"/>
  <c r="R41" i="75"/>
  <c r="S41" i="75" s="1"/>
  <c r="R20" i="75"/>
  <c r="S20" i="75" s="1"/>
  <c r="R26" i="75"/>
  <c r="S26" i="75" s="1"/>
  <c r="R21" i="75"/>
  <c r="S21" i="75" s="1"/>
  <c r="R43" i="75"/>
  <c r="S43" i="75" s="1"/>
  <c r="R46" i="75"/>
  <c r="S46" i="75" s="1"/>
  <c r="R42" i="75"/>
  <c r="S42" i="75" s="1"/>
  <c r="R44" i="75"/>
  <c r="S44" i="75" s="1"/>
  <c r="R23" i="75"/>
  <c r="S23" i="75" s="1"/>
  <c r="R45" i="75"/>
  <c r="S45" i="75" s="1"/>
  <c r="R24" i="75"/>
  <c r="S24" i="75" s="1"/>
  <c r="R25" i="75"/>
  <c r="S25" i="75" s="1"/>
  <c r="R47" i="75"/>
  <c r="S47" i="75" s="1"/>
  <c r="R6" i="75"/>
  <c r="S6" i="75" s="1"/>
  <c r="R5" i="75"/>
  <c r="R27" i="75"/>
  <c r="S27" i="75" s="1"/>
  <c r="R14" i="75"/>
  <c r="S14" i="75" s="1"/>
  <c r="R36" i="93"/>
  <c r="S36" i="93" s="1"/>
  <c r="R13" i="93"/>
  <c r="S13" i="93" s="1"/>
  <c r="R31" i="93"/>
  <c r="S31" i="93" s="1"/>
  <c r="R12" i="93"/>
  <c r="S12" i="93" s="1"/>
  <c r="R8" i="93"/>
  <c r="S8" i="93" s="1"/>
  <c r="R6" i="93"/>
  <c r="S6" i="93" s="1"/>
  <c r="R47" i="93"/>
  <c r="S47" i="93" s="1"/>
  <c r="R45" i="93"/>
  <c r="S45" i="93" s="1"/>
  <c r="R43" i="93"/>
  <c r="S43" i="93" s="1"/>
  <c r="R41" i="93"/>
  <c r="S41" i="93" s="1"/>
  <c r="R39" i="93"/>
  <c r="S39" i="93" s="1"/>
  <c r="R37" i="93"/>
  <c r="S37" i="93" s="1"/>
  <c r="R33" i="93"/>
  <c r="S33" i="93" s="1"/>
  <c r="R35" i="93"/>
  <c r="S35" i="93" s="1"/>
  <c r="R10" i="93"/>
  <c r="S10" i="93" s="1"/>
  <c r="R29" i="93"/>
  <c r="S29" i="93" s="1"/>
  <c r="R27" i="93"/>
  <c r="S27" i="93" s="1"/>
  <c r="R25" i="93"/>
  <c r="S25" i="93" s="1"/>
  <c r="R23" i="93"/>
  <c r="S23" i="93" s="1"/>
  <c r="R21" i="93"/>
  <c r="S21" i="93" s="1"/>
  <c r="R19" i="93"/>
  <c r="S19" i="93" s="1"/>
  <c r="R17" i="93"/>
  <c r="S17" i="93" s="1"/>
  <c r="R15" i="93"/>
  <c r="S15" i="93" s="1"/>
  <c r="R32" i="93"/>
  <c r="S32" i="93" s="1"/>
  <c r="R11" i="93"/>
  <c r="S11" i="93" s="1"/>
  <c r="R9" i="93"/>
  <c r="S9" i="93" s="1"/>
  <c r="R7" i="93"/>
  <c r="S7" i="93" s="1"/>
  <c r="R5" i="93"/>
  <c r="R46" i="93"/>
  <c r="S46" i="93" s="1"/>
  <c r="R44" i="93"/>
  <c r="S44" i="93" s="1"/>
  <c r="R42" i="93"/>
  <c r="S42" i="93" s="1"/>
  <c r="R40" i="93"/>
  <c r="S40" i="93" s="1"/>
  <c r="R38" i="93"/>
  <c r="S38" i="93" s="1"/>
  <c r="R34" i="93"/>
  <c r="S34" i="93" s="1"/>
  <c r="R14" i="93"/>
  <c r="S14" i="93" s="1"/>
  <c r="R30" i="93"/>
  <c r="S30" i="93" s="1"/>
  <c r="R28" i="93"/>
  <c r="S28" i="93" s="1"/>
  <c r="R26" i="93"/>
  <c r="S26" i="93" s="1"/>
  <c r="R24" i="93"/>
  <c r="S24" i="93" s="1"/>
  <c r="R22" i="93"/>
  <c r="S22" i="93" s="1"/>
  <c r="R20" i="93"/>
  <c r="S20" i="93" s="1"/>
  <c r="R18" i="93"/>
  <c r="S18" i="93" s="1"/>
  <c r="R16" i="93"/>
  <c r="S16" i="93" s="1"/>
  <c r="R43" i="95"/>
  <c r="S43" i="95" s="1"/>
  <c r="R44" i="95"/>
  <c r="S44" i="95" s="1"/>
  <c r="R41" i="95"/>
  <c r="S41" i="95" s="1"/>
  <c r="R23" i="95"/>
  <c r="S23" i="95" s="1"/>
  <c r="R42" i="95"/>
  <c r="S42" i="95" s="1"/>
  <c r="R21" i="95"/>
  <c r="S21" i="95" s="1"/>
  <c r="R46" i="95"/>
  <c r="S46" i="95" s="1"/>
  <c r="R40" i="95"/>
  <c r="S40" i="95" s="1"/>
  <c r="R47" i="95"/>
  <c r="S47" i="95" s="1"/>
  <c r="R6" i="95"/>
  <c r="S6" i="95" s="1"/>
  <c r="R45" i="95"/>
  <c r="S45" i="95" s="1"/>
  <c r="R27" i="95"/>
  <c r="S27" i="95" s="1"/>
  <c r="R12" i="95"/>
  <c r="S12" i="95" s="1"/>
  <c r="R25" i="95"/>
  <c r="S25" i="95" s="1"/>
  <c r="R7" i="95"/>
  <c r="S7" i="95" s="1"/>
  <c r="R10" i="95"/>
  <c r="S10" i="95" s="1"/>
  <c r="R5" i="95"/>
  <c r="R14" i="95"/>
  <c r="S14" i="95" s="1"/>
  <c r="R8" i="95"/>
  <c r="S8" i="95" s="1"/>
  <c r="R31" i="95"/>
  <c r="S31" i="95" s="1"/>
  <c r="R20" i="95"/>
  <c r="S20" i="95" s="1"/>
  <c r="R29" i="95"/>
  <c r="S29" i="95" s="1"/>
  <c r="R11" i="95"/>
  <c r="S11" i="95" s="1"/>
  <c r="R18" i="95"/>
  <c r="S18" i="95" s="1"/>
  <c r="R9" i="95"/>
  <c r="S9" i="95" s="1"/>
  <c r="R22" i="95"/>
  <c r="S22" i="95" s="1"/>
  <c r="R16" i="95"/>
  <c r="S16" i="95" s="1"/>
  <c r="R35" i="95"/>
  <c r="S35" i="95" s="1"/>
  <c r="R28" i="95"/>
  <c r="S28" i="95" s="1"/>
  <c r="R33" i="95"/>
  <c r="S33" i="95" s="1"/>
  <c r="R15" i="95"/>
  <c r="S15" i="95" s="1"/>
  <c r="R26" i="95"/>
  <c r="S26" i="95" s="1"/>
  <c r="R13" i="95"/>
  <c r="S13" i="95" s="1"/>
  <c r="R30" i="95"/>
  <c r="S30" i="95" s="1"/>
  <c r="R24" i="95"/>
  <c r="S24" i="95" s="1"/>
  <c r="R39" i="95"/>
  <c r="S39" i="95" s="1"/>
  <c r="R36" i="95"/>
  <c r="S36" i="95" s="1"/>
  <c r="R37" i="95"/>
  <c r="S37" i="95" s="1"/>
  <c r="R19" i="95"/>
  <c r="S19" i="95" s="1"/>
  <c r="R34" i="95"/>
  <c r="S34" i="95" s="1"/>
  <c r="R17" i="95"/>
  <c r="S17" i="95" s="1"/>
  <c r="R38" i="95"/>
  <c r="S38" i="95" s="1"/>
  <c r="R32" i="95"/>
  <c r="S32" i="95" s="1"/>
  <c r="R39" i="99"/>
  <c r="S39" i="99" s="1"/>
  <c r="R18" i="99"/>
  <c r="S18" i="99" s="1"/>
  <c r="R40" i="99"/>
  <c r="S40" i="99" s="1"/>
  <c r="R19" i="99"/>
  <c r="S19" i="99" s="1"/>
  <c r="R41" i="99"/>
  <c r="S41" i="99" s="1"/>
  <c r="R20" i="99"/>
  <c r="S20" i="99" s="1"/>
  <c r="R42" i="99"/>
  <c r="S42" i="99" s="1"/>
  <c r="R21" i="99"/>
  <c r="S21" i="99" s="1"/>
  <c r="R43" i="99"/>
  <c r="S43" i="99" s="1"/>
  <c r="R22" i="99"/>
  <c r="S22" i="99" s="1"/>
  <c r="R12" i="99"/>
  <c r="S12" i="99" s="1"/>
  <c r="R44" i="99"/>
  <c r="S44" i="99" s="1"/>
  <c r="R23" i="99"/>
  <c r="S23" i="99" s="1"/>
  <c r="R45" i="99"/>
  <c r="S45" i="99" s="1"/>
  <c r="R24" i="99"/>
  <c r="S24" i="99" s="1"/>
  <c r="R46" i="99"/>
  <c r="S46" i="99" s="1"/>
  <c r="R25" i="99"/>
  <c r="S25" i="99" s="1"/>
  <c r="R47" i="99"/>
  <c r="S47" i="99" s="1"/>
  <c r="R26" i="99"/>
  <c r="S26" i="99" s="1"/>
  <c r="R5" i="99"/>
  <c r="R27" i="99"/>
  <c r="S27" i="99" s="1"/>
  <c r="R6" i="99"/>
  <c r="S6" i="99" s="1"/>
  <c r="R13" i="99"/>
  <c r="S13" i="99" s="1"/>
  <c r="R14" i="99"/>
  <c r="S14" i="99" s="1"/>
  <c r="R37" i="99"/>
  <c r="S37" i="99" s="1"/>
  <c r="R38" i="99"/>
  <c r="S38" i="99" s="1"/>
  <c r="R17" i="99"/>
  <c r="S17" i="99" s="1"/>
  <c r="R28" i="99"/>
  <c r="S28" i="99" s="1"/>
  <c r="R7" i="99"/>
  <c r="S7" i="99" s="1"/>
  <c r="R29" i="99"/>
  <c r="S29" i="99" s="1"/>
  <c r="R8" i="99"/>
  <c r="S8" i="99" s="1"/>
  <c r="R30" i="99"/>
  <c r="S30" i="99" s="1"/>
  <c r="R9" i="99"/>
  <c r="S9" i="99" s="1"/>
  <c r="R31" i="99"/>
  <c r="S31" i="99" s="1"/>
  <c r="R10" i="99"/>
  <c r="S10" i="99" s="1"/>
  <c r="R32" i="99"/>
  <c r="S32" i="99" s="1"/>
  <c r="R11" i="99"/>
  <c r="S11" i="99" s="1"/>
  <c r="R33" i="99"/>
  <c r="S33" i="99" s="1"/>
  <c r="R34" i="99"/>
  <c r="S34" i="99" s="1"/>
  <c r="R35" i="99"/>
  <c r="S35" i="99" s="1"/>
  <c r="R36" i="99"/>
  <c r="S36" i="99" s="1"/>
  <c r="R16" i="99"/>
  <c r="S16" i="99" s="1"/>
  <c r="R15" i="99"/>
  <c r="S15" i="99" s="1"/>
  <c r="R38" i="70"/>
  <c r="S38" i="70" s="1"/>
  <c r="R41" i="70"/>
  <c r="S41" i="70" s="1"/>
  <c r="R27" i="70"/>
  <c r="S27" i="70" s="1"/>
  <c r="R10" i="70"/>
  <c r="S10" i="70" s="1"/>
  <c r="R33" i="70"/>
  <c r="S33" i="70" s="1"/>
  <c r="R23" i="70"/>
  <c r="S23" i="70" s="1"/>
  <c r="R26" i="70"/>
  <c r="S26" i="70" s="1"/>
  <c r="R29" i="70"/>
  <c r="S29" i="70" s="1"/>
  <c r="R44" i="70"/>
  <c r="S44" i="70" s="1"/>
  <c r="R46" i="70"/>
  <c r="S46" i="70" s="1"/>
  <c r="R15" i="70"/>
  <c r="S15" i="70" s="1"/>
  <c r="R32" i="70"/>
  <c r="S32" i="70" s="1"/>
  <c r="R9" i="70"/>
  <c r="S9" i="70" s="1"/>
  <c r="R21" i="70"/>
  <c r="S21" i="70" s="1"/>
  <c r="R47" i="70"/>
  <c r="S47" i="70" s="1"/>
  <c r="R17" i="70"/>
  <c r="S17" i="70" s="1"/>
  <c r="R20" i="70"/>
  <c r="S20" i="70" s="1"/>
  <c r="R11" i="70"/>
  <c r="S11" i="70" s="1"/>
  <c r="R14" i="70"/>
  <c r="S14" i="70" s="1"/>
  <c r="R36" i="70"/>
  <c r="S36" i="70" s="1"/>
  <c r="R7" i="70"/>
  <c r="S7" i="70" s="1"/>
  <c r="R5" i="70"/>
  <c r="R8" i="70"/>
  <c r="S8" i="70" s="1"/>
  <c r="R22" i="70"/>
  <c r="S22" i="70" s="1"/>
  <c r="R25" i="70"/>
  <c r="S25" i="70" s="1"/>
  <c r="R16" i="70"/>
  <c r="S16" i="70" s="1"/>
  <c r="R43" i="70"/>
  <c r="S43" i="70" s="1"/>
  <c r="R6" i="70"/>
  <c r="S6" i="70" s="1"/>
  <c r="R24" i="70"/>
  <c r="S24" i="70" s="1"/>
  <c r="R31" i="70"/>
  <c r="S31" i="70" s="1"/>
  <c r="R37" i="70"/>
  <c r="S37" i="70" s="1"/>
  <c r="R40" i="70"/>
  <c r="S40" i="70" s="1"/>
  <c r="R12" i="70"/>
  <c r="S12" i="70" s="1"/>
  <c r="R34" i="70"/>
  <c r="S34" i="70" s="1"/>
  <c r="R13" i="70"/>
  <c r="S13" i="70" s="1"/>
  <c r="R28" i="70"/>
  <c r="S28" i="70" s="1"/>
  <c r="R30" i="70"/>
  <c r="S30" i="70" s="1"/>
  <c r="R35" i="70"/>
  <c r="S35" i="70" s="1"/>
  <c r="R42" i="70"/>
  <c r="S42" i="70" s="1"/>
  <c r="R45" i="70"/>
  <c r="S45" i="70" s="1"/>
  <c r="R18" i="70"/>
  <c r="S18" i="70" s="1"/>
  <c r="R39" i="70"/>
  <c r="S39" i="70" s="1"/>
  <c r="R19" i="70"/>
  <c r="S19" i="70" s="1"/>
  <c r="R24" i="85"/>
  <c r="S24" i="85" s="1"/>
  <c r="R46" i="85"/>
  <c r="S46" i="85" s="1"/>
  <c r="R25" i="85"/>
  <c r="S25" i="85" s="1"/>
  <c r="R43" i="85"/>
  <c r="S43" i="85" s="1"/>
  <c r="R22" i="85"/>
  <c r="S22" i="85" s="1"/>
  <c r="R44" i="85"/>
  <c r="S44" i="85" s="1"/>
  <c r="R23" i="85"/>
  <c r="S23" i="85" s="1"/>
  <c r="R45" i="85"/>
  <c r="S45" i="85" s="1"/>
  <c r="R20" i="85"/>
  <c r="S20" i="85" s="1"/>
  <c r="R42" i="85"/>
  <c r="S42" i="85" s="1"/>
  <c r="R21" i="85"/>
  <c r="S21" i="85" s="1"/>
  <c r="R8" i="85"/>
  <c r="S8" i="85" s="1"/>
  <c r="R30" i="85"/>
  <c r="S30" i="85" s="1"/>
  <c r="R9" i="85"/>
  <c r="S9" i="85" s="1"/>
  <c r="R27" i="85"/>
  <c r="S27" i="85" s="1"/>
  <c r="R6" i="85"/>
  <c r="S6" i="85" s="1"/>
  <c r="R28" i="85"/>
  <c r="S28" i="85" s="1"/>
  <c r="R7" i="85"/>
  <c r="S7" i="85" s="1"/>
  <c r="R29" i="85"/>
  <c r="S29" i="85" s="1"/>
  <c r="R47" i="85"/>
  <c r="S47" i="85" s="1"/>
  <c r="R26" i="85"/>
  <c r="S26" i="85" s="1"/>
  <c r="R5" i="85"/>
  <c r="R35" i="85"/>
  <c r="S35" i="85" s="1"/>
  <c r="R14" i="85"/>
  <c r="S14" i="85" s="1"/>
  <c r="R32" i="85"/>
  <c r="S32" i="85" s="1"/>
  <c r="R11" i="85"/>
  <c r="S11" i="85" s="1"/>
  <c r="R33" i="85"/>
  <c r="S33" i="85" s="1"/>
  <c r="R12" i="85"/>
  <c r="S12" i="85" s="1"/>
  <c r="R34" i="85"/>
  <c r="S34" i="85" s="1"/>
  <c r="R13" i="85"/>
  <c r="S13" i="85" s="1"/>
  <c r="R31" i="85"/>
  <c r="S31" i="85" s="1"/>
  <c r="R10" i="85"/>
  <c r="S10" i="85" s="1"/>
  <c r="R40" i="85"/>
  <c r="S40" i="85" s="1"/>
  <c r="R19" i="85"/>
  <c r="S19" i="85" s="1"/>
  <c r="R41" i="85"/>
  <c r="S41" i="85" s="1"/>
  <c r="R16" i="85"/>
  <c r="S16" i="85" s="1"/>
  <c r="R38" i="85"/>
  <c r="S38" i="85" s="1"/>
  <c r="R17" i="85"/>
  <c r="S17" i="85" s="1"/>
  <c r="R39" i="85"/>
  <c r="S39" i="85" s="1"/>
  <c r="R18" i="85"/>
  <c r="S18" i="85" s="1"/>
  <c r="R36" i="85"/>
  <c r="S36" i="85" s="1"/>
  <c r="R15" i="85"/>
  <c r="S15" i="85" s="1"/>
  <c r="R37" i="85"/>
  <c r="S37" i="85" s="1"/>
  <c r="R30" i="74"/>
  <c r="S30" i="74" s="1"/>
  <c r="R9" i="74"/>
  <c r="S9" i="74" s="1"/>
  <c r="R44" i="74"/>
  <c r="S44" i="74" s="1"/>
  <c r="R10" i="74"/>
  <c r="S10" i="74" s="1"/>
  <c r="R35" i="74"/>
  <c r="S35" i="74" s="1"/>
  <c r="R8" i="74"/>
  <c r="S8" i="74" s="1"/>
  <c r="R33" i="74"/>
  <c r="S33" i="74" s="1"/>
  <c r="R15" i="74"/>
  <c r="S15" i="74" s="1"/>
  <c r="R34" i="74"/>
  <c r="S34" i="74" s="1"/>
  <c r="R13" i="74"/>
  <c r="S13" i="74" s="1"/>
  <c r="R20" i="74"/>
  <c r="S20" i="74" s="1"/>
  <c r="R14" i="74"/>
  <c r="S14" i="74" s="1"/>
  <c r="R39" i="74"/>
  <c r="S39" i="74" s="1"/>
  <c r="R24" i="74"/>
  <c r="S24" i="74" s="1"/>
  <c r="R37" i="74"/>
  <c r="S37" i="74" s="1"/>
  <c r="R19" i="74"/>
  <c r="S19" i="74" s="1"/>
  <c r="R38" i="74"/>
  <c r="S38" i="74" s="1"/>
  <c r="R17" i="74"/>
  <c r="S17" i="74" s="1"/>
  <c r="R16" i="74"/>
  <c r="S16" i="74" s="1"/>
  <c r="R18" i="74"/>
  <c r="S18" i="74" s="1"/>
  <c r="R43" i="74"/>
  <c r="S43" i="74" s="1"/>
  <c r="R40" i="74"/>
  <c r="S40" i="74" s="1"/>
  <c r="R25" i="74"/>
  <c r="S25" i="74" s="1"/>
  <c r="R6" i="74"/>
  <c r="S6" i="74" s="1"/>
  <c r="R29" i="74"/>
  <c r="S29" i="74" s="1"/>
  <c r="R41" i="74"/>
  <c r="S41" i="74" s="1"/>
  <c r="R23" i="74"/>
  <c r="S23" i="74" s="1"/>
  <c r="R42" i="74"/>
  <c r="S42" i="74" s="1"/>
  <c r="R21" i="74"/>
  <c r="S21" i="74" s="1"/>
  <c r="R32" i="74"/>
  <c r="S32" i="74" s="1"/>
  <c r="R22" i="74"/>
  <c r="S22" i="74" s="1"/>
  <c r="R47" i="74"/>
  <c r="S47" i="74" s="1"/>
  <c r="R12" i="74"/>
  <c r="S12" i="74" s="1"/>
  <c r="R45" i="74"/>
  <c r="S45" i="74" s="1"/>
  <c r="R27" i="74"/>
  <c r="S27" i="74" s="1"/>
  <c r="R46" i="74"/>
  <c r="S46" i="74" s="1"/>
  <c r="R7" i="74"/>
  <c r="S7" i="74" s="1"/>
  <c r="R5" i="74"/>
  <c r="R28" i="74"/>
  <c r="S28" i="74" s="1"/>
  <c r="R31" i="74"/>
  <c r="S31" i="74" s="1"/>
  <c r="R36" i="74"/>
  <c r="S36" i="74" s="1"/>
  <c r="R26" i="74"/>
  <c r="S26" i="74" s="1"/>
  <c r="R11" i="74"/>
  <c r="S11" i="74" s="1"/>
  <c r="R30" i="88"/>
  <c r="S30" i="88" s="1"/>
  <c r="R9" i="88"/>
  <c r="S9" i="88" s="1"/>
  <c r="R31" i="88"/>
  <c r="S31" i="88" s="1"/>
  <c r="R10" i="88"/>
  <c r="S10" i="88" s="1"/>
  <c r="R32" i="88"/>
  <c r="S32" i="88" s="1"/>
  <c r="R11" i="88"/>
  <c r="S11" i="88" s="1"/>
  <c r="R33" i="88"/>
  <c r="S33" i="88" s="1"/>
  <c r="R12" i="88"/>
  <c r="S12" i="88" s="1"/>
  <c r="R34" i="88"/>
  <c r="S34" i="88" s="1"/>
  <c r="R13" i="88"/>
  <c r="S13" i="88" s="1"/>
  <c r="R26" i="88"/>
  <c r="S26" i="88" s="1"/>
  <c r="R6" i="88"/>
  <c r="S6" i="88" s="1"/>
  <c r="R29" i="88"/>
  <c r="S29" i="88" s="1"/>
  <c r="R35" i="88"/>
  <c r="S35" i="88" s="1"/>
  <c r="R14" i="88"/>
  <c r="S14" i="88" s="1"/>
  <c r="R36" i="88"/>
  <c r="S36" i="88" s="1"/>
  <c r="R15" i="88"/>
  <c r="S15" i="88" s="1"/>
  <c r="R37" i="88"/>
  <c r="S37" i="88" s="1"/>
  <c r="R16" i="88"/>
  <c r="S16" i="88" s="1"/>
  <c r="R38" i="88"/>
  <c r="S38" i="88" s="1"/>
  <c r="R17" i="88"/>
  <c r="S17" i="88" s="1"/>
  <c r="R39" i="88"/>
  <c r="S39" i="88" s="1"/>
  <c r="R18" i="88"/>
  <c r="S18" i="88" s="1"/>
  <c r="R40" i="88"/>
  <c r="S40" i="88" s="1"/>
  <c r="R47" i="88"/>
  <c r="S47" i="88" s="1"/>
  <c r="R27" i="88"/>
  <c r="S27" i="88" s="1"/>
  <c r="R28" i="88"/>
  <c r="S28" i="88" s="1"/>
  <c r="R8" i="88"/>
  <c r="S8" i="88" s="1"/>
  <c r="R19" i="88"/>
  <c r="S19" i="88" s="1"/>
  <c r="R41" i="88"/>
  <c r="S41" i="88" s="1"/>
  <c r="R20" i="88"/>
  <c r="S20" i="88" s="1"/>
  <c r="R42" i="88"/>
  <c r="S42" i="88" s="1"/>
  <c r="R21" i="88"/>
  <c r="S21" i="88" s="1"/>
  <c r="R43" i="88"/>
  <c r="S43" i="88" s="1"/>
  <c r="R22" i="88"/>
  <c r="S22" i="88" s="1"/>
  <c r="R44" i="88"/>
  <c r="S44" i="88" s="1"/>
  <c r="R23" i="88"/>
  <c r="S23" i="88" s="1"/>
  <c r="R45" i="88"/>
  <c r="S45" i="88" s="1"/>
  <c r="R24" i="88"/>
  <c r="S24" i="88" s="1"/>
  <c r="R46" i="88"/>
  <c r="S46" i="88" s="1"/>
  <c r="R5" i="88"/>
  <c r="R7" i="88"/>
  <c r="S7" i="88" s="1"/>
  <c r="R25" i="88"/>
  <c r="S25" i="88" s="1"/>
  <c r="R14" i="86"/>
  <c r="S14" i="86" s="1"/>
  <c r="R40" i="86"/>
  <c r="S40" i="86" s="1"/>
  <c r="R15" i="86"/>
  <c r="S15" i="86" s="1"/>
  <c r="R6" i="86"/>
  <c r="S6" i="86" s="1"/>
  <c r="R32" i="86"/>
  <c r="S32" i="86" s="1"/>
  <c r="R7" i="86"/>
  <c r="S7" i="86" s="1"/>
  <c r="R33" i="86"/>
  <c r="S33" i="86" s="1"/>
  <c r="R12" i="86"/>
  <c r="S12" i="86" s="1"/>
  <c r="R10" i="86"/>
  <c r="S10" i="86" s="1"/>
  <c r="R36" i="86"/>
  <c r="S36" i="86" s="1"/>
  <c r="R11" i="86"/>
  <c r="S11" i="86" s="1"/>
  <c r="R45" i="86"/>
  <c r="S45" i="86" s="1"/>
  <c r="R24" i="86"/>
  <c r="S24" i="86" s="1"/>
  <c r="R26" i="86"/>
  <c r="S26" i="86" s="1"/>
  <c r="R37" i="86"/>
  <c r="S37" i="86" s="1"/>
  <c r="R16" i="86"/>
  <c r="S16" i="86" s="1"/>
  <c r="R34" i="86"/>
  <c r="S34" i="86" s="1"/>
  <c r="R17" i="86"/>
  <c r="S17" i="86" s="1"/>
  <c r="R39" i="86"/>
  <c r="S39" i="86" s="1"/>
  <c r="R41" i="86"/>
  <c r="S41" i="86" s="1"/>
  <c r="R20" i="86"/>
  <c r="S20" i="86" s="1"/>
  <c r="R13" i="86"/>
  <c r="S13" i="86" s="1"/>
  <c r="R46" i="86"/>
  <c r="S46" i="86" s="1"/>
  <c r="R29" i="86"/>
  <c r="S29" i="86" s="1"/>
  <c r="R8" i="86"/>
  <c r="S8" i="86" s="1"/>
  <c r="R38" i="86"/>
  <c r="S38" i="86" s="1"/>
  <c r="R21" i="86"/>
  <c r="S21" i="86" s="1"/>
  <c r="R43" i="86"/>
  <c r="S43" i="86" s="1"/>
  <c r="R18" i="86"/>
  <c r="S18" i="86" s="1"/>
  <c r="R44" i="86"/>
  <c r="S44" i="86" s="1"/>
  <c r="R19" i="86"/>
  <c r="S19" i="86" s="1"/>
  <c r="R25" i="86"/>
  <c r="S25" i="86" s="1"/>
  <c r="R47" i="86"/>
  <c r="S47" i="86" s="1"/>
  <c r="R30" i="86"/>
  <c r="S30" i="86" s="1"/>
  <c r="R35" i="86"/>
  <c r="S35" i="86" s="1"/>
  <c r="R22" i="86"/>
  <c r="S22" i="86" s="1"/>
  <c r="R5" i="86"/>
  <c r="R23" i="86"/>
  <c r="S23" i="86" s="1"/>
  <c r="R31" i="86"/>
  <c r="S31" i="86" s="1"/>
  <c r="R28" i="86"/>
  <c r="S28" i="86" s="1"/>
  <c r="R42" i="86"/>
  <c r="S42" i="86" s="1"/>
  <c r="R9" i="86"/>
  <c r="S9" i="86" s="1"/>
  <c r="R27" i="86"/>
  <c r="S27" i="86" s="1"/>
  <c r="R38" i="107"/>
  <c r="S38" i="107" s="1"/>
  <c r="R17" i="107"/>
  <c r="S17" i="107" s="1"/>
  <c r="R39" i="107"/>
  <c r="S39" i="107" s="1"/>
  <c r="R18" i="107"/>
  <c r="S18" i="107" s="1"/>
  <c r="R40" i="107"/>
  <c r="S40" i="107" s="1"/>
  <c r="R19" i="107"/>
  <c r="S19" i="107" s="1"/>
  <c r="R41" i="107"/>
  <c r="S41" i="107" s="1"/>
  <c r="R20" i="107"/>
  <c r="S20" i="107" s="1"/>
  <c r="R42" i="107"/>
  <c r="S42" i="107" s="1"/>
  <c r="R21" i="107"/>
  <c r="S21" i="107" s="1"/>
  <c r="R43" i="107"/>
  <c r="S43" i="107" s="1"/>
  <c r="R33" i="107"/>
  <c r="S33" i="107" s="1"/>
  <c r="R35" i="107"/>
  <c r="S35" i="107" s="1"/>
  <c r="R37" i="107"/>
  <c r="S37" i="107" s="1"/>
  <c r="R22" i="107"/>
  <c r="S22" i="107" s="1"/>
  <c r="R44" i="107"/>
  <c r="S44" i="107" s="1"/>
  <c r="R23" i="107"/>
  <c r="S23" i="107" s="1"/>
  <c r="R45" i="107"/>
  <c r="S45" i="107" s="1"/>
  <c r="R24" i="107"/>
  <c r="S24" i="107" s="1"/>
  <c r="R46" i="107"/>
  <c r="S46" i="107" s="1"/>
  <c r="R25" i="107"/>
  <c r="S25" i="107" s="1"/>
  <c r="R47" i="107"/>
  <c r="S47" i="107" s="1"/>
  <c r="R26" i="107"/>
  <c r="S26" i="107" s="1"/>
  <c r="R5" i="107"/>
  <c r="R27" i="107"/>
  <c r="S27" i="107" s="1"/>
  <c r="R12" i="107"/>
  <c r="S12" i="107" s="1"/>
  <c r="R13" i="107"/>
  <c r="S13" i="107" s="1"/>
  <c r="R14" i="107"/>
  <c r="S14" i="107" s="1"/>
  <c r="R16" i="107"/>
  <c r="S16" i="107" s="1"/>
  <c r="R6" i="107"/>
  <c r="S6" i="107" s="1"/>
  <c r="R28" i="107"/>
  <c r="S28" i="107" s="1"/>
  <c r="R7" i="107"/>
  <c r="S7" i="107" s="1"/>
  <c r="R29" i="107"/>
  <c r="S29" i="107" s="1"/>
  <c r="R8" i="107"/>
  <c r="S8" i="107" s="1"/>
  <c r="R30" i="107"/>
  <c r="S30" i="107" s="1"/>
  <c r="R9" i="107"/>
  <c r="S9" i="107" s="1"/>
  <c r="R31" i="107"/>
  <c r="S31" i="107" s="1"/>
  <c r="R10" i="107"/>
  <c r="S10" i="107" s="1"/>
  <c r="R32" i="107"/>
  <c r="S32" i="107" s="1"/>
  <c r="R11" i="107"/>
  <c r="S11" i="107" s="1"/>
  <c r="R34" i="107"/>
  <c r="S34" i="107" s="1"/>
  <c r="R36" i="107"/>
  <c r="S36" i="107" s="1"/>
  <c r="R15" i="107"/>
  <c r="S15" i="107" s="1"/>
  <c r="R45" i="71"/>
  <c r="S45" i="71" s="1"/>
  <c r="R40" i="71"/>
  <c r="S40" i="71" s="1"/>
  <c r="R31" i="71"/>
  <c r="S31" i="71" s="1"/>
  <c r="R26" i="71"/>
  <c r="S26" i="71" s="1"/>
  <c r="R47" i="71"/>
  <c r="S47" i="71" s="1"/>
  <c r="R27" i="71"/>
  <c r="S27" i="71" s="1"/>
  <c r="R5" i="71"/>
  <c r="R6" i="71"/>
  <c r="S6" i="71" s="1"/>
  <c r="R7" i="71"/>
  <c r="S7" i="71" s="1"/>
  <c r="R10" i="71"/>
  <c r="S10" i="71" s="1"/>
  <c r="R12" i="71"/>
  <c r="S12" i="71" s="1"/>
  <c r="R36" i="71"/>
  <c r="S36" i="71" s="1"/>
  <c r="R21" i="71"/>
  <c r="S21" i="71" s="1"/>
  <c r="R42" i="71"/>
  <c r="S42" i="71" s="1"/>
  <c r="R29" i="71"/>
  <c r="S29" i="71" s="1"/>
  <c r="R8" i="71"/>
  <c r="S8" i="71" s="1"/>
  <c r="R15" i="71"/>
  <c r="S15" i="71" s="1"/>
  <c r="R32" i="71"/>
  <c r="S32" i="71" s="1"/>
  <c r="R9" i="71"/>
  <c r="S9" i="71" s="1"/>
  <c r="R11" i="71"/>
  <c r="S11" i="71" s="1"/>
  <c r="R18" i="71"/>
  <c r="S18" i="71" s="1"/>
  <c r="R20" i="71"/>
  <c r="S20" i="71" s="1"/>
  <c r="R33" i="71"/>
  <c r="S33" i="71" s="1"/>
  <c r="R16" i="71"/>
  <c r="S16" i="71" s="1"/>
  <c r="R19" i="71"/>
  <c r="S19" i="71" s="1"/>
  <c r="R43" i="71"/>
  <c r="S43" i="71" s="1"/>
  <c r="R23" i="71"/>
  <c r="S23" i="71" s="1"/>
  <c r="R35" i="71"/>
  <c r="S35" i="71" s="1"/>
  <c r="R13" i="71"/>
  <c r="S13" i="71" s="1"/>
  <c r="R22" i="71"/>
  <c r="S22" i="71" s="1"/>
  <c r="R41" i="71"/>
  <c r="S41" i="71" s="1"/>
  <c r="R14" i="71"/>
  <c r="S14" i="71" s="1"/>
  <c r="R46" i="71"/>
  <c r="S46" i="71" s="1"/>
  <c r="R37" i="71"/>
  <c r="S37" i="71" s="1"/>
  <c r="R24" i="71"/>
  <c r="S24" i="71" s="1"/>
  <c r="R39" i="71"/>
  <c r="S39" i="71" s="1"/>
  <c r="R17" i="71"/>
  <c r="S17" i="71" s="1"/>
  <c r="R30" i="71"/>
  <c r="S30" i="71" s="1"/>
  <c r="R34" i="71"/>
  <c r="S34" i="71" s="1"/>
  <c r="R28" i="71"/>
  <c r="S28" i="71" s="1"/>
  <c r="R38" i="71"/>
  <c r="S38" i="71" s="1"/>
  <c r="R44" i="71"/>
  <c r="S44" i="71" s="1"/>
  <c r="R25" i="71"/>
  <c r="S25" i="71" s="1"/>
  <c r="R31" i="89"/>
  <c r="S31" i="89" s="1"/>
  <c r="R9" i="89"/>
  <c r="S9" i="89" s="1"/>
  <c r="R32" i="89"/>
  <c r="S32" i="89" s="1"/>
  <c r="R11" i="89"/>
  <c r="S11" i="89" s="1"/>
  <c r="R34" i="89"/>
  <c r="S34" i="89" s="1"/>
  <c r="R12" i="89"/>
  <c r="S12" i="89" s="1"/>
  <c r="R33" i="89"/>
  <c r="S33" i="89" s="1"/>
  <c r="R38" i="89"/>
  <c r="S38" i="89" s="1"/>
  <c r="R35" i="89"/>
  <c r="S35" i="89" s="1"/>
  <c r="R13" i="89"/>
  <c r="S13" i="89" s="1"/>
  <c r="R36" i="89"/>
  <c r="S36" i="89" s="1"/>
  <c r="R15" i="89"/>
  <c r="S15" i="89" s="1"/>
  <c r="R14" i="89"/>
  <c r="S14" i="89" s="1"/>
  <c r="R16" i="89"/>
  <c r="S16" i="89" s="1"/>
  <c r="R37" i="89"/>
  <c r="S37" i="89" s="1"/>
  <c r="R18" i="89"/>
  <c r="S18" i="89" s="1"/>
  <c r="R39" i="89"/>
  <c r="S39" i="89" s="1"/>
  <c r="R17" i="89"/>
  <c r="S17" i="89" s="1"/>
  <c r="R40" i="89"/>
  <c r="S40" i="89" s="1"/>
  <c r="R19" i="89"/>
  <c r="S19" i="89" s="1"/>
  <c r="R30" i="89"/>
  <c r="S30" i="89" s="1"/>
  <c r="R20" i="89"/>
  <c r="S20" i="89" s="1"/>
  <c r="R41" i="89"/>
  <c r="S41" i="89" s="1"/>
  <c r="R10" i="89"/>
  <c r="S10" i="89" s="1"/>
  <c r="R43" i="89"/>
  <c r="S43" i="89" s="1"/>
  <c r="R21" i="89"/>
  <c r="S21" i="89" s="1"/>
  <c r="R44" i="89"/>
  <c r="S44" i="89" s="1"/>
  <c r="R23" i="89"/>
  <c r="S23" i="89" s="1"/>
  <c r="R46" i="89"/>
  <c r="S46" i="89" s="1"/>
  <c r="R24" i="89"/>
  <c r="S24" i="89" s="1"/>
  <c r="R45" i="89"/>
  <c r="S45" i="89" s="1"/>
  <c r="R26" i="89"/>
  <c r="S26" i="89" s="1"/>
  <c r="R47" i="89"/>
  <c r="S47" i="89" s="1"/>
  <c r="R25" i="89"/>
  <c r="S25" i="89" s="1"/>
  <c r="R6" i="89"/>
  <c r="S6" i="89" s="1"/>
  <c r="R27" i="89"/>
  <c r="S27" i="89" s="1"/>
  <c r="R5" i="89"/>
  <c r="R28" i="89"/>
  <c r="S28" i="89" s="1"/>
  <c r="R7" i="89"/>
  <c r="S7" i="89" s="1"/>
  <c r="R42" i="89"/>
  <c r="S42" i="89" s="1"/>
  <c r="R8" i="89"/>
  <c r="S8" i="89" s="1"/>
  <c r="R29" i="89"/>
  <c r="S29" i="89" s="1"/>
  <c r="R22" i="89"/>
  <c r="S22" i="89" s="1"/>
  <c r="R42" i="102"/>
  <c r="S42" i="102" s="1"/>
  <c r="R21" i="102"/>
  <c r="S21" i="102" s="1"/>
  <c r="R31" i="102"/>
  <c r="S31" i="102" s="1"/>
  <c r="R22" i="102"/>
  <c r="S22" i="102" s="1"/>
  <c r="R44" i="102"/>
  <c r="S44" i="102" s="1"/>
  <c r="R39" i="102"/>
  <c r="S39" i="102" s="1"/>
  <c r="R45" i="102"/>
  <c r="S45" i="102" s="1"/>
  <c r="R24" i="102"/>
  <c r="S24" i="102" s="1"/>
  <c r="R46" i="102"/>
  <c r="S46" i="102" s="1"/>
  <c r="R25" i="102"/>
  <c r="S25" i="102" s="1"/>
  <c r="R47" i="102"/>
  <c r="S47" i="102" s="1"/>
  <c r="R26" i="102"/>
  <c r="S26" i="102" s="1"/>
  <c r="R5" i="102"/>
  <c r="R11" i="102"/>
  <c r="S11" i="102" s="1"/>
  <c r="R6" i="102"/>
  <c r="S6" i="102" s="1"/>
  <c r="R28" i="102"/>
  <c r="S28" i="102" s="1"/>
  <c r="R19" i="102"/>
  <c r="S19" i="102" s="1"/>
  <c r="R29" i="102"/>
  <c r="S29" i="102" s="1"/>
  <c r="R8" i="102"/>
  <c r="S8" i="102" s="1"/>
  <c r="R30" i="102"/>
  <c r="S30" i="102" s="1"/>
  <c r="R9" i="102"/>
  <c r="S9" i="102" s="1"/>
  <c r="R27" i="102"/>
  <c r="S27" i="102" s="1"/>
  <c r="R10" i="102"/>
  <c r="S10" i="102" s="1"/>
  <c r="R32" i="102"/>
  <c r="S32" i="102" s="1"/>
  <c r="R35" i="102"/>
  <c r="S35" i="102" s="1"/>
  <c r="R33" i="102"/>
  <c r="S33" i="102" s="1"/>
  <c r="R12" i="102"/>
  <c r="S12" i="102" s="1"/>
  <c r="R34" i="102"/>
  <c r="S34" i="102" s="1"/>
  <c r="R13" i="102"/>
  <c r="S13" i="102" s="1"/>
  <c r="R43" i="102"/>
  <c r="S43" i="102" s="1"/>
  <c r="R14" i="102"/>
  <c r="S14" i="102" s="1"/>
  <c r="R36" i="102"/>
  <c r="S36" i="102" s="1"/>
  <c r="R7" i="102"/>
  <c r="S7" i="102" s="1"/>
  <c r="R37" i="102"/>
  <c r="S37" i="102" s="1"/>
  <c r="R16" i="102"/>
  <c r="S16" i="102" s="1"/>
  <c r="R38" i="102"/>
  <c r="S38" i="102" s="1"/>
  <c r="R17" i="102"/>
  <c r="S17" i="102" s="1"/>
  <c r="R15" i="102"/>
  <c r="S15" i="102" s="1"/>
  <c r="R18" i="102"/>
  <c r="S18" i="102" s="1"/>
  <c r="R40" i="102"/>
  <c r="S40" i="102" s="1"/>
  <c r="R23" i="102"/>
  <c r="S23" i="102" s="1"/>
  <c r="R41" i="102"/>
  <c r="S41" i="102" s="1"/>
  <c r="R20" i="102"/>
  <c r="S20" i="102" s="1"/>
  <c r="R38" i="83"/>
  <c r="S38" i="83" s="1"/>
  <c r="R17" i="83"/>
  <c r="S17" i="83" s="1"/>
  <c r="R39" i="83"/>
  <c r="S39" i="83" s="1"/>
  <c r="R18" i="83"/>
  <c r="S18" i="83" s="1"/>
  <c r="R40" i="83"/>
  <c r="S40" i="83" s="1"/>
  <c r="R19" i="83"/>
  <c r="S19" i="83" s="1"/>
  <c r="R41" i="83"/>
  <c r="S41" i="83" s="1"/>
  <c r="R20" i="83"/>
  <c r="S20" i="83" s="1"/>
  <c r="R42" i="83"/>
  <c r="S42" i="83" s="1"/>
  <c r="R21" i="83"/>
  <c r="S21" i="83" s="1"/>
  <c r="R43" i="83"/>
  <c r="S43" i="83" s="1"/>
  <c r="R22" i="83"/>
  <c r="S22" i="83" s="1"/>
  <c r="R44" i="83"/>
  <c r="S44" i="83" s="1"/>
  <c r="R23" i="83"/>
  <c r="S23" i="83" s="1"/>
  <c r="R45" i="83"/>
  <c r="S45" i="83" s="1"/>
  <c r="R24" i="83"/>
  <c r="S24" i="83" s="1"/>
  <c r="R46" i="83"/>
  <c r="S46" i="83" s="1"/>
  <c r="R25" i="83"/>
  <c r="S25" i="83" s="1"/>
  <c r="R47" i="83"/>
  <c r="S47" i="83" s="1"/>
  <c r="R26" i="83"/>
  <c r="S26" i="83" s="1"/>
  <c r="R5" i="83"/>
  <c r="R27" i="83"/>
  <c r="S27" i="83" s="1"/>
  <c r="R6" i="83"/>
  <c r="S6" i="83" s="1"/>
  <c r="R28" i="83"/>
  <c r="S28" i="83" s="1"/>
  <c r="R7" i="83"/>
  <c r="S7" i="83" s="1"/>
  <c r="R29" i="83"/>
  <c r="S29" i="83" s="1"/>
  <c r="R8" i="83"/>
  <c r="S8" i="83" s="1"/>
  <c r="R30" i="83"/>
  <c r="S30" i="83" s="1"/>
  <c r="R9" i="83"/>
  <c r="S9" i="83" s="1"/>
  <c r="R31" i="83"/>
  <c r="S31" i="83" s="1"/>
  <c r="R10" i="83"/>
  <c r="S10" i="83" s="1"/>
  <c r="R32" i="83"/>
  <c r="S32" i="83" s="1"/>
  <c r="R11" i="83"/>
  <c r="S11" i="83" s="1"/>
  <c r="R33" i="83"/>
  <c r="S33" i="83" s="1"/>
  <c r="R12" i="83"/>
  <c r="S12" i="83" s="1"/>
  <c r="R34" i="83"/>
  <c r="S34" i="83" s="1"/>
  <c r="R13" i="83"/>
  <c r="S13" i="83" s="1"/>
  <c r="R35" i="83"/>
  <c r="S35" i="83" s="1"/>
  <c r="R14" i="83"/>
  <c r="S14" i="83" s="1"/>
  <c r="R36" i="83"/>
  <c r="S36" i="83" s="1"/>
  <c r="R15" i="83"/>
  <c r="S15" i="83" s="1"/>
  <c r="R37" i="83"/>
  <c r="S37" i="83" s="1"/>
  <c r="R16" i="83"/>
  <c r="S16" i="83" s="1"/>
  <c r="R8" i="103"/>
  <c r="S8" i="103" s="1"/>
  <c r="R30" i="103"/>
  <c r="S30" i="103" s="1"/>
  <c r="R9" i="103"/>
  <c r="S9" i="103" s="1"/>
  <c r="R31" i="103"/>
  <c r="S31" i="103" s="1"/>
  <c r="R10" i="103"/>
  <c r="S10" i="103" s="1"/>
  <c r="R32" i="103"/>
  <c r="S32" i="103" s="1"/>
  <c r="R11" i="103"/>
  <c r="S11" i="103" s="1"/>
  <c r="R33" i="103"/>
  <c r="S33" i="103" s="1"/>
  <c r="R12" i="103"/>
  <c r="S12" i="103" s="1"/>
  <c r="R34" i="103"/>
  <c r="S34" i="103" s="1"/>
  <c r="R13" i="103"/>
  <c r="S13" i="103" s="1"/>
  <c r="R35" i="103"/>
  <c r="S35" i="103" s="1"/>
  <c r="R14" i="103"/>
  <c r="S14" i="103" s="1"/>
  <c r="R36" i="103"/>
  <c r="S36" i="103" s="1"/>
  <c r="R15" i="103"/>
  <c r="S15" i="103" s="1"/>
  <c r="R37" i="103"/>
  <c r="S37" i="103" s="1"/>
  <c r="R16" i="103"/>
  <c r="S16" i="103" s="1"/>
  <c r="R38" i="103"/>
  <c r="S38" i="103" s="1"/>
  <c r="R17" i="103"/>
  <c r="S17" i="103" s="1"/>
  <c r="R39" i="103"/>
  <c r="S39" i="103" s="1"/>
  <c r="R18" i="103"/>
  <c r="S18" i="103" s="1"/>
  <c r="R40" i="103"/>
  <c r="S40" i="103" s="1"/>
  <c r="R19" i="103"/>
  <c r="S19" i="103" s="1"/>
  <c r="R41" i="103"/>
  <c r="S41" i="103" s="1"/>
  <c r="R20" i="103"/>
  <c r="S20" i="103" s="1"/>
  <c r="R42" i="103"/>
  <c r="S42" i="103" s="1"/>
  <c r="R21" i="103"/>
  <c r="S21" i="103" s="1"/>
  <c r="R43" i="103"/>
  <c r="S43" i="103" s="1"/>
  <c r="R22" i="103"/>
  <c r="S22" i="103" s="1"/>
  <c r="R44" i="103"/>
  <c r="S44" i="103" s="1"/>
  <c r="R23" i="103"/>
  <c r="S23" i="103" s="1"/>
  <c r="R45" i="103"/>
  <c r="S45" i="103" s="1"/>
  <c r="R24" i="103"/>
  <c r="S24" i="103" s="1"/>
  <c r="R46" i="103"/>
  <c r="S46" i="103" s="1"/>
  <c r="R25" i="103"/>
  <c r="S25" i="103" s="1"/>
  <c r="R47" i="103"/>
  <c r="S47" i="103" s="1"/>
  <c r="R26" i="103"/>
  <c r="S26" i="103" s="1"/>
  <c r="R5" i="103"/>
  <c r="R27" i="103"/>
  <c r="S27" i="103" s="1"/>
  <c r="R6" i="103"/>
  <c r="S6" i="103" s="1"/>
  <c r="R28" i="103"/>
  <c r="S28" i="103" s="1"/>
  <c r="R7" i="103"/>
  <c r="S7" i="103" s="1"/>
  <c r="R29" i="103"/>
  <c r="S29" i="103" s="1"/>
  <c r="R36" i="69"/>
  <c r="S36" i="69" s="1"/>
  <c r="R15" i="69"/>
  <c r="S15" i="69" s="1"/>
  <c r="R37" i="69"/>
  <c r="S37" i="69" s="1"/>
  <c r="R43" i="69"/>
  <c r="S43" i="69" s="1"/>
  <c r="R5" i="69"/>
  <c r="R17" i="69"/>
  <c r="S17" i="69" s="1"/>
  <c r="R39" i="69"/>
  <c r="S39" i="69" s="1"/>
  <c r="R38" i="69"/>
  <c r="S38" i="69" s="1"/>
  <c r="R40" i="69"/>
  <c r="S40" i="69" s="1"/>
  <c r="R19" i="69"/>
  <c r="S19" i="69" s="1"/>
  <c r="R31" i="69"/>
  <c r="S31" i="69" s="1"/>
  <c r="R14" i="69"/>
  <c r="S14" i="69" s="1"/>
  <c r="R13" i="69"/>
  <c r="S13" i="69" s="1"/>
  <c r="R41" i="69"/>
  <c r="S41" i="69" s="1"/>
  <c r="R20" i="69"/>
  <c r="S20" i="69" s="1"/>
  <c r="R26" i="69"/>
  <c r="S26" i="69" s="1"/>
  <c r="R21" i="69"/>
  <c r="S21" i="69" s="1"/>
  <c r="R11" i="69"/>
  <c r="S11" i="69" s="1"/>
  <c r="R27" i="69"/>
  <c r="S27" i="69" s="1"/>
  <c r="R44" i="69"/>
  <c r="S44" i="69" s="1"/>
  <c r="R23" i="69"/>
  <c r="S23" i="69" s="1"/>
  <c r="R45" i="69"/>
  <c r="S45" i="69" s="1"/>
  <c r="R24" i="69"/>
  <c r="S24" i="69" s="1"/>
  <c r="R42" i="69"/>
  <c r="S42" i="69" s="1"/>
  <c r="R9" i="69"/>
  <c r="S9" i="69" s="1"/>
  <c r="R16" i="69"/>
  <c r="S16" i="69" s="1"/>
  <c r="R12" i="69"/>
  <c r="S12" i="69" s="1"/>
  <c r="R35" i="69"/>
  <c r="S35" i="69" s="1"/>
  <c r="R25" i="69"/>
  <c r="S25" i="69" s="1"/>
  <c r="R47" i="69"/>
  <c r="S47" i="69" s="1"/>
  <c r="R46" i="69"/>
  <c r="S46" i="69" s="1"/>
  <c r="R32" i="69"/>
  <c r="S32" i="69" s="1"/>
  <c r="R10" i="69"/>
  <c r="S10" i="69" s="1"/>
  <c r="R30" i="69"/>
  <c r="S30" i="69" s="1"/>
  <c r="R28" i="69"/>
  <c r="S28" i="69" s="1"/>
  <c r="R7" i="69"/>
  <c r="S7" i="69" s="1"/>
  <c r="R29" i="69"/>
  <c r="S29" i="69" s="1"/>
  <c r="R8" i="69"/>
  <c r="S8" i="69" s="1"/>
  <c r="R18" i="69"/>
  <c r="S18" i="69" s="1"/>
  <c r="R6" i="69"/>
  <c r="S6" i="69" s="1"/>
  <c r="R33" i="69"/>
  <c r="S33" i="69" s="1"/>
  <c r="R34" i="69"/>
  <c r="S34" i="69" s="1"/>
  <c r="R22" i="69"/>
  <c r="S22" i="69" s="1"/>
  <c r="R6" i="104"/>
  <c r="S6" i="104" s="1"/>
  <c r="R28" i="104"/>
  <c r="S28" i="104" s="1"/>
  <c r="R7" i="104"/>
  <c r="S7" i="104" s="1"/>
  <c r="R29" i="104"/>
  <c r="S29" i="104" s="1"/>
  <c r="R8" i="104"/>
  <c r="S8" i="104" s="1"/>
  <c r="R30" i="104"/>
  <c r="S30" i="104" s="1"/>
  <c r="R9" i="104"/>
  <c r="S9" i="104" s="1"/>
  <c r="R31" i="104"/>
  <c r="S31" i="104" s="1"/>
  <c r="R10" i="104"/>
  <c r="S10" i="104" s="1"/>
  <c r="R32" i="104"/>
  <c r="S32" i="104" s="1"/>
  <c r="R11" i="104"/>
  <c r="S11" i="104" s="1"/>
  <c r="R33" i="104"/>
  <c r="S33" i="104" s="1"/>
  <c r="R12" i="104"/>
  <c r="S12" i="104" s="1"/>
  <c r="R34" i="104"/>
  <c r="S34" i="104" s="1"/>
  <c r="R13" i="104"/>
  <c r="S13" i="104" s="1"/>
  <c r="R35" i="104"/>
  <c r="S35" i="104" s="1"/>
  <c r="R14" i="104"/>
  <c r="S14" i="104" s="1"/>
  <c r="R36" i="104"/>
  <c r="S36" i="104" s="1"/>
  <c r="R15" i="104"/>
  <c r="S15" i="104" s="1"/>
  <c r="R37" i="104"/>
  <c r="S37" i="104" s="1"/>
  <c r="R16" i="104"/>
  <c r="S16" i="104" s="1"/>
  <c r="R38" i="104"/>
  <c r="S38" i="104" s="1"/>
  <c r="R17" i="104"/>
  <c r="S17" i="104" s="1"/>
  <c r="R39" i="104"/>
  <c r="S39" i="104" s="1"/>
  <c r="R18" i="104"/>
  <c r="S18" i="104" s="1"/>
  <c r="R40" i="104"/>
  <c r="S40" i="104" s="1"/>
  <c r="R19" i="104"/>
  <c r="S19" i="104" s="1"/>
  <c r="R41" i="104"/>
  <c r="S41" i="104" s="1"/>
  <c r="R20" i="104"/>
  <c r="S20" i="104" s="1"/>
  <c r="R42" i="104"/>
  <c r="S42" i="104" s="1"/>
  <c r="R21" i="104"/>
  <c r="S21" i="104" s="1"/>
  <c r="R43" i="104"/>
  <c r="S43" i="104" s="1"/>
  <c r="R22" i="104"/>
  <c r="S22" i="104" s="1"/>
  <c r="R44" i="104"/>
  <c r="S44" i="104" s="1"/>
  <c r="R23" i="104"/>
  <c r="S23" i="104" s="1"/>
  <c r="R45" i="104"/>
  <c r="S45" i="104" s="1"/>
  <c r="R24" i="104"/>
  <c r="S24" i="104" s="1"/>
  <c r="R46" i="104"/>
  <c r="S46" i="104" s="1"/>
  <c r="R25" i="104"/>
  <c r="S25" i="104" s="1"/>
  <c r="R47" i="104"/>
  <c r="S47" i="104" s="1"/>
  <c r="R26" i="104"/>
  <c r="S26" i="104" s="1"/>
  <c r="R5" i="104"/>
  <c r="R27" i="104"/>
  <c r="S27" i="104" s="1"/>
  <c r="R47" i="76"/>
  <c r="S47" i="76" s="1"/>
  <c r="R26" i="76"/>
  <c r="S26" i="76" s="1"/>
  <c r="R5" i="76"/>
  <c r="R27" i="76"/>
  <c r="S27" i="76" s="1"/>
  <c r="R6" i="76"/>
  <c r="S6" i="76" s="1"/>
  <c r="R28" i="76"/>
  <c r="S28" i="76" s="1"/>
  <c r="R7" i="76"/>
  <c r="S7" i="76" s="1"/>
  <c r="R29" i="76"/>
  <c r="S29" i="76" s="1"/>
  <c r="R8" i="76"/>
  <c r="S8" i="76" s="1"/>
  <c r="R30" i="76"/>
  <c r="S30" i="76" s="1"/>
  <c r="R9" i="76"/>
  <c r="S9" i="76" s="1"/>
  <c r="R31" i="76"/>
  <c r="S31" i="76" s="1"/>
  <c r="R10" i="76"/>
  <c r="S10" i="76" s="1"/>
  <c r="R32" i="76"/>
  <c r="S32" i="76" s="1"/>
  <c r="R11" i="76"/>
  <c r="S11" i="76" s="1"/>
  <c r="R33" i="76"/>
  <c r="S33" i="76" s="1"/>
  <c r="R12" i="76"/>
  <c r="S12" i="76" s="1"/>
  <c r="R34" i="76"/>
  <c r="S34" i="76" s="1"/>
  <c r="R13" i="76"/>
  <c r="S13" i="76" s="1"/>
  <c r="R35" i="76"/>
  <c r="S35" i="76" s="1"/>
  <c r="R14" i="76"/>
  <c r="S14" i="76" s="1"/>
  <c r="R36" i="76"/>
  <c r="S36" i="76" s="1"/>
  <c r="R15" i="76"/>
  <c r="S15" i="76" s="1"/>
  <c r="R37" i="76"/>
  <c r="S37" i="76" s="1"/>
  <c r="R16" i="76"/>
  <c r="S16" i="76" s="1"/>
  <c r="R38" i="76"/>
  <c r="S38" i="76" s="1"/>
  <c r="R17" i="76"/>
  <c r="S17" i="76" s="1"/>
  <c r="R39" i="76"/>
  <c r="S39" i="76" s="1"/>
  <c r="R18" i="76"/>
  <c r="S18" i="76" s="1"/>
  <c r="R40" i="76"/>
  <c r="S40" i="76" s="1"/>
  <c r="R19" i="76"/>
  <c r="S19" i="76" s="1"/>
  <c r="R41" i="76"/>
  <c r="S41" i="76" s="1"/>
  <c r="R20" i="76"/>
  <c r="S20" i="76" s="1"/>
  <c r="R42" i="76"/>
  <c r="S42" i="76" s="1"/>
  <c r="R21" i="76"/>
  <c r="S21" i="76" s="1"/>
  <c r="R43" i="76"/>
  <c r="S43" i="76" s="1"/>
  <c r="R22" i="76"/>
  <c r="S22" i="76" s="1"/>
  <c r="R44" i="76"/>
  <c r="S44" i="76" s="1"/>
  <c r="R23" i="76"/>
  <c r="S23" i="76" s="1"/>
  <c r="R45" i="76"/>
  <c r="S45" i="76" s="1"/>
  <c r="R24" i="76"/>
  <c r="S24" i="76" s="1"/>
  <c r="R46" i="76"/>
  <c r="S46" i="76" s="1"/>
  <c r="R25" i="76"/>
  <c r="S25" i="76" s="1"/>
  <c r="R41" i="98"/>
  <c r="S41" i="98" s="1"/>
  <c r="R23" i="98"/>
  <c r="S23" i="98" s="1"/>
  <c r="R6" i="98"/>
  <c r="S6" i="98" s="1"/>
  <c r="R21" i="98"/>
  <c r="S21" i="98" s="1"/>
  <c r="R40" i="98"/>
  <c r="S40" i="98" s="1"/>
  <c r="R36" i="98"/>
  <c r="S36" i="98" s="1"/>
  <c r="R47" i="98"/>
  <c r="S47" i="98" s="1"/>
  <c r="R18" i="98"/>
  <c r="S18" i="98" s="1"/>
  <c r="R45" i="98"/>
  <c r="S45" i="98" s="1"/>
  <c r="R27" i="98"/>
  <c r="S27" i="98" s="1"/>
  <c r="R14" i="98"/>
  <c r="S14" i="98" s="1"/>
  <c r="R25" i="98"/>
  <c r="S25" i="98" s="1"/>
  <c r="R7" i="98"/>
  <c r="S7" i="98" s="1"/>
  <c r="R44" i="98"/>
  <c r="S44" i="98" s="1"/>
  <c r="R5" i="98"/>
  <c r="R8" i="98"/>
  <c r="S8" i="98" s="1"/>
  <c r="R34" i="98"/>
  <c r="S34" i="98" s="1"/>
  <c r="R31" i="98"/>
  <c r="S31" i="98" s="1"/>
  <c r="R22" i="98"/>
  <c r="S22" i="98" s="1"/>
  <c r="R29" i="98"/>
  <c r="S29" i="98" s="1"/>
  <c r="R11" i="98"/>
  <c r="S11" i="98" s="1"/>
  <c r="R10" i="98"/>
  <c r="S10" i="98" s="1"/>
  <c r="R9" i="98"/>
  <c r="S9" i="98" s="1"/>
  <c r="R16" i="98"/>
  <c r="S16" i="98" s="1"/>
  <c r="R12" i="98"/>
  <c r="S12" i="98" s="1"/>
  <c r="R35" i="98"/>
  <c r="S35" i="98" s="1"/>
  <c r="R30" i="98"/>
  <c r="S30" i="98" s="1"/>
  <c r="R33" i="98"/>
  <c r="S33" i="98" s="1"/>
  <c r="R15" i="98"/>
  <c r="S15" i="98" s="1"/>
  <c r="R26" i="98"/>
  <c r="S26" i="98" s="1"/>
  <c r="R13" i="98"/>
  <c r="S13" i="98" s="1"/>
  <c r="R24" i="98"/>
  <c r="S24" i="98" s="1"/>
  <c r="R20" i="98"/>
  <c r="S20" i="98" s="1"/>
  <c r="R39" i="98"/>
  <c r="S39" i="98" s="1"/>
  <c r="R38" i="98"/>
  <c r="S38" i="98" s="1"/>
  <c r="R37" i="98"/>
  <c r="S37" i="98" s="1"/>
  <c r="R19" i="98"/>
  <c r="S19" i="98" s="1"/>
  <c r="R42" i="98"/>
  <c r="S42" i="98" s="1"/>
  <c r="R17" i="98"/>
  <c r="S17" i="98" s="1"/>
  <c r="R32" i="98"/>
  <c r="S32" i="98" s="1"/>
  <c r="R28" i="98"/>
  <c r="S28" i="98" s="1"/>
  <c r="R43" i="98"/>
  <c r="S43" i="98" s="1"/>
  <c r="R46" i="98"/>
  <c r="S46" i="98" s="1"/>
  <c r="R40" i="81"/>
  <c r="S40" i="81" s="1"/>
  <c r="R19" i="81"/>
  <c r="S19" i="81" s="1"/>
  <c r="R41" i="81"/>
  <c r="S41" i="81" s="1"/>
  <c r="R20" i="81"/>
  <c r="S20" i="81" s="1"/>
  <c r="R42" i="81"/>
  <c r="S42" i="81" s="1"/>
  <c r="R21" i="81"/>
  <c r="S21" i="81" s="1"/>
  <c r="R43" i="81"/>
  <c r="S43" i="81" s="1"/>
  <c r="R22" i="81"/>
  <c r="S22" i="81" s="1"/>
  <c r="R44" i="81"/>
  <c r="S44" i="81" s="1"/>
  <c r="R23" i="81"/>
  <c r="S23" i="81" s="1"/>
  <c r="R18" i="81"/>
  <c r="S18" i="81" s="1"/>
  <c r="R45" i="81"/>
  <c r="S45" i="81" s="1"/>
  <c r="R24" i="81"/>
  <c r="S24" i="81" s="1"/>
  <c r="R46" i="81"/>
  <c r="S46" i="81" s="1"/>
  <c r="R25" i="81"/>
  <c r="S25" i="81" s="1"/>
  <c r="R47" i="81"/>
  <c r="S47" i="81" s="1"/>
  <c r="R26" i="81"/>
  <c r="S26" i="81" s="1"/>
  <c r="R5" i="81"/>
  <c r="R27" i="81"/>
  <c r="S27" i="81" s="1"/>
  <c r="R6" i="81"/>
  <c r="S6" i="81" s="1"/>
  <c r="R28" i="81"/>
  <c r="S28" i="81" s="1"/>
  <c r="R7" i="81"/>
  <c r="S7" i="81" s="1"/>
  <c r="R29" i="81"/>
  <c r="S29" i="81" s="1"/>
  <c r="R8" i="81"/>
  <c r="S8" i="81" s="1"/>
  <c r="R30" i="81"/>
  <c r="S30" i="81" s="1"/>
  <c r="R9" i="81"/>
  <c r="S9" i="81" s="1"/>
  <c r="R31" i="81"/>
  <c r="S31" i="81" s="1"/>
  <c r="R10" i="81"/>
  <c r="S10" i="81" s="1"/>
  <c r="R32" i="81"/>
  <c r="S32" i="81" s="1"/>
  <c r="R11" i="81"/>
  <c r="S11" i="81" s="1"/>
  <c r="R33" i="81"/>
  <c r="S33" i="81" s="1"/>
  <c r="R12" i="81"/>
  <c r="S12" i="81" s="1"/>
  <c r="R34" i="81"/>
  <c r="S34" i="81" s="1"/>
  <c r="R13" i="81"/>
  <c r="S13" i="81" s="1"/>
  <c r="R35" i="81"/>
  <c r="S35" i="81" s="1"/>
  <c r="R14" i="81"/>
  <c r="S14" i="81" s="1"/>
  <c r="R36" i="81"/>
  <c r="S36" i="81" s="1"/>
  <c r="R15" i="81"/>
  <c r="S15" i="81" s="1"/>
  <c r="R37" i="81"/>
  <c r="S37" i="81" s="1"/>
  <c r="R16" i="81"/>
  <c r="S16" i="81" s="1"/>
  <c r="R38" i="81"/>
  <c r="S38" i="81" s="1"/>
  <c r="R17" i="81"/>
  <c r="S17" i="81" s="1"/>
  <c r="R39" i="81"/>
  <c r="S39" i="81" s="1"/>
  <c r="R42" i="105"/>
  <c r="S42" i="105" s="1"/>
  <c r="R21" i="105"/>
  <c r="S21" i="105" s="1"/>
  <c r="R43" i="105"/>
  <c r="S43" i="105" s="1"/>
  <c r="R22" i="105"/>
  <c r="S22" i="105" s="1"/>
  <c r="R44" i="105"/>
  <c r="S44" i="105" s="1"/>
  <c r="R23" i="105"/>
  <c r="S23" i="105" s="1"/>
  <c r="R45" i="105"/>
  <c r="S45" i="105" s="1"/>
  <c r="R24" i="105"/>
  <c r="S24" i="105" s="1"/>
  <c r="R46" i="105"/>
  <c r="S46" i="105" s="1"/>
  <c r="R25" i="105"/>
  <c r="S25" i="105" s="1"/>
  <c r="R47" i="105"/>
  <c r="S47" i="105" s="1"/>
  <c r="R26" i="105"/>
  <c r="S26" i="105" s="1"/>
  <c r="R5" i="105"/>
  <c r="R27" i="105"/>
  <c r="S27" i="105" s="1"/>
  <c r="R6" i="105"/>
  <c r="S6" i="105" s="1"/>
  <c r="R28" i="105"/>
  <c r="S28" i="105" s="1"/>
  <c r="R7" i="105"/>
  <c r="S7" i="105" s="1"/>
  <c r="R29" i="105"/>
  <c r="S29" i="105" s="1"/>
  <c r="R8" i="105"/>
  <c r="S8" i="105" s="1"/>
  <c r="R30" i="105"/>
  <c r="S30" i="105" s="1"/>
  <c r="R9" i="105"/>
  <c r="S9" i="105" s="1"/>
  <c r="R31" i="105"/>
  <c r="S31" i="105" s="1"/>
  <c r="R10" i="105"/>
  <c r="S10" i="105" s="1"/>
  <c r="R32" i="105"/>
  <c r="S32" i="105" s="1"/>
  <c r="R11" i="105"/>
  <c r="S11" i="105" s="1"/>
  <c r="R33" i="105"/>
  <c r="S33" i="105" s="1"/>
  <c r="R12" i="105"/>
  <c r="S12" i="105" s="1"/>
  <c r="R34" i="105"/>
  <c r="S34" i="105" s="1"/>
  <c r="R13" i="105"/>
  <c r="S13" i="105" s="1"/>
  <c r="R35" i="105"/>
  <c r="S35" i="105" s="1"/>
  <c r="R14" i="105"/>
  <c r="S14" i="105" s="1"/>
  <c r="R36" i="105"/>
  <c r="S36" i="105" s="1"/>
  <c r="R15" i="105"/>
  <c r="S15" i="105" s="1"/>
  <c r="R37" i="105"/>
  <c r="S37" i="105" s="1"/>
  <c r="R16" i="105"/>
  <c r="S16" i="105" s="1"/>
  <c r="R38" i="105"/>
  <c r="S38" i="105" s="1"/>
  <c r="R17" i="105"/>
  <c r="S17" i="105" s="1"/>
  <c r="R39" i="105"/>
  <c r="S39" i="105" s="1"/>
  <c r="R18" i="105"/>
  <c r="S18" i="105" s="1"/>
  <c r="R40" i="105"/>
  <c r="S40" i="105" s="1"/>
  <c r="R19" i="105"/>
  <c r="S19" i="105" s="1"/>
  <c r="R41" i="105"/>
  <c r="S41" i="105" s="1"/>
  <c r="R20" i="105"/>
  <c r="S20" i="105" s="1"/>
  <c r="R11" i="90"/>
  <c r="S11" i="90" s="1"/>
  <c r="R10" i="90"/>
  <c r="S10" i="90" s="1"/>
  <c r="R32" i="90"/>
  <c r="S32" i="90" s="1"/>
  <c r="R20" i="90"/>
  <c r="S20" i="90" s="1"/>
  <c r="R45" i="90"/>
  <c r="S45" i="90" s="1"/>
  <c r="R35" i="90"/>
  <c r="S35" i="90" s="1"/>
  <c r="R34" i="90"/>
  <c r="S34" i="90" s="1"/>
  <c r="R25" i="90"/>
  <c r="S25" i="90" s="1"/>
  <c r="R15" i="90"/>
  <c r="S15" i="90" s="1"/>
  <c r="R14" i="90"/>
  <c r="S14" i="90" s="1"/>
  <c r="R5" i="90"/>
  <c r="R28" i="90"/>
  <c r="S28" i="90" s="1"/>
  <c r="R12" i="90"/>
  <c r="S12" i="90" s="1"/>
  <c r="R39" i="90"/>
  <c r="S39" i="90" s="1"/>
  <c r="R38" i="90"/>
  <c r="S38" i="90" s="1"/>
  <c r="R29" i="90"/>
  <c r="S29" i="90" s="1"/>
  <c r="R19" i="90"/>
  <c r="S19" i="90" s="1"/>
  <c r="R18" i="90"/>
  <c r="S18" i="90" s="1"/>
  <c r="R9" i="90"/>
  <c r="S9" i="90" s="1"/>
  <c r="R40" i="90"/>
  <c r="S40" i="90" s="1"/>
  <c r="R24" i="90"/>
  <c r="S24" i="90" s="1"/>
  <c r="R43" i="90"/>
  <c r="S43" i="90" s="1"/>
  <c r="R42" i="90"/>
  <c r="S42" i="90" s="1"/>
  <c r="R33" i="90"/>
  <c r="S33" i="90" s="1"/>
  <c r="R23" i="90"/>
  <c r="S23" i="90" s="1"/>
  <c r="R22" i="90"/>
  <c r="S22" i="90" s="1"/>
  <c r="R13" i="90"/>
  <c r="S13" i="90" s="1"/>
  <c r="R44" i="90"/>
  <c r="S44" i="90" s="1"/>
  <c r="R36" i="90"/>
  <c r="S36" i="90" s="1"/>
  <c r="R47" i="90"/>
  <c r="S47" i="90" s="1"/>
  <c r="R46" i="90"/>
  <c r="S46" i="90" s="1"/>
  <c r="R37" i="90"/>
  <c r="S37" i="90" s="1"/>
  <c r="R27" i="90"/>
  <c r="S27" i="90" s="1"/>
  <c r="R26" i="90"/>
  <c r="S26" i="90" s="1"/>
  <c r="R17" i="90"/>
  <c r="S17" i="90" s="1"/>
  <c r="R7" i="90"/>
  <c r="S7" i="90" s="1"/>
  <c r="R6" i="90"/>
  <c r="S6" i="90" s="1"/>
  <c r="R16" i="90"/>
  <c r="S16" i="90" s="1"/>
  <c r="R8" i="90"/>
  <c r="S8" i="90" s="1"/>
  <c r="R41" i="90"/>
  <c r="S41" i="90" s="1"/>
  <c r="R31" i="90"/>
  <c r="S31" i="90" s="1"/>
  <c r="R30" i="90"/>
  <c r="S30" i="90" s="1"/>
  <c r="R21" i="90"/>
  <c r="S21" i="90" s="1"/>
  <c r="R18" i="96"/>
  <c r="S18" i="96" s="1"/>
  <c r="R13" i="96"/>
  <c r="S13" i="96" s="1"/>
  <c r="R15" i="96"/>
  <c r="S15" i="96" s="1"/>
  <c r="R17" i="96"/>
  <c r="S17" i="96" s="1"/>
  <c r="R38" i="96"/>
  <c r="S38" i="96" s="1"/>
  <c r="R14" i="96"/>
  <c r="S14" i="96" s="1"/>
  <c r="R12" i="96"/>
  <c r="S12" i="96" s="1"/>
  <c r="R10" i="96"/>
  <c r="S10" i="96" s="1"/>
  <c r="R8" i="96"/>
  <c r="S8" i="96" s="1"/>
  <c r="R6" i="96"/>
  <c r="S6" i="96" s="1"/>
  <c r="R47" i="96"/>
  <c r="S47" i="96" s="1"/>
  <c r="R45" i="96"/>
  <c r="S45" i="96" s="1"/>
  <c r="R43" i="96"/>
  <c r="S43" i="96" s="1"/>
  <c r="R41" i="96"/>
  <c r="S41" i="96" s="1"/>
  <c r="R36" i="96"/>
  <c r="S36" i="96" s="1"/>
  <c r="R39" i="96"/>
  <c r="S39" i="96" s="1"/>
  <c r="R33" i="96"/>
  <c r="S33" i="96" s="1"/>
  <c r="R31" i="96"/>
  <c r="S31" i="96" s="1"/>
  <c r="R29" i="96"/>
  <c r="S29" i="96" s="1"/>
  <c r="R27" i="96"/>
  <c r="S27" i="96" s="1"/>
  <c r="R25" i="96"/>
  <c r="S25" i="96" s="1"/>
  <c r="R23" i="96"/>
  <c r="S23" i="96" s="1"/>
  <c r="R21" i="96"/>
  <c r="S21" i="96" s="1"/>
  <c r="R19" i="96"/>
  <c r="S19" i="96" s="1"/>
  <c r="R34" i="96"/>
  <c r="S34" i="96" s="1"/>
  <c r="R37" i="96"/>
  <c r="S37" i="96" s="1"/>
  <c r="R11" i="96"/>
  <c r="S11" i="96" s="1"/>
  <c r="R9" i="96"/>
  <c r="S9" i="96" s="1"/>
  <c r="R7" i="96"/>
  <c r="S7" i="96" s="1"/>
  <c r="R5" i="96"/>
  <c r="R46" i="96"/>
  <c r="S46" i="96" s="1"/>
  <c r="R44" i="96"/>
  <c r="S44" i="96" s="1"/>
  <c r="R42" i="96"/>
  <c r="S42" i="96" s="1"/>
  <c r="R40" i="96"/>
  <c r="S40" i="96" s="1"/>
  <c r="R16" i="96"/>
  <c r="S16" i="96" s="1"/>
  <c r="R35" i="96"/>
  <c r="S35" i="96" s="1"/>
  <c r="R32" i="96"/>
  <c r="S32" i="96" s="1"/>
  <c r="R30" i="96"/>
  <c r="S30" i="96" s="1"/>
  <c r="R28" i="96"/>
  <c r="S28" i="96" s="1"/>
  <c r="R26" i="96"/>
  <c r="S26" i="96" s="1"/>
  <c r="R24" i="96"/>
  <c r="S24" i="96" s="1"/>
  <c r="R22" i="96"/>
  <c r="S22" i="96" s="1"/>
  <c r="R20" i="96"/>
  <c r="S20" i="96" s="1"/>
  <c r="R43" i="94"/>
  <c r="S43" i="94" s="1"/>
  <c r="R10" i="94"/>
  <c r="S10" i="94" s="1"/>
  <c r="R13" i="94"/>
  <c r="S13" i="94" s="1"/>
  <c r="R23" i="94"/>
  <c r="S23" i="94" s="1"/>
  <c r="R30" i="94"/>
  <c r="S30" i="94" s="1"/>
  <c r="R28" i="94"/>
  <c r="S28" i="94" s="1"/>
  <c r="R42" i="94"/>
  <c r="S42" i="94" s="1"/>
  <c r="R45" i="94"/>
  <c r="S45" i="94" s="1"/>
  <c r="R47" i="94"/>
  <c r="S47" i="94" s="1"/>
  <c r="R16" i="94"/>
  <c r="S16" i="94" s="1"/>
  <c r="R18" i="94"/>
  <c r="S18" i="94" s="1"/>
  <c r="R27" i="94"/>
  <c r="S27" i="94" s="1"/>
  <c r="R36" i="94"/>
  <c r="S36" i="94" s="1"/>
  <c r="R33" i="94"/>
  <c r="S33" i="94" s="1"/>
  <c r="R7" i="94"/>
  <c r="S7" i="94" s="1"/>
  <c r="R9" i="94"/>
  <c r="S9" i="94" s="1"/>
  <c r="R6" i="94"/>
  <c r="S6" i="94" s="1"/>
  <c r="R21" i="94"/>
  <c r="S21" i="94" s="1"/>
  <c r="R24" i="94"/>
  <c r="S24" i="94" s="1"/>
  <c r="R31" i="94"/>
  <c r="S31" i="94" s="1"/>
  <c r="R41" i="94"/>
  <c r="S41" i="94" s="1"/>
  <c r="R38" i="94"/>
  <c r="S38" i="94" s="1"/>
  <c r="R11" i="94"/>
  <c r="S11" i="94" s="1"/>
  <c r="R14" i="94"/>
  <c r="S14" i="94" s="1"/>
  <c r="R12" i="94"/>
  <c r="S12" i="94" s="1"/>
  <c r="R26" i="94"/>
  <c r="S26" i="94" s="1"/>
  <c r="R29" i="94"/>
  <c r="S29" i="94" s="1"/>
  <c r="R35" i="94"/>
  <c r="S35" i="94" s="1"/>
  <c r="R46" i="94"/>
  <c r="S46" i="94" s="1"/>
  <c r="R44" i="94"/>
  <c r="S44" i="94" s="1"/>
  <c r="R15" i="94"/>
  <c r="S15" i="94" s="1"/>
  <c r="R20" i="94"/>
  <c r="S20" i="94" s="1"/>
  <c r="R17" i="94"/>
  <c r="S17" i="94" s="1"/>
  <c r="R32" i="94"/>
  <c r="S32" i="94" s="1"/>
  <c r="R34" i="94"/>
  <c r="S34" i="94" s="1"/>
  <c r="R39" i="94"/>
  <c r="S39" i="94" s="1"/>
  <c r="R5" i="94"/>
  <c r="R8" i="94"/>
  <c r="S8" i="94" s="1"/>
  <c r="R19" i="94"/>
  <c r="S19" i="94" s="1"/>
  <c r="R25" i="94"/>
  <c r="S25" i="94" s="1"/>
  <c r="R22" i="94"/>
  <c r="S22" i="94" s="1"/>
  <c r="R37" i="94"/>
  <c r="S37" i="94" s="1"/>
  <c r="R40" i="94"/>
  <c r="S40" i="94" s="1"/>
  <c r="R30" i="106"/>
  <c r="S30" i="106" s="1"/>
  <c r="R9" i="106"/>
  <c r="S9" i="106" s="1"/>
  <c r="R31" i="106"/>
  <c r="S31" i="106" s="1"/>
  <c r="R10" i="106"/>
  <c r="S10" i="106" s="1"/>
  <c r="R32" i="106"/>
  <c r="S32" i="106" s="1"/>
  <c r="R11" i="106"/>
  <c r="S11" i="106" s="1"/>
  <c r="R33" i="106"/>
  <c r="S33" i="106" s="1"/>
  <c r="R12" i="106"/>
  <c r="S12" i="106" s="1"/>
  <c r="R34" i="106"/>
  <c r="S34" i="106" s="1"/>
  <c r="R13" i="106"/>
  <c r="S13" i="106" s="1"/>
  <c r="R35" i="106"/>
  <c r="S35" i="106" s="1"/>
  <c r="R14" i="106"/>
  <c r="S14" i="106" s="1"/>
  <c r="R36" i="106"/>
  <c r="S36" i="106" s="1"/>
  <c r="R15" i="106"/>
  <c r="S15" i="106" s="1"/>
  <c r="R37" i="106"/>
  <c r="S37" i="106" s="1"/>
  <c r="R16" i="106"/>
  <c r="S16" i="106" s="1"/>
  <c r="R38" i="106"/>
  <c r="S38" i="106" s="1"/>
  <c r="R17" i="106"/>
  <c r="S17" i="106" s="1"/>
  <c r="R39" i="106"/>
  <c r="S39" i="106" s="1"/>
  <c r="R18" i="106"/>
  <c r="S18" i="106" s="1"/>
  <c r="R40" i="106"/>
  <c r="S40" i="106" s="1"/>
  <c r="R19" i="106"/>
  <c r="S19" i="106" s="1"/>
  <c r="R41" i="106"/>
  <c r="S41" i="106" s="1"/>
  <c r="R20" i="106"/>
  <c r="S20" i="106" s="1"/>
  <c r="R42" i="106"/>
  <c r="S42" i="106" s="1"/>
  <c r="R21" i="106"/>
  <c r="S21" i="106" s="1"/>
  <c r="R43" i="106"/>
  <c r="S43" i="106" s="1"/>
  <c r="R22" i="106"/>
  <c r="S22" i="106" s="1"/>
  <c r="R44" i="106"/>
  <c r="S44" i="106" s="1"/>
  <c r="R23" i="106"/>
  <c r="S23" i="106" s="1"/>
  <c r="R45" i="106"/>
  <c r="S45" i="106" s="1"/>
  <c r="R24" i="106"/>
  <c r="S24" i="106" s="1"/>
  <c r="R46" i="106"/>
  <c r="S46" i="106" s="1"/>
  <c r="R25" i="106"/>
  <c r="S25" i="106" s="1"/>
  <c r="R47" i="106"/>
  <c r="S47" i="106" s="1"/>
  <c r="R26" i="106"/>
  <c r="S26" i="106" s="1"/>
  <c r="R5" i="106"/>
  <c r="R27" i="106"/>
  <c r="S27" i="106" s="1"/>
  <c r="R6" i="106"/>
  <c r="S6" i="106" s="1"/>
  <c r="R28" i="106"/>
  <c r="S28" i="106" s="1"/>
  <c r="R7" i="106"/>
  <c r="S7" i="106" s="1"/>
  <c r="R29" i="106"/>
  <c r="S29" i="106" s="1"/>
  <c r="R8" i="106"/>
  <c r="S8" i="106" s="1"/>
  <c r="R33" i="92"/>
  <c r="S33" i="92" s="1"/>
  <c r="R12" i="92"/>
  <c r="S12" i="92" s="1"/>
  <c r="R34" i="92"/>
  <c r="S34" i="92" s="1"/>
  <c r="R13" i="92"/>
  <c r="S13" i="92" s="1"/>
  <c r="R35" i="92"/>
  <c r="S35" i="92" s="1"/>
  <c r="R14" i="92"/>
  <c r="S14" i="92" s="1"/>
  <c r="R36" i="92"/>
  <c r="S36" i="92" s="1"/>
  <c r="R15" i="92"/>
  <c r="S15" i="92" s="1"/>
  <c r="R37" i="92"/>
  <c r="S37" i="92" s="1"/>
  <c r="R16" i="92"/>
  <c r="S16" i="92" s="1"/>
  <c r="R38" i="92"/>
  <c r="S38" i="92" s="1"/>
  <c r="R17" i="92"/>
  <c r="S17" i="92" s="1"/>
  <c r="R39" i="92"/>
  <c r="S39" i="92" s="1"/>
  <c r="R18" i="92"/>
  <c r="S18" i="92" s="1"/>
  <c r="R40" i="92"/>
  <c r="S40" i="92" s="1"/>
  <c r="R19" i="92"/>
  <c r="S19" i="92" s="1"/>
  <c r="R41" i="92"/>
  <c r="S41" i="92" s="1"/>
  <c r="R20" i="92"/>
  <c r="S20" i="92" s="1"/>
  <c r="R42" i="92"/>
  <c r="S42" i="92" s="1"/>
  <c r="R21" i="92"/>
  <c r="S21" i="92" s="1"/>
  <c r="R43" i="92"/>
  <c r="S43" i="92" s="1"/>
  <c r="R22" i="92"/>
  <c r="S22" i="92" s="1"/>
  <c r="R44" i="92"/>
  <c r="S44" i="92" s="1"/>
  <c r="R23" i="92"/>
  <c r="S23" i="92" s="1"/>
  <c r="R45" i="92"/>
  <c r="S45" i="92" s="1"/>
  <c r="R24" i="92"/>
  <c r="S24" i="92" s="1"/>
  <c r="R46" i="92"/>
  <c r="S46" i="92" s="1"/>
  <c r="R25" i="92"/>
  <c r="S25" i="92" s="1"/>
  <c r="R47" i="92"/>
  <c r="S47" i="92" s="1"/>
  <c r="R26" i="92"/>
  <c r="S26" i="92" s="1"/>
  <c r="R5" i="92"/>
  <c r="R27" i="92"/>
  <c r="S27" i="92" s="1"/>
  <c r="R6" i="92"/>
  <c r="S6" i="92" s="1"/>
  <c r="R28" i="92"/>
  <c r="S28" i="92" s="1"/>
  <c r="R7" i="92"/>
  <c r="S7" i="92" s="1"/>
  <c r="R29" i="92"/>
  <c r="S29" i="92" s="1"/>
  <c r="R8" i="92"/>
  <c r="S8" i="92" s="1"/>
  <c r="R30" i="92"/>
  <c r="S30" i="92" s="1"/>
  <c r="R9" i="92"/>
  <c r="S9" i="92" s="1"/>
  <c r="R31" i="92"/>
  <c r="S31" i="92" s="1"/>
  <c r="R10" i="92"/>
  <c r="S10" i="92" s="1"/>
  <c r="R32" i="92"/>
  <c r="S32" i="92" s="1"/>
  <c r="R11" i="92"/>
  <c r="S11" i="92" s="1"/>
  <c r="R25" i="84"/>
  <c r="S25" i="84" s="1"/>
  <c r="R47" i="84"/>
  <c r="S47" i="84" s="1"/>
  <c r="R26" i="84"/>
  <c r="S26" i="84" s="1"/>
  <c r="R5" i="84"/>
  <c r="R27" i="84"/>
  <c r="S27" i="84" s="1"/>
  <c r="R6" i="84"/>
  <c r="S6" i="84" s="1"/>
  <c r="R28" i="84"/>
  <c r="S28" i="84" s="1"/>
  <c r="R7" i="84"/>
  <c r="S7" i="84" s="1"/>
  <c r="R29" i="84"/>
  <c r="S29" i="84" s="1"/>
  <c r="R8" i="84"/>
  <c r="S8" i="84" s="1"/>
  <c r="R30" i="84"/>
  <c r="S30" i="84" s="1"/>
  <c r="R20" i="84"/>
  <c r="S20" i="84" s="1"/>
  <c r="R21" i="84"/>
  <c r="S21" i="84" s="1"/>
  <c r="R44" i="84"/>
  <c r="S44" i="84" s="1"/>
  <c r="R24" i="84"/>
  <c r="S24" i="84" s="1"/>
  <c r="R9" i="84"/>
  <c r="S9" i="84" s="1"/>
  <c r="R31" i="84"/>
  <c r="S31" i="84" s="1"/>
  <c r="R10" i="84"/>
  <c r="S10" i="84" s="1"/>
  <c r="R32" i="84"/>
  <c r="S32" i="84" s="1"/>
  <c r="R11" i="84"/>
  <c r="S11" i="84" s="1"/>
  <c r="R33" i="84"/>
  <c r="S33" i="84" s="1"/>
  <c r="R12" i="84"/>
  <c r="S12" i="84" s="1"/>
  <c r="R34" i="84"/>
  <c r="S34" i="84" s="1"/>
  <c r="R13" i="84"/>
  <c r="S13" i="84" s="1"/>
  <c r="R35" i="84"/>
  <c r="S35" i="84" s="1"/>
  <c r="R14" i="84"/>
  <c r="S14" i="84" s="1"/>
  <c r="R42" i="84"/>
  <c r="S42" i="84" s="1"/>
  <c r="R22" i="84"/>
  <c r="S22" i="84" s="1"/>
  <c r="R23" i="84"/>
  <c r="S23" i="84" s="1"/>
  <c r="R46" i="84"/>
  <c r="S46" i="84" s="1"/>
  <c r="R36" i="84"/>
  <c r="S36" i="84" s="1"/>
  <c r="R15" i="84"/>
  <c r="S15" i="84" s="1"/>
  <c r="R37" i="84"/>
  <c r="S37" i="84" s="1"/>
  <c r="R16" i="84"/>
  <c r="S16" i="84" s="1"/>
  <c r="R38" i="84"/>
  <c r="S38" i="84" s="1"/>
  <c r="R17" i="84"/>
  <c r="S17" i="84" s="1"/>
  <c r="R39" i="84"/>
  <c r="S39" i="84" s="1"/>
  <c r="R18" i="84"/>
  <c r="S18" i="84" s="1"/>
  <c r="R40" i="84"/>
  <c r="S40" i="84" s="1"/>
  <c r="R19" i="84"/>
  <c r="S19" i="84" s="1"/>
  <c r="R41" i="84"/>
  <c r="S41" i="84" s="1"/>
  <c r="R43" i="84"/>
  <c r="S43" i="84" s="1"/>
  <c r="R45" i="84"/>
  <c r="S45" i="84" s="1"/>
  <c r="R14" i="91"/>
  <c r="S14" i="91" s="1"/>
  <c r="R36" i="91"/>
  <c r="S36" i="91" s="1"/>
  <c r="R15" i="91"/>
  <c r="S15" i="91" s="1"/>
  <c r="R37" i="91"/>
  <c r="S37" i="91" s="1"/>
  <c r="R16" i="91"/>
  <c r="S16" i="91" s="1"/>
  <c r="R38" i="91"/>
  <c r="S38" i="91" s="1"/>
  <c r="R17" i="91"/>
  <c r="S17" i="91" s="1"/>
  <c r="R39" i="91"/>
  <c r="S39" i="91" s="1"/>
  <c r="R18" i="91"/>
  <c r="S18" i="91" s="1"/>
  <c r="R40" i="91"/>
  <c r="S40" i="91" s="1"/>
  <c r="R19" i="91"/>
  <c r="S19" i="91" s="1"/>
  <c r="R31" i="91"/>
  <c r="S31" i="91" s="1"/>
  <c r="R33" i="91"/>
  <c r="S33" i="91" s="1"/>
  <c r="R13" i="91"/>
  <c r="S13" i="91" s="1"/>
  <c r="R41" i="91"/>
  <c r="S41" i="91" s="1"/>
  <c r="R20" i="91"/>
  <c r="S20" i="91" s="1"/>
  <c r="R42" i="91"/>
  <c r="S42" i="91" s="1"/>
  <c r="R21" i="91"/>
  <c r="S21" i="91" s="1"/>
  <c r="R43" i="91"/>
  <c r="S43" i="91" s="1"/>
  <c r="R22" i="91"/>
  <c r="S22" i="91" s="1"/>
  <c r="R44" i="91"/>
  <c r="S44" i="91" s="1"/>
  <c r="R23" i="91"/>
  <c r="S23" i="91" s="1"/>
  <c r="R45" i="91"/>
  <c r="S45" i="91" s="1"/>
  <c r="R24" i="91"/>
  <c r="S24" i="91" s="1"/>
  <c r="R30" i="91"/>
  <c r="S30" i="91" s="1"/>
  <c r="R10" i="91"/>
  <c r="S10" i="91" s="1"/>
  <c r="R32" i="91"/>
  <c r="S32" i="91" s="1"/>
  <c r="R12" i="91"/>
  <c r="S12" i="91" s="1"/>
  <c r="R35" i="91"/>
  <c r="S35" i="91" s="1"/>
  <c r="R46" i="91"/>
  <c r="S46" i="91" s="1"/>
  <c r="R25" i="91"/>
  <c r="S25" i="91" s="1"/>
  <c r="R47" i="91"/>
  <c r="S47" i="91" s="1"/>
  <c r="R26" i="91"/>
  <c r="S26" i="91" s="1"/>
  <c r="R5" i="91"/>
  <c r="R27" i="91"/>
  <c r="S27" i="91" s="1"/>
  <c r="R6" i="91"/>
  <c r="S6" i="91" s="1"/>
  <c r="R28" i="91"/>
  <c r="S28" i="91" s="1"/>
  <c r="R7" i="91"/>
  <c r="S7" i="91" s="1"/>
  <c r="R29" i="91"/>
  <c r="S29" i="91" s="1"/>
  <c r="R8" i="91"/>
  <c r="S8" i="91" s="1"/>
  <c r="R9" i="91"/>
  <c r="S9" i="91" s="1"/>
  <c r="R11" i="91"/>
  <c r="S11" i="91" s="1"/>
  <c r="R34" i="91"/>
  <c r="S34" i="91" s="1"/>
  <c r="R43" i="66"/>
  <c r="S43" i="66" s="1"/>
  <c r="R21" i="66"/>
  <c r="S21" i="66" s="1"/>
  <c r="R12" i="66"/>
  <c r="S12" i="66" s="1"/>
  <c r="R19" i="66"/>
  <c r="S19" i="66" s="1"/>
  <c r="R46" i="66"/>
  <c r="S46" i="66" s="1"/>
  <c r="R40" i="66"/>
  <c r="S40" i="66" s="1"/>
  <c r="R6" i="66"/>
  <c r="S6" i="66" s="1"/>
  <c r="R32" i="66"/>
  <c r="S32" i="66" s="1"/>
  <c r="R15" i="66"/>
  <c r="S15" i="66" s="1"/>
  <c r="R24" i="66"/>
  <c r="S24" i="66" s="1"/>
  <c r="R42" i="66"/>
  <c r="S42" i="66" s="1"/>
  <c r="R44" i="66"/>
  <c r="S44" i="66" s="1"/>
  <c r="R9" i="66"/>
  <c r="S9" i="66" s="1"/>
  <c r="R20" i="66"/>
  <c r="S20" i="66" s="1"/>
  <c r="R27" i="66"/>
  <c r="S27" i="66" s="1"/>
  <c r="R5" i="66"/>
  <c r="R18" i="66"/>
  <c r="S18" i="66" s="1"/>
  <c r="R45" i="66"/>
  <c r="S45" i="66" s="1"/>
  <c r="R14" i="66"/>
  <c r="S14" i="66" s="1"/>
  <c r="R31" i="66"/>
  <c r="S31" i="66" s="1"/>
  <c r="R26" i="66"/>
  <c r="S26" i="66" s="1"/>
  <c r="R36" i="66"/>
  <c r="S36" i="66" s="1"/>
  <c r="R25" i="66"/>
  <c r="S25" i="66" s="1"/>
  <c r="R7" i="66"/>
  <c r="S7" i="66" s="1"/>
  <c r="R8" i="66"/>
  <c r="S8" i="66" s="1"/>
  <c r="R35" i="66"/>
  <c r="S35" i="66" s="1"/>
  <c r="R33" i="66"/>
  <c r="S33" i="66" s="1"/>
  <c r="R22" i="66"/>
  <c r="S22" i="66" s="1"/>
  <c r="R11" i="66"/>
  <c r="S11" i="66" s="1"/>
  <c r="R30" i="66"/>
  <c r="S30" i="66" s="1"/>
  <c r="R16" i="66"/>
  <c r="S16" i="66" s="1"/>
  <c r="R29" i="66"/>
  <c r="S29" i="66" s="1"/>
  <c r="R28" i="66"/>
  <c r="S28" i="66" s="1"/>
  <c r="R41" i="66"/>
  <c r="S41" i="66" s="1"/>
  <c r="R23" i="66"/>
  <c r="S23" i="66" s="1"/>
  <c r="R10" i="66"/>
  <c r="S10" i="66" s="1"/>
  <c r="R38" i="66"/>
  <c r="S38" i="66" s="1"/>
  <c r="R17" i="66"/>
  <c r="S17" i="66" s="1"/>
  <c r="R39" i="66"/>
  <c r="S39" i="66" s="1"/>
  <c r="R37" i="66"/>
  <c r="S37" i="66" s="1"/>
  <c r="R34" i="66"/>
  <c r="S34" i="66" s="1"/>
  <c r="R47" i="66"/>
  <c r="S47" i="66" s="1"/>
  <c r="R13" i="66"/>
  <c r="S13" i="66" s="1"/>
  <c r="R21" i="101"/>
  <c r="S21" i="101" s="1"/>
  <c r="R43" i="101"/>
  <c r="S43" i="101" s="1"/>
  <c r="R22" i="101"/>
  <c r="S22" i="101" s="1"/>
  <c r="R44" i="101"/>
  <c r="S44" i="101" s="1"/>
  <c r="R23" i="101"/>
  <c r="S23" i="101" s="1"/>
  <c r="R45" i="101"/>
  <c r="S45" i="101" s="1"/>
  <c r="R24" i="101"/>
  <c r="S24" i="101" s="1"/>
  <c r="R46" i="101"/>
  <c r="S46" i="101" s="1"/>
  <c r="R25" i="101"/>
  <c r="S25" i="101" s="1"/>
  <c r="R47" i="101"/>
  <c r="S47" i="101" s="1"/>
  <c r="R26" i="101"/>
  <c r="S26" i="101" s="1"/>
  <c r="R5" i="101"/>
  <c r="R27" i="101"/>
  <c r="S27" i="101" s="1"/>
  <c r="R6" i="101"/>
  <c r="S6" i="101" s="1"/>
  <c r="R28" i="101"/>
  <c r="S28" i="101" s="1"/>
  <c r="R7" i="101"/>
  <c r="S7" i="101" s="1"/>
  <c r="R29" i="101"/>
  <c r="S29" i="101" s="1"/>
  <c r="R8" i="101"/>
  <c r="S8" i="101" s="1"/>
  <c r="R30" i="101"/>
  <c r="S30" i="101" s="1"/>
  <c r="R9" i="101"/>
  <c r="S9" i="101" s="1"/>
  <c r="R31" i="101"/>
  <c r="S31" i="101" s="1"/>
  <c r="R10" i="101"/>
  <c r="S10" i="101" s="1"/>
  <c r="R32" i="101"/>
  <c r="S32" i="101" s="1"/>
  <c r="R11" i="101"/>
  <c r="S11" i="101" s="1"/>
  <c r="R33" i="101"/>
  <c r="S33" i="101" s="1"/>
  <c r="R12" i="101"/>
  <c r="S12" i="101" s="1"/>
  <c r="R34" i="101"/>
  <c r="S34" i="101" s="1"/>
  <c r="R13" i="101"/>
  <c r="S13" i="101" s="1"/>
  <c r="R35" i="101"/>
  <c r="S35" i="101" s="1"/>
  <c r="R14" i="101"/>
  <c r="S14" i="101" s="1"/>
  <c r="R36" i="101"/>
  <c r="S36" i="101" s="1"/>
  <c r="R15" i="101"/>
  <c r="S15" i="101" s="1"/>
  <c r="R42" i="101"/>
  <c r="S42" i="101" s="1"/>
  <c r="R37" i="101"/>
  <c r="S37" i="101" s="1"/>
  <c r="R16" i="101"/>
  <c r="S16" i="101" s="1"/>
  <c r="R38" i="101"/>
  <c r="S38" i="101" s="1"/>
  <c r="R17" i="101"/>
  <c r="S17" i="101" s="1"/>
  <c r="R39" i="101"/>
  <c r="S39" i="101" s="1"/>
  <c r="R18" i="101"/>
  <c r="S18" i="101" s="1"/>
  <c r="R40" i="101"/>
  <c r="S40" i="101" s="1"/>
  <c r="R19" i="101"/>
  <c r="S19" i="101" s="1"/>
  <c r="R41" i="101"/>
  <c r="S41" i="101" s="1"/>
  <c r="R20" i="101"/>
  <c r="S20" i="101" s="1"/>
  <c r="R37" i="72"/>
  <c r="S37" i="72" s="1"/>
  <c r="R16" i="72"/>
  <c r="S16" i="72" s="1"/>
  <c r="R6" i="72"/>
  <c r="S6" i="72" s="1"/>
  <c r="R17" i="72"/>
  <c r="S17" i="72" s="1"/>
  <c r="R39" i="72"/>
  <c r="S39" i="72" s="1"/>
  <c r="R26" i="72"/>
  <c r="S26" i="72" s="1"/>
  <c r="R40" i="72"/>
  <c r="S40" i="72" s="1"/>
  <c r="R19" i="72"/>
  <c r="S19" i="72" s="1"/>
  <c r="R41" i="72"/>
  <c r="S41" i="72" s="1"/>
  <c r="R20" i="72"/>
  <c r="S20" i="72" s="1"/>
  <c r="R22" i="72"/>
  <c r="S22" i="72" s="1"/>
  <c r="R21" i="72"/>
  <c r="S21" i="72" s="1"/>
  <c r="R43" i="72"/>
  <c r="S43" i="72" s="1"/>
  <c r="R42" i="72"/>
  <c r="S42" i="72" s="1"/>
  <c r="R44" i="72"/>
  <c r="S44" i="72" s="1"/>
  <c r="R23" i="72"/>
  <c r="S23" i="72" s="1"/>
  <c r="R45" i="72"/>
  <c r="S45" i="72" s="1"/>
  <c r="R24" i="72"/>
  <c r="S24" i="72" s="1"/>
  <c r="R38" i="72"/>
  <c r="S38" i="72" s="1"/>
  <c r="R25" i="72"/>
  <c r="S25" i="72" s="1"/>
  <c r="R47" i="72"/>
  <c r="S47" i="72" s="1"/>
  <c r="R18" i="72"/>
  <c r="S18" i="72" s="1"/>
  <c r="R11" i="72"/>
  <c r="S11" i="72" s="1"/>
  <c r="R5" i="72"/>
  <c r="R27" i="72"/>
  <c r="S27" i="72" s="1"/>
  <c r="R14" i="72"/>
  <c r="S14" i="72" s="1"/>
  <c r="R28" i="72"/>
  <c r="S28" i="72" s="1"/>
  <c r="R7" i="72"/>
  <c r="S7" i="72" s="1"/>
  <c r="R29" i="72"/>
  <c r="S29" i="72" s="1"/>
  <c r="R8" i="72"/>
  <c r="S8" i="72" s="1"/>
  <c r="R34" i="72"/>
  <c r="S34" i="72" s="1"/>
  <c r="R9" i="72"/>
  <c r="S9" i="72" s="1"/>
  <c r="R31" i="72"/>
  <c r="S31" i="72" s="1"/>
  <c r="R30" i="72"/>
  <c r="S30" i="72" s="1"/>
  <c r="R32" i="72"/>
  <c r="S32" i="72" s="1"/>
  <c r="R12" i="72"/>
  <c r="S12" i="72" s="1"/>
  <c r="R10" i="72"/>
  <c r="S10" i="72" s="1"/>
  <c r="R35" i="72"/>
  <c r="S35" i="72" s="1"/>
  <c r="R46" i="72"/>
  <c r="S46" i="72" s="1"/>
  <c r="R15" i="72"/>
  <c r="S15" i="72" s="1"/>
  <c r="R33" i="72"/>
  <c r="S33" i="72" s="1"/>
  <c r="R13" i="72"/>
  <c r="S13" i="72" s="1"/>
  <c r="R36" i="72"/>
  <c r="S36" i="72" s="1"/>
  <c r="R17" i="82"/>
  <c r="S17" i="82" s="1"/>
  <c r="R28" i="82"/>
  <c r="S28" i="82" s="1"/>
  <c r="R16" i="82"/>
  <c r="S16" i="82" s="1"/>
  <c r="R40" i="82"/>
  <c r="S40" i="82" s="1"/>
  <c r="R43" i="82"/>
  <c r="S43" i="82" s="1"/>
  <c r="R41" i="82"/>
  <c r="S41" i="82" s="1"/>
  <c r="R19" i="82"/>
  <c r="S19" i="82" s="1"/>
  <c r="R10" i="82"/>
  <c r="S10" i="82" s="1"/>
  <c r="R21" i="82"/>
  <c r="S21" i="82" s="1"/>
  <c r="R34" i="82"/>
  <c r="S34" i="82" s="1"/>
  <c r="R22" i="82"/>
  <c r="S22" i="82" s="1"/>
  <c r="R44" i="82"/>
  <c r="S44" i="82" s="1"/>
  <c r="R7" i="82"/>
  <c r="S7" i="82" s="1"/>
  <c r="R45" i="82"/>
  <c r="S45" i="82" s="1"/>
  <c r="R24" i="82"/>
  <c r="S24" i="82" s="1"/>
  <c r="R20" i="82"/>
  <c r="S20" i="82" s="1"/>
  <c r="R25" i="82"/>
  <c r="S25" i="82" s="1"/>
  <c r="R39" i="82"/>
  <c r="S39" i="82" s="1"/>
  <c r="R27" i="82"/>
  <c r="S27" i="82" s="1"/>
  <c r="R5" i="82"/>
  <c r="R12" i="82"/>
  <c r="S12" i="82" s="1"/>
  <c r="R15" i="82"/>
  <c r="S15" i="82" s="1"/>
  <c r="R30" i="82"/>
  <c r="S30" i="82" s="1"/>
  <c r="R26" i="82"/>
  <c r="S26" i="82" s="1"/>
  <c r="R29" i="82"/>
  <c r="S29" i="82" s="1"/>
  <c r="R47" i="82"/>
  <c r="S47" i="82" s="1"/>
  <c r="R32" i="82"/>
  <c r="S32" i="82" s="1"/>
  <c r="R9" i="82"/>
  <c r="S9" i="82" s="1"/>
  <c r="R18" i="82"/>
  <c r="S18" i="82" s="1"/>
  <c r="R6" i="82"/>
  <c r="S6" i="82" s="1"/>
  <c r="R35" i="82"/>
  <c r="S35" i="82" s="1"/>
  <c r="R31" i="82"/>
  <c r="S31" i="82" s="1"/>
  <c r="R33" i="82"/>
  <c r="S33" i="82" s="1"/>
  <c r="R8" i="82"/>
  <c r="S8" i="82" s="1"/>
  <c r="R38" i="82"/>
  <c r="S38" i="82" s="1"/>
  <c r="R13" i="82"/>
  <c r="S13" i="82" s="1"/>
  <c r="R23" i="82"/>
  <c r="S23" i="82" s="1"/>
  <c r="R11" i="82"/>
  <c r="S11" i="82" s="1"/>
  <c r="R42" i="82"/>
  <c r="S42" i="82" s="1"/>
  <c r="R36" i="82"/>
  <c r="S36" i="82" s="1"/>
  <c r="R37" i="82"/>
  <c r="S37" i="82" s="1"/>
  <c r="R14" i="82"/>
  <c r="S14" i="82" s="1"/>
  <c r="R46" i="82"/>
  <c r="S46" i="82" s="1"/>
  <c r="R29" i="87"/>
  <c r="S29" i="87" s="1"/>
  <c r="R19" i="87"/>
  <c r="S19" i="87" s="1"/>
  <c r="R28" i="87"/>
  <c r="S28" i="87" s="1"/>
  <c r="R9" i="87"/>
  <c r="S9" i="87" s="1"/>
  <c r="R34" i="87"/>
  <c r="S34" i="87" s="1"/>
  <c r="R14" i="87"/>
  <c r="S14" i="87" s="1"/>
  <c r="R43" i="87"/>
  <c r="S43" i="87" s="1"/>
  <c r="R42" i="87"/>
  <c r="S42" i="87" s="1"/>
  <c r="R33" i="87"/>
  <c r="S33" i="87" s="1"/>
  <c r="R23" i="87"/>
  <c r="S23" i="87" s="1"/>
  <c r="R36" i="87"/>
  <c r="S36" i="87" s="1"/>
  <c r="R25" i="87"/>
  <c r="S25" i="87" s="1"/>
  <c r="R26" i="87"/>
  <c r="S26" i="87" s="1"/>
  <c r="R39" i="87"/>
  <c r="S39" i="87" s="1"/>
  <c r="R13" i="87"/>
  <c r="S13" i="87" s="1"/>
  <c r="R46" i="87"/>
  <c r="S46" i="87" s="1"/>
  <c r="R22" i="87"/>
  <c r="S22" i="87" s="1"/>
  <c r="R47" i="87"/>
  <c r="S47" i="87" s="1"/>
  <c r="R20" i="87"/>
  <c r="S20" i="87" s="1"/>
  <c r="R37" i="87"/>
  <c r="S37" i="87" s="1"/>
  <c r="R27" i="87"/>
  <c r="S27" i="87" s="1"/>
  <c r="R8" i="87"/>
  <c r="S8" i="87" s="1"/>
  <c r="R17" i="87"/>
  <c r="S17" i="87" s="1"/>
  <c r="R7" i="87"/>
  <c r="S7" i="87" s="1"/>
  <c r="R30" i="87"/>
  <c r="S30" i="87" s="1"/>
  <c r="R45" i="87"/>
  <c r="S45" i="87" s="1"/>
  <c r="R24" i="87"/>
  <c r="S24" i="87" s="1"/>
  <c r="R12" i="87"/>
  <c r="S12" i="87" s="1"/>
  <c r="R6" i="87"/>
  <c r="S6" i="87" s="1"/>
  <c r="R40" i="87"/>
  <c r="S40" i="87" s="1"/>
  <c r="R10" i="87"/>
  <c r="S10" i="87" s="1"/>
  <c r="R41" i="87"/>
  <c r="S41" i="87" s="1"/>
  <c r="R31" i="87"/>
  <c r="S31" i="87" s="1"/>
  <c r="R16" i="87"/>
  <c r="S16" i="87" s="1"/>
  <c r="R21" i="87"/>
  <c r="S21" i="87" s="1"/>
  <c r="R11" i="87"/>
  <c r="S11" i="87" s="1"/>
  <c r="R38" i="87"/>
  <c r="S38" i="87" s="1"/>
  <c r="R44" i="87"/>
  <c r="S44" i="87" s="1"/>
  <c r="R18" i="87"/>
  <c r="S18" i="87" s="1"/>
  <c r="R35" i="87"/>
  <c r="S35" i="87" s="1"/>
  <c r="R15" i="87"/>
  <c r="S15" i="87" s="1"/>
  <c r="R5" i="87"/>
  <c r="R32" i="87"/>
  <c r="S32" i="87" s="1"/>
  <c r="R29" i="67"/>
  <c r="S29" i="67" s="1"/>
  <c r="R8" i="67"/>
  <c r="S8" i="67" s="1"/>
  <c r="R22" i="67"/>
  <c r="S22" i="67" s="1"/>
  <c r="R36" i="67"/>
  <c r="S36" i="67" s="1"/>
  <c r="R9" i="67"/>
  <c r="S9" i="67" s="1"/>
  <c r="R5" i="67"/>
  <c r="R27" i="67"/>
  <c r="S27" i="67" s="1"/>
  <c r="R26" i="67"/>
  <c r="S26" i="67" s="1"/>
  <c r="R33" i="67"/>
  <c r="S33" i="67" s="1"/>
  <c r="R17" i="67"/>
  <c r="S17" i="67" s="1"/>
  <c r="R23" i="67"/>
  <c r="S23" i="67" s="1"/>
  <c r="R24" i="67"/>
  <c r="S24" i="67" s="1"/>
  <c r="R15" i="67"/>
  <c r="S15" i="67" s="1"/>
  <c r="R34" i="67"/>
  <c r="S34" i="67" s="1"/>
  <c r="R44" i="67"/>
  <c r="S44" i="67" s="1"/>
  <c r="R13" i="67"/>
  <c r="S13" i="67" s="1"/>
  <c r="R35" i="67"/>
  <c r="S35" i="67" s="1"/>
  <c r="R46" i="67"/>
  <c r="S46" i="67" s="1"/>
  <c r="R20" i="67"/>
  <c r="S20" i="67" s="1"/>
  <c r="R31" i="67"/>
  <c r="S31" i="67" s="1"/>
  <c r="R32" i="67"/>
  <c r="S32" i="67" s="1"/>
  <c r="R11" i="67"/>
  <c r="S11" i="67" s="1"/>
  <c r="R28" i="67"/>
  <c r="S28" i="67" s="1"/>
  <c r="R12" i="67"/>
  <c r="S12" i="67" s="1"/>
  <c r="R39" i="67"/>
  <c r="S39" i="67" s="1"/>
  <c r="R6" i="67"/>
  <c r="S6" i="67" s="1"/>
  <c r="R30" i="67"/>
  <c r="S30" i="67" s="1"/>
  <c r="R21" i="67"/>
  <c r="S21" i="67" s="1"/>
  <c r="R18" i="67"/>
  <c r="S18" i="67" s="1"/>
  <c r="R40" i="67"/>
  <c r="S40" i="67" s="1"/>
  <c r="R19" i="67"/>
  <c r="S19" i="67" s="1"/>
  <c r="R41" i="67"/>
  <c r="S41" i="67" s="1"/>
  <c r="R47" i="67"/>
  <c r="S47" i="67" s="1"/>
  <c r="R37" i="67"/>
  <c r="S37" i="67" s="1"/>
  <c r="R16" i="67"/>
  <c r="S16" i="67" s="1"/>
  <c r="R10" i="67"/>
  <c r="S10" i="67" s="1"/>
  <c r="R7" i="67"/>
  <c r="S7" i="67" s="1"/>
  <c r="R42" i="67"/>
  <c r="S42" i="67" s="1"/>
  <c r="R38" i="67"/>
  <c r="S38" i="67" s="1"/>
  <c r="R45" i="67"/>
  <c r="S45" i="67" s="1"/>
  <c r="R25" i="67"/>
  <c r="S25" i="67" s="1"/>
  <c r="R43" i="67"/>
  <c r="S43" i="67" s="1"/>
  <c r="R14" i="67"/>
  <c r="S14" i="67" s="1"/>
  <c r="R5" i="97"/>
  <c r="R27" i="97"/>
  <c r="S27" i="97" s="1"/>
  <c r="R6" i="97"/>
  <c r="S6" i="97" s="1"/>
  <c r="R28" i="97"/>
  <c r="S28" i="97" s="1"/>
  <c r="R7" i="97"/>
  <c r="S7" i="97" s="1"/>
  <c r="R29" i="97"/>
  <c r="S29" i="97" s="1"/>
  <c r="R8" i="97"/>
  <c r="S8" i="97" s="1"/>
  <c r="R30" i="97"/>
  <c r="S30" i="97" s="1"/>
  <c r="R9" i="97"/>
  <c r="S9" i="97" s="1"/>
  <c r="R31" i="97"/>
  <c r="S31" i="97" s="1"/>
  <c r="R10" i="97"/>
  <c r="S10" i="97" s="1"/>
  <c r="R43" i="97"/>
  <c r="S43" i="97" s="1"/>
  <c r="R23" i="97"/>
  <c r="S23" i="97" s="1"/>
  <c r="R25" i="97"/>
  <c r="S25" i="97" s="1"/>
  <c r="R32" i="97"/>
  <c r="S32" i="97" s="1"/>
  <c r="R11" i="97"/>
  <c r="S11" i="97" s="1"/>
  <c r="R33" i="97"/>
  <c r="S33" i="97" s="1"/>
  <c r="R12" i="97"/>
  <c r="S12" i="97" s="1"/>
  <c r="R34" i="97"/>
  <c r="S34" i="97" s="1"/>
  <c r="R13" i="97"/>
  <c r="S13" i="97" s="1"/>
  <c r="R35" i="97"/>
  <c r="S35" i="97" s="1"/>
  <c r="R14" i="97"/>
  <c r="S14" i="97" s="1"/>
  <c r="R36" i="97"/>
  <c r="S36" i="97" s="1"/>
  <c r="R15" i="97"/>
  <c r="S15" i="97" s="1"/>
  <c r="R22" i="97"/>
  <c r="S22" i="97" s="1"/>
  <c r="R24" i="97"/>
  <c r="S24" i="97" s="1"/>
  <c r="R47" i="97"/>
  <c r="S47" i="97" s="1"/>
  <c r="R37" i="97"/>
  <c r="S37" i="97" s="1"/>
  <c r="R16" i="97"/>
  <c r="S16" i="97" s="1"/>
  <c r="R38" i="97"/>
  <c r="S38" i="97" s="1"/>
  <c r="R17" i="97"/>
  <c r="S17" i="97" s="1"/>
  <c r="R39" i="97"/>
  <c r="S39" i="97" s="1"/>
  <c r="R18" i="97"/>
  <c r="S18" i="97" s="1"/>
  <c r="R40" i="97"/>
  <c r="S40" i="97" s="1"/>
  <c r="R19" i="97"/>
  <c r="S19" i="97" s="1"/>
  <c r="R41" i="97"/>
  <c r="S41" i="97" s="1"/>
  <c r="R20" i="97"/>
  <c r="S20" i="97" s="1"/>
  <c r="R42" i="97"/>
  <c r="S42" i="97" s="1"/>
  <c r="R21" i="97"/>
  <c r="S21" i="97" s="1"/>
  <c r="R44" i="97"/>
  <c r="S44" i="97" s="1"/>
  <c r="R46" i="97"/>
  <c r="S46" i="97" s="1"/>
  <c r="R26" i="97"/>
  <c r="S26" i="97" s="1"/>
  <c r="R45" i="97"/>
  <c r="S45" i="97" s="1"/>
  <c r="R19" i="100"/>
  <c r="S19" i="100" s="1"/>
  <c r="R41" i="100"/>
  <c r="S41" i="100" s="1"/>
  <c r="R20" i="100"/>
  <c r="S20" i="100" s="1"/>
  <c r="R42" i="100"/>
  <c r="S42" i="100" s="1"/>
  <c r="R21" i="100"/>
  <c r="S21" i="100" s="1"/>
  <c r="R43" i="100"/>
  <c r="S43" i="100" s="1"/>
  <c r="R22" i="100"/>
  <c r="S22" i="100" s="1"/>
  <c r="R44" i="100"/>
  <c r="S44" i="100" s="1"/>
  <c r="R23" i="100"/>
  <c r="S23" i="100" s="1"/>
  <c r="R45" i="100"/>
  <c r="S45" i="100" s="1"/>
  <c r="R24" i="100"/>
  <c r="S24" i="100" s="1"/>
  <c r="R46" i="100"/>
  <c r="S46" i="100" s="1"/>
  <c r="R25" i="100"/>
  <c r="S25" i="100" s="1"/>
  <c r="R47" i="100"/>
  <c r="S47" i="100" s="1"/>
  <c r="R26" i="100"/>
  <c r="S26" i="100" s="1"/>
  <c r="R5" i="100"/>
  <c r="R27" i="100"/>
  <c r="S27" i="100" s="1"/>
  <c r="R6" i="100"/>
  <c r="S6" i="100" s="1"/>
  <c r="R28" i="100"/>
  <c r="S28" i="100" s="1"/>
  <c r="R7" i="100"/>
  <c r="S7" i="100" s="1"/>
  <c r="R29" i="100"/>
  <c r="S29" i="100" s="1"/>
  <c r="R8" i="100"/>
  <c r="S8" i="100" s="1"/>
  <c r="R30" i="100"/>
  <c r="S30" i="100" s="1"/>
  <c r="R9" i="100"/>
  <c r="S9" i="100" s="1"/>
  <c r="R31" i="100"/>
  <c r="S31" i="100" s="1"/>
  <c r="R10" i="100"/>
  <c r="S10" i="100" s="1"/>
  <c r="R32" i="100"/>
  <c r="S32" i="100" s="1"/>
  <c r="R11" i="100"/>
  <c r="S11" i="100" s="1"/>
  <c r="R33" i="100"/>
  <c r="S33" i="100" s="1"/>
  <c r="R12" i="100"/>
  <c r="S12" i="100" s="1"/>
  <c r="R34" i="100"/>
  <c r="S34" i="100" s="1"/>
  <c r="R13" i="100"/>
  <c r="S13" i="100" s="1"/>
  <c r="R35" i="100"/>
  <c r="S35" i="100" s="1"/>
  <c r="R14" i="100"/>
  <c r="S14" i="100" s="1"/>
  <c r="R36" i="100"/>
  <c r="S36" i="100" s="1"/>
  <c r="R15" i="100"/>
  <c r="S15" i="100" s="1"/>
  <c r="R37" i="100"/>
  <c r="S37" i="100" s="1"/>
  <c r="R16" i="100"/>
  <c r="S16" i="100" s="1"/>
  <c r="R38" i="100"/>
  <c r="S38" i="100" s="1"/>
  <c r="R17" i="100"/>
  <c r="S17" i="100" s="1"/>
  <c r="R39" i="100"/>
  <c r="S39" i="100" s="1"/>
  <c r="R18" i="100"/>
  <c r="S18" i="100" s="1"/>
  <c r="R40" i="100"/>
  <c r="S40" i="100" s="1"/>
  <c r="R30" i="79"/>
  <c r="S30" i="79" s="1"/>
  <c r="R36" i="79"/>
  <c r="S36" i="79" s="1"/>
  <c r="R14" i="79"/>
  <c r="S14" i="79" s="1"/>
  <c r="R10" i="79"/>
  <c r="S10" i="79" s="1"/>
  <c r="R44" i="79"/>
  <c r="S44" i="79" s="1"/>
  <c r="R46" i="79"/>
  <c r="S46" i="79" s="1"/>
  <c r="R22" i="79"/>
  <c r="S22" i="79" s="1"/>
  <c r="R40" i="79"/>
  <c r="S40" i="79" s="1"/>
  <c r="R47" i="79"/>
  <c r="S47" i="79" s="1"/>
  <c r="R41" i="79"/>
  <c r="S41" i="79" s="1"/>
  <c r="R13" i="79"/>
  <c r="S13" i="79" s="1"/>
  <c r="R12" i="79"/>
  <c r="S12" i="79" s="1"/>
  <c r="R39" i="79"/>
  <c r="S39" i="79" s="1"/>
  <c r="R29" i="79"/>
  <c r="S29" i="79" s="1"/>
  <c r="R18" i="79"/>
  <c r="S18" i="79" s="1"/>
  <c r="R35" i="79"/>
  <c r="S35" i="79" s="1"/>
  <c r="R20" i="79"/>
  <c r="S20" i="79" s="1"/>
  <c r="R25" i="79"/>
  <c r="S25" i="79" s="1"/>
  <c r="R45" i="79"/>
  <c r="S45" i="79" s="1"/>
  <c r="R17" i="79"/>
  <c r="S17" i="79" s="1"/>
  <c r="R19" i="79"/>
  <c r="S19" i="79" s="1"/>
  <c r="R34" i="79"/>
  <c r="S34" i="79" s="1"/>
  <c r="R6" i="79"/>
  <c r="S6" i="79" s="1"/>
  <c r="R11" i="79"/>
  <c r="S11" i="79" s="1"/>
  <c r="R32" i="79"/>
  <c r="S32" i="79" s="1"/>
  <c r="R26" i="79"/>
  <c r="S26" i="79" s="1"/>
  <c r="R28" i="79"/>
  <c r="S28" i="79" s="1"/>
  <c r="R7" i="79"/>
  <c r="S7" i="79" s="1"/>
  <c r="R23" i="79"/>
  <c r="S23" i="79" s="1"/>
  <c r="R38" i="79"/>
  <c r="S38" i="79" s="1"/>
  <c r="R8" i="79"/>
  <c r="S8" i="79" s="1"/>
  <c r="R27" i="79"/>
  <c r="S27" i="79" s="1"/>
  <c r="R16" i="79"/>
  <c r="S16" i="79" s="1"/>
  <c r="R43" i="79"/>
  <c r="S43" i="79" s="1"/>
  <c r="R33" i="79"/>
  <c r="S33" i="79" s="1"/>
  <c r="R5" i="79"/>
  <c r="R31" i="79"/>
  <c r="S31" i="79" s="1"/>
  <c r="R21" i="79"/>
  <c r="S21" i="79" s="1"/>
  <c r="R37" i="79"/>
  <c r="S37" i="79" s="1"/>
  <c r="R24" i="79"/>
  <c r="S24" i="79" s="1"/>
  <c r="R15" i="79"/>
  <c r="S15" i="79" s="1"/>
  <c r="R42" i="79"/>
  <c r="S42" i="79" s="1"/>
  <c r="R9" i="79"/>
  <c r="S9" i="79" s="1"/>
  <c r="R11" i="73"/>
  <c r="S11" i="73" s="1"/>
  <c r="R33" i="73"/>
  <c r="S33" i="73" s="1"/>
  <c r="R36" i="73"/>
  <c r="S36" i="73" s="1"/>
  <c r="R34" i="73"/>
  <c r="S34" i="73" s="1"/>
  <c r="R13" i="73"/>
  <c r="S13" i="73" s="1"/>
  <c r="R35" i="73"/>
  <c r="S35" i="73" s="1"/>
  <c r="R14" i="73"/>
  <c r="S14" i="73" s="1"/>
  <c r="R44" i="73"/>
  <c r="S44" i="73" s="1"/>
  <c r="R15" i="73"/>
  <c r="S15" i="73" s="1"/>
  <c r="R37" i="73"/>
  <c r="S37" i="73" s="1"/>
  <c r="R28" i="73"/>
  <c r="S28" i="73" s="1"/>
  <c r="R38" i="73"/>
  <c r="S38" i="73" s="1"/>
  <c r="R17" i="73"/>
  <c r="S17" i="73" s="1"/>
  <c r="R39" i="73"/>
  <c r="S39" i="73" s="1"/>
  <c r="R18" i="73"/>
  <c r="S18" i="73" s="1"/>
  <c r="R16" i="73"/>
  <c r="S16" i="73" s="1"/>
  <c r="R19" i="73"/>
  <c r="S19" i="73" s="1"/>
  <c r="R41" i="73"/>
  <c r="S41" i="73" s="1"/>
  <c r="R8" i="73"/>
  <c r="S8" i="73" s="1"/>
  <c r="R42" i="73"/>
  <c r="S42" i="73" s="1"/>
  <c r="R21" i="73"/>
  <c r="S21" i="73" s="1"/>
  <c r="R6" i="73"/>
  <c r="S6" i="73" s="1"/>
  <c r="R7" i="73"/>
  <c r="S7" i="73" s="1"/>
  <c r="R20" i="73"/>
  <c r="S20" i="73" s="1"/>
  <c r="R31" i="73"/>
  <c r="S31" i="73" s="1"/>
  <c r="R12" i="73"/>
  <c r="S12" i="73" s="1"/>
  <c r="R43" i="73"/>
  <c r="S43" i="73" s="1"/>
  <c r="R22" i="73"/>
  <c r="S22" i="73" s="1"/>
  <c r="R32" i="73"/>
  <c r="S32" i="73" s="1"/>
  <c r="R23" i="73"/>
  <c r="S23" i="73" s="1"/>
  <c r="R45" i="73"/>
  <c r="S45" i="73" s="1"/>
  <c r="R24" i="73"/>
  <c r="S24" i="73" s="1"/>
  <c r="R46" i="73"/>
  <c r="S46" i="73" s="1"/>
  <c r="R25" i="73"/>
  <c r="S25" i="73" s="1"/>
  <c r="R47" i="73"/>
  <c r="S47" i="73" s="1"/>
  <c r="R26" i="73"/>
  <c r="S26" i="73" s="1"/>
  <c r="R5" i="73"/>
  <c r="R27" i="73"/>
  <c r="S27" i="73" s="1"/>
  <c r="R40" i="73"/>
  <c r="S40" i="73" s="1"/>
  <c r="R29" i="73"/>
  <c r="S29" i="73" s="1"/>
  <c r="R9" i="73"/>
  <c r="S9" i="73" s="1"/>
  <c r="R10" i="73"/>
  <c r="S10" i="73" s="1"/>
  <c r="R30" i="73"/>
  <c r="S30" i="73" s="1"/>
  <c r="R40" i="78"/>
  <c r="S40" i="78" s="1"/>
  <c r="R9" i="78"/>
  <c r="S9" i="78" s="1"/>
  <c r="R6" i="78"/>
  <c r="S6" i="78" s="1"/>
  <c r="R20" i="78"/>
  <c r="S20" i="78" s="1"/>
  <c r="R23" i="78"/>
  <c r="S23" i="78" s="1"/>
  <c r="R26" i="78"/>
  <c r="S26" i="78" s="1"/>
  <c r="R41" i="78"/>
  <c r="S41" i="78" s="1"/>
  <c r="R38" i="78"/>
  <c r="S38" i="78" s="1"/>
  <c r="R44" i="78"/>
  <c r="S44" i="78" s="1"/>
  <c r="R14" i="78"/>
  <c r="S14" i="78" s="1"/>
  <c r="R11" i="78"/>
  <c r="S11" i="78" s="1"/>
  <c r="R16" i="78"/>
  <c r="S16" i="78" s="1"/>
  <c r="R24" i="78"/>
  <c r="S24" i="78" s="1"/>
  <c r="R29" i="78"/>
  <c r="S29" i="78" s="1"/>
  <c r="R31" i="78"/>
  <c r="S31" i="78" s="1"/>
  <c r="R46" i="78"/>
  <c r="S46" i="78" s="1"/>
  <c r="R43" i="78"/>
  <c r="S43" i="78" s="1"/>
  <c r="R5" i="78"/>
  <c r="R19" i="78"/>
  <c r="S19" i="78" s="1"/>
  <c r="R17" i="78"/>
  <c r="S17" i="78" s="1"/>
  <c r="R28" i="78"/>
  <c r="S28" i="78" s="1"/>
  <c r="R34" i="78"/>
  <c r="S34" i="78" s="1"/>
  <c r="R37" i="78"/>
  <c r="S37" i="78" s="1"/>
  <c r="R27" i="78"/>
  <c r="S27" i="78" s="1"/>
  <c r="R47" i="78"/>
  <c r="S47" i="78" s="1"/>
  <c r="R21" i="78"/>
  <c r="S21" i="78" s="1"/>
  <c r="R8" i="78"/>
  <c r="S8" i="78" s="1"/>
  <c r="R7" i="78"/>
  <c r="S7" i="78" s="1"/>
  <c r="R10" i="78"/>
  <c r="S10" i="78" s="1"/>
  <c r="R25" i="78"/>
  <c r="S25" i="78" s="1"/>
  <c r="R22" i="78"/>
  <c r="S22" i="78" s="1"/>
  <c r="R32" i="78"/>
  <c r="S32" i="78" s="1"/>
  <c r="R39" i="78"/>
  <c r="S39" i="78" s="1"/>
  <c r="R42" i="78"/>
  <c r="S42" i="78" s="1"/>
  <c r="R12" i="78"/>
  <c r="S12" i="78" s="1"/>
  <c r="R13" i="78"/>
  <c r="S13" i="78" s="1"/>
  <c r="R15" i="78"/>
  <c r="S15" i="78" s="1"/>
  <c r="R30" i="78"/>
  <c r="S30" i="78" s="1"/>
  <c r="R36" i="78"/>
  <c r="S36" i="78" s="1"/>
  <c r="R45" i="78"/>
  <c r="S45" i="78" s="1"/>
  <c r="R18" i="78"/>
  <c r="S18" i="78" s="1"/>
  <c r="R33" i="78"/>
  <c r="S33" i="78" s="1"/>
  <c r="R35" i="78"/>
  <c r="S35" i="78" s="1"/>
  <c r="R21" i="80"/>
  <c r="S21" i="80" s="1"/>
  <c r="R43" i="80"/>
  <c r="S43" i="80" s="1"/>
  <c r="R22" i="80"/>
  <c r="S22" i="80" s="1"/>
  <c r="R13" i="80"/>
  <c r="S13" i="80" s="1"/>
  <c r="R35" i="80"/>
  <c r="S35" i="80" s="1"/>
  <c r="R14" i="80"/>
  <c r="S14" i="80" s="1"/>
  <c r="R28" i="80"/>
  <c r="S28" i="80" s="1"/>
  <c r="R34" i="80"/>
  <c r="S34" i="80" s="1"/>
  <c r="R9" i="80"/>
  <c r="S9" i="80" s="1"/>
  <c r="R31" i="80"/>
  <c r="S31" i="80" s="1"/>
  <c r="R10" i="80"/>
  <c r="S10" i="80" s="1"/>
  <c r="R5" i="80"/>
  <c r="R27" i="80"/>
  <c r="S27" i="80" s="1"/>
  <c r="R6" i="80"/>
  <c r="S6" i="80" s="1"/>
  <c r="R40" i="80"/>
  <c r="S40" i="80" s="1"/>
  <c r="R19" i="80"/>
  <c r="S19" i="80" s="1"/>
  <c r="R33" i="80"/>
  <c r="S33" i="80" s="1"/>
  <c r="R12" i="80"/>
  <c r="S12" i="80" s="1"/>
  <c r="R18" i="80"/>
  <c r="S18" i="80" s="1"/>
  <c r="R36" i="80"/>
  <c r="S36" i="80" s="1"/>
  <c r="R15" i="80"/>
  <c r="S15" i="80" s="1"/>
  <c r="R7" i="80"/>
  <c r="S7" i="80" s="1"/>
  <c r="R32" i="80"/>
  <c r="S32" i="80" s="1"/>
  <c r="R11" i="80"/>
  <c r="S11" i="80" s="1"/>
  <c r="R45" i="80"/>
  <c r="S45" i="80" s="1"/>
  <c r="R24" i="80"/>
  <c r="S24" i="80" s="1"/>
  <c r="R46" i="80"/>
  <c r="S46" i="80" s="1"/>
  <c r="R17" i="80"/>
  <c r="S17" i="80" s="1"/>
  <c r="R39" i="80"/>
  <c r="S39" i="80" s="1"/>
  <c r="R41" i="80"/>
  <c r="S41" i="80" s="1"/>
  <c r="R20" i="80"/>
  <c r="S20" i="80" s="1"/>
  <c r="R42" i="80"/>
  <c r="S42" i="80" s="1"/>
  <c r="R37" i="80"/>
  <c r="S37" i="80" s="1"/>
  <c r="R16" i="80"/>
  <c r="S16" i="80" s="1"/>
  <c r="R38" i="80"/>
  <c r="S38" i="80" s="1"/>
  <c r="R29" i="80"/>
  <c r="S29" i="80" s="1"/>
  <c r="R8" i="80"/>
  <c r="S8" i="80" s="1"/>
  <c r="R30" i="80"/>
  <c r="S30" i="80" s="1"/>
  <c r="R44" i="80"/>
  <c r="S44" i="80" s="1"/>
  <c r="R23" i="80"/>
  <c r="S23" i="80" s="1"/>
  <c r="R25" i="80"/>
  <c r="S25" i="80" s="1"/>
  <c r="R47" i="80"/>
  <c r="S47" i="80" s="1"/>
  <c r="R26" i="80"/>
  <c r="S26" i="80" s="1"/>
  <c r="R5" i="77"/>
  <c r="R7" i="77"/>
  <c r="S7" i="77" s="1"/>
  <c r="R6" i="77"/>
  <c r="S6" i="77" s="1"/>
  <c r="R42" i="77"/>
  <c r="S42" i="77" s="1"/>
  <c r="R40" i="77"/>
  <c r="S40" i="77" s="1"/>
  <c r="R33" i="77"/>
  <c r="S33" i="77" s="1"/>
  <c r="R44" i="77"/>
  <c r="S44" i="77" s="1"/>
  <c r="R43" i="77"/>
  <c r="S43" i="77" s="1"/>
  <c r="R9" i="77"/>
  <c r="S9" i="77" s="1"/>
  <c r="R12" i="77"/>
  <c r="S12" i="77" s="1"/>
  <c r="R11" i="77"/>
  <c r="S11" i="77" s="1"/>
  <c r="R31" i="77"/>
  <c r="S31" i="77" s="1"/>
  <c r="R30" i="77"/>
  <c r="S30" i="77" s="1"/>
  <c r="R45" i="77"/>
  <c r="S45" i="77" s="1"/>
  <c r="R20" i="77"/>
  <c r="S20" i="77" s="1"/>
  <c r="R19" i="77"/>
  <c r="S19" i="77" s="1"/>
  <c r="R17" i="77"/>
  <c r="S17" i="77" s="1"/>
  <c r="R23" i="77"/>
  <c r="S23" i="77" s="1"/>
  <c r="R27" i="77"/>
  <c r="S27" i="77" s="1"/>
  <c r="R36" i="77"/>
  <c r="S36" i="77" s="1"/>
  <c r="R35" i="77"/>
  <c r="S35" i="77" s="1"/>
  <c r="R37" i="77"/>
  <c r="S37" i="77" s="1"/>
  <c r="R10" i="77"/>
  <c r="S10" i="77" s="1"/>
  <c r="R8" i="77"/>
  <c r="S8" i="77" s="1"/>
  <c r="R29" i="77"/>
  <c r="S29" i="77" s="1"/>
  <c r="R39" i="77"/>
  <c r="S39" i="77" s="1"/>
  <c r="R22" i="77"/>
  <c r="S22" i="77" s="1"/>
  <c r="R47" i="77"/>
  <c r="S47" i="77" s="1"/>
  <c r="R46" i="77"/>
  <c r="S46" i="77" s="1"/>
  <c r="R41" i="77"/>
  <c r="S41" i="77" s="1"/>
  <c r="R15" i="77"/>
  <c r="S15" i="77" s="1"/>
  <c r="R14" i="77"/>
  <c r="S14" i="77" s="1"/>
  <c r="R21" i="77"/>
  <c r="S21" i="77" s="1"/>
  <c r="R28" i="77"/>
  <c r="S28" i="77" s="1"/>
  <c r="R16" i="77"/>
  <c r="S16" i="77" s="1"/>
  <c r="R13" i="77"/>
  <c r="S13" i="77" s="1"/>
  <c r="R18" i="77"/>
  <c r="S18" i="77" s="1"/>
  <c r="R32" i="77"/>
  <c r="S32" i="77" s="1"/>
  <c r="R26" i="77"/>
  <c r="S26" i="77" s="1"/>
  <c r="R24" i="77"/>
  <c r="S24" i="77" s="1"/>
  <c r="R25" i="77"/>
  <c r="S25" i="77" s="1"/>
  <c r="R34" i="77"/>
  <c r="S34" i="77" s="1"/>
  <c r="R38" i="77"/>
  <c r="S38" i="77" s="1"/>
  <c r="C59" i="46"/>
  <c r="T30" i="55"/>
  <c r="T38" i="55"/>
  <c r="T37" i="55"/>
  <c r="T35" i="55"/>
  <c r="T6" i="55"/>
  <c r="T31" i="55"/>
  <c r="T36" i="55"/>
  <c r="T12" i="55"/>
  <c r="T39" i="55"/>
  <c r="T26" i="55"/>
  <c r="T41" i="55"/>
  <c r="T22" i="55"/>
  <c r="T11" i="55"/>
  <c r="T9" i="55"/>
  <c r="T29" i="55"/>
  <c r="T23" i="55"/>
  <c r="T25" i="55"/>
  <c r="T7" i="55"/>
  <c r="T45" i="55"/>
  <c r="T33" i="55"/>
  <c r="T32" i="55"/>
  <c r="T16" i="55"/>
  <c r="T17" i="55"/>
  <c r="T8" i="55"/>
  <c r="T19" i="55"/>
  <c r="T15" i="55"/>
  <c r="T43" i="55"/>
  <c r="T27" i="55"/>
  <c r="T47" i="55"/>
  <c r="T10" i="55"/>
  <c r="T20" i="55"/>
  <c r="G48" i="55"/>
  <c r="H26" i="55" l="1"/>
  <c r="I26" i="55" s="1"/>
  <c r="K26" i="55" s="1"/>
  <c r="H38" i="55"/>
  <c r="I38" i="55" s="1"/>
  <c r="K38" i="55" s="1"/>
  <c r="H18" i="55"/>
  <c r="I18" i="55" s="1"/>
  <c r="K18" i="55" s="1"/>
  <c r="H5" i="55"/>
  <c r="I5" i="55" s="1"/>
  <c r="H32" i="55"/>
  <c r="I32" i="55" s="1"/>
  <c r="K32" i="55" s="1"/>
  <c r="H22" i="55"/>
  <c r="I22" i="55" s="1"/>
  <c r="K22" i="55" s="1"/>
  <c r="H29" i="55"/>
  <c r="I29" i="55" s="1"/>
  <c r="K29" i="55" s="1"/>
  <c r="H44" i="55"/>
  <c r="I44" i="55" s="1"/>
  <c r="K44" i="55" s="1"/>
  <c r="H37" i="55"/>
  <c r="I37" i="55" s="1"/>
  <c r="K37" i="55" s="1"/>
  <c r="H16" i="55"/>
  <c r="I16" i="55" s="1"/>
  <c r="K16" i="55" s="1"/>
  <c r="H46" i="55"/>
  <c r="I46" i="55" s="1"/>
  <c r="K46" i="55" s="1"/>
  <c r="H24" i="55"/>
  <c r="I24" i="55" s="1"/>
  <c r="K24" i="55" s="1"/>
  <c r="H21" i="55"/>
  <c r="I21" i="55" s="1"/>
  <c r="K21" i="55" s="1"/>
  <c r="H39" i="55"/>
  <c r="I39" i="55" s="1"/>
  <c r="K39" i="55" s="1"/>
  <c r="H30" i="55"/>
  <c r="I30" i="55" s="1"/>
  <c r="K30" i="55" s="1"/>
  <c r="H9" i="55"/>
  <c r="I9" i="55" s="1"/>
  <c r="K9" i="55" s="1"/>
  <c r="H10" i="55"/>
  <c r="I10" i="55" s="1"/>
  <c r="K10" i="55" s="1"/>
  <c r="H43" i="55"/>
  <c r="I43" i="55" s="1"/>
  <c r="K43" i="55" s="1"/>
  <c r="H6" i="55"/>
  <c r="I6" i="55" s="1"/>
  <c r="K6" i="55" s="1"/>
  <c r="H7" i="55"/>
  <c r="I7" i="55" s="1"/>
  <c r="K7" i="55" s="1"/>
  <c r="H13" i="55"/>
  <c r="I13" i="55" s="1"/>
  <c r="K13" i="55" s="1"/>
  <c r="H14" i="55"/>
  <c r="I14" i="55" s="1"/>
  <c r="K14" i="55" s="1"/>
  <c r="H12" i="55"/>
  <c r="I12" i="55" s="1"/>
  <c r="K12" i="55" s="1"/>
  <c r="H36" i="55"/>
  <c r="I36" i="55" s="1"/>
  <c r="K36" i="55" s="1"/>
  <c r="H15" i="55"/>
  <c r="I15" i="55" s="1"/>
  <c r="K15" i="55" s="1"/>
  <c r="H27" i="55"/>
  <c r="I27" i="55" s="1"/>
  <c r="K27" i="55" s="1"/>
  <c r="H17" i="55"/>
  <c r="I17" i="55" s="1"/>
  <c r="K17" i="55" s="1"/>
  <c r="H34" i="55"/>
  <c r="I34" i="55" s="1"/>
  <c r="K34" i="55" s="1"/>
  <c r="H35" i="55"/>
  <c r="I35" i="55" s="1"/>
  <c r="K35" i="55" s="1"/>
  <c r="H25" i="55"/>
  <c r="I25" i="55" s="1"/>
  <c r="K25" i="55" s="1"/>
  <c r="H40" i="55"/>
  <c r="I40" i="55" s="1"/>
  <c r="K40" i="55" s="1"/>
  <c r="H20" i="55"/>
  <c r="I20" i="55" s="1"/>
  <c r="K20" i="55" s="1"/>
  <c r="H31" i="55"/>
  <c r="I31" i="55" s="1"/>
  <c r="K31" i="55" s="1"/>
  <c r="H42" i="55"/>
  <c r="I42" i="55" s="1"/>
  <c r="K42" i="55" s="1"/>
  <c r="H11" i="55"/>
  <c r="I11" i="55" s="1"/>
  <c r="K11" i="55" s="1"/>
  <c r="H33" i="55"/>
  <c r="I33" i="55" s="1"/>
  <c r="K33" i="55" s="1"/>
  <c r="H23" i="55"/>
  <c r="I23" i="55" s="1"/>
  <c r="K23" i="55" s="1"/>
  <c r="H45" i="55"/>
  <c r="I45" i="55" s="1"/>
  <c r="K45" i="55" s="1"/>
  <c r="H19" i="55"/>
  <c r="I19" i="55" s="1"/>
  <c r="K19" i="55" s="1"/>
  <c r="H41" i="55"/>
  <c r="I41" i="55" s="1"/>
  <c r="K41" i="55" s="1"/>
  <c r="H28" i="55"/>
  <c r="I28" i="55" s="1"/>
  <c r="K28" i="55" s="1"/>
  <c r="H8" i="55"/>
  <c r="I8" i="55" s="1"/>
  <c r="K8" i="55" s="1"/>
  <c r="U28" i="77"/>
  <c r="W28" i="77"/>
  <c r="Y28" i="77"/>
  <c r="W39" i="77"/>
  <c r="U39" i="77"/>
  <c r="Y39" i="77"/>
  <c r="W23" i="77"/>
  <c r="U23" i="77"/>
  <c r="Y23" i="77"/>
  <c r="U12" i="77"/>
  <c r="W12" i="77"/>
  <c r="Y12" i="77"/>
  <c r="U7" i="77"/>
  <c r="W7" i="77"/>
  <c r="Y7" i="77"/>
  <c r="U37" i="80"/>
  <c r="W37" i="80"/>
  <c r="Y37" i="80"/>
  <c r="U27" i="80"/>
  <c r="Y27" i="80"/>
  <c r="W27" i="80"/>
  <c r="U25" i="77"/>
  <c r="W25" i="77"/>
  <c r="Y25" i="77"/>
  <c r="Y29" i="77"/>
  <c r="U29" i="77"/>
  <c r="W29" i="77"/>
  <c r="W30" i="77"/>
  <c r="Y30" i="77"/>
  <c r="U30" i="77"/>
  <c r="Y23" i="80"/>
  <c r="W23" i="80"/>
  <c r="U23" i="80"/>
  <c r="U17" i="80"/>
  <c r="W17" i="80"/>
  <c r="Y17" i="80"/>
  <c r="U36" i="80"/>
  <c r="W36" i="80"/>
  <c r="Y36" i="80"/>
  <c r="R48" i="80"/>
  <c r="S5" i="80"/>
  <c r="W35" i="78"/>
  <c r="U35" i="78"/>
  <c r="Y35" i="78"/>
  <c r="U8" i="78"/>
  <c r="W8" i="78"/>
  <c r="Y8" i="78"/>
  <c r="Y31" i="78"/>
  <c r="U31" i="78"/>
  <c r="W31" i="78"/>
  <c r="W12" i="73"/>
  <c r="Y12" i="73"/>
  <c r="U12" i="73"/>
  <c r="W24" i="77"/>
  <c r="Y24" i="77"/>
  <c r="U24" i="77"/>
  <c r="U14" i="77"/>
  <c r="W14" i="77"/>
  <c r="Y14" i="77"/>
  <c r="W47" i="77"/>
  <c r="U47" i="77"/>
  <c r="Y47" i="77"/>
  <c r="Y36" i="77"/>
  <c r="U36" i="77"/>
  <c r="W36" i="77"/>
  <c r="U19" i="77"/>
  <c r="Y19" i="77"/>
  <c r="W19" i="77"/>
  <c r="W43" i="77"/>
  <c r="U43" i="77"/>
  <c r="Y43" i="77"/>
  <c r="U26" i="80"/>
  <c r="W26" i="80"/>
  <c r="Y26" i="80"/>
  <c r="Y38" i="80"/>
  <c r="U38" i="80"/>
  <c r="W38" i="80"/>
  <c r="Y46" i="80"/>
  <c r="U46" i="80"/>
  <c r="W46" i="80"/>
  <c r="Y32" i="80"/>
  <c r="U32" i="80"/>
  <c r="W32" i="80"/>
  <c r="Y18" i="80"/>
  <c r="U18" i="80"/>
  <c r="W18" i="80"/>
  <c r="W10" i="80"/>
  <c r="Y10" i="80"/>
  <c r="U10" i="80"/>
  <c r="W28" i="80"/>
  <c r="Y28" i="80"/>
  <c r="U28" i="80"/>
  <c r="W33" i="78"/>
  <c r="Y33" i="78"/>
  <c r="U33" i="78"/>
  <c r="W30" i="78"/>
  <c r="Y30" i="78"/>
  <c r="U30" i="78"/>
  <c r="W25" i="78"/>
  <c r="Y25" i="78"/>
  <c r="U25" i="78"/>
  <c r="Y34" i="78"/>
  <c r="U34" i="78"/>
  <c r="W34" i="78"/>
  <c r="S5" i="78"/>
  <c r="R48" i="78"/>
  <c r="Y14" i="78"/>
  <c r="U14" i="78"/>
  <c r="W14" i="78"/>
  <c r="U9" i="78"/>
  <c r="W9" i="78"/>
  <c r="Y9" i="78"/>
  <c r="U9" i="73"/>
  <c r="W9" i="73"/>
  <c r="Y9" i="73"/>
  <c r="S5" i="73"/>
  <c r="R48" i="73"/>
  <c r="W32" i="73"/>
  <c r="Y32" i="73"/>
  <c r="U32" i="73"/>
  <c r="W31" i="73"/>
  <c r="Y31" i="73"/>
  <c r="U31" i="73"/>
  <c r="Y17" i="73"/>
  <c r="U17" i="73"/>
  <c r="W17" i="73"/>
  <c r="U13" i="73"/>
  <c r="W13" i="73"/>
  <c r="Y13" i="73"/>
  <c r="U24" i="79"/>
  <c r="Y24" i="79"/>
  <c r="W24" i="79"/>
  <c r="W27" i="79"/>
  <c r="Y27" i="79"/>
  <c r="U27" i="79"/>
  <c r="W7" i="79"/>
  <c r="U7" i="79"/>
  <c r="Y7" i="79"/>
  <c r="U17" i="79"/>
  <c r="W17" i="79"/>
  <c r="Y17" i="79"/>
  <c r="W35" i="79"/>
  <c r="U35" i="79"/>
  <c r="Y35" i="79"/>
  <c r="U12" i="79"/>
  <c r="Y12" i="79"/>
  <c r="W12" i="79"/>
  <c r="U10" i="79"/>
  <c r="W10" i="79"/>
  <c r="Y10" i="79"/>
  <c r="U36" i="100"/>
  <c r="W36" i="100"/>
  <c r="Y36" i="100"/>
  <c r="U32" i="100"/>
  <c r="W32" i="100"/>
  <c r="Y32" i="100"/>
  <c r="W28" i="100"/>
  <c r="Y28" i="100"/>
  <c r="U28" i="100"/>
  <c r="Y24" i="100"/>
  <c r="U24" i="100"/>
  <c r="W24" i="100"/>
  <c r="Y22" i="100"/>
  <c r="U22" i="100"/>
  <c r="W22" i="100"/>
  <c r="W26" i="97"/>
  <c r="Y26" i="97"/>
  <c r="U26" i="97"/>
  <c r="Y40" i="97"/>
  <c r="U40" i="97"/>
  <c r="W40" i="97"/>
  <c r="W24" i="97"/>
  <c r="Y24" i="97"/>
  <c r="U24" i="97"/>
  <c r="Y14" i="97"/>
  <c r="U14" i="97"/>
  <c r="W14" i="97"/>
  <c r="W25" i="97"/>
  <c r="Y25" i="97"/>
  <c r="U25" i="97"/>
  <c r="Y29" i="97"/>
  <c r="W29" i="97"/>
  <c r="U29" i="97"/>
  <c r="W27" i="97"/>
  <c r="Y27" i="97"/>
  <c r="U27" i="97"/>
  <c r="U7" i="67"/>
  <c r="Y7" i="67"/>
  <c r="W7" i="67"/>
  <c r="Y47" i="67"/>
  <c r="W47" i="67"/>
  <c r="U47" i="67"/>
  <c r="W39" i="67"/>
  <c r="U39" i="67"/>
  <c r="Y39" i="67"/>
  <c r="Y32" i="67"/>
  <c r="U32" i="67"/>
  <c r="W32" i="67"/>
  <c r="Y15" i="67"/>
  <c r="W15" i="67"/>
  <c r="U15" i="67"/>
  <c r="Y33" i="67"/>
  <c r="U33" i="67"/>
  <c r="W33" i="67"/>
  <c r="W29" i="67"/>
  <c r="Y29" i="67"/>
  <c r="U29" i="67"/>
  <c r="W35" i="87"/>
  <c r="Y35" i="87"/>
  <c r="U35" i="87"/>
  <c r="W41" i="87"/>
  <c r="U41" i="87"/>
  <c r="Y41" i="87"/>
  <c r="W12" i="87"/>
  <c r="Y12" i="87"/>
  <c r="U12" i="87"/>
  <c r="W7" i="87"/>
  <c r="Y7" i="87"/>
  <c r="U7" i="87"/>
  <c r="U46" i="87"/>
  <c r="Y46" i="87"/>
  <c r="W46" i="87"/>
  <c r="U25" i="87"/>
  <c r="W25" i="87"/>
  <c r="Y25" i="87"/>
  <c r="Y9" i="87"/>
  <c r="W9" i="87"/>
  <c r="U9" i="87"/>
  <c r="W42" i="82"/>
  <c r="Y42" i="82"/>
  <c r="U42" i="82"/>
  <c r="W35" i="82"/>
  <c r="Y35" i="82"/>
  <c r="U35" i="82"/>
  <c r="W30" i="82"/>
  <c r="U30" i="82"/>
  <c r="Y30" i="82"/>
  <c r="W27" i="82"/>
  <c r="Y27" i="82"/>
  <c r="U27" i="82"/>
  <c r="Y22" i="82"/>
  <c r="W22" i="82"/>
  <c r="U22" i="82"/>
  <c r="Y19" i="82"/>
  <c r="U19" i="82"/>
  <c r="W19" i="82"/>
  <c r="U10" i="72"/>
  <c r="W10" i="72"/>
  <c r="Y10" i="72"/>
  <c r="W29" i="72"/>
  <c r="Y29" i="72"/>
  <c r="U29" i="72"/>
  <c r="U47" i="72"/>
  <c r="Y47" i="72"/>
  <c r="W47" i="72"/>
  <c r="U45" i="72"/>
  <c r="W45" i="72"/>
  <c r="Y45" i="72"/>
  <c r="U43" i="72"/>
  <c r="Y43" i="72"/>
  <c r="W43" i="72"/>
  <c r="U39" i="72"/>
  <c r="Y39" i="72"/>
  <c r="W39" i="72"/>
  <c r="Y37" i="72"/>
  <c r="U37" i="72"/>
  <c r="W37" i="72"/>
  <c r="Y38" i="101"/>
  <c r="U38" i="101"/>
  <c r="W38" i="101"/>
  <c r="Y13" i="101"/>
  <c r="U13" i="101"/>
  <c r="W13" i="101"/>
  <c r="Y11" i="101"/>
  <c r="U11" i="101"/>
  <c r="W11" i="101"/>
  <c r="Y7" i="101"/>
  <c r="U7" i="101"/>
  <c r="W7" i="101"/>
  <c r="R48" i="101"/>
  <c r="S5" i="101"/>
  <c r="W44" i="101"/>
  <c r="Y44" i="101"/>
  <c r="U44" i="101"/>
  <c r="W13" i="66"/>
  <c r="U13" i="66"/>
  <c r="Y13" i="66"/>
  <c r="Y23" i="66"/>
  <c r="U23" i="66"/>
  <c r="W23" i="66"/>
  <c r="W33" i="66"/>
  <c r="Y33" i="66"/>
  <c r="U33" i="66"/>
  <c r="Y25" i="66"/>
  <c r="U25" i="66"/>
  <c r="W25" i="66"/>
  <c r="Y27" i="66"/>
  <c r="U27" i="66"/>
  <c r="W27" i="66"/>
  <c r="Y42" i="66"/>
  <c r="U42" i="66"/>
  <c r="W42" i="66"/>
  <c r="W12" i="66"/>
  <c r="Y12" i="66"/>
  <c r="U12" i="66"/>
  <c r="Y7" i="91"/>
  <c r="U7" i="91"/>
  <c r="W7" i="91"/>
  <c r="S5" i="91"/>
  <c r="R48" i="91"/>
  <c r="Y10" i="91"/>
  <c r="U10" i="91"/>
  <c r="W10" i="91"/>
  <c r="W23" i="91"/>
  <c r="U23" i="91"/>
  <c r="Y23" i="91"/>
  <c r="W13" i="91"/>
  <c r="Y13" i="91"/>
  <c r="U13" i="91"/>
  <c r="W40" i="91"/>
  <c r="Y40" i="91"/>
  <c r="U40" i="91"/>
  <c r="U36" i="91"/>
  <c r="W36" i="91"/>
  <c r="Y36" i="91"/>
  <c r="W45" i="84"/>
  <c r="Y45" i="84"/>
  <c r="U45" i="84"/>
  <c r="U38" i="84"/>
  <c r="W38" i="84"/>
  <c r="Y38" i="84"/>
  <c r="Y36" i="84"/>
  <c r="W36" i="84"/>
  <c r="U36" i="84"/>
  <c r="Y34" i="84"/>
  <c r="W34" i="84"/>
  <c r="U34" i="84"/>
  <c r="Y32" i="84"/>
  <c r="W32" i="84"/>
  <c r="U32" i="84"/>
  <c r="W30" i="84"/>
  <c r="U30" i="84"/>
  <c r="Y30" i="84"/>
  <c r="W26" i="84"/>
  <c r="Y26" i="84"/>
  <c r="U26" i="84"/>
  <c r="U30" i="92"/>
  <c r="W30" i="92"/>
  <c r="Y30" i="92"/>
  <c r="W28" i="92"/>
  <c r="Y28" i="92"/>
  <c r="U28" i="92"/>
  <c r="Y24" i="92"/>
  <c r="U24" i="92"/>
  <c r="W24" i="92"/>
  <c r="Y20" i="92"/>
  <c r="U20" i="92"/>
  <c r="W20" i="92"/>
  <c r="W16" i="92"/>
  <c r="Y16" i="92"/>
  <c r="U16" i="92"/>
  <c r="W12" i="92"/>
  <c r="Y12" i="92"/>
  <c r="U12" i="92"/>
  <c r="R48" i="106"/>
  <c r="S5" i="106"/>
  <c r="U46" i="106"/>
  <c r="W46" i="106"/>
  <c r="Y46" i="106"/>
  <c r="U42" i="106"/>
  <c r="W42" i="106"/>
  <c r="Y42" i="106"/>
  <c r="U32" i="106"/>
  <c r="W32" i="106"/>
  <c r="Y32" i="106"/>
  <c r="U26" i="90"/>
  <c r="W26" i="90"/>
  <c r="Y26" i="90"/>
  <c r="U38" i="77"/>
  <c r="W38" i="77"/>
  <c r="Y38" i="77"/>
  <c r="Y26" i="77"/>
  <c r="U26" i="77"/>
  <c r="W26" i="77"/>
  <c r="U16" i="77"/>
  <c r="W16" i="77"/>
  <c r="Y16" i="77"/>
  <c r="Y15" i="77"/>
  <c r="W15" i="77"/>
  <c r="U15" i="77"/>
  <c r="Y22" i="77"/>
  <c r="U22" i="77"/>
  <c r="W22" i="77"/>
  <c r="W10" i="77"/>
  <c r="Y10" i="77"/>
  <c r="U10" i="77"/>
  <c r="Y27" i="77"/>
  <c r="W27" i="77"/>
  <c r="U27" i="77"/>
  <c r="U20" i="77"/>
  <c r="W20" i="77"/>
  <c r="Y20" i="77"/>
  <c r="Y11" i="77"/>
  <c r="U11" i="77"/>
  <c r="W11" i="77"/>
  <c r="Y44" i="77"/>
  <c r="U44" i="77"/>
  <c r="W44" i="77"/>
  <c r="Y6" i="77"/>
  <c r="U6" i="77"/>
  <c r="W6" i="77"/>
  <c r="Y47" i="80"/>
  <c r="W47" i="80"/>
  <c r="U47" i="80"/>
  <c r="U30" i="80"/>
  <c r="W30" i="80"/>
  <c r="Y30" i="80"/>
  <c r="U16" i="80"/>
  <c r="W16" i="80"/>
  <c r="Y16" i="80"/>
  <c r="U41" i="80"/>
  <c r="W41" i="80"/>
  <c r="Y41" i="80"/>
  <c r="Y24" i="80"/>
  <c r="U24" i="80"/>
  <c r="W24" i="80"/>
  <c r="W7" i="80"/>
  <c r="Y7" i="80"/>
  <c r="U7" i="80"/>
  <c r="Y12" i="80"/>
  <c r="U12" i="80"/>
  <c r="W12" i="80"/>
  <c r="U6" i="80"/>
  <c r="W6" i="80"/>
  <c r="Y6" i="80"/>
  <c r="W31" i="80"/>
  <c r="U31" i="80"/>
  <c r="Y31" i="80"/>
  <c r="W14" i="80"/>
  <c r="Y14" i="80"/>
  <c r="U14" i="80"/>
  <c r="Y43" i="80"/>
  <c r="W43" i="80"/>
  <c r="U43" i="80"/>
  <c r="U18" i="78"/>
  <c r="W18" i="78"/>
  <c r="Y18" i="78"/>
  <c r="W15" i="78"/>
  <c r="U15" i="78"/>
  <c r="Y15" i="78"/>
  <c r="W39" i="78"/>
  <c r="U39" i="78"/>
  <c r="Y39" i="78"/>
  <c r="Y10" i="78"/>
  <c r="U10" i="78"/>
  <c r="W10" i="78"/>
  <c r="W47" i="78"/>
  <c r="U47" i="78"/>
  <c r="Y47" i="78"/>
  <c r="Y28" i="78"/>
  <c r="U28" i="78"/>
  <c r="W28" i="78"/>
  <c r="Y43" i="78"/>
  <c r="W43" i="78"/>
  <c r="U43" i="78"/>
  <c r="U24" i="78"/>
  <c r="W24" i="78"/>
  <c r="Y24" i="78"/>
  <c r="U44" i="78"/>
  <c r="W44" i="78"/>
  <c r="Y44" i="78"/>
  <c r="U23" i="78"/>
  <c r="W23" i="78"/>
  <c r="Y23" i="78"/>
  <c r="W40" i="78"/>
  <c r="Y40" i="78"/>
  <c r="U40" i="78"/>
  <c r="Y29" i="73"/>
  <c r="W29" i="73"/>
  <c r="U29" i="73"/>
  <c r="W26" i="73"/>
  <c r="Y26" i="73"/>
  <c r="U26" i="73"/>
  <c r="Y24" i="73"/>
  <c r="U24" i="73"/>
  <c r="W24" i="73"/>
  <c r="Y22" i="73"/>
  <c r="U22" i="73"/>
  <c r="W22" i="73"/>
  <c r="U20" i="73"/>
  <c r="W20" i="73"/>
  <c r="Y20" i="73"/>
  <c r="U42" i="73"/>
  <c r="W42" i="73"/>
  <c r="Y42" i="73"/>
  <c r="U16" i="73"/>
  <c r="W16" i="73"/>
  <c r="Y16" i="73"/>
  <c r="W38" i="73"/>
  <c r="Y38" i="73"/>
  <c r="U38" i="73"/>
  <c r="Y44" i="73"/>
  <c r="U44" i="73"/>
  <c r="W44" i="73"/>
  <c r="W34" i="73"/>
  <c r="Y34" i="73"/>
  <c r="U34" i="73"/>
  <c r="U9" i="79"/>
  <c r="W9" i="79"/>
  <c r="Y9" i="79"/>
  <c r="U37" i="79"/>
  <c r="W37" i="79"/>
  <c r="Y37" i="79"/>
  <c r="U33" i="79"/>
  <c r="Y33" i="79"/>
  <c r="W33" i="79"/>
  <c r="U8" i="79"/>
  <c r="W8" i="79"/>
  <c r="Y8" i="79"/>
  <c r="W28" i="79"/>
  <c r="U28" i="79"/>
  <c r="Y28" i="79"/>
  <c r="W6" i="79"/>
  <c r="Y6" i="79"/>
  <c r="U6" i="79"/>
  <c r="Y45" i="79"/>
  <c r="W45" i="79"/>
  <c r="U45" i="79"/>
  <c r="U18" i="79"/>
  <c r="Y18" i="79"/>
  <c r="W18" i="79"/>
  <c r="Y13" i="79"/>
  <c r="W13" i="79"/>
  <c r="U13" i="79"/>
  <c r="W22" i="79"/>
  <c r="U22" i="79"/>
  <c r="Y22" i="79"/>
  <c r="W14" i="79"/>
  <c r="Y14" i="79"/>
  <c r="U14" i="79"/>
  <c r="U18" i="100"/>
  <c r="W18" i="100"/>
  <c r="Y18" i="100"/>
  <c r="U16" i="100"/>
  <c r="W16" i="100"/>
  <c r="Y16" i="100"/>
  <c r="W14" i="100"/>
  <c r="Y14" i="100"/>
  <c r="U14" i="100"/>
  <c r="W12" i="100"/>
  <c r="Y12" i="100"/>
  <c r="U12" i="100"/>
  <c r="Y10" i="100"/>
  <c r="U10" i="100"/>
  <c r="W10" i="100"/>
  <c r="W8" i="100"/>
  <c r="Y8" i="100"/>
  <c r="U8" i="100"/>
  <c r="W6" i="100"/>
  <c r="Y6" i="100"/>
  <c r="U6" i="100"/>
  <c r="Y47" i="100"/>
  <c r="W47" i="100"/>
  <c r="U47" i="100"/>
  <c r="W45" i="100"/>
  <c r="Y45" i="100"/>
  <c r="U45" i="100"/>
  <c r="W43" i="100"/>
  <c r="U43" i="100"/>
  <c r="Y43" i="100"/>
  <c r="W41" i="100"/>
  <c r="Y41" i="100"/>
  <c r="U41" i="100"/>
  <c r="Y46" i="97"/>
  <c r="U46" i="97"/>
  <c r="W46" i="97"/>
  <c r="Y20" i="97"/>
  <c r="U20" i="97"/>
  <c r="W20" i="97"/>
  <c r="Y18" i="97"/>
  <c r="U18" i="97"/>
  <c r="W18" i="97"/>
  <c r="Y16" i="97"/>
  <c r="U16" i="97"/>
  <c r="W16" i="97"/>
  <c r="W22" i="97"/>
  <c r="Y22" i="97"/>
  <c r="U22" i="97"/>
  <c r="U35" i="97"/>
  <c r="W35" i="97"/>
  <c r="Y35" i="97"/>
  <c r="Y33" i="97"/>
  <c r="W33" i="97"/>
  <c r="U33" i="97"/>
  <c r="W23" i="97"/>
  <c r="Y23" i="97"/>
  <c r="U23" i="97"/>
  <c r="U9" i="97"/>
  <c r="W9" i="97"/>
  <c r="Y9" i="97"/>
  <c r="U7" i="97"/>
  <c r="W7" i="97"/>
  <c r="Y7" i="97"/>
  <c r="R48" i="97"/>
  <c r="S5" i="97"/>
  <c r="Y45" i="67"/>
  <c r="U45" i="67"/>
  <c r="W45" i="67"/>
  <c r="U10" i="67"/>
  <c r="W10" i="67"/>
  <c r="Y10" i="67"/>
  <c r="Y41" i="67"/>
  <c r="U41" i="67"/>
  <c r="W41" i="67"/>
  <c r="U21" i="67"/>
  <c r="Y21" i="67"/>
  <c r="W21" i="67"/>
  <c r="Y12" i="67"/>
  <c r="U12" i="67"/>
  <c r="W12" i="67"/>
  <c r="U31" i="67"/>
  <c r="Y31" i="67"/>
  <c r="W31" i="67"/>
  <c r="W13" i="67"/>
  <c r="U13" i="67"/>
  <c r="Y13" i="67"/>
  <c r="Y24" i="67"/>
  <c r="U24" i="67"/>
  <c r="W24" i="67"/>
  <c r="Y26" i="67"/>
  <c r="U26" i="67"/>
  <c r="W26" i="67"/>
  <c r="Y36" i="67"/>
  <c r="U36" i="67"/>
  <c r="W36" i="67"/>
  <c r="U32" i="87"/>
  <c r="W32" i="87"/>
  <c r="Y32" i="87"/>
  <c r="U18" i="87"/>
  <c r="W18" i="87"/>
  <c r="Y18" i="87"/>
  <c r="W21" i="87"/>
  <c r="U21" i="87"/>
  <c r="Y21" i="87"/>
  <c r="W10" i="87"/>
  <c r="U10" i="87"/>
  <c r="Y10" i="87"/>
  <c r="U24" i="87"/>
  <c r="W24" i="87"/>
  <c r="Y24" i="87"/>
  <c r="Y17" i="87"/>
  <c r="U17" i="87"/>
  <c r="W17" i="87"/>
  <c r="U20" i="87"/>
  <c r="Y20" i="87"/>
  <c r="W20" i="87"/>
  <c r="Y13" i="87"/>
  <c r="W13" i="87"/>
  <c r="U13" i="87"/>
  <c r="W36" i="87"/>
  <c r="Y36" i="87"/>
  <c r="U36" i="87"/>
  <c r="W43" i="87"/>
  <c r="Y43" i="87"/>
  <c r="U43" i="87"/>
  <c r="W28" i="87"/>
  <c r="Y28" i="87"/>
  <c r="U28" i="87"/>
  <c r="Y14" i="82"/>
  <c r="U14" i="82"/>
  <c r="W14" i="82"/>
  <c r="W11" i="82"/>
  <c r="U11" i="82"/>
  <c r="Y11" i="82"/>
  <c r="Y8" i="82"/>
  <c r="U8" i="82"/>
  <c r="W8" i="82"/>
  <c r="U6" i="82"/>
  <c r="W6" i="82"/>
  <c r="Y6" i="82"/>
  <c r="U47" i="82"/>
  <c r="Y47" i="82"/>
  <c r="W47" i="82"/>
  <c r="U15" i="82"/>
  <c r="Y15" i="82"/>
  <c r="W15" i="82"/>
  <c r="W39" i="82"/>
  <c r="Y39" i="82"/>
  <c r="U39" i="82"/>
  <c r="W45" i="82"/>
  <c r="Y45" i="82"/>
  <c r="U45" i="82"/>
  <c r="W34" i="82"/>
  <c r="U34" i="82"/>
  <c r="Y34" i="82"/>
  <c r="Y41" i="82"/>
  <c r="U41" i="82"/>
  <c r="W41" i="82"/>
  <c r="Y28" i="82"/>
  <c r="U28" i="82"/>
  <c r="W28" i="82"/>
  <c r="W15" i="72"/>
  <c r="Y15" i="72"/>
  <c r="U15" i="72"/>
  <c r="U12" i="72"/>
  <c r="W12" i="72"/>
  <c r="Y12" i="72"/>
  <c r="Y9" i="72"/>
  <c r="W9" i="72"/>
  <c r="U9" i="72"/>
  <c r="U7" i="72"/>
  <c r="Y7" i="72"/>
  <c r="W7" i="72"/>
  <c r="R48" i="72"/>
  <c r="S5" i="72"/>
  <c r="Y25" i="72"/>
  <c r="U25" i="72"/>
  <c r="W25" i="72"/>
  <c r="Y23" i="72"/>
  <c r="W23" i="72"/>
  <c r="U23" i="72"/>
  <c r="U21" i="72"/>
  <c r="W21" i="72"/>
  <c r="Y21" i="72"/>
  <c r="U19" i="72"/>
  <c r="W19" i="72"/>
  <c r="Y19" i="72"/>
  <c r="U17" i="72"/>
  <c r="W17" i="72"/>
  <c r="Y17" i="72"/>
  <c r="U20" i="101"/>
  <c r="W20" i="101"/>
  <c r="Y20" i="101"/>
  <c r="U18" i="101"/>
  <c r="W18" i="101"/>
  <c r="Y18" i="101"/>
  <c r="U16" i="101"/>
  <c r="W16" i="101"/>
  <c r="Y16" i="101"/>
  <c r="W36" i="101"/>
  <c r="Y36" i="101"/>
  <c r="U36" i="101"/>
  <c r="W34" i="101"/>
  <c r="Y34" i="101"/>
  <c r="U34" i="101"/>
  <c r="W32" i="101"/>
  <c r="Y32" i="101"/>
  <c r="U32" i="101"/>
  <c r="W30" i="101"/>
  <c r="Y30" i="101"/>
  <c r="U30" i="101"/>
  <c r="W28" i="101"/>
  <c r="Y28" i="101"/>
  <c r="U28" i="101"/>
  <c r="Y26" i="101"/>
  <c r="U26" i="101"/>
  <c r="W26" i="101"/>
  <c r="Y24" i="101"/>
  <c r="U24" i="101"/>
  <c r="W24" i="101"/>
  <c r="Y22" i="101"/>
  <c r="U22" i="101"/>
  <c r="W22" i="101"/>
  <c r="U47" i="66"/>
  <c r="Y47" i="66"/>
  <c r="W47" i="66"/>
  <c r="U17" i="66"/>
  <c r="W17" i="66"/>
  <c r="Y17" i="66"/>
  <c r="U41" i="66"/>
  <c r="W41" i="66"/>
  <c r="Y41" i="66"/>
  <c r="Y30" i="66"/>
  <c r="U30" i="66"/>
  <c r="W30" i="66"/>
  <c r="W35" i="66"/>
  <c r="U35" i="66"/>
  <c r="Y35" i="66"/>
  <c r="U36" i="66"/>
  <c r="W36" i="66"/>
  <c r="Y36" i="66"/>
  <c r="W45" i="66"/>
  <c r="Y45" i="66"/>
  <c r="U45" i="66"/>
  <c r="Y20" i="66"/>
  <c r="U20" i="66"/>
  <c r="W20" i="66"/>
  <c r="W24" i="66"/>
  <c r="Y24" i="66"/>
  <c r="U24" i="66"/>
  <c r="Y40" i="66"/>
  <c r="U40" i="66"/>
  <c r="W40" i="66"/>
  <c r="U21" i="66"/>
  <c r="W21" i="66"/>
  <c r="Y21" i="66"/>
  <c r="Y9" i="91"/>
  <c r="U9" i="91"/>
  <c r="W9" i="91"/>
  <c r="Y28" i="91"/>
  <c r="U28" i="91"/>
  <c r="W28" i="91"/>
  <c r="Y26" i="91"/>
  <c r="U26" i="91"/>
  <c r="W26" i="91"/>
  <c r="W35" i="91"/>
  <c r="Y35" i="91"/>
  <c r="U35" i="91"/>
  <c r="U30" i="91"/>
  <c r="W30" i="91"/>
  <c r="Y30" i="91"/>
  <c r="U44" i="91"/>
  <c r="W44" i="91"/>
  <c r="Y44" i="91"/>
  <c r="Y42" i="91"/>
  <c r="U42" i="91"/>
  <c r="W42" i="91"/>
  <c r="W33" i="91"/>
  <c r="Y33" i="91"/>
  <c r="U33" i="91"/>
  <c r="Y18" i="91"/>
  <c r="U18" i="91"/>
  <c r="W18" i="91"/>
  <c r="Y16" i="91"/>
  <c r="U16" i="91"/>
  <c r="W16" i="91"/>
  <c r="Y14" i="91"/>
  <c r="U14" i="91"/>
  <c r="W14" i="91"/>
  <c r="W43" i="84"/>
  <c r="U43" i="84"/>
  <c r="Y43" i="84"/>
  <c r="U18" i="84"/>
  <c r="W18" i="84"/>
  <c r="Y18" i="84"/>
  <c r="U16" i="84"/>
  <c r="W16" i="84"/>
  <c r="Y16" i="84"/>
  <c r="W46" i="84"/>
  <c r="Y46" i="84"/>
  <c r="U46" i="84"/>
  <c r="Y14" i="84"/>
  <c r="U14" i="84"/>
  <c r="W14" i="84"/>
  <c r="Y12" i="84"/>
  <c r="U12" i="84"/>
  <c r="W12" i="84"/>
  <c r="U10" i="84"/>
  <c r="W10" i="84"/>
  <c r="Y10" i="84"/>
  <c r="W44" i="84"/>
  <c r="Y44" i="84"/>
  <c r="U44" i="84"/>
  <c r="U8" i="84"/>
  <c r="W8" i="84"/>
  <c r="Y8" i="84"/>
  <c r="U6" i="84"/>
  <c r="W6" i="84"/>
  <c r="Y6" i="84"/>
  <c r="Y47" i="84"/>
  <c r="W47" i="84"/>
  <c r="U47" i="84"/>
  <c r="U10" i="92"/>
  <c r="W10" i="92"/>
  <c r="Y10" i="92"/>
  <c r="W8" i="92"/>
  <c r="Y8" i="92"/>
  <c r="U8" i="92"/>
  <c r="Y6" i="92"/>
  <c r="U6" i="92"/>
  <c r="W6" i="92"/>
  <c r="Y47" i="92"/>
  <c r="W47" i="92"/>
  <c r="U47" i="92"/>
  <c r="W45" i="92"/>
  <c r="Y45" i="92"/>
  <c r="U45" i="92"/>
  <c r="Y43" i="92"/>
  <c r="W43" i="92"/>
  <c r="U43" i="92"/>
  <c r="Y41" i="92"/>
  <c r="U41" i="92"/>
  <c r="W41" i="92"/>
  <c r="W39" i="92"/>
  <c r="Y39" i="92"/>
  <c r="U39" i="92"/>
  <c r="Y37" i="92"/>
  <c r="U37" i="92"/>
  <c r="W37" i="92"/>
  <c r="U35" i="92"/>
  <c r="W35" i="92"/>
  <c r="Y35" i="92"/>
  <c r="Y33" i="92"/>
  <c r="U33" i="92"/>
  <c r="W33" i="92"/>
  <c r="Y28" i="106"/>
  <c r="U28" i="106"/>
  <c r="W28" i="106"/>
  <c r="W26" i="106"/>
  <c r="Y26" i="106"/>
  <c r="U26" i="106"/>
  <c r="Y24" i="106"/>
  <c r="U24" i="106"/>
  <c r="W24" i="106"/>
  <c r="Y22" i="106"/>
  <c r="U22" i="106"/>
  <c r="W22" i="106"/>
  <c r="Y20" i="106"/>
  <c r="U20" i="106"/>
  <c r="W20" i="106"/>
  <c r="Y18" i="106"/>
  <c r="U18" i="106"/>
  <c r="W18" i="106"/>
  <c r="W16" i="106"/>
  <c r="Y16" i="106"/>
  <c r="U16" i="106"/>
  <c r="U14" i="106"/>
  <c r="W14" i="106"/>
  <c r="Y14" i="106"/>
  <c r="U12" i="106"/>
  <c r="W12" i="106"/>
  <c r="Y12" i="106"/>
  <c r="W10" i="106"/>
  <c r="Y10" i="106"/>
  <c r="U10" i="106"/>
  <c r="W40" i="94"/>
  <c r="U40" i="94"/>
  <c r="Y40" i="94"/>
  <c r="U19" i="94"/>
  <c r="W19" i="94"/>
  <c r="Y19" i="94"/>
  <c r="U34" i="94"/>
  <c r="Y34" i="94"/>
  <c r="W34" i="94"/>
  <c r="U15" i="94"/>
  <c r="W15" i="94"/>
  <c r="Y15" i="94"/>
  <c r="W29" i="94"/>
  <c r="Y29" i="94"/>
  <c r="U29" i="94"/>
  <c r="W11" i="94"/>
  <c r="Y11" i="94"/>
  <c r="U11" i="94"/>
  <c r="W24" i="94"/>
  <c r="Y24" i="94"/>
  <c r="U24" i="94"/>
  <c r="Y7" i="94"/>
  <c r="U7" i="94"/>
  <c r="W7" i="94"/>
  <c r="Y18" i="94"/>
  <c r="W18" i="94"/>
  <c r="U18" i="94"/>
  <c r="Y42" i="94"/>
  <c r="W42" i="94"/>
  <c r="U42" i="94"/>
  <c r="W13" i="94"/>
  <c r="Y13" i="94"/>
  <c r="U13" i="94"/>
  <c r="Y22" i="96"/>
  <c r="W22" i="96"/>
  <c r="U22" i="96"/>
  <c r="U30" i="96"/>
  <c r="Y30" i="96"/>
  <c r="W30" i="96"/>
  <c r="Y40" i="96"/>
  <c r="U40" i="96"/>
  <c r="W40" i="96"/>
  <c r="S5" i="96"/>
  <c r="R48" i="96"/>
  <c r="Y37" i="96"/>
  <c r="U37" i="96"/>
  <c r="W37" i="96"/>
  <c r="W23" i="96"/>
  <c r="Y23" i="96"/>
  <c r="U23" i="96"/>
  <c r="W31" i="96"/>
  <c r="U31" i="96"/>
  <c r="Y31" i="96"/>
  <c r="Y41" i="96"/>
  <c r="U41" i="96"/>
  <c r="W41" i="96"/>
  <c r="W6" i="96"/>
  <c r="Y6" i="96"/>
  <c r="U6" i="96"/>
  <c r="W14" i="96"/>
  <c r="Y14" i="96"/>
  <c r="U14" i="96"/>
  <c r="U13" i="96"/>
  <c r="W13" i="96"/>
  <c r="Y13" i="96"/>
  <c r="U31" i="90"/>
  <c r="W31" i="90"/>
  <c r="Y31" i="90"/>
  <c r="U6" i="90"/>
  <c r="W6" i="90"/>
  <c r="Y6" i="90"/>
  <c r="Y27" i="90"/>
  <c r="W27" i="90"/>
  <c r="U27" i="90"/>
  <c r="Y36" i="90"/>
  <c r="U36" i="90"/>
  <c r="W36" i="90"/>
  <c r="W23" i="90"/>
  <c r="Y23" i="90"/>
  <c r="U23" i="90"/>
  <c r="Y24" i="90"/>
  <c r="U24" i="90"/>
  <c r="W24" i="90"/>
  <c r="W19" i="90"/>
  <c r="U19" i="90"/>
  <c r="Y19" i="90"/>
  <c r="W12" i="90"/>
  <c r="Y12" i="90"/>
  <c r="U12" i="90"/>
  <c r="W15" i="90"/>
  <c r="U15" i="90"/>
  <c r="Y15" i="90"/>
  <c r="W45" i="90"/>
  <c r="Y45" i="90"/>
  <c r="U45" i="90"/>
  <c r="Y11" i="90"/>
  <c r="U11" i="90"/>
  <c r="W11" i="90"/>
  <c r="Y40" i="105"/>
  <c r="U40" i="105"/>
  <c r="W40" i="105"/>
  <c r="Y38" i="105"/>
  <c r="U38" i="105"/>
  <c r="W38" i="105"/>
  <c r="U36" i="105"/>
  <c r="W36" i="105"/>
  <c r="Y36" i="105"/>
  <c r="U34" i="105"/>
  <c r="W34" i="105"/>
  <c r="Y34" i="105"/>
  <c r="U32" i="105"/>
  <c r="W32" i="105"/>
  <c r="Y32" i="105"/>
  <c r="U30" i="105"/>
  <c r="W30" i="105"/>
  <c r="Y30" i="105"/>
  <c r="U28" i="105"/>
  <c r="W28" i="105"/>
  <c r="Y28" i="105"/>
  <c r="Y26" i="105"/>
  <c r="U26" i="105"/>
  <c r="W26" i="105"/>
  <c r="Y24" i="105"/>
  <c r="U24" i="105"/>
  <c r="W24" i="105"/>
  <c r="Y22" i="105"/>
  <c r="U22" i="105"/>
  <c r="W22" i="105"/>
  <c r="U39" i="81"/>
  <c r="W39" i="81"/>
  <c r="Y39" i="81"/>
  <c r="U37" i="81"/>
  <c r="W37" i="81"/>
  <c r="Y37" i="81"/>
  <c r="U35" i="81"/>
  <c r="W35" i="81"/>
  <c r="Y35" i="81"/>
  <c r="W33" i="81"/>
  <c r="Y33" i="81"/>
  <c r="U33" i="81"/>
  <c r="Y31" i="81"/>
  <c r="U31" i="81"/>
  <c r="W31" i="81"/>
  <c r="Y29" i="81"/>
  <c r="U29" i="81"/>
  <c r="W29" i="81"/>
  <c r="U27" i="81"/>
  <c r="W27" i="81"/>
  <c r="Y27" i="81"/>
  <c r="Y25" i="81"/>
  <c r="U25" i="81"/>
  <c r="W25" i="81"/>
  <c r="U18" i="81"/>
  <c r="W18" i="81"/>
  <c r="Y18" i="81"/>
  <c r="W43" i="81"/>
  <c r="U43" i="81"/>
  <c r="Y43" i="81"/>
  <c r="Y41" i="81"/>
  <c r="U41" i="81"/>
  <c r="W41" i="81"/>
  <c r="W43" i="98"/>
  <c r="U43" i="98"/>
  <c r="Y43" i="98"/>
  <c r="U42" i="98"/>
  <c r="W42" i="98"/>
  <c r="Y42" i="98"/>
  <c r="Y39" i="98"/>
  <c r="U39" i="98"/>
  <c r="W39" i="98"/>
  <c r="W26" i="98"/>
  <c r="Y26" i="98"/>
  <c r="U26" i="98"/>
  <c r="Y35" i="98"/>
  <c r="U35" i="98"/>
  <c r="W35" i="98"/>
  <c r="Y10" i="98"/>
  <c r="U10" i="98"/>
  <c r="W10" i="98"/>
  <c r="Y31" i="98"/>
  <c r="W31" i="98"/>
  <c r="U31" i="98"/>
  <c r="W44" i="98"/>
  <c r="Y44" i="98"/>
  <c r="U44" i="98"/>
  <c r="Y27" i="98"/>
  <c r="U27" i="98"/>
  <c r="W27" i="98"/>
  <c r="Y36" i="98"/>
  <c r="U36" i="98"/>
  <c r="W36" i="98"/>
  <c r="Y23" i="98"/>
  <c r="U23" i="98"/>
  <c r="W23" i="98"/>
  <c r="Y45" i="76"/>
  <c r="U45" i="76"/>
  <c r="W45" i="76"/>
  <c r="Y43" i="76"/>
  <c r="W43" i="76"/>
  <c r="U43" i="76"/>
  <c r="U41" i="76"/>
  <c r="W41" i="76"/>
  <c r="Y41" i="76"/>
  <c r="U39" i="76"/>
  <c r="Y39" i="76"/>
  <c r="W39" i="76"/>
  <c r="U37" i="76"/>
  <c r="W37" i="76"/>
  <c r="Y37" i="76"/>
  <c r="U35" i="76"/>
  <c r="Y35" i="76"/>
  <c r="W35" i="76"/>
  <c r="Y33" i="76"/>
  <c r="U33" i="76"/>
  <c r="W33" i="76"/>
  <c r="Y31" i="76"/>
  <c r="W31" i="76"/>
  <c r="U31" i="76"/>
  <c r="W29" i="76"/>
  <c r="Y29" i="76"/>
  <c r="U29" i="76"/>
  <c r="W27" i="76"/>
  <c r="U27" i="76"/>
  <c r="Y27" i="76"/>
  <c r="W27" i="104"/>
  <c r="U27" i="104"/>
  <c r="Y27" i="104"/>
  <c r="W25" i="104"/>
  <c r="U25" i="104"/>
  <c r="Y25" i="104"/>
  <c r="U23" i="104"/>
  <c r="Y23" i="104"/>
  <c r="W23" i="104"/>
  <c r="W21" i="104"/>
  <c r="Y21" i="104"/>
  <c r="U21" i="104"/>
  <c r="U19" i="104"/>
  <c r="Y19" i="104"/>
  <c r="W19" i="104"/>
  <c r="U17" i="104"/>
  <c r="W17" i="104"/>
  <c r="Y17" i="104"/>
  <c r="U15" i="104"/>
  <c r="W15" i="104"/>
  <c r="Y15" i="104"/>
  <c r="Y13" i="104"/>
  <c r="U13" i="104"/>
  <c r="W13" i="104"/>
  <c r="Y11" i="104"/>
  <c r="U11" i="104"/>
  <c r="W11" i="104"/>
  <c r="Y9" i="104"/>
  <c r="U9" i="104"/>
  <c r="W9" i="104"/>
  <c r="U7" i="104"/>
  <c r="W7" i="104"/>
  <c r="Y7" i="104"/>
  <c r="U34" i="69"/>
  <c r="W34" i="69"/>
  <c r="Y34" i="69"/>
  <c r="U8" i="69"/>
  <c r="W8" i="69"/>
  <c r="Y8" i="69"/>
  <c r="U30" i="69"/>
  <c r="W30" i="69"/>
  <c r="Y30" i="69"/>
  <c r="Y47" i="69"/>
  <c r="W47" i="69"/>
  <c r="U47" i="69"/>
  <c r="Y16" i="69"/>
  <c r="U16" i="69"/>
  <c r="W16" i="69"/>
  <c r="Y45" i="69"/>
  <c r="U45" i="69"/>
  <c r="W45" i="69"/>
  <c r="W11" i="69"/>
  <c r="Y11" i="69"/>
  <c r="U11" i="69"/>
  <c r="U41" i="69"/>
  <c r="W41" i="69"/>
  <c r="Y41" i="69"/>
  <c r="U19" i="69"/>
  <c r="W19" i="69"/>
  <c r="Y19" i="69"/>
  <c r="U17" i="69"/>
  <c r="W17" i="69"/>
  <c r="Y17" i="69"/>
  <c r="Y15" i="69"/>
  <c r="U15" i="69"/>
  <c r="W15" i="69"/>
  <c r="U28" i="103"/>
  <c r="W28" i="103"/>
  <c r="Y28" i="103"/>
  <c r="Y26" i="103"/>
  <c r="U26" i="103"/>
  <c r="W26" i="103"/>
  <c r="Y24" i="103"/>
  <c r="U24" i="103"/>
  <c r="W24" i="103"/>
  <c r="W22" i="103"/>
  <c r="Y22" i="103"/>
  <c r="U22" i="103"/>
  <c r="W20" i="103"/>
  <c r="Y20" i="103"/>
  <c r="U20" i="103"/>
  <c r="U18" i="103"/>
  <c r="W18" i="103"/>
  <c r="Y18" i="103"/>
  <c r="U16" i="103"/>
  <c r="W16" i="103"/>
  <c r="Y16" i="103"/>
  <c r="W14" i="103"/>
  <c r="Y14" i="103"/>
  <c r="U14" i="103"/>
  <c r="W12" i="103"/>
  <c r="Y12" i="103"/>
  <c r="U12" i="103"/>
  <c r="Y10" i="103"/>
  <c r="U10" i="103"/>
  <c r="W10" i="103"/>
  <c r="Y8" i="103"/>
  <c r="U8" i="103"/>
  <c r="W8" i="103"/>
  <c r="W36" i="83"/>
  <c r="Y36" i="83"/>
  <c r="U36" i="83"/>
  <c r="W34" i="83"/>
  <c r="Y34" i="83"/>
  <c r="U34" i="83"/>
  <c r="U32" i="83"/>
  <c r="W32" i="83"/>
  <c r="Y32" i="83"/>
  <c r="Y30" i="83"/>
  <c r="W30" i="83"/>
  <c r="U30" i="83"/>
  <c r="Y28" i="83"/>
  <c r="W28" i="83"/>
  <c r="U28" i="83"/>
  <c r="Y26" i="83"/>
  <c r="W26" i="83"/>
  <c r="U26" i="83"/>
  <c r="Y24" i="83"/>
  <c r="W24" i="83"/>
  <c r="U24" i="83"/>
  <c r="Y22" i="83"/>
  <c r="W22" i="83"/>
  <c r="U22" i="83"/>
  <c r="W20" i="83"/>
  <c r="Y20" i="83"/>
  <c r="U20" i="83"/>
  <c r="W18" i="83"/>
  <c r="Y18" i="83"/>
  <c r="U18" i="83"/>
  <c r="W20" i="102"/>
  <c r="Y20" i="102"/>
  <c r="U20" i="102"/>
  <c r="U18" i="102"/>
  <c r="W18" i="102"/>
  <c r="Y18" i="102"/>
  <c r="U16" i="102"/>
  <c r="W16" i="102"/>
  <c r="Y16" i="102"/>
  <c r="Y14" i="102"/>
  <c r="U14" i="102"/>
  <c r="W14" i="102"/>
  <c r="Y12" i="102"/>
  <c r="U12" i="102"/>
  <c r="W12" i="102"/>
  <c r="Y10" i="102"/>
  <c r="U10" i="102"/>
  <c r="W10" i="102"/>
  <c r="Y8" i="102"/>
  <c r="U8" i="102"/>
  <c r="W8" i="102"/>
  <c r="Y6" i="102"/>
  <c r="U6" i="102"/>
  <c r="W6" i="102"/>
  <c r="U47" i="102"/>
  <c r="Y47" i="102"/>
  <c r="W47" i="102"/>
  <c r="Y45" i="102"/>
  <c r="U45" i="102"/>
  <c r="W45" i="102"/>
  <c r="U31" i="102"/>
  <c r="Y31" i="102"/>
  <c r="W31" i="102"/>
  <c r="U29" i="89"/>
  <c r="W29" i="89"/>
  <c r="Y29" i="89"/>
  <c r="W28" i="89"/>
  <c r="Y28" i="89"/>
  <c r="U28" i="89"/>
  <c r="U25" i="89"/>
  <c r="W25" i="89"/>
  <c r="Y25" i="89"/>
  <c r="Y24" i="89"/>
  <c r="U24" i="89"/>
  <c r="W24" i="89"/>
  <c r="U21" i="89"/>
  <c r="W21" i="89"/>
  <c r="Y21" i="89"/>
  <c r="Y20" i="89"/>
  <c r="U20" i="89"/>
  <c r="W20" i="89"/>
  <c r="U17" i="89"/>
  <c r="W17" i="89"/>
  <c r="Y17" i="89"/>
  <c r="W16" i="89"/>
  <c r="Y16" i="89"/>
  <c r="U16" i="89"/>
  <c r="W13" i="89"/>
  <c r="Y13" i="89"/>
  <c r="U13" i="89"/>
  <c r="Y12" i="89"/>
  <c r="U12" i="89"/>
  <c r="W12" i="89"/>
  <c r="Y9" i="89"/>
  <c r="U9" i="89"/>
  <c r="W9" i="89"/>
  <c r="U25" i="71"/>
  <c r="Y25" i="71"/>
  <c r="W25" i="71"/>
  <c r="Y34" i="71"/>
  <c r="U34" i="71"/>
  <c r="W34" i="71"/>
  <c r="U24" i="71"/>
  <c r="Y24" i="71"/>
  <c r="W24" i="71"/>
  <c r="Y41" i="71"/>
  <c r="U41" i="71"/>
  <c r="W41" i="71"/>
  <c r="W23" i="71"/>
  <c r="U23" i="71"/>
  <c r="Y23" i="71"/>
  <c r="W33" i="71"/>
  <c r="U33" i="71"/>
  <c r="Y33" i="71"/>
  <c r="Y9" i="71"/>
  <c r="W9" i="71"/>
  <c r="U9" i="71"/>
  <c r="U29" i="71"/>
  <c r="Y29" i="71"/>
  <c r="W29" i="71"/>
  <c r="W12" i="71"/>
  <c r="U12" i="71"/>
  <c r="Y12" i="71"/>
  <c r="R48" i="71"/>
  <c r="S5" i="71"/>
  <c r="Y31" i="71"/>
  <c r="W31" i="71"/>
  <c r="U31" i="71"/>
  <c r="W36" i="107"/>
  <c r="Y36" i="107"/>
  <c r="U36" i="107"/>
  <c r="W10" i="107"/>
  <c r="Y10" i="107"/>
  <c r="U10" i="107"/>
  <c r="U8" i="107"/>
  <c r="W8" i="107"/>
  <c r="Y8" i="107"/>
  <c r="W6" i="107"/>
  <c r="Y6" i="107"/>
  <c r="U6" i="107"/>
  <c r="U12" i="107"/>
  <c r="W12" i="107"/>
  <c r="Y12" i="107"/>
  <c r="W47" i="107"/>
  <c r="U47" i="107"/>
  <c r="Y47" i="107"/>
  <c r="Y45" i="107"/>
  <c r="U45" i="107"/>
  <c r="W45" i="107"/>
  <c r="Y37" i="107"/>
  <c r="W37" i="107"/>
  <c r="U37" i="107"/>
  <c r="U21" i="107"/>
  <c r="Y21" i="107"/>
  <c r="W21" i="107"/>
  <c r="W19" i="107"/>
  <c r="U19" i="107"/>
  <c r="Y19" i="107"/>
  <c r="U17" i="107"/>
  <c r="W17" i="107"/>
  <c r="Y17" i="107"/>
  <c r="W42" i="86"/>
  <c r="U42" i="86"/>
  <c r="Y42" i="86"/>
  <c r="R48" i="86"/>
  <c r="S5" i="86"/>
  <c r="U47" i="86"/>
  <c r="W47" i="86"/>
  <c r="Y47" i="86"/>
  <c r="Y18" i="86"/>
  <c r="W18" i="86"/>
  <c r="U18" i="86"/>
  <c r="Y8" i="86"/>
  <c r="U8" i="86"/>
  <c r="W8" i="86"/>
  <c r="Y20" i="86"/>
  <c r="U20" i="86"/>
  <c r="W20" i="86"/>
  <c r="U34" i="86"/>
  <c r="W34" i="86"/>
  <c r="Y34" i="86"/>
  <c r="Y24" i="86"/>
  <c r="U24" i="86"/>
  <c r="W24" i="86"/>
  <c r="Y10" i="86"/>
  <c r="U10" i="86"/>
  <c r="W10" i="86"/>
  <c r="W32" i="86"/>
  <c r="Y32" i="86"/>
  <c r="U32" i="86"/>
  <c r="Y14" i="86"/>
  <c r="U14" i="86"/>
  <c r="W14" i="86"/>
  <c r="Y46" i="88"/>
  <c r="U46" i="88"/>
  <c r="W46" i="88"/>
  <c r="U44" i="88"/>
  <c r="W44" i="88"/>
  <c r="Y44" i="88"/>
  <c r="U42" i="88"/>
  <c r="W42" i="88"/>
  <c r="Y42" i="88"/>
  <c r="Y8" i="88"/>
  <c r="U8" i="88"/>
  <c r="W8" i="88"/>
  <c r="U40" i="88"/>
  <c r="W40" i="88"/>
  <c r="Y40" i="88"/>
  <c r="U38" i="88"/>
  <c r="W38" i="88"/>
  <c r="Y38" i="88"/>
  <c r="U36" i="88"/>
  <c r="W36" i="88"/>
  <c r="Y36" i="88"/>
  <c r="U6" i="88"/>
  <c r="W6" i="88"/>
  <c r="Y6" i="88"/>
  <c r="W12" i="88"/>
  <c r="Y12" i="88"/>
  <c r="U12" i="88"/>
  <c r="Y10" i="88"/>
  <c r="U10" i="88"/>
  <c r="W10" i="88"/>
  <c r="Y11" i="74"/>
  <c r="U11" i="74"/>
  <c r="W11" i="74"/>
  <c r="Y28" i="74"/>
  <c r="U28" i="74"/>
  <c r="W28" i="74"/>
  <c r="Y27" i="74"/>
  <c r="W27" i="74"/>
  <c r="U27" i="74"/>
  <c r="W22" i="74"/>
  <c r="Y22" i="74"/>
  <c r="U22" i="74"/>
  <c r="W23" i="74"/>
  <c r="U23" i="74"/>
  <c r="Y23" i="74"/>
  <c r="Y25" i="74"/>
  <c r="W25" i="74"/>
  <c r="U25" i="74"/>
  <c r="U16" i="74"/>
  <c r="W16" i="74"/>
  <c r="Y16" i="74"/>
  <c r="U37" i="74"/>
  <c r="W37" i="74"/>
  <c r="Y37" i="74"/>
  <c r="Y20" i="74"/>
  <c r="U20" i="74"/>
  <c r="W20" i="74"/>
  <c r="W33" i="74"/>
  <c r="Y33" i="74"/>
  <c r="U33" i="74"/>
  <c r="U44" i="74"/>
  <c r="W44" i="74"/>
  <c r="Y44" i="74"/>
  <c r="Y15" i="85"/>
  <c r="U15" i="85"/>
  <c r="W15" i="85"/>
  <c r="U17" i="85"/>
  <c r="W17" i="85"/>
  <c r="Y17" i="85"/>
  <c r="Y19" i="85"/>
  <c r="U19" i="85"/>
  <c r="W19" i="85"/>
  <c r="U13" i="85"/>
  <c r="W13" i="85"/>
  <c r="Y13" i="85"/>
  <c r="U11" i="85"/>
  <c r="W11" i="85"/>
  <c r="Y11" i="85"/>
  <c r="S5" i="85"/>
  <c r="R48" i="85"/>
  <c r="W7" i="85"/>
  <c r="Y7" i="85"/>
  <c r="U7" i="85"/>
  <c r="W9" i="85"/>
  <c r="Y9" i="85"/>
  <c r="U9" i="85"/>
  <c r="U42" i="85"/>
  <c r="W42" i="85"/>
  <c r="Y42" i="85"/>
  <c r="U44" i="85"/>
  <c r="W44" i="85"/>
  <c r="Y44" i="85"/>
  <c r="W46" i="85"/>
  <c r="Y46" i="85"/>
  <c r="U46" i="85"/>
  <c r="Y18" i="70"/>
  <c r="W18" i="70"/>
  <c r="U18" i="70"/>
  <c r="Y30" i="70"/>
  <c r="U30" i="70"/>
  <c r="W30" i="70"/>
  <c r="Y12" i="70"/>
  <c r="W12" i="70"/>
  <c r="U12" i="70"/>
  <c r="U24" i="70"/>
  <c r="W24" i="70"/>
  <c r="Y24" i="70"/>
  <c r="W25" i="70"/>
  <c r="U25" i="70"/>
  <c r="Y25" i="70"/>
  <c r="U7" i="70"/>
  <c r="W7" i="70"/>
  <c r="Y7" i="70"/>
  <c r="W20" i="70"/>
  <c r="Y20" i="70"/>
  <c r="U20" i="70"/>
  <c r="Y9" i="70"/>
  <c r="U9" i="70"/>
  <c r="W9" i="70"/>
  <c r="Y44" i="70"/>
  <c r="U44" i="70"/>
  <c r="W44" i="70"/>
  <c r="Y33" i="70"/>
  <c r="U33" i="70"/>
  <c r="W33" i="70"/>
  <c r="Y38" i="70"/>
  <c r="U38" i="70"/>
  <c r="W38" i="70"/>
  <c r="Y35" i="99"/>
  <c r="U35" i="99"/>
  <c r="W35" i="99"/>
  <c r="U32" i="99"/>
  <c r="W32" i="99"/>
  <c r="Y32" i="99"/>
  <c r="W30" i="99"/>
  <c r="Y30" i="99"/>
  <c r="U30" i="99"/>
  <c r="W28" i="99"/>
  <c r="Y28" i="99"/>
  <c r="U28" i="99"/>
  <c r="U14" i="99"/>
  <c r="W14" i="99"/>
  <c r="Y14" i="99"/>
  <c r="R48" i="99"/>
  <c r="S5" i="99"/>
  <c r="Y46" i="99"/>
  <c r="U46" i="99"/>
  <c r="W46" i="99"/>
  <c r="Y44" i="99"/>
  <c r="U44" i="99"/>
  <c r="W44" i="99"/>
  <c r="Y21" i="99"/>
  <c r="U21" i="99"/>
  <c r="W21" i="99"/>
  <c r="Y19" i="99"/>
  <c r="U19" i="99"/>
  <c r="W19" i="99"/>
  <c r="W32" i="95"/>
  <c r="Y32" i="95"/>
  <c r="U32" i="95"/>
  <c r="U19" i="95"/>
  <c r="W19" i="95"/>
  <c r="Y19" i="95"/>
  <c r="W24" i="95"/>
  <c r="Y24" i="95"/>
  <c r="U24" i="95"/>
  <c r="W15" i="95"/>
  <c r="Y15" i="95"/>
  <c r="U15" i="95"/>
  <c r="Y16" i="95"/>
  <c r="U16" i="95"/>
  <c r="W16" i="95"/>
  <c r="U11" i="95"/>
  <c r="W11" i="95"/>
  <c r="Y11" i="95"/>
  <c r="W8" i="95"/>
  <c r="Y8" i="95"/>
  <c r="U8" i="95"/>
  <c r="W7" i="95"/>
  <c r="Y7" i="95"/>
  <c r="U7" i="95"/>
  <c r="Y45" i="95"/>
  <c r="W45" i="95"/>
  <c r="U45" i="95"/>
  <c r="Y46" i="95"/>
  <c r="U46" i="95"/>
  <c r="W46" i="95"/>
  <c r="W41" i="95"/>
  <c r="Y41" i="95"/>
  <c r="U41" i="95"/>
  <c r="U18" i="93"/>
  <c r="Y18" i="93"/>
  <c r="W18" i="93"/>
  <c r="U26" i="93"/>
  <c r="Y26" i="93"/>
  <c r="W26" i="93"/>
  <c r="U34" i="93"/>
  <c r="W34" i="93"/>
  <c r="Y34" i="93"/>
  <c r="Y44" i="93"/>
  <c r="U44" i="93"/>
  <c r="W44" i="93"/>
  <c r="W9" i="93"/>
  <c r="U9" i="93"/>
  <c r="Y9" i="93"/>
  <c r="Y17" i="93"/>
  <c r="U17" i="93"/>
  <c r="W17" i="93"/>
  <c r="W25" i="93"/>
  <c r="Y25" i="93"/>
  <c r="U25" i="93"/>
  <c r="U35" i="93"/>
  <c r="Y35" i="93"/>
  <c r="W35" i="93"/>
  <c r="W41" i="93"/>
  <c r="Y41" i="93"/>
  <c r="U41" i="93"/>
  <c r="Y6" i="93"/>
  <c r="W6" i="93"/>
  <c r="U6" i="93"/>
  <c r="Y13" i="93"/>
  <c r="U13" i="93"/>
  <c r="W13" i="93"/>
  <c r="R48" i="75"/>
  <c r="S5" i="75"/>
  <c r="W24" i="75"/>
  <c r="Y24" i="75"/>
  <c r="U24" i="75"/>
  <c r="U42" i="75"/>
  <c r="W42" i="75"/>
  <c r="Y42" i="75"/>
  <c r="U26" i="75"/>
  <c r="W26" i="75"/>
  <c r="Y26" i="75"/>
  <c r="U40" i="75"/>
  <c r="W40" i="75"/>
  <c r="Y40" i="75"/>
  <c r="Y10" i="75"/>
  <c r="U10" i="75"/>
  <c r="W10" i="75"/>
  <c r="U36" i="75"/>
  <c r="W36" i="75"/>
  <c r="Y36" i="75"/>
  <c r="U38" i="75"/>
  <c r="W38" i="75"/>
  <c r="Y38" i="75"/>
  <c r="Y32" i="75"/>
  <c r="U32" i="75"/>
  <c r="W32" i="75"/>
  <c r="Y22" i="75"/>
  <c r="U22" i="75"/>
  <c r="W22" i="75"/>
  <c r="Y28" i="75"/>
  <c r="U28" i="75"/>
  <c r="W28" i="75"/>
  <c r="U34" i="77"/>
  <c r="W34" i="77"/>
  <c r="Y34" i="77"/>
  <c r="W37" i="77"/>
  <c r="Y37" i="77"/>
  <c r="U37" i="77"/>
  <c r="Y33" i="77"/>
  <c r="U33" i="77"/>
  <c r="W33" i="77"/>
  <c r="W25" i="80"/>
  <c r="Y25" i="80"/>
  <c r="U25" i="80"/>
  <c r="W39" i="80"/>
  <c r="U39" i="80"/>
  <c r="Y39" i="80"/>
  <c r="Y45" i="80"/>
  <c r="U45" i="80"/>
  <c r="W45" i="80"/>
  <c r="W15" i="80"/>
  <c r="Y15" i="80"/>
  <c r="U15" i="80"/>
  <c r="W33" i="80"/>
  <c r="Y33" i="80"/>
  <c r="U33" i="80"/>
  <c r="W9" i="80"/>
  <c r="Y9" i="80"/>
  <c r="U9" i="80"/>
  <c r="Y35" i="80"/>
  <c r="W35" i="80"/>
  <c r="U35" i="80"/>
  <c r="W21" i="80"/>
  <c r="Y21" i="80"/>
  <c r="U21" i="80"/>
  <c r="Y45" i="78"/>
  <c r="U45" i="78"/>
  <c r="W45" i="78"/>
  <c r="W13" i="78"/>
  <c r="U13" i="78"/>
  <c r="Y13" i="78"/>
  <c r="W32" i="78"/>
  <c r="Y32" i="78"/>
  <c r="U32" i="78"/>
  <c r="U7" i="78"/>
  <c r="W7" i="78"/>
  <c r="Y7" i="78"/>
  <c r="W27" i="78"/>
  <c r="Y27" i="78"/>
  <c r="U27" i="78"/>
  <c r="Y17" i="78"/>
  <c r="U17" i="78"/>
  <c r="W17" i="78"/>
  <c r="Y46" i="78"/>
  <c r="U46" i="78"/>
  <c r="W46" i="78"/>
  <c r="W16" i="78"/>
  <c r="Y16" i="78"/>
  <c r="U16" i="78"/>
  <c r="W38" i="78"/>
  <c r="Y38" i="78"/>
  <c r="U38" i="78"/>
  <c r="W20" i="78"/>
  <c r="Y20" i="78"/>
  <c r="U20" i="78"/>
  <c r="U30" i="73"/>
  <c r="W30" i="73"/>
  <c r="Y30" i="73"/>
  <c r="U40" i="73"/>
  <c r="W40" i="73"/>
  <c r="Y40" i="73"/>
  <c r="U47" i="73"/>
  <c r="W47" i="73"/>
  <c r="Y47" i="73"/>
  <c r="W45" i="73"/>
  <c r="U45" i="73"/>
  <c r="Y45" i="73"/>
  <c r="U43" i="73"/>
  <c r="W43" i="73"/>
  <c r="Y43" i="73"/>
  <c r="Y7" i="73"/>
  <c r="U7" i="73"/>
  <c r="W7" i="73"/>
  <c r="W8" i="73"/>
  <c r="U8" i="73"/>
  <c r="Y8" i="73"/>
  <c r="W18" i="73"/>
  <c r="Y18" i="73"/>
  <c r="U18" i="73"/>
  <c r="U28" i="73"/>
  <c r="W28" i="73"/>
  <c r="Y28" i="73"/>
  <c r="Y14" i="73"/>
  <c r="U14" i="73"/>
  <c r="W14" i="73"/>
  <c r="Y36" i="73"/>
  <c r="U36" i="73"/>
  <c r="W36" i="73"/>
  <c r="Y42" i="79"/>
  <c r="U42" i="79"/>
  <c r="W42" i="79"/>
  <c r="Y21" i="79"/>
  <c r="W21" i="79"/>
  <c r="U21" i="79"/>
  <c r="U43" i="79"/>
  <c r="W43" i="79"/>
  <c r="Y43" i="79"/>
  <c r="U38" i="79"/>
  <c r="W38" i="79"/>
  <c r="Y38" i="79"/>
  <c r="Y26" i="79"/>
  <c r="U26" i="79"/>
  <c r="W26" i="79"/>
  <c r="Y34" i="79"/>
  <c r="W34" i="79"/>
  <c r="U34" i="79"/>
  <c r="Y25" i="79"/>
  <c r="U25" i="79"/>
  <c r="W25" i="79"/>
  <c r="W29" i="79"/>
  <c r="U29" i="79"/>
  <c r="Y29" i="79"/>
  <c r="W41" i="79"/>
  <c r="Y41" i="79"/>
  <c r="U41" i="79"/>
  <c r="W46" i="79"/>
  <c r="U46" i="79"/>
  <c r="Y46" i="79"/>
  <c r="W36" i="79"/>
  <c r="Y36" i="79"/>
  <c r="U36" i="79"/>
  <c r="U39" i="100"/>
  <c r="W39" i="100"/>
  <c r="Y39" i="100"/>
  <c r="W37" i="100"/>
  <c r="U37" i="100"/>
  <c r="Y37" i="100"/>
  <c r="W35" i="100"/>
  <c r="U35" i="100"/>
  <c r="Y35" i="100"/>
  <c r="W33" i="100"/>
  <c r="Y33" i="100"/>
  <c r="U33" i="100"/>
  <c r="U31" i="100"/>
  <c r="Y31" i="100"/>
  <c r="W31" i="100"/>
  <c r="U29" i="100"/>
  <c r="Y29" i="100"/>
  <c r="W29" i="100"/>
  <c r="U27" i="100"/>
  <c r="Y27" i="100"/>
  <c r="W27" i="100"/>
  <c r="W25" i="100"/>
  <c r="Y25" i="100"/>
  <c r="U25" i="100"/>
  <c r="U23" i="100"/>
  <c r="Y23" i="100"/>
  <c r="W23" i="100"/>
  <c r="U21" i="100"/>
  <c r="Y21" i="100"/>
  <c r="W21" i="100"/>
  <c r="U19" i="100"/>
  <c r="W19" i="100"/>
  <c r="Y19" i="100"/>
  <c r="Y44" i="97"/>
  <c r="U44" i="97"/>
  <c r="W44" i="97"/>
  <c r="U41" i="97"/>
  <c r="W41" i="97"/>
  <c r="Y41" i="97"/>
  <c r="U39" i="97"/>
  <c r="W39" i="97"/>
  <c r="Y39" i="97"/>
  <c r="W37" i="97"/>
  <c r="Y37" i="97"/>
  <c r="U37" i="97"/>
  <c r="W15" i="97"/>
  <c r="Y15" i="97"/>
  <c r="U15" i="97"/>
  <c r="W13" i="97"/>
  <c r="Y13" i="97"/>
  <c r="U13" i="97"/>
  <c r="W11" i="97"/>
  <c r="Y11" i="97"/>
  <c r="U11" i="97"/>
  <c r="U43" i="97"/>
  <c r="Y43" i="97"/>
  <c r="W43" i="97"/>
  <c r="Y30" i="97"/>
  <c r="U30" i="97"/>
  <c r="W30" i="97"/>
  <c r="Y28" i="97"/>
  <c r="U28" i="97"/>
  <c r="W28" i="97"/>
  <c r="W14" i="67"/>
  <c r="Y14" i="67"/>
  <c r="U14" i="67"/>
  <c r="W38" i="67"/>
  <c r="Y38" i="67"/>
  <c r="U38" i="67"/>
  <c r="W16" i="67"/>
  <c r="Y16" i="67"/>
  <c r="U16" i="67"/>
  <c r="Y19" i="67"/>
  <c r="W19" i="67"/>
  <c r="U19" i="67"/>
  <c r="W30" i="67"/>
  <c r="Y30" i="67"/>
  <c r="U30" i="67"/>
  <c r="W28" i="67"/>
  <c r="Y28" i="67"/>
  <c r="U28" i="67"/>
  <c r="U20" i="67"/>
  <c r="W20" i="67"/>
  <c r="Y20" i="67"/>
  <c r="W44" i="67"/>
  <c r="Y44" i="67"/>
  <c r="U44" i="67"/>
  <c r="Y23" i="67"/>
  <c r="W23" i="67"/>
  <c r="U23" i="67"/>
  <c r="Y27" i="67"/>
  <c r="U27" i="67"/>
  <c r="W27" i="67"/>
  <c r="U22" i="67"/>
  <c r="W22" i="67"/>
  <c r="Y22" i="67"/>
  <c r="R48" i="87"/>
  <c r="S5" i="87"/>
  <c r="W44" i="87"/>
  <c r="Y44" i="87"/>
  <c r="U44" i="87"/>
  <c r="U16" i="87"/>
  <c r="Y16" i="87"/>
  <c r="W16" i="87"/>
  <c r="U40" i="87"/>
  <c r="Y40" i="87"/>
  <c r="W40" i="87"/>
  <c r="W45" i="87"/>
  <c r="Y45" i="87"/>
  <c r="U45" i="87"/>
  <c r="U8" i="87"/>
  <c r="W8" i="87"/>
  <c r="Y8" i="87"/>
  <c r="W47" i="87"/>
  <c r="Y47" i="87"/>
  <c r="U47" i="87"/>
  <c r="U39" i="87"/>
  <c r="W39" i="87"/>
  <c r="Y39" i="87"/>
  <c r="Y23" i="87"/>
  <c r="U23" i="87"/>
  <c r="W23" i="87"/>
  <c r="U14" i="87"/>
  <c r="W14" i="87"/>
  <c r="Y14" i="87"/>
  <c r="U19" i="87"/>
  <c r="W19" i="87"/>
  <c r="Y19" i="87"/>
  <c r="W37" i="82"/>
  <c r="Y37" i="82"/>
  <c r="U37" i="82"/>
  <c r="Y23" i="82"/>
  <c r="U23" i="82"/>
  <c r="W23" i="82"/>
  <c r="Y33" i="82"/>
  <c r="U33" i="82"/>
  <c r="W33" i="82"/>
  <c r="U18" i="82"/>
  <c r="W18" i="82"/>
  <c r="Y18" i="82"/>
  <c r="U29" i="82"/>
  <c r="W29" i="82"/>
  <c r="Y29" i="82"/>
  <c r="W12" i="82"/>
  <c r="Y12" i="82"/>
  <c r="U12" i="82"/>
  <c r="U25" i="82"/>
  <c r="W25" i="82"/>
  <c r="Y25" i="82"/>
  <c r="W7" i="82"/>
  <c r="Y7" i="82"/>
  <c r="U7" i="82"/>
  <c r="W21" i="82"/>
  <c r="Y21" i="82"/>
  <c r="U21" i="82"/>
  <c r="Y43" i="82"/>
  <c r="W43" i="82"/>
  <c r="U43" i="82"/>
  <c r="U17" i="82"/>
  <c r="W17" i="82"/>
  <c r="Y17" i="82"/>
  <c r="Y36" i="72"/>
  <c r="U36" i="72"/>
  <c r="W36" i="72"/>
  <c r="U46" i="72"/>
  <c r="W46" i="72"/>
  <c r="Y46" i="72"/>
  <c r="Y32" i="72"/>
  <c r="U32" i="72"/>
  <c r="W32" i="72"/>
  <c r="W34" i="72"/>
  <c r="Y34" i="72"/>
  <c r="U34" i="72"/>
  <c r="U28" i="72"/>
  <c r="W28" i="72"/>
  <c r="Y28" i="72"/>
  <c r="W11" i="72"/>
  <c r="Y11" i="72"/>
  <c r="U11" i="72"/>
  <c r="Y38" i="72"/>
  <c r="U38" i="72"/>
  <c r="W38" i="72"/>
  <c r="U44" i="72"/>
  <c r="W44" i="72"/>
  <c r="Y44" i="72"/>
  <c r="Y22" i="72"/>
  <c r="U22" i="72"/>
  <c r="W22" i="72"/>
  <c r="Y40" i="72"/>
  <c r="U40" i="72"/>
  <c r="W40" i="72"/>
  <c r="Y6" i="72"/>
  <c r="U6" i="72"/>
  <c r="W6" i="72"/>
  <c r="U41" i="101"/>
  <c r="W41" i="101"/>
  <c r="Y41" i="101"/>
  <c r="Y39" i="101"/>
  <c r="W39" i="101"/>
  <c r="U39" i="101"/>
  <c r="W37" i="101"/>
  <c r="U37" i="101"/>
  <c r="Y37" i="101"/>
  <c r="Y14" i="101"/>
  <c r="U14" i="101"/>
  <c r="W14" i="101"/>
  <c r="Y12" i="101"/>
  <c r="U12" i="101"/>
  <c r="W12" i="101"/>
  <c r="W10" i="101"/>
  <c r="Y10" i="101"/>
  <c r="U10" i="101"/>
  <c r="W8" i="101"/>
  <c r="Y8" i="101"/>
  <c r="U8" i="101"/>
  <c r="W6" i="101"/>
  <c r="Y6" i="101"/>
  <c r="U6" i="101"/>
  <c r="W47" i="101"/>
  <c r="U47" i="101"/>
  <c r="Y47" i="101"/>
  <c r="W45" i="101"/>
  <c r="Y45" i="101"/>
  <c r="U45" i="101"/>
  <c r="W43" i="101"/>
  <c r="U43" i="101"/>
  <c r="Y43" i="101"/>
  <c r="U34" i="66"/>
  <c r="W34" i="66"/>
  <c r="Y34" i="66"/>
  <c r="U38" i="66"/>
  <c r="W38" i="66"/>
  <c r="Y38" i="66"/>
  <c r="U28" i="66"/>
  <c r="W28" i="66"/>
  <c r="Y28" i="66"/>
  <c r="W11" i="66"/>
  <c r="U11" i="66"/>
  <c r="Y11" i="66"/>
  <c r="W8" i="66"/>
  <c r="U8" i="66"/>
  <c r="Y8" i="66"/>
  <c r="Y26" i="66"/>
  <c r="U26" i="66"/>
  <c r="W26" i="66"/>
  <c r="W18" i="66"/>
  <c r="Y18" i="66"/>
  <c r="U18" i="66"/>
  <c r="Y9" i="66"/>
  <c r="U9" i="66"/>
  <c r="W9" i="66"/>
  <c r="Y15" i="66"/>
  <c r="U15" i="66"/>
  <c r="W15" i="66"/>
  <c r="U46" i="66"/>
  <c r="W46" i="66"/>
  <c r="Y46" i="66"/>
  <c r="Y43" i="66"/>
  <c r="W43" i="66"/>
  <c r="U43" i="66"/>
  <c r="U8" i="91"/>
  <c r="W8" i="91"/>
  <c r="Y8" i="91"/>
  <c r="Y6" i="91"/>
  <c r="U6" i="91"/>
  <c r="W6" i="91"/>
  <c r="Y47" i="91"/>
  <c r="W47" i="91"/>
  <c r="U47" i="91"/>
  <c r="W12" i="91"/>
  <c r="Y12" i="91"/>
  <c r="U12" i="91"/>
  <c r="Y24" i="91"/>
  <c r="U24" i="91"/>
  <c r="W24" i="91"/>
  <c r="U22" i="91"/>
  <c r="W22" i="91"/>
  <c r="Y22" i="91"/>
  <c r="Y20" i="91"/>
  <c r="U20" i="91"/>
  <c r="W20" i="91"/>
  <c r="U31" i="91"/>
  <c r="W31" i="91"/>
  <c r="Y31" i="91"/>
  <c r="W39" i="91"/>
  <c r="Y39" i="91"/>
  <c r="U39" i="91"/>
  <c r="Y37" i="91"/>
  <c r="U37" i="91"/>
  <c r="W37" i="91"/>
  <c r="Y41" i="84"/>
  <c r="U41" i="84"/>
  <c r="W41" i="84"/>
  <c r="U39" i="84"/>
  <c r="W39" i="84"/>
  <c r="Y39" i="84"/>
  <c r="U37" i="84"/>
  <c r="W37" i="84"/>
  <c r="Y37" i="84"/>
  <c r="W23" i="84"/>
  <c r="U23" i="84"/>
  <c r="Y23" i="84"/>
  <c r="Y35" i="84"/>
  <c r="U35" i="84"/>
  <c r="W35" i="84"/>
  <c r="Y33" i="84"/>
  <c r="U33" i="84"/>
  <c r="W33" i="84"/>
  <c r="W31" i="84"/>
  <c r="U31" i="84"/>
  <c r="Y31" i="84"/>
  <c r="Y21" i="84"/>
  <c r="U21" i="84"/>
  <c r="W21" i="84"/>
  <c r="Y29" i="84"/>
  <c r="W29" i="84"/>
  <c r="U29" i="84"/>
  <c r="Y27" i="84"/>
  <c r="W27" i="84"/>
  <c r="U27" i="84"/>
  <c r="Y25" i="84"/>
  <c r="W25" i="84"/>
  <c r="U25" i="84"/>
  <c r="Y31" i="92"/>
  <c r="U31" i="92"/>
  <c r="W31" i="92"/>
  <c r="Y29" i="92"/>
  <c r="W29" i="92"/>
  <c r="U29" i="92"/>
  <c r="W27" i="92"/>
  <c r="U27" i="92"/>
  <c r="Y27" i="92"/>
  <c r="W25" i="92"/>
  <c r="U25" i="92"/>
  <c r="Y25" i="92"/>
  <c r="Y23" i="92"/>
  <c r="W23" i="92"/>
  <c r="U23" i="92"/>
  <c r="U21" i="92"/>
  <c r="Y21" i="92"/>
  <c r="W21" i="92"/>
  <c r="Y19" i="92"/>
  <c r="W19" i="92"/>
  <c r="U19" i="92"/>
  <c r="U17" i="92"/>
  <c r="W17" i="92"/>
  <c r="Y17" i="92"/>
  <c r="U15" i="92"/>
  <c r="W15" i="92"/>
  <c r="Y15" i="92"/>
  <c r="W13" i="92"/>
  <c r="Y13" i="92"/>
  <c r="U13" i="92"/>
  <c r="U8" i="106"/>
  <c r="W8" i="106"/>
  <c r="Y8" i="106"/>
  <c r="Y6" i="106"/>
  <c r="U6" i="106"/>
  <c r="W6" i="106"/>
  <c r="W47" i="106"/>
  <c r="U47" i="106"/>
  <c r="Y47" i="106"/>
  <c r="W45" i="106"/>
  <c r="Y45" i="106"/>
  <c r="U45" i="106"/>
  <c r="Y43" i="106"/>
  <c r="U43" i="106"/>
  <c r="W43" i="106"/>
  <c r="U41" i="106"/>
  <c r="Y41" i="106"/>
  <c r="W41" i="106"/>
  <c r="Y39" i="106"/>
  <c r="W39" i="106"/>
  <c r="U39" i="106"/>
  <c r="Y37" i="106"/>
  <c r="W37" i="106"/>
  <c r="U37" i="106"/>
  <c r="W35" i="106"/>
  <c r="U35" i="106"/>
  <c r="Y35" i="106"/>
  <c r="W33" i="106"/>
  <c r="U33" i="106"/>
  <c r="Y33" i="106"/>
  <c r="U31" i="106"/>
  <c r="Y31" i="106"/>
  <c r="W31" i="106"/>
  <c r="Y37" i="94"/>
  <c r="U37" i="94"/>
  <c r="W37" i="94"/>
  <c r="U8" i="94"/>
  <c r="Y8" i="94"/>
  <c r="W8" i="94"/>
  <c r="U32" i="94"/>
  <c r="W32" i="94"/>
  <c r="Y32" i="94"/>
  <c r="Y44" i="94"/>
  <c r="W44" i="94"/>
  <c r="U44" i="94"/>
  <c r="U26" i="94"/>
  <c r="Y26" i="94"/>
  <c r="W26" i="94"/>
  <c r="Y38" i="94"/>
  <c r="W38" i="94"/>
  <c r="U38" i="94"/>
  <c r="Y21" i="94"/>
  <c r="U21" i="94"/>
  <c r="W21" i="94"/>
  <c r="Y33" i="94"/>
  <c r="U33" i="94"/>
  <c r="W33" i="94"/>
  <c r="W16" i="94"/>
  <c r="Y16" i="94"/>
  <c r="U16" i="94"/>
  <c r="W28" i="94"/>
  <c r="Y28" i="94"/>
  <c r="U28" i="94"/>
  <c r="W10" i="94"/>
  <c r="Y10" i="94"/>
  <c r="U10" i="94"/>
  <c r="W24" i="96"/>
  <c r="U24" i="96"/>
  <c r="Y24" i="96"/>
  <c r="Y32" i="96"/>
  <c r="U32" i="96"/>
  <c r="W32" i="96"/>
  <c r="Y42" i="96"/>
  <c r="U42" i="96"/>
  <c r="W42" i="96"/>
  <c r="W7" i="96"/>
  <c r="Y7" i="96"/>
  <c r="U7" i="96"/>
  <c r="W34" i="96"/>
  <c r="Y34" i="96"/>
  <c r="U34" i="96"/>
  <c r="W25" i="96"/>
  <c r="Y25" i="96"/>
  <c r="U25" i="96"/>
  <c r="Y33" i="96"/>
  <c r="U33" i="96"/>
  <c r="W33" i="96"/>
  <c r="U43" i="96"/>
  <c r="W43" i="96"/>
  <c r="Y43" i="96"/>
  <c r="U8" i="96"/>
  <c r="W8" i="96"/>
  <c r="Y8" i="96"/>
  <c r="U38" i="96"/>
  <c r="W38" i="96"/>
  <c r="Y38" i="96"/>
  <c r="Y18" i="96"/>
  <c r="U18" i="96"/>
  <c r="W18" i="96"/>
  <c r="U41" i="90"/>
  <c r="W41" i="90"/>
  <c r="Y41" i="90"/>
  <c r="W7" i="90"/>
  <c r="Y7" i="90"/>
  <c r="U7" i="90"/>
  <c r="W37" i="90"/>
  <c r="Y37" i="90"/>
  <c r="U37" i="90"/>
  <c r="Y44" i="90"/>
  <c r="U44" i="90"/>
  <c r="W44" i="90"/>
  <c r="W33" i="90"/>
  <c r="Y33" i="90"/>
  <c r="U33" i="90"/>
  <c r="Y40" i="90"/>
  <c r="U40" i="90"/>
  <c r="W40" i="90"/>
  <c r="W29" i="90"/>
  <c r="Y29" i="90"/>
  <c r="U29" i="90"/>
  <c r="Y28" i="90"/>
  <c r="U28" i="90"/>
  <c r="W28" i="90"/>
  <c r="U25" i="90"/>
  <c r="Y25" i="90"/>
  <c r="W25" i="90"/>
  <c r="U20" i="90"/>
  <c r="W20" i="90"/>
  <c r="Y20" i="90"/>
  <c r="U20" i="105"/>
  <c r="W20" i="105"/>
  <c r="Y20" i="105"/>
  <c r="Y18" i="105"/>
  <c r="U18" i="105"/>
  <c r="W18" i="105"/>
  <c r="Y16" i="105"/>
  <c r="U16" i="105"/>
  <c r="W16" i="105"/>
  <c r="U14" i="105"/>
  <c r="W14" i="105"/>
  <c r="Y14" i="105"/>
  <c r="U12" i="105"/>
  <c r="W12" i="105"/>
  <c r="Y12" i="105"/>
  <c r="W10" i="105"/>
  <c r="Y10" i="105"/>
  <c r="U10" i="105"/>
  <c r="U8" i="105"/>
  <c r="W8" i="105"/>
  <c r="Y8" i="105"/>
  <c r="U6" i="105"/>
  <c r="W6" i="105"/>
  <c r="Y6" i="105"/>
  <c r="W47" i="105"/>
  <c r="U47" i="105"/>
  <c r="Y47" i="105"/>
  <c r="W45" i="105"/>
  <c r="Y45" i="105"/>
  <c r="U45" i="105"/>
  <c r="Y43" i="105"/>
  <c r="U43" i="105"/>
  <c r="W43" i="105"/>
  <c r="W17" i="81"/>
  <c r="Y17" i="81"/>
  <c r="U17" i="81"/>
  <c r="W15" i="81"/>
  <c r="Y15" i="81"/>
  <c r="U15" i="81"/>
  <c r="W13" i="81"/>
  <c r="Y13" i="81"/>
  <c r="U13" i="81"/>
  <c r="Y11" i="81"/>
  <c r="U11" i="81"/>
  <c r="W11" i="81"/>
  <c r="U9" i="81"/>
  <c r="W9" i="81"/>
  <c r="Y9" i="81"/>
  <c r="W7" i="81"/>
  <c r="Y7" i="81"/>
  <c r="U7" i="81"/>
  <c r="S5" i="81"/>
  <c r="R48" i="81"/>
  <c r="W46" i="81"/>
  <c r="Y46" i="81"/>
  <c r="U46" i="81"/>
  <c r="Y23" i="81"/>
  <c r="U23" i="81"/>
  <c r="W23" i="81"/>
  <c r="U21" i="81"/>
  <c r="W21" i="81"/>
  <c r="Y21" i="81"/>
  <c r="U19" i="81"/>
  <c r="W19" i="81"/>
  <c r="Y19" i="81"/>
  <c r="W28" i="98"/>
  <c r="Y28" i="98"/>
  <c r="U28" i="98"/>
  <c r="U19" i="98"/>
  <c r="W19" i="98"/>
  <c r="Y19" i="98"/>
  <c r="W20" i="98"/>
  <c r="Y20" i="98"/>
  <c r="U20" i="98"/>
  <c r="W15" i="98"/>
  <c r="Y15" i="98"/>
  <c r="U15" i="98"/>
  <c r="W12" i="98"/>
  <c r="Y12" i="98"/>
  <c r="U12" i="98"/>
  <c r="U11" i="98"/>
  <c r="W11" i="98"/>
  <c r="Y11" i="98"/>
  <c r="W34" i="98"/>
  <c r="Y34" i="98"/>
  <c r="U34" i="98"/>
  <c r="W7" i="98"/>
  <c r="Y7" i="98"/>
  <c r="U7" i="98"/>
  <c r="W45" i="98"/>
  <c r="Y45" i="98"/>
  <c r="U45" i="98"/>
  <c r="Y40" i="98"/>
  <c r="U40" i="98"/>
  <c r="W40" i="98"/>
  <c r="W41" i="98"/>
  <c r="Y41" i="98"/>
  <c r="U41" i="98"/>
  <c r="W25" i="76"/>
  <c r="Y25" i="76"/>
  <c r="U25" i="76"/>
  <c r="Y23" i="76"/>
  <c r="W23" i="76"/>
  <c r="U23" i="76"/>
  <c r="Y21" i="76"/>
  <c r="U21" i="76"/>
  <c r="W21" i="76"/>
  <c r="Y19" i="76"/>
  <c r="U19" i="76"/>
  <c r="W19" i="76"/>
  <c r="U17" i="76"/>
  <c r="W17" i="76"/>
  <c r="Y17" i="76"/>
  <c r="Y15" i="76"/>
  <c r="U15" i="76"/>
  <c r="W15" i="76"/>
  <c r="U13" i="76"/>
  <c r="W13" i="76"/>
  <c r="Y13" i="76"/>
  <c r="U11" i="76"/>
  <c r="W11" i="76"/>
  <c r="Y11" i="76"/>
  <c r="Y9" i="76"/>
  <c r="U9" i="76"/>
  <c r="W9" i="76"/>
  <c r="W7" i="76"/>
  <c r="Y7" i="76"/>
  <c r="U7" i="76"/>
  <c r="S5" i="76"/>
  <c r="R48" i="76"/>
  <c r="S5" i="104"/>
  <c r="R48" i="104"/>
  <c r="Y46" i="104"/>
  <c r="U46" i="104"/>
  <c r="W46" i="104"/>
  <c r="U44" i="104"/>
  <c r="W44" i="104"/>
  <c r="Y44" i="104"/>
  <c r="Y42" i="104"/>
  <c r="U42" i="104"/>
  <c r="W42" i="104"/>
  <c r="Y40" i="104"/>
  <c r="U40" i="104"/>
  <c r="W40" i="104"/>
  <c r="W38" i="104"/>
  <c r="Y38" i="104"/>
  <c r="U38" i="104"/>
  <c r="Y36" i="104"/>
  <c r="U36" i="104"/>
  <c r="W36" i="104"/>
  <c r="U34" i="104"/>
  <c r="W34" i="104"/>
  <c r="Y34" i="104"/>
  <c r="W32" i="104"/>
  <c r="Y32" i="104"/>
  <c r="U32" i="104"/>
  <c r="W30" i="104"/>
  <c r="Y30" i="104"/>
  <c r="U30" i="104"/>
  <c r="W28" i="104"/>
  <c r="Y28" i="104"/>
  <c r="U28" i="104"/>
  <c r="W33" i="69"/>
  <c r="Y33" i="69"/>
  <c r="U33" i="69"/>
  <c r="U29" i="69"/>
  <c r="W29" i="69"/>
  <c r="Y29" i="69"/>
  <c r="U10" i="69"/>
  <c r="W10" i="69"/>
  <c r="Y10" i="69"/>
  <c r="W25" i="69"/>
  <c r="Y25" i="69"/>
  <c r="U25" i="69"/>
  <c r="W9" i="69"/>
  <c r="Y9" i="69"/>
  <c r="U9" i="69"/>
  <c r="U23" i="69"/>
  <c r="Y23" i="69"/>
  <c r="W23" i="69"/>
  <c r="U21" i="69"/>
  <c r="W21" i="69"/>
  <c r="Y21" i="69"/>
  <c r="W13" i="69"/>
  <c r="Y13" i="69"/>
  <c r="U13" i="69"/>
  <c r="Y40" i="69"/>
  <c r="U40" i="69"/>
  <c r="W40" i="69"/>
  <c r="S5" i="69"/>
  <c r="R48" i="69"/>
  <c r="W36" i="69"/>
  <c r="Y36" i="69"/>
  <c r="U36" i="69"/>
  <c r="W6" i="103"/>
  <c r="Y6" i="103"/>
  <c r="U6" i="103"/>
  <c r="W47" i="103"/>
  <c r="U47" i="103"/>
  <c r="Y47" i="103"/>
  <c r="W45" i="103"/>
  <c r="Y45" i="103"/>
  <c r="U45" i="103"/>
  <c r="W43" i="103"/>
  <c r="U43" i="103"/>
  <c r="Y43" i="103"/>
  <c r="W41" i="103"/>
  <c r="Y41" i="103"/>
  <c r="U41" i="103"/>
  <c r="Y39" i="103"/>
  <c r="W39" i="103"/>
  <c r="U39" i="103"/>
  <c r="W37" i="103"/>
  <c r="Y37" i="103"/>
  <c r="U37" i="103"/>
  <c r="W35" i="103"/>
  <c r="U35" i="103"/>
  <c r="Y35" i="103"/>
  <c r="W33" i="103"/>
  <c r="Y33" i="103"/>
  <c r="U33" i="103"/>
  <c r="U31" i="103"/>
  <c r="Y31" i="103"/>
  <c r="W31" i="103"/>
  <c r="U16" i="83"/>
  <c r="W16" i="83"/>
  <c r="Y16" i="83"/>
  <c r="W14" i="83"/>
  <c r="Y14" i="83"/>
  <c r="U14" i="83"/>
  <c r="W12" i="83"/>
  <c r="Y12" i="83"/>
  <c r="U12" i="83"/>
  <c r="U10" i="83"/>
  <c r="Y10" i="83"/>
  <c r="W10" i="83"/>
  <c r="U8" i="83"/>
  <c r="Y8" i="83"/>
  <c r="W8" i="83"/>
  <c r="U6" i="83"/>
  <c r="Y6" i="83"/>
  <c r="W6" i="83"/>
  <c r="Y47" i="83"/>
  <c r="W47" i="83"/>
  <c r="U47" i="83"/>
  <c r="U45" i="83"/>
  <c r="W45" i="83"/>
  <c r="Y45" i="83"/>
  <c r="W43" i="83"/>
  <c r="U43" i="83"/>
  <c r="Y43" i="83"/>
  <c r="U41" i="83"/>
  <c r="W41" i="83"/>
  <c r="Y41" i="83"/>
  <c r="U39" i="83"/>
  <c r="W39" i="83"/>
  <c r="Y39" i="83"/>
  <c r="U41" i="102"/>
  <c r="W41" i="102"/>
  <c r="Y41" i="102"/>
  <c r="W15" i="102"/>
  <c r="Y15" i="102"/>
  <c r="U15" i="102"/>
  <c r="W37" i="102"/>
  <c r="U37" i="102"/>
  <c r="Y37" i="102"/>
  <c r="Y43" i="102"/>
  <c r="W43" i="102"/>
  <c r="U43" i="102"/>
  <c r="Y33" i="102"/>
  <c r="W33" i="102"/>
  <c r="U33" i="102"/>
  <c r="Y27" i="102"/>
  <c r="W27" i="102"/>
  <c r="U27" i="102"/>
  <c r="Y29" i="102"/>
  <c r="W29" i="102"/>
  <c r="U29" i="102"/>
  <c r="W11" i="102"/>
  <c r="Y11" i="102"/>
  <c r="U11" i="102"/>
  <c r="U25" i="102"/>
  <c r="Y25" i="102"/>
  <c r="W25" i="102"/>
  <c r="U39" i="102"/>
  <c r="Y39" i="102"/>
  <c r="W39" i="102"/>
  <c r="Y21" i="102"/>
  <c r="W21" i="102"/>
  <c r="U21" i="102"/>
  <c r="Y8" i="89"/>
  <c r="U8" i="89"/>
  <c r="W8" i="89"/>
  <c r="S5" i="89"/>
  <c r="R48" i="89"/>
  <c r="Y47" i="89"/>
  <c r="W47" i="89"/>
  <c r="U47" i="89"/>
  <c r="W46" i="89"/>
  <c r="Y46" i="89"/>
  <c r="U46" i="89"/>
  <c r="Y43" i="89"/>
  <c r="W43" i="89"/>
  <c r="U43" i="89"/>
  <c r="Y30" i="89"/>
  <c r="U30" i="89"/>
  <c r="W30" i="89"/>
  <c r="W39" i="89"/>
  <c r="Y39" i="89"/>
  <c r="U39" i="89"/>
  <c r="U14" i="89"/>
  <c r="W14" i="89"/>
  <c r="Y14" i="89"/>
  <c r="Y35" i="89"/>
  <c r="U35" i="89"/>
  <c r="W35" i="89"/>
  <c r="U34" i="89"/>
  <c r="W34" i="89"/>
  <c r="Y34" i="89"/>
  <c r="U31" i="89"/>
  <c r="W31" i="89"/>
  <c r="Y31" i="89"/>
  <c r="U44" i="71"/>
  <c r="W44" i="71"/>
  <c r="Y44" i="71"/>
  <c r="U30" i="71"/>
  <c r="W30" i="71"/>
  <c r="Y30" i="71"/>
  <c r="W37" i="71"/>
  <c r="Y37" i="71"/>
  <c r="U37" i="71"/>
  <c r="Y22" i="71"/>
  <c r="W22" i="71"/>
  <c r="U22" i="71"/>
  <c r="W43" i="71"/>
  <c r="U43" i="71"/>
  <c r="Y43" i="71"/>
  <c r="Y20" i="71"/>
  <c r="W20" i="71"/>
  <c r="U20" i="71"/>
  <c r="W32" i="71"/>
  <c r="Y32" i="71"/>
  <c r="U32" i="71"/>
  <c r="W42" i="71"/>
  <c r="Y42" i="71"/>
  <c r="U42" i="71"/>
  <c r="W10" i="71"/>
  <c r="Y10" i="71"/>
  <c r="U10" i="71"/>
  <c r="W27" i="71"/>
  <c r="U27" i="71"/>
  <c r="Y27" i="71"/>
  <c r="U40" i="71"/>
  <c r="W40" i="71"/>
  <c r="Y40" i="71"/>
  <c r="U34" i="107"/>
  <c r="W34" i="107"/>
  <c r="Y34" i="107"/>
  <c r="Y31" i="107"/>
  <c r="W31" i="107"/>
  <c r="U31" i="107"/>
  <c r="Y29" i="107"/>
  <c r="W29" i="107"/>
  <c r="U29" i="107"/>
  <c r="Y16" i="107"/>
  <c r="U16" i="107"/>
  <c r="W16" i="107"/>
  <c r="W27" i="107"/>
  <c r="U27" i="107"/>
  <c r="Y27" i="107"/>
  <c r="W25" i="107"/>
  <c r="U25" i="107"/>
  <c r="Y25" i="107"/>
  <c r="U23" i="107"/>
  <c r="Y23" i="107"/>
  <c r="W23" i="107"/>
  <c r="W35" i="107"/>
  <c r="U35" i="107"/>
  <c r="Y35" i="107"/>
  <c r="Y42" i="107"/>
  <c r="U42" i="107"/>
  <c r="W42" i="107"/>
  <c r="Y40" i="107"/>
  <c r="U40" i="107"/>
  <c r="W40" i="107"/>
  <c r="W38" i="107"/>
  <c r="Y38" i="107"/>
  <c r="U38" i="107"/>
  <c r="Y28" i="86"/>
  <c r="U28" i="86"/>
  <c r="W28" i="86"/>
  <c r="U22" i="86"/>
  <c r="W22" i="86"/>
  <c r="Y22" i="86"/>
  <c r="Y25" i="86"/>
  <c r="U25" i="86"/>
  <c r="W25" i="86"/>
  <c r="Y43" i="86"/>
  <c r="U43" i="86"/>
  <c r="W43" i="86"/>
  <c r="W29" i="86"/>
  <c r="Y29" i="86"/>
  <c r="U29" i="86"/>
  <c r="W41" i="86"/>
  <c r="Y41" i="86"/>
  <c r="U41" i="86"/>
  <c r="U16" i="86"/>
  <c r="W16" i="86"/>
  <c r="Y16" i="86"/>
  <c r="U45" i="86"/>
  <c r="W45" i="86"/>
  <c r="Y45" i="86"/>
  <c r="Y12" i="86"/>
  <c r="U12" i="86"/>
  <c r="W12" i="86"/>
  <c r="W6" i="86"/>
  <c r="Y6" i="86"/>
  <c r="U6" i="86"/>
  <c r="W25" i="88"/>
  <c r="Y25" i="88"/>
  <c r="U25" i="88"/>
  <c r="U24" i="88"/>
  <c r="W24" i="88"/>
  <c r="Y24" i="88"/>
  <c r="W22" i="88"/>
  <c r="Y22" i="88"/>
  <c r="U22" i="88"/>
  <c r="W20" i="88"/>
  <c r="Y20" i="88"/>
  <c r="U20" i="88"/>
  <c r="W28" i="88"/>
  <c r="Y28" i="88"/>
  <c r="U28" i="88"/>
  <c r="W18" i="88"/>
  <c r="Y18" i="88"/>
  <c r="U18" i="88"/>
  <c r="W16" i="88"/>
  <c r="Y16" i="88"/>
  <c r="U16" i="88"/>
  <c r="Y14" i="88"/>
  <c r="U14" i="88"/>
  <c r="W14" i="88"/>
  <c r="Y26" i="88"/>
  <c r="U26" i="88"/>
  <c r="W26" i="88"/>
  <c r="Y33" i="88"/>
  <c r="U33" i="88"/>
  <c r="W33" i="88"/>
  <c r="U31" i="88"/>
  <c r="W31" i="88"/>
  <c r="Y31" i="88"/>
  <c r="U26" i="74"/>
  <c r="W26" i="74"/>
  <c r="Y26" i="74"/>
  <c r="S5" i="74"/>
  <c r="R48" i="74"/>
  <c r="W45" i="74"/>
  <c r="Y45" i="74"/>
  <c r="U45" i="74"/>
  <c r="Y32" i="74"/>
  <c r="U32" i="74"/>
  <c r="W32" i="74"/>
  <c r="Y41" i="74"/>
  <c r="U41" i="74"/>
  <c r="W41" i="74"/>
  <c r="W40" i="74"/>
  <c r="Y40" i="74"/>
  <c r="U40" i="74"/>
  <c r="U17" i="74"/>
  <c r="W17" i="74"/>
  <c r="Y17" i="74"/>
  <c r="Y24" i="74"/>
  <c r="U24" i="74"/>
  <c r="W24" i="74"/>
  <c r="Y13" i="74"/>
  <c r="U13" i="74"/>
  <c r="W13" i="74"/>
  <c r="Y8" i="74"/>
  <c r="U8" i="74"/>
  <c r="W8" i="74"/>
  <c r="U9" i="74"/>
  <c r="W9" i="74"/>
  <c r="Y9" i="74"/>
  <c r="W36" i="85"/>
  <c r="Y36" i="85"/>
  <c r="U36" i="85"/>
  <c r="W38" i="85"/>
  <c r="Y38" i="85"/>
  <c r="U38" i="85"/>
  <c r="U40" i="85"/>
  <c r="W40" i="85"/>
  <c r="Y40" i="85"/>
  <c r="W34" i="85"/>
  <c r="Y34" i="85"/>
  <c r="U34" i="85"/>
  <c r="Y32" i="85"/>
  <c r="U32" i="85"/>
  <c r="W32" i="85"/>
  <c r="W26" i="85"/>
  <c r="Y26" i="85"/>
  <c r="U26" i="85"/>
  <c r="Y28" i="85"/>
  <c r="U28" i="85"/>
  <c r="W28" i="85"/>
  <c r="Y30" i="85"/>
  <c r="U30" i="85"/>
  <c r="W30" i="85"/>
  <c r="W20" i="85"/>
  <c r="Y20" i="85"/>
  <c r="U20" i="85"/>
  <c r="U22" i="85"/>
  <c r="W22" i="85"/>
  <c r="Y22" i="85"/>
  <c r="Y24" i="85"/>
  <c r="U24" i="85"/>
  <c r="W24" i="85"/>
  <c r="Y45" i="70"/>
  <c r="U45" i="70"/>
  <c r="W45" i="70"/>
  <c r="W28" i="70"/>
  <c r="Y28" i="70"/>
  <c r="U28" i="70"/>
  <c r="W40" i="70"/>
  <c r="Y40" i="70"/>
  <c r="U40" i="70"/>
  <c r="U6" i="70"/>
  <c r="W6" i="70"/>
  <c r="Y6" i="70"/>
  <c r="U22" i="70"/>
  <c r="W22" i="70"/>
  <c r="Y22" i="70"/>
  <c r="U36" i="70"/>
  <c r="W36" i="70"/>
  <c r="Y36" i="70"/>
  <c r="Y17" i="70"/>
  <c r="U17" i="70"/>
  <c r="W17" i="70"/>
  <c r="Y32" i="70"/>
  <c r="U32" i="70"/>
  <c r="W32" i="70"/>
  <c r="W29" i="70"/>
  <c r="U29" i="70"/>
  <c r="Y29" i="70"/>
  <c r="Y10" i="70"/>
  <c r="W10" i="70"/>
  <c r="U10" i="70"/>
  <c r="U15" i="99"/>
  <c r="W15" i="99"/>
  <c r="Y15" i="99"/>
  <c r="Y34" i="99"/>
  <c r="U34" i="99"/>
  <c r="W34" i="99"/>
  <c r="Y10" i="99"/>
  <c r="U10" i="99"/>
  <c r="W10" i="99"/>
  <c r="Y8" i="99"/>
  <c r="U8" i="99"/>
  <c r="W8" i="99"/>
  <c r="Y17" i="99"/>
  <c r="U17" i="99"/>
  <c r="W17" i="99"/>
  <c r="U13" i="99"/>
  <c r="W13" i="99"/>
  <c r="Y13" i="99"/>
  <c r="U26" i="99"/>
  <c r="W26" i="99"/>
  <c r="Y26" i="99"/>
  <c r="U24" i="99"/>
  <c r="W24" i="99"/>
  <c r="Y24" i="99"/>
  <c r="U12" i="99"/>
  <c r="W12" i="99"/>
  <c r="Y12" i="99"/>
  <c r="W42" i="99"/>
  <c r="Y42" i="99"/>
  <c r="U42" i="99"/>
  <c r="Y40" i="99"/>
  <c r="W40" i="99"/>
  <c r="U40" i="99"/>
  <c r="Y38" i="95"/>
  <c r="U38" i="95"/>
  <c r="W38" i="95"/>
  <c r="Y37" i="95"/>
  <c r="U37" i="95"/>
  <c r="W37" i="95"/>
  <c r="U30" i="95"/>
  <c r="W30" i="95"/>
  <c r="Y30" i="95"/>
  <c r="U33" i="95"/>
  <c r="Y33" i="95"/>
  <c r="W33" i="95"/>
  <c r="U22" i="95"/>
  <c r="W22" i="95"/>
  <c r="Y22" i="95"/>
  <c r="U29" i="95"/>
  <c r="W29" i="95"/>
  <c r="Y29" i="95"/>
  <c r="Y14" i="95"/>
  <c r="U14" i="95"/>
  <c r="W14" i="95"/>
  <c r="W25" i="95"/>
  <c r="Y25" i="95"/>
  <c r="U25" i="95"/>
  <c r="Y6" i="95"/>
  <c r="U6" i="95"/>
  <c r="W6" i="95"/>
  <c r="Y21" i="95"/>
  <c r="U21" i="95"/>
  <c r="W21" i="95"/>
  <c r="U44" i="95"/>
  <c r="W44" i="95"/>
  <c r="Y44" i="95"/>
  <c r="U20" i="93"/>
  <c r="Y20" i="93"/>
  <c r="W20" i="93"/>
  <c r="W28" i="93"/>
  <c r="Y28" i="93"/>
  <c r="U28" i="93"/>
  <c r="Y38" i="93"/>
  <c r="W38" i="93"/>
  <c r="U38" i="93"/>
  <c r="Y46" i="93"/>
  <c r="W46" i="93"/>
  <c r="U46" i="93"/>
  <c r="Y11" i="93"/>
  <c r="W11" i="93"/>
  <c r="U11" i="93"/>
  <c r="U19" i="93"/>
  <c r="Y19" i="93"/>
  <c r="W19" i="93"/>
  <c r="U27" i="93"/>
  <c r="Y27" i="93"/>
  <c r="W27" i="93"/>
  <c r="W33" i="93"/>
  <c r="U33" i="93"/>
  <c r="Y33" i="93"/>
  <c r="W43" i="93"/>
  <c r="U43" i="93"/>
  <c r="Y43" i="93"/>
  <c r="Y8" i="93"/>
  <c r="U8" i="93"/>
  <c r="W8" i="93"/>
  <c r="Y36" i="93"/>
  <c r="U36" i="93"/>
  <c r="W36" i="93"/>
  <c r="W6" i="75"/>
  <c r="Y6" i="75"/>
  <c r="U6" i="75"/>
  <c r="W45" i="75"/>
  <c r="Y45" i="75"/>
  <c r="U45" i="75"/>
  <c r="U46" i="75"/>
  <c r="W46" i="75"/>
  <c r="Y46" i="75"/>
  <c r="W20" i="75"/>
  <c r="Y20" i="75"/>
  <c r="U20" i="75"/>
  <c r="W30" i="75"/>
  <c r="Y30" i="75"/>
  <c r="U30" i="75"/>
  <c r="U16" i="75"/>
  <c r="W16" i="75"/>
  <c r="Y16" i="75"/>
  <c r="W34" i="75"/>
  <c r="Y34" i="75"/>
  <c r="U34" i="75"/>
  <c r="W12" i="75"/>
  <c r="Y12" i="75"/>
  <c r="U12" i="75"/>
  <c r="Y18" i="75"/>
  <c r="U18" i="75"/>
  <c r="W18" i="75"/>
  <c r="Y8" i="75"/>
  <c r="U8" i="75"/>
  <c r="W8" i="75"/>
  <c r="Y32" i="77"/>
  <c r="U32" i="77"/>
  <c r="W32" i="77"/>
  <c r="U45" i="77"/>
  <c r="W45" i="77"/>
  <c r="Y45" i="77"/>
  <c r="U18" i="77"/>
  <c r="W18" i="77"/>
  <c r="Y18" i="77"/>
  <c r="U17" i="77"/>
  <c r="Y17" i="77"/>
  <c r="W17" i="77"/>
  <c r="U42" i="80"/>
  <c r="W42" i="80"/>
  <c r="Y42" i="80"/>
  <c r="W13" i="80"/>
  <c r="Y13" i="80"/>
  <c r="U13" i="80"/>
  <c r="U12" i="78"/>
  <c r="W12" i="78"/>
  <c r="Y12" i="78"/>
  <c r="U37" i="78"/>
  <c r="W37" i="78"/>
  <c r="Y37" i="78"/>
  <c r="Y11" i="78"/>
  <c r="W11" i="78"/>
  <c r="U11" i="78"/>
  <c r="U41" i="78"/>
  <c r="W41" i="78"/>
  <c r="Y41" i="78"/>
  <c r="W6" i="78"/>
  <c r="Y6" i="78"/>
  <c r="U6" i="78"/>
  <c r="Y10" i="73"/>
  <c r="W10" i="73"/>
  <c r="U10" i="73"/>
  <c r="W25" i="73"/>
  <c r="U25" i="73"/>
  <c r="Y25" i="73"/>
  <c r="Y23" i="73"/>
  <c r="U23" i="73"/>
  <c r="W23" i="73"/>
  <c r="U6" i="73"/>
  <c r="Y6" i="73"/>
  <c r="W6" i="73"/>
  <c r="W41" i="73"/>
  <c r="U41" i="73"/>
  <c r="Y41" i="73"/>
  <c r="W39" i="73"/>
  <c r="Y39" i="73"/>
  <c r="U39" i="73"/>
  <c r="Y37" i="73"/>
  <c r="W37" i="73"/>
  <c r="U37" i="73"/>
  <c r="U35" i="73"/>
  <c r="W35" i="73"/>
  <c r="Y35" i="73"/>
  <c r="U33" i="73"/>
  <c r="Y33" i="73"/>
  <c r="W33" i="73"/>
  <c r="U15" i="79"/>
  <c r="Y15" i="79"/>
  <c r="W15" i="79"/>
  <c r="W31" i="79"/>
  <c r="Y31" i="79"/>
  <c r="U31" i="79"/>
  <c r="Y16" i="79"/>
  <c r="W16" i="79"/>
  <c r="U16" i="79"/>
  <c r="W23" i="79"/>
  <c r="U23" i="79"/>
  <c r="Y23" i="79"/>
  <c r="Y32" i="79"/>
  <c r="U32" i="79"/>
  <c r="W32" i="79"/>
  <c r="U19" i="79"/>
  <c r="W19" i="79"/>
  <c r="Y19" i="79"/>
  <c r="U20" i="79"/>
  <c r="W20" i="79"/>
  <c r="Y20" i="79"/>
  <c r="Y39" i="79"/>
  <c r="W39" i="79"/>
  <c r="U39" i="79"/>
  <c r="W47" i="79"/>
  <c r="U47" i="79"/>
  <c r="Y47" i="79"/>
  <c r="W44" i="79"/>
  <c r="Y44" i="79"/>
  <c r="U44" i="79"/>
  <c r="Y30" i="79"/>
  <c r="U30" i="79"/>
  <c r="W30" i="79"/>
  <c r="Y17" i="100"/>
  <c r="U17" i="100"/>
  <c r="W17" i="100"/>
  <c r="U15" i="100"/>
  <c r="W15" i="100"/>
  <c r="Y15" i="100"/>
  <c r="U13" i="100"/>
  <c r="W13" i="100"/>
  <c r="Y13" i="100"/>
  <c r="U11" i="100"/>
  <c r="W11" i="100"/>
  <c r="Y11" i="100"/>
  <c r="W9" i="100"/>
  <c r="Y9" i="100"/>
  <c r="U9" i="100"/>
  <c r="W7" i="100"/>
  <c r="Y7" i="100"/>
  <c r="U7" i="100"/>
  <c r="R48" i="100"/>
  <c r="S5" i="100"/>
  <c r="Y46" i="100"/>
  <c r="U46" i="100"/>
  <c r="W46" i="100"/>
  <c r="W44" i="100"/>
  <c r="Y44" i="100"/>
  <c r="U44" i="100"/>
  <c r="W42" i="100"/>
  <c r="Y42" i="100"/>
  <c r="U42" i="100"/>
  <c r="Y45" i="97"/>
  <c r="U45" i="97"/>
  <c r="W45" i="97"/>
  <c r="W21" i="97"/>
  <c r="Y21" i="97"/>
  <c r="U21" i="97"/>
  <c r="Y19" i="97"/>
  <c r="U19" i="97"/>
  <c r="W19" i="97"/>
  <c r="W17" i="97"/>
  <c r="Y17" i="97"/>
  <c r="U17" i="97"/>
  <c r="U47" i="97"/>
  <c r="Y47" i="97"/>
  <c r="W47" i="97"/>
  <c r="U36" i="97"/>
  <c r="W36" i="97"/>
  <c r="Y36" i="97"/>
  <c r="U34" i="97"/>
  <c r="W34" i="97"/>
  <c r="Y34" i="97"/>
  <c r="U32" i="97"/>
  <c r="W32" i="97"/>
  <c r="Y32" i="97"/>
  <c r="U10" i="97"/>
  <c r="W10" i="97"/>
  <c r="Y10" i="97"/>
  <c r="U8" i="97"/>
  <c r="W8" i="97"/>
  <c r="Y8" i="97"/>
  <c r="U6" i="97"/>
  <c r="W6" i="97"/>
  <c r="Y6" i="97"/>
  <c r="Y43" i="67"/>
  <c r="W43" i="67"/>
  <c r="U43" i="67"/>
  <c r="Y42" i="67"/>
  <c r="U42" i="67"/>
  <c r="W42" i="67"/>
  <c r="W37" i="67"/>
  <c r="Y37" i="67"/>
  <c r="U37" i="67"/>
  <c r="Y40" i="67"/>
  <c r="U40" i="67"/>
  <c r="W40" i="67"/>
  <c r="U6" i="67"/>
  <c r="W6" i="67"/>
  <c r="Y6" i="67"/>
  <c r="Y11" i="67"/>
  <c r="W11" i="67"/>
  <c r="U11" i="67"/>
  <c r="W46" i="67"/>
  <c r="Y46" i="67"/>
  <c r="U46" i="67"/>
  <c r="W34" i="67"/>
  <c r="Y34" i="67"/>
  <c r="U34" i="67"/>
  <c r="W17" i="67"/>
  <c r="U17" i="67"/>
  <c r="Y17" i="67"/>
  <c r="S5" i="67"/>
  <c r="R48" i="67"/>
  <c r="W8" i="67"/>
  <c r="Y8" i="67"/>
  <c r="U8" i="67"/>
  <c r="W15" i="87"/>
  <c r="Y15" i="87"/>
  <c r="U15" i="87"/>
  <c r="Y38" i="87"/>
  <c r="U38" i="87"/>
  <c r="W38" i="87"/>
  <c r="Y31" i="87"/>
  <c r="W31" i="87"/>
  <c r="U31" i="87"/>
  <c r="Y6" i="87"/>
  <c r="U6" i="87"/>
  <c r="W6" i="87"/>
  <c r="Y30" i="87"/>
  <c r="W30" i="87"/>
  <c r="U30" i="87"/>
  <c r="U27" i="87"/>
  <c r="Y27" i="87"/>
  <c r="W27" i="87"/>
  <c r="W22" i="87"/>
  <c r="U22" i="87"/>
  <c r="Y22" i="87"/>
  <c r="U26" i="87"/>
  <c r="Y26" i="87"/>
  <c r="W26" i="87"/>
  <c r="U33" i="87"/>
  <c r="W33" i="87"/>
  <c r="Y33" i="87"/>
  <c r="Y34" i="87"/>
  <c r="W34" i="87"/>
  <c r="U34" i="87"/>
  <c r="W29" i="87"/>
  <c r="Y29" i="87"/>
  <c r="U29" i="87"/>
  <c r="Y36" i="82"/>
  <c r="U36" i="82"/>
  <c r="W36" i="82"/>
  <c r="Y13" i="82"/>
  <c r="U13" i="82"/>
  <c r="W13" i="82"/>
  <c r="U31" i="82"/>
  <c r="W31" i="82"/>
  <c r="Y31" i="82"/>
  <c r="U9" i="82"/>
  <c r="W9" i="82"/>
  <c r="Y9" i="82"/>
  <c r="W26" i="82"/>
  <c r="Y26" i="82"/>
  <c r="U26" i="82"/>
  <c r="S5" i="82"/>
  <c r="R48" i="82"/>
  <c r="U20" i="82"/>
  <c r="W20" i="82"/>
  <c r="Y20" i="82"/>
  <c r="W44" i="82"/>
  <c r="Y44" i="82"/>
  <c r="U44" i="82"/>
  <c r="Y10" i="82"/>
  <c r="U10" i="82"/>
  <c r="W10" i="82"/>
  <c r="Y40" i="82"/>
  <c r="U40" i="82"/>
  <c r="W40" i="82"/>
  <c r="W13" i="72"/>
  <c r="Y13" i="72"/>
  <c r="U13" i="72"/>
  <c r="Y35" i="72"/>
  <c r="W35" i="72"/>
  <c r="U35" i="72"/>
  <c r="Y30" i="72"/>
  <c r="U30" i="72"/>
  <c r="W30" i="72"/>
  <c r="Y8" i="72"/>
  <c r="U8" i="72"/>
  <c r="W8" i="72"/>
  <c r="Y14" i="72"/>
  <c r="U14" i="72"/>
  <c r="W14" i="72"/>
  <c r="U18" i="72"/>
  <c r="W18" i="72"/>
  <c r="Y18" i="72"/>
  <c r="U24" i="72"/>
  <c r="W24" i="72"/>
  <c r="Y24" i="72"/>
  <c r="U42" i="72"/>
  <c r="W42" i="72"/>
  <c r="Y42" i="72"/>
  <c r="Y20" i="72"/>
  <c r="U20" i="72"/>
  <c r="W20" i="72"/>
  <c r="Y26" i="72"/>
  <c r="U26" i="72"/>
  <c r="W26" i="72"/>
  <c r="Y16" i="72"/>
  <c r="U16" i="72"/>
  <c r="W16" i="72"/>
  <c r="W19" i="101"/>
  <c r="Y19" i="101"/>
  <c r="U19" i="101"/>
  <c r="W17" i="101"/>
  <c r="Y17" i="101"/>
  <c r="U17" i="101"/>
  <c r="Y42" i="101"/>
  <c r="U42" i="101"/>
  <c r="W42" i="101"/>
  <c r="U35" i="101"/>
  <c r="Y35" i="101"/>
  <c r="W35" i="101"/>
  <c r="U33" i="101"/>
  <c r="Y33" i="101"/>
  <c r="W33" i="101"/>
  <c r="W31" i="101"/>
  <c r="U31" i="101"/>
  <c r="Y31" i="101"/>
  <c r="W29" i="101"/>
  <c r="U29" i="101"/>
  <c r="Y29" i="101"/>
  <c r="W27" i="101"/>
  <c r="Y27" i="101"/>
  <c r="U27" i="101"/>
  <c r="U25" i="101"/>
  <c r="Y25" i="101"/>
  <c r="W25" i="101"/>
  <c r="Y23" i="101"/>
  <c r="U23" i="101"/>
  <c r="W23" i="101"/>
  <c r="U21" i="101"/>
  <c r="Y21" i="101"/>
  <c r="W21" i="101"/>
  <c r="U37" i="66"/>
  <c r="W37" i="66"/>
  <c r="Y37" i="66"/>
  <c r="W10" i="66"/>
  <c r="U10" i="66"/>
  <c r="Y10" i="66"/>
  <c r="U29" i="66"/>
  <c r="W29" i="66"/>
  <c r="Y29" i="66"/>
  <c r="U22" i="66"/>
  <c r="W22" i="66"/>
  <c r="Y22" i="66"/>
  <c r="U7" i="66"/>
  <c r="W7" i="66"/>
  <c r="Y7" i="66"/>
  <c r="Y31" i="66"/>
  <c r="W31" i="66"/>
  <c r="U31" i="66"/>
  <c r="R48" i="66"/>
  <c r="S5" i="66"/>
  <c r="U44" i="66"/>
  <c r="W44" i="66"/>
  <c r="Y44" i="66"/>
  <c r="W32" i="66"/>
  <c r="Y32" i="66"/>
  <c r="U32" i="66"/>
  <c r="W19" i="66"/>
  <c r="Y19" i="66"/>
  <c r="U19" i="66"/>
  <c r="W34" i="91"/>
  <c r="Y34" i="91"/>
  <c r="U34" i="91"/>
  <c r="Y29" i="91"/>
  <c r="W29" i="91"/>
  <c r="U29" i="91"/>
  <c r="W27" i="91"/>
  <c r="U27" i="91"/>
  <c r="Y27" i="91"/>
  <c r="W25" i="91"/>
  <c r="U25" i="91"/>
  <c r="Y25" i="91"/>
  <c r="W32" i="91"/>
  <c r="Y32" i="91"/>
  <c r="U32" i="91"/>
  <c r="W45" i="91"/>
  <c r="Y45" i="91"/>
  <c r="U45" i="91"/>
  <c r="W43" i="91"/>
  <c r="U43" i="91"/>
  <c r="Y43" i="91"/>
  <c r="Y41" i="91"/>
  <c r="U41" i="91"/>
  <c r="W41" i="91"/>
  <c r="Y19" i="91"/>
  <c r="W19" i="91"/>
  <c r="U19" i="91"/>
  <c r="U17" i="91"/>
  <c r="Y17" i="91"/>
  <c r="W17" i="91"/>
  <c r="Y15" i="91"/>
  <c r="U15" i="91"/>
  <c r="W15" i="91"/>
  <c r="Y19" i="84"/>
  <c r="W19" i="84"/>
  <c r="U19" i="84"/>
  <c r="U17" i="84"/>
  <c r="W17" i="84"/>
  <c r="Y17" i="84"/>
  <c r="W15" i="84"/>
  <c r="Y15" i="84"/>
  <c r="U15" i="84"/>
  <c r="W22" i="84"/>
  <c r="Y22" i="84"/>
  <c r="U22" i="84"/>
  <c r="U13" i="84"/>
  <c r="W13" i="84"/>
  <c r="Y13" i="84"/>
  <c r="U11" i="84"/>
  <c r="W11" i="84"/>
  <c r="Y11" i="84"/>
  <c r="U9" i="84"/>
  <c r="Y9" i="84"/>
  <c r="W9" i="84"/>
  <c r="Y20" i="84"/>
  <c r="U20" i="84"/>
  <c r="W20" i="84"/>
  <c r="W7" i="84"/>
  <c r="U7" i="84"/>
  <c r="Y7" i="84"/>
  <c r="R48" i="84"/>
  <c r="S5" i="84"/>
  <c r="Y11" i="92"/>
  <c r="U11" i="92"/>
  <c r="W11" i="92"/>
  <c r="U9" i="92"/>
  <c r="W9" i="92"/>
  <c r="Y9" i="92"/>
  <c r="U7" i="92"/>
  <c r="W7" i="92"/>
  <c r="Y7" i="92"/>
  <c r="S5" i="92"/>
  <c r="R48" i="92"/>
  <c r="W46" i="92"/>
  <c r="Y46" i="92"/>
  <c r="U46" i="92"/>
  <c r="W44" i="92"/>
  <c r="Y44" i="92"/>
  <c r="U44" i="92"/>
  <c r="Y42" i="92"/>
  <c r="U42" i="92"/>
  <c r="W42" i="92"/>
  <c r="Y40" i="92"/>
  <c r="U40" i="92"/>
  <c r="W40" i="92"/>
  <c r="W38" i="92"/>
  <c r="Y38" i="92"/>
  <c r="U38" i="92"/>
  <c r="Y36" i="92"/>
  <c r="U36" i="92"/>
  <c r="W36" i="92"/>
  <c r="Y34" i="92"/>
  <c r="U34" i="92"/>
  <c r="W34" i="92"/>
  <c r="W29" i="106"/>
  <c r="U29" i="106"/>
  <c r="Y29" i="106"/>
  <c r="Y27" i="106"/>
  <c r="W27" i="106"/>
  <c r="U27" i="106"/>
  <c r="Y25" i="106"/>
  <c r="W25" i="106"/>
  <c r="U25" i="106"/>
  <c r="U23" i="106"/>
  <c r="Y23" i="106"/>
  <c r="W23" i="106"/>
  <c r="U21" i="106"/>
  <c r="Y21" i="106"/>
  <c r="W21" i="106"/>
  <c r="U19" i="106"/>
  <c r="Y19" i="106"/>
  <c r="W19" i="106"/>
  <c r="W17" i="106"/>
  <c r="Y17" i="106"/>
  <c r="U17" i="106"/>
  <c r="Y15" i="106"/>
  <c r="U15" i="106"/>
  <c r="W15" i="106"/>
  <c r="W13" i="106"/>
  <c r="Y13" i="106"/>
  <c r="U13" i="106"/>
  <c r="U11" i="106"/>
  <c r="W11" i="106"/>
  <c r="Y11" i="106"/>
  <c r="U9" i="106"/>
  <c r="W9" i="106"/>
  <c r="Y9" i="106"/>
  <c r="U22" i="94"/>
  <c r="Y22" i="94"/>
  <c r="W22" i="94"/>
  <c r="R48" i="94"/>
  <c r="S5" i="94"/>
  <c r="Y17" i="94"/>
  <c r="U17" i="94"/>
  <c r="W17" i="94"/>
  <c r="Y46" i="94"/>
  <c r="W46" i="94"/>
  <c r="U46" i="94"/>
  <c r="U12" i="94"/>
  <c r="Y12" i="94"/>
  <c r="W12" i="94"/>
  <c r="Y41" i="94"/>
  <c r="U41" i="94"/>
  <c r="W41" i="94"/>
  <c r="Y6" i="94"/>
  <c r="U6" i="94"/>
  <c r="W6" i="94"/>
  <c r="Y36" i="94"/>
  <c r="U36" i="94"/>
  <c r="W36" i="94"/>
  <c r="Y47" i="94"/>
  <c r="U47" i="94"/>
  <c r="W47" i="94"/>
  <c r="W30" i="94"/>
  <c r="U30" i="94"/>
  <c r="Y30" i="94"/>
  <c r="Y43" i="94"/>
  <c r="U43" i="94"/>
  <c r="W43" i="94"/>
  <c r="W26" i="96"/>
  <c r="U26" i="96"/>
  <c r="Y26" i="96"/>
  <c r="Y35" i="96"/>
  <c r="U35" i="96"/>
  <c r="W35" i="96"/>
  <c r="U44" i="96"/>
  <c r="W44" i="96"/>
  <c r="Y44" i="96"/>
  <c r="Y9" i="96"/>
  <c r="U9" i="96"/>
  <c r="W9" i="96"/>
  <c r="U19" i="96"/>
  <c r="W19" i="96"/>
  <c r="Y19" i="96"/>
  <c r="Y27" i="96"/>
  <c r="U27" i="96"/>
  <c r="W27" i="96"/>
  <c r="W39" i="96"/>
  <c r="Y39" i="96"/>
  <c r="U39" i="96"/>
  <c r="Y45" i="96"/>
  <c r="U45" i="96"/>
  <c r="W45" i="96"/>
  <c r="Y10" i="96"/>
  <c r="U10" i="96"/>
  <c r="W10" i="96"/>
  <c r="W17" i="96"/>
  <c r="Y17" i="96"/>
  <c r="U17" i="96"/>
  <c r="W21" i="90"/>
  <c r="Y21" i="90"/>
  <c r="U21" i="90"/>
  <c r="U8" i="90"/>
  <c r="W8" i="90"/>
  <c r="Y8" i="90"/>
  <c r="W17" i="90"/>
  <c r="Y17" i="90"/>
  <c r="U17" i="90"/>
  <c r="U46" i="90"/>
  <c r="W46" i="90"/>
  <c r="Y46" i="90"/>
  <c r="Y13" i="90"/>
  <c r="U13" i="90"/>
  <c r="W13" i="90"/>
  <c r="U42" i="90"/>
  <c r="W42" i="90"/>
  <c r="Y42" i="90"/>
  <c r="U9" i="90"/>
  <c r="W9" i="90"/>
  <c r="Y9" i="90"/>
  <c r="U38" i="90"/>
  <c r="W38" i="90"/>
  <c r="Y38" i="90"/>
  <c r="R48" i="90"/>
  <c r="S5" i="90"/>
  <c r="U34" i="90"/>
  <c r="W34" i="90"/>
  <c r="Y34" i="90"/>
  <c r="U32" i="90"/>
  <c r="W32" i="90"/>
  <c r="Y32" i="90"/>
  <c r="Y41" i="105"/>
  <c r="W41" i="105"/>
  <c r="U41" i="105"/>
  <c r="Y39" i="105"/>
  <c r="W39" i="105"/>
  <c r="U39" i="105"/>
  <c r="W37" i="105"/>
  <c r="U37" i="105"/>
  <c r="Y37" i="105"/>
  <c r="W35" i="105"/>
  <c r="U35" i="105"/>
  <c r="Y35" i="105"/>
  <c r="W33" i="105"/>
  <c r="U33" i="105"/>
  <c r="Y33" i="105"/>
  <c r="U31" i="105"/>
  <c r="Y31" i="105"/>
  <c r="W31" i="105"/>
  <c r="Y29" i="105"/>
  <c r="W29" i="105"/>
  <c r="U29" i="105"/>
  <c r="Y27" i="105"/>
  <c r="W27" i="105"/>
  <c r="U27" i="105"/>
  <c r="U25" i="105"/>
  <c r="Y25" i="105"/>
  <c r="W25" i="105"/>
  <c r="U23" i="105"/>
  <c r="Y23" i="105"/>
  <c r="W23" i="105"/>
  <c r="U21" i="105"/>
  <c r="Y21" i="105"/>
  <c r="W21" i="105"/>
  <c r="Y38" i="81"/>
  <c r="U38" i="81"/>
  <c r="W38" i="81"/>
  <c r="Y36" i="81"/>
  <c r="U36" i="81"/>
  <c r="W36" i="81"/>
  <c r="W34" i="81"/>
  <c r="Y34" i="81"/>
  <c r="U34" i="81"/>
  <c r="W32" i="81"/>
  <c r="Y32" i="81"/>
  <c r="U32" i="81"/>
  <c r="Y30" i="81"/>
  <c r="U30" i="81"/>
  <c r="W30" i="81"/>
  <c r="U28" i="81"/>
  <c r="W28" i="81"/>
  <c r="Y28" i="81"/>
  <c r="W26" i="81"/>
  <c r="Y26" i="81"/>
  <c r="U26" i="81"/>
  <c r="W24" i="81"/>
  <c r="Y24" i="81"/>
  <c r="U24" i="81"/>
  <c r="W44" i="81"/>
  <c r="Y44" i="81"/>
  <c r="U44" i="81"/>
  <c r="Y42" i="81"/>
  <c r="U42" i="81"/>
  <c r="W42" i="81"/>
  <c r="Y40" i="81"/>
  <c r="U40" i="81"/>
  <c r="W40" i="81"/>
  <c r="W32" i="98"/>
  <c r="Y32" i="98"/>
  <c r="U32" i="98"/>
  <c r="U37" i="98"/>
  <c r="W37" i="98"/>
  <c r="Y37" i="98"/>
  <c r="Y24" i="98"/>
  <c r="U24" i="98"/>
  <c r="W24" i="98"/>
  <c r="Y33" i="98"/>
  <c r="W33" i="98"/>
  <c r="U33" i="98"/>
  <c r="U16" i="98"/>
  <c r="W16" i="98"/>
  <c r="Y16" i="98"/>
  <c r="W29" i="98"/>
  <c r="Y29" i="98"/>
  <c r="U29" i="98"/>
  <c r="W8" i="98"/>
  <c r="Y8" i="98"/>
  <c r="U8" i="98"/>
  <c r="Y25" i="98"/>
  <c r="U25" i="98"/>
  <c r="W25" i="98"/>
  <c r="U18" i="98"/>
  <c r="W18" i="98"/>
  <c r="Y18" i="98"/>
  <c r="W21" i="98"/>
  <c r="Y21" i="98"/>
  <c r="U21" i="98"/>
  <c r="U46" i="76"/>
  <c r="W46" i="76"/>
  <c r="Y46" i="76"/>
  <c r="Y44" i="76"/>
  <c r="U44" i="76"/>
  <c r="W44" i="76"/>
  <c r="W42" i="76"/>
  <c r="Y42" i="76"/>
  <c r="U42" i="76"/>
  <c r="Y40" i="76"/>
  <c r="U40" i="76"/>
  <c r="W40" i="76"/>
  <c r="U38" i="76"/>
  <c r="W38" i="76"/>
  <c r="Y38" i="76"/>
  <c r="Y36" i="76"/>
  <c r="U36" i="76"/>
  <c r="W36" i="76"/>
  <c r="Y34" i="76"/>
  <c r="U34" i="76"/>
  <c r="W34" i="76"/>
  <c r="Y32" i="76"/>
  <c r="U32" i="76"/>
  <c r="W32" i="76"/>
  <c r="W30" i="76"/>
  <c r="Y30" i="76"/>
  <c r="U30" i="76"/>
  <c r="U28" i="76"/>
  <c r="W28" i="76"/>
  <c r="Y28" i="76"/>
  <c r="U26" i="76"/>
  <c r="W26" i="76"/>
  <c r="Y26" i="76"/>
  <c r="Y26" i="104"/>
  <c r="U26" i="104"/>
  <c r="W26" i="104"/>
  <c r="U24" i="104"/>
  <c r="W24" i="104"/>
  <c r="Y24" i="104"/>
  <c r="W22" i="104"/>
  <c r="Y22" i="104"/>
  <c r="U22" i="104"/>
  <c r="W20" i="104"/>
  <c r="Y20" i="104"/>
  <c r="U20" i="104"/>
  <c r="U18" i="104"/>
  <c r="W18" i="104"/>
  <c r="Y18" i="104"/>
  <c r="U16" i="104"/>
  <c r="W16" i="104"/>
  <c r="Y16" i="104"/>
  <c r="Y14" i="104"/>
  <c r="U14" i="104"/>
  <c r="W14" i="104"/>
  <c r="U12" i="104"/>
  <c r="W12" i="104"/>
  <c r="Y12" i="104"/>
  <c r="Y10" i="104"/>
  <c r="U10" i="104"/>
  <c r="W10" i="104"/>
  <c r="U8" i="104"/>
  <c r="W8" i="104"/>
  <c r="Y8" i="104"/>
  <c r="W6" i="104"/>
  <c r="Y6" i="104"/>
  <c r="U6" i="104"/>
  <c r="W6" i="69"/>
  <c r="Y6" i="69"/>
  <c r="U6" i="69"/>
  <c r="W7" i="69"/>
  <c r="Y7" i="69"/>
  <c r="U7" i="69"/>
  <c r="Y32" i="69"/>
  <c r="U32" i="69"/>
  <c r="W32" i="69"/>
  <c r="W35" i="69"/>
  <c r="U35" i="69"/>
  <c r="Y35" i="69"/>
  <c r="W42" i="69"/>
  <c r="Y42" i="69"/>
  <c r="U42" i="69"/>
  <c r="W44" i="69"/>
  <c r="Y44" i="69"/>
  <c r="U44" i="69"/>
  <c r="Y26" i="69"/>
  <c r="U26" i="69"/>
  <c r="W26" i="69"/>
  <c r="U14" i="69"/>
  <c r="W14" i="69"/>
  <c r="Y14" i="69"/>
  <c r="U38" i="69"/>
  <c r="W38" i="69"/>
  <c r="Y38" i="69"/>
  <c r="U43" i="69"/>
  <c r="Y43" i="69"/>
  <c r="W43" i="69"/>
  <c r="U29" i="103"/>
  <c r="W29" i="103"/>
  <c r="Y29" i="103"/>
  <c r="Y27" i="103"/>
  <c r="W27" i="103"/>
  <c r="U27" i="103"/>
  <c r="Y25" i="103"/>
  <c r="U25" i="103"/>
  <c r="W25" i="103"/>
  <c r="W23" i="103"/>
  <c r="U23" i="103"/>
  <c r="Y23" i="103"/>
  <c r="W21" i="103"/>
  <c r="Y21" i="103"/>
  <c r="U21" i="103"/>
  <c r="W19" i="103"/>
  <c r="Y19" i="103"/>
  <c r="U19" i="103"/>
  <c r="W17" i="103"/>
  <c r="Y17" i="103"/>
  <c r="U17" i="103"/>
  <c r="Y15" i="103"/>
  <c r="U15" i="103"/>
  <c r="W15" i="103"/>
  <c r="Y13" i="103"/>
  <c r="U13" i="103"/>
  <c r="W13" i="103"/>
  <c r="Y11" i="103"/>
  <c r="U11" i="103"/>
  <c r="W11" i="103"/>
  <c r="U9" i="103"/>
  <c r="W9" i="103"/>
  <c r="Y9" i="103"/>
  <c r="W37" i="83"/>
  <c r="U37" i="83"/>
  <c r="Y37" i="83"/>
  <c r="W35" i="83"/>
  <c r="U35" i="83"/>
  <c r="Y35" i="83"/>
  <c r="W33" i="83"/>
  <c r="U33" i="83"/>
  <c r="Y33" i="83"/>
  <c r="Y31" i="83"/>
  <c r="W31" i="83"/>
  <c r="U31" i="83"/>
  <c r="Y29" i="83"/>
  <c r="W29" i="83"/>
  <c r="U29" i="83"/>
  <c r="Y27" i="83"/>
  <c r="W27" i="83"/>
  <c r="U27" i="83"/>
  <c r="U25" i="83"/>
  <c r="W25" i="83"/>
  <c r="Y25" i="83"/>
  <c r="U23" i="83"/>
  <c r="W23" i="83"/>
  <c r="Y23" i="83"/>
  <c r="U21" i="83"/>
  <c r="W21" i="83"/>
  <c r="Y21" i="83"/>
  <c r="Y19" i="83"/>
  <c r="W19" i="83"/>
  <c r="U19" i="83"/>
  <c r="W17" i="83"/>
  <c r="Y17" i="83"/>
  <c r="U17" i="83"/>
  <c r="W23" i="102"/>
  <c r="U23" i="102"/>
  <c r="Y23" i="102"/>
  <c r="Y17" i="102"/>
  <c r="U17" i="102"/>
  <c r="W17" i="102"/>
  <c r="Y7" i="102"/>
  <c r="U7" i="102"/>
  <c r="W7" i="102"/>
  <c r="Y13" i="102"/>
  <c r="U13" i="102"/>
  <c r="W13" i="102"/>
  <c r="W35" i="102"/>
  <c r="U35" i="102"/>
  <c r="Y35" i="102"/>
  <c r="Y9" i="102"/>
  <c r="U9" i="102"/>
  <c r="W9" i="102"/>
  <c r="W19" i="102"/>
  <c r="U19" i="102"/>
  <c r="Y19" i="102"/>
  <c r="R48" i="102"/>
  <c r="S5" i="102"/>
  <c r="W46" i="102"/>
  <c r="Y46" i="102"/>
  <c r="U46" i="102"/>
  <c r="W44" i="102"/>
  <c r="Y44" i="102"/>
  <c r="U44" i="102"/>
  <c r="Y42" i="102"/>
  <c r="U42" i="102"/>
  <c r="W42" i="102"/>
  <c r="U42" i="89"/>
  <c r="W42" i="89"/>
  <c r="Y42" i="89"/>
  <c r="W27" i="89"/>
  <c r="Y27" i="89"/>
  <c r="U27" i="89"/>
  <c r="W26" i="89"/>
  <c r="Y26" i="89"/>
  <c r="U26" i="89"/>
  <c r="Y23" i="89"/>
  <c r="U23" i="89"/>
  <c r="W23" i="89"/>
  <c r="Y10" i="89"/>
  <c r="U10" i="89"/>
  <c r="W10" i="89"/>
  <c r="Y19" i="89"/>
  <c r="U19" i="89"/>
  <c r="W19" i="89"/>
  <c r="W18" i="89"/>
  <c r="Y18" i="89"/>
  <c r="U18" i="89"/>
  <c r="Y15" i="89"/>
  <c r="U15" i="89"/>
  <c r="W15" i="89"/>
  <c r="U38" i="89"/>
  <c r="W38" i="89"/>
  <c r="Y38" i="89"/>
  <c r="Y11" i="89"/>
  <c r="W11" i="89"/>
  <c r="U11" i="89"/>
  <c r="Y38" i="71"/>
  <c r="U38" i="71"/>
  <c r="W38" i="71"/>
  <c r="U17" i="71"/>
  <c r="Y17" i="71"/>
  <c r="W17" i="71"/>
  <c r="Y46" i="71"/>
  <c r="U46" i="71"/>
  <c r="W46" i="71"/>
  <c r="Y13" i="71"/>
  <c r="W13" i="71"/>
  <c r="U13" i="71"/>
  <c r="Y19" i="71"/>
  <c r="U19" i="71"/>
  <c r="W19" i="71"/>
  <c r="Y18" i="71"/>
  <c r="U18" i="71"/>
  <c r="W18" i="71"/>
  <c r="W15" i="71"/>
  <c r="U15" i="71"/>
  <c r="Y15" i="71"/>
  <c r="U21" i="71"/>
  <c r="Y21" i="71"/>
  <c r="W21" i="71"/>
  <c r="U7" i="71"/>
  <c r="W7" i="71"/>
  <c r="Y7" i="71"/>
  <c r="Y47" i="71"/>
  <c r="W47" i="71"/>
  <c r="U47" i="71"/>
  <c r="U45" i="71"/>
  <c r="W45" i="71"/>
  <c r="Y45" i="71"/>
  <c r="Y11" i="107"/>
  <c r="U11" i="107"/>
  <c r="W11" i="107"/>
  <c r="Y9" i="107"/>
  <c r="U9" i="107"/>
  <c r="W9" i="107"/>
  <c r="U7" i="107"/>
  <c r="W7" i="107"/>
  <c r="Y7" i="107"/>
  <c r="Y14" i="107"/>
  <c r="U14" i="107"/>
  <c r="W14" i="107"/>
  <c r="R48" i="107"/>
  <c r="S5" i="107"/>
  <c r="U46" i="107"/>
  <c r="W46" i="107"/>
  <c r="Y46" i="107"/>
  <c r="U44" i="107"/>
  <c r="W44" i="107"/>
  <c r="Y44" i="107"/>
  <c r="W33" i="107"/>
  <c r="U33" i="107"/>
  <c r="Y33" i="107"/>
  <c r="U20" i="107"/>
  <c r="W20" i="107"/>
  <c r="Y20" i="107"/>
  <c r="W18" i="107"/>
  <c r="Y18" i="107"/>
  <c r="U18" i="107"/>
  <c r="Y27" i="86"/>
  <c r="U27" i="86"/>
  <c r="W27" i="86"/>
  <c r="Y31" i="86"/>
  <c r="U31" i="86"/>
  <c r="W31" i="86"/>
  <c r="U35" i="86"/>
  <c r="W35" i="86"/>
  <c r="Y35" i="86"/>
  <c r="U19" i="86"/>
  <c r="W19" i="86"/>
  <c r="Y19" i="86"/>
  <c r="U21" i="86"/>
  <c r="Y21" i="86"/>
  <c r="W21" i="86"/>
  <c r="Y46" i="86"/>
  <c r="U46" i="86"/>
  <c r="W46" i="86"/>
  <c r="W39" i="86"/>
  <c r="Y39" i="86"/>
  <c r="U39" i="86"/>
  <c r="Y37" i="86"/>
  <c r="U37" i="86"/>
  <c r="W37" i="86"/>
  <c r="U11" i="86"/>
  <c r="W11" i="86"/>
  <c r="Y11" i="86"/>
  <c r="Y33" i="86"/>
  <c r="U33" i="86"/>
  <c r="W33" i="86"/>
  <c r="U15" i="86"/>
  <c r="W15" i="86"/>
  <c r="Y15" i="86"/>
  <c r="Y7" i="88"/>
  <c r="U7" i="88"/>
  <c r="W7" i="88"/>
  <c r="U45" i="88"/>
  <c r="W45" i="88"/>
  <c r="Y45" i="88"/>
  <c r="W43" i="88"/>
  <c r="U43" i="88"/>
  <c r="Y43" i="88"/>
  <c r="U41" i="88"/>
  <c r="W41" i="88"/>
  <c r="Y41" i="88"/>
  <c r="W27" i="88"/>
  <c r="Y27" i="88"/>
  <c r="U27" i="88"/>
  <c r="W39" i="88"/>
  <c r="Y39" i="88"/>
  <c r="U39" i="88"/>
  <c r="Y37" i="88"/>
  <c r="U37" i="88"/>
  <c r="W37" i="88"/>
  <c r="W35" i="88"/>
  <c r="Y35" i="88"/>
  <c r="U35" i="88"/>
  <c r="Y13" i="88"/>
  <c r="U13" i="88"/>
  <c r="W13" i="88"/>
  <c r="U11" i="88"/>
  <c r="W11" i="88"/>
  <c r="Y11" i="88"/>
  <c r="U9" i="88"/>
  <c r="W9" i="88"/>
  <c r="Y9" i="88"/>
  <c r="U36" i="74"/>
  <c r="W36" i="74"/>
  <c r="Y36" i="74"/>
  <c r="U7" i="74"/>
  <c r="W7" i="74"/>
  <c r="Y7" i="74"/>
  <c r="U12" i="74"/>
  <c r="W12" i="74"/>
  <c r="Y12" i="74"/>
  <c r="Y21" i="74"/>
  <c r="W21" i="74"/>
  <c r="U21" i="74"/>
  <c r="W29" i="74"/>
  <c r="Y29" i="74"/>
  <c r="U29" i="74"/>
  <c r="Y43" i="74"/>
  <c r="W43" i="74"/>
  <c r="U43" i="74"/>
  <c r="W38" i="74"/>
  <c r="Y38" i="74"/>
  <c r="U38" i="74"/>
  <c r="W39" i="74"/>
  <c r="U39" i="74"/>
  <c r="Y39" i="74"/>
  <c r="W34" i="74"/>
  <c r="Y34" i="74"/>
  <c r="U34" i="74"/>
  <c r="Y35" i="74"/>
  <c r="W35" i="74"/>
  <c r="U35" i="74"/>
  <c r="W30" i="74"/>
  <c r="Y30" i="74"/>
  <c r="U30" i="74"/>
  <c r="U18" i="85"/>
  <c r="W18" i="85"/>
  <c r="Y18" i="85"/>
  <c r="Y16" i="85"/>
  <c r="U16" i="85"/>
  <c r="W16" i="85"/>
  <c r="W10" i="85"/>
  <c r="Y10" i="85"/>
  <c r="U10" i="85"/>
  <c r="Y12" i="85"/>
  <c r="U12" i="85"/>
  <c r="W12" i="85"/>
  <c r="U14" i="85"/>
  <c r="W14" i="85"/>
  <c r="Y14" i="85"/>
  <c r="W47" i="85"/>
  <c r="U47" i="85"/>
  <c r="Y47" i="85"/>
  <c r="W6" i="85"/>
  <c r="Y6" i="85"/>
  <c r="U6" i="85"/>
  <c r="U8" i="85"/>
  <c r="W8" i="85"/>
  <c r="Y8" i="85"/>
  <c r="W45" i="85"/>
  <c r="U45" i="85"/>
  <c r="Y45" i="85"/>
  <c r="U43" i="85"/>
  <c r="Y43" i="85"/>
  <c r="W43" i="85"/>
  <c r="Y19" i="70"/>
  <c r="U19" i="70"/>
  <c r="W19" i="70"/>
  <c r="U42" i="70"/>
  <c r="W42" i="70"/>
  <c r="Y42" i="70"/>
  <c r="W13" i="70"/>
  <c r="Y13" i="70"/>
  <c r="U13" i="70"/>
  <c r="U37" i="70"/>
  <c r="W37" i="70"/>
  <c r="Y37" i="70"/>
  <c r="W43" i="70"/>
  <c r="Y43" i="70"/>
  <c r="U43" i="70"/>
  <c r="Y8" i="70"/>
  <c r="W8" i="70"/>
  <c r="U8" i="70"/>
  <c r="W14" i="70"/>
  <c r="U14" i="70"/>
  <c r="Y14" i="70"/>
  <c r="W47" i="70"/>
  <c r="Y47" i="70"/>
  <c r="U47" i="70"/>
  <c r="U15" i="70"/>
  <c r="W15" i="70"/>
  <c r="Y15" i="70"/>
  <c r="U26" i="70"/>
  <c r="W26" i="70"/>
  <c r="Y26" i="70"/>
  <c r="Y27" i="70"/>
  <c r="U27" i="70"/>
  <c r="W27" i="70"/>
  <c r="Y16" i="99"/>
  <c r="U16" i="99"/>
  <c r="W16" i="99"/>
  <c r="W33" i="99"/>
  <c r="Y33" i="99"/>
  <c r="U33" i="99"/>
  <c r="Y31" i="99"/>
  <c r="U31" i="99"/>
  <c r="W31" i="99"/>
  <c r="Y29" i="99"/>
  <c r="U29" i="99"/>
  <c r="W29" i="99"/>
  <c r="U38" i="99"/>
  <c r="W38" i="99"/>
  <c r="Y38" i="99"/>
  <c r="Y6" i="99"/>
  <c r="U6" i="99"/>
  <c r="W6" i="99"/>
  <c r="U47" i="99"/>
  <c r="W47" i="99"/>
  <c r="Y47" i="99"/>
  <c r="U45" i="99"/>
  <c r="W45" i="99"/>
  <c r="Y45" i="99"/>
  <c r="Y22" i="99"/>
  <c r="U22" i="99"/>
  <c r="W22" i="99"/>
  <c r="Y20" i="99"/>
  <c r="U20" i="99"/>
  <c r="W20" i="99"/>
  <c r="Y18" i="99"/>
  <c r="U18" i="99"/>
  <c r="W18" i="99"/>
  <c r="W17" i="95"/>
  <c r="Y17" i="95"/>
  <c r="U17" i="95"/>
  <c r="U36" i="95"/>
  <c r="W36" i="95"/>
  <c r="Y36" i="95"/>
  <c r="Y13" i="95"/>
  <c r="U13" i="95"/>
  <c r="W13" i="95"/>
  <c r="U28" i="95"/>
  <c r="W28" i="95"/>
  <c r="Y28" i="95"/>
  <c r="W9" i="95"/>
  <c r="Y9" i="95"/>
  <c r="U9" i="95"/>
  <c r="U20" i="95"/>
  <c r="W20" i="95"/>
  <c r="Y20" i="95"/>
  <c r="R48" i="95"/>
  <c r="S5" i="95"/>
  <c r="W12" i="95"/>
  <c r="Y12" i="95"/>
  <c r="U12" i="95"/>
  <c r="Y47" i="95"/>
  <c r="W47" i="95"/>
  <c r="U47" i="95"/>
  <c r="W42" i="95"/>
  <c r="Y42" i="95"/>
  <c r="U42" i="95"/>
  <c r="U43" i="95"/>
  <c r="W43" i="95"/>
  <c r="Y43" i="95"/>
  <c r="Y22" i="93"/>
  <c r="U22" i="93"/>
  <c r="W22" i="93"/>
  <c r="W30" i="93"/>
  <c r="U30" i="93"/>
  <c r="Y30" i="93"/>
  <c r="Y40" i="93"/>
  <c r="W40" i="93"/>
  <c r="U40" i="93"/>
  <c r="S5" i="93"/>
  <c r="R48" i="93"/>
  <c r="W32" i="93"/>
  <c r="U32" i="93"/>
  <c r="Y32" i="93"/>
  <c r="W21" i="93"/>
  <c r="Y21" i="93"/>
  <c r="U21" i="93"/>
  <c r="W29" i="93"/>
  <c r="U29" i="93"/>
  <c r="Y29" i="93"/>
  <c r="W37" i="93"/>
  <c r="U37" i="93"/>
  <c r="Y37" i="93"/>
  <c r="W45" i="93"/>
  <c r="Y45" i="93"/>
  <c r="U45" i="93"/>
  <c r="U12" i="93"/>
  <c r="W12" i="93"/>
  <c r="Y12" i="93"/>
  <c r="U14" i="75"/>
  <c r="W14" i="75"/>
  <c r="Y14" i="75"/>
  <c r="W47" i="75"/>
  <c r="U47" i="75"/>
  <c r="Y47" i="75"/>
  <c r="U23" i="75"/>
  <c r="Y23" i="75"/>
  <c r="W23" i="75"/>
  <c r="U43" i="75"/>
  <c r="Y43" i="75"/>
  <c r="W43" i="75"/>
  <c r="U41" i="75"/>
  <c r="W41" i="75"/>
  <c r="Y41" i="75"/>
  <c r="Y39" i="75"/>
  <c r="W39" i="75"/>
  <c r="U39" i="75"/>
  <c r="W37" i="75"/>
  <c r="Y37" i="75"/>
  <c r="U37" i="75"/>
  <c r="W35" i="75"/>
  <c r="U35" i="75"/>
  <c r="Y35" i="75"/>
  <c r="W33" i="75"/>
  <c r="Y33" i="75"/>
  <c r="U33" i="75"/>
  <c r="U31" i="75"/>
  <c r="Y31" i="75"/>
  <c r="W31" i="75"/>
  <c r="Y29" i="75"/>
  <c r="U29" i="75"/>
  <c r="W29" i="75"/>
  <c r="U41" i="77"/>
  <c r="W41" i="77"/>
  <c r="Y41" i="77"/>
  <c r="W8" i="80"/>
  <c r="Y8" i="80"/>
  <c r="U8" i="80"/>
  <c r="W21" i="77"/>
  <c r="Y21" i="77"/>
  <c r="U21" i="77"/>
  <c r="W46" i="77"/>
  <c r="Y46" i="77"/>
  <c r="U46" i="77"/>
  <c r="Y35" i="77"/>
  <c r="W35" i="77"/>
  <c r="U35" i="77"/>
  <c r="U9" i="77"/>
  <c r="W9" i="77"/>
  <c r="Y9" i="77"/>
  <c r="U40" i="77"/>
  <c r="W40" i="77"/>
  <c r="Y40" i="77"/>
  <c r="R48" i="77"/>
  <c r="S5" i="77"/>
  <c r="W29" i="80"/>
  <c r="Y29" i="80"/>
  <c r="U29" i="80"/>
  <c r="U11" i="80"/>
  <c r="W11" i="80"/>
  <c r="Y11" i="80"/>
  <c r="U19" i="80"/>
  <c r="W19" i="80"/>
  <c r="Y19" i="80"/>
  <c r="W34" i="80"/>
  <c r="Y34" i="80"/>
  <c r="U34" i="80"/>
  <c r="W36" i="78"/>
  <c r="Y36" i="78"/>
  <c r="U36" i="78"/>
  <c r="U22" i="78"/>
  <c r="W22" i="78"/>
  <c r="Y22" i="78"/>
  <c r="U19" i="78"/>
  <c r="W19" i="78"/>
  <c r="Y19" i="78"/>
  <c r="W27" i="73"/>
  <c r="Y27" i="73"/>
  <c r="U27" i="73"/>
  <c r="W13" i="77"/>
  <c r="Y13" i="77"/>
  <c r="U13" i="77"/>
  <c r="U8" i="77"/>
  <c r="W8" i="77"/>
  <c r="Y8" i="77"/>
  <c r="W31" i="77"/>
  <c r="U31" i="77"/>
  <c r="Y31" i="77"/>
  <c r="W42" i="77"/>
  <c r="Y42" i="77"/>
  <c r="U42" i="77"/>
  <c r="U44" i="80"/>
  <c r="W44" i="80"/>
  <c r="Y44" i="80"/>
  <c r="W20" i="80"/>
  <c r="Y20" i="80"/>
  <c r="U20" i="80"/>
  <c r="Y40" i="80"/>
  <c r="U40" i="80"/>
  <c r="W40" i="80"/>
  <c r="U22" i="80"/>
  <c r="W22" i="80"/>
  <c r="Y22" i="80"/>
  <c r="W42" i="78"/>
  <c r="Y42" i="78"/>
  <c r="U42" i="78"/>
  <c r="Y21" i="78"/>
  <c r="U21" i="78"/>
  <c r="W21" i="78"/>
  <c r="U29" i="78"/>
  <c r="W29" i="78"/>
  <c r="Y29" i="78"/>
  <c r="Y26" i="78"/>
  <c r="U26" i="78"/>
  <c r="W26" i="78"/>
  <c r="U46" i="73"/>
  <c r="W46" i="73"/>
  <c r="Y46" i="73"/>
  <c r="U21" i="73"/>
  <c r="Y21" i="73"/>
  <c r="W21" i="73"/>
  <c r="U19" i="73"/>
  <c r="W19" i="73"/>
  <c r="Y19" i="73"/>
  <c r="Y15" i="73"/>
  <c r="U15" i="73"/>
  <c r="W15" i="73"/>
  <c r="U11" i="73"/>
  <c r="W11" i="73"/>
  <c r="Y11" i="73"/>
  <c r="S5" i="79"/>
  <c r="R48" i="79"/>
  <c r="W11" i="79"/>
  <c r="U11" i="79"/>
  <c r="Y11" i="79"/>
  <c r="W40" i="79"/>
  <c r="Y40" i="79"/>
  <c r="U40" i="79"/>
  <c r="Y40" i="100"/>
  <c r="U40" i="100"/>
  <c r="W40" i="100"/>
  <c r="Y38" i="100"/>
  <c r="U38" i="100"/>
  <c r="W38" i="100"/>
  <c r="U34" i="100"/>
  <c r="W34" i="100"/>
  <c r="Y34" i="100"/>
  <c r="W30" i="100"/>
  <c r="Y30" i="100"/>
  <c r="U30" i="100"/>
  <c r="U26" i="100"/>
  <c r="W26" i="100"/>
  <c r="Y26" i="100"/>
  <c r="Y20" i="100"/>
  <c r="U20" i="100"/>
  <c r="W20" i="100"/>
  <c r="Y42" i="97"/>
  <c r="U42" i="97"/>
  <c r="W42" i="97"/>
  <c r="Y38" i="97"/>
  <c r="U38" i="97"/>
  <c r="W38" i="97"/>
  <c r="Y12" i="97"/>
  <c r="U12" i="97"/>
  <c r="W12" i="97"/>
  <c r="Y31" i="97"/>
  <c r="W31" i="97"/>
  <c r="U31" i="97"/>
  <c r="Y25" i="67"/>
  <c r="W25" i="67"/>
  <c r="U25" i="67"/>
  <c r="W18" i="67"/>
  <c r="Y18" i="67"/>
  <c r="U18" i="67"/>
  <c r="W35" i="67"/>
  <c r="U35" i="67"/>
  <c r="Y35" i="67"/>
  <c r="W9" i="67"/>
  <c r="U9" i="67"/>
  <c r="Y9" i="67"/>
  <c r="U11" i="87"/>
  <c r="Y11" i="87"/>
  <c r="W11" i="87"/>
  <c r="Y37" i="87"/>
  <c r="W37" i="87"/>
  <c r="U37" i="87"/>
  <c r="U42" i="87"/>
  <c r="Y42" i="87"/>
  <c r="W42" i="87"/>
  <c r="W46" i="82"/>
  <c r="Y46" i="82"/>
  <c r="U46" i="82"/>
  <c r="U38" i="82"/>
  <c r="Y38" i="82"/>
  <c r="W38" i="82"/>
  <c r="W32" i="82"/>
  <c r="Y32" i="82"/>
  <c r="U32" i="82"/>
  <c r="U24" i="82"/>
  <c r="W24" i="82"/>
  <c r="Y24" i="82"/>
  <c r="Y16" i="82"/>
  <c r="U16" i="82"/>
  <c r="W16" i="82"/>
  <c r="U33" i="72"/>
  <c r="W33" i="72"/>
  <c r="Y33" i="72"/>
  <c r="U31" i="72"/>
  <c r="Y31" i="72"/>
  <c r="W31" i="72"/>
  <c r="U27" i="72"/>
  <c r="Y27" i="72"/>
  <c r="W27" i="72"/>
  <c r="Y41" i="72"/>
  <c r="U41" i="72"/>
  <c r="W41" i="72"/>
  <c r="Y40" i="101"/>
  <c r="U40" i="101"/>
  <c r="W40" i="101"/>
  <c r="Y15" i="101"/>
  <c r="U15" i="101"/>
  <c r="W15" i="101"/>
  <c r="Y9" i="101"/>
  <c r="U9" i="101"/>
  <c r="W9" i="101"/>
  <c r="W46" i="101"/>
  <c r="Y46" i="101"/>
  <c r="U46" i="101"/>
  <c r="W39" i="66"/>
  <c r="U39" i="66"/>
  <c r="Y39" i="66"/>
  <c r="Y16" i="66"/>
  <c r="U16" i="66"/>
  <c r="W16" i="66"/>
  <c r="W14" i="66"/>
  <c r="U14" i="66"/>
  <c r="Y14" i="66"/>
  <c r="Y6" i="66"/>
  <c r="W6" i="66"/>
  <c r="U6" i="66"/>
  <c r="U11" i="91"/>
  <c r="W11" i="91"/>
  <c r="Y11" i="91"/>
  <c r="Y46" i="91"/>
  <c r="U46" i="91"/>
  <c r="W46" i="91"/>
  <c r="Y21" i="91"/>
  <c r="W21" i="91"/>
  <c r="U21" i="91"/>
  <c r="W38" i="91"/>
  <c r="Y38" i="91"/>
  <c r="U38" i="91"/>
  <c r="U40" i="84"/>
  <c r="W40" i="84"/>
  <c r="Y40" i="84"/>
  <c r="U42" i="84"/>
  <c r="W42" i="84"/>
  <c r="Y42" i="84"/>
  <c r="W24" i="84"/>
  <c r="Y24" i="84"/>
  <c r="U24" i="84"/>
  <c r="W28" i="84"/>
  <c r="U28" i="84"/>
  <c r="Y28" i="84"/>
  <c r="W32" i="92"/>
  <c r="Y32" i="92"/>
  <c r="U32" i="92"/>
  <c r="W26" i="92"/>
  <c r="Y26" i="92"/>
  <c r="U26" i="92"/>
  <c r="U22" i="92"/>
  <c r="W22" i="92"/>
  <c r="Y22" i="92"/>
  <c r="Y18" i="92"/>
  <c r="U18" i="92"/>
  <c r="W18" i="92"/>
  <c r="Y14" i="92"/>
  <c r="U14" i="92"/>
  <c r="W14" i="92"/>
  <c r="Y7" i="106"/>
  <c r="U7" i="106"/>
  <c r="W7" i="106"/>
  <c r="W44" i="106"/>
  <c r="Y44" i="106"/>
  <c r="U44" i="106"/>
  <c r="U40" i="106"/>
  <c r="W40" i="106"/>
  <c r="Y40" i="106"/>
  <c r="Y38" i="106"/>
  <c r="U38" i="106"/>
  <c r="W38" i="106"/>
  <c r="Y36" i="106"/>
  <c r="U36" i="106"/>
  <c r="W36" i="106"/>
  <c r="W34" i="106"/>
  <c r="Y34" i="106"/>
  <c r="U34" i="106"/>
  <c r="Y30" i="106"/>
  <c r="U30" i="106"/>
  <c r="W30" i="106"/>
  <c r="U25" i="94"/>
  <c r="W25" i="94"/>
  <c r="Y25" i="94"/>
  <c r="W39" i="94"/>
  <c r="Y39" i="94"/>
  <c r="U39" i="94"/>
  <c r="Y20" i="94"/>
  <c r="U20" i="94"/>
  <c r="W20" i="94"/>
  <c r="W35" i="94"/>
  <c r="Y35" i="94"/>
  <c r="U35" i="94"/>
  <c r="U14" i="94"/>
  <c r="W14" i="94"/>
  <c r="Y14" i="94"/>
  <c r="U31" i="94"/>
  <c r="W31" i="94"/>
  <c r="Y31" i="94"/>
  <c r="W9" i="94"/>
  <c r="Y9" i="94"/>
  <c r="U9" i="94"/>
  <c r="W27" i="94"/>
  <c r="Y27" i="94"/>
  <c r="U27" i="94"/>
  <c r="W45" i="94"/>
  <c r="Y45" i="94"/>
  <c r="U45" i="94"/>
  <c r="W23" i="94"/>
  <c r="Y23" i="94"/>
  <c r="U23" i="94"/>
  <c r="Y20" i="96"/>
  <c r="W20" i="96"/>
  <c r="U20" i="96"/>
  <c r="Y28" i="96"/>
  <c r="U28" i="96"/>
  <c r="W28" i="96"/>
  <c r="U16" i="96"/>
  <c r="W16" i="96"/>
  <c r="Y16" i="96"/>
  <c r="Y46" i="96"/>
  <c r="U46" i="96"/>
  <c r="W46" i="96"/>
  <c r="U11" i="96"/>
  <c r="W11" i="96"/>
  <c r="Y11" i="96"/>
  <c r="W21" i="96"/>
  <c r="Y21" i="96"/>
  <c r="U21" i="96"/>
  <c r="Y29" i="96"/>
  <c r="W29" i="96"/>
  <c r="U29" i="96"/>
  <c r="W36" i="96"/>
  <c r="Y36" i="96"/>
  <c r="U36" i="96"/>
  <c r="U47" i="96"/>
  <c r="W47" i="96"/>
  <c r="Y47" i="96"/>
  <c r="U12" i="96"/>
  <c r="W12" i="96"/>
  <c r="Y12" i="96"/>
  <c r="U15" i="96"/>
  <c r="W15" i="96"/>
  <c r="Y15" i="96"/>
  <c r="U30" i="90"/>
  <c r="W30" i="90"/>
  <c r="Y30" i="90"/>
  <c r="U16" i="90"/>
  <c r="W16" i="90"/>
  <c r="Y16" i="90"/>
  <c r="Y47" i="90"/>
  <c r="W47" i="90"/>
  <c r="U47" i="90"/>
  <c r="W22" i="90"/>
  <c r="Y22" i="90"/>
  <c r="U22" i="90"/>
  <c r="Y43" i="90"/>
  <c r="W43" i="90"/>
  <c r="U43" i="90"/>
  <c r="W18" i="90"/>
  <c r="Y18" i="90"/>
  <c r="U18" i="90"/>
  <c r="U39" i="90"/>
  <c r="W39" i="90"/>
  <c r="Y39" i="90"/>
  <c r="U14" i="90"/>
  <c r="Y14" i="90"/>
  <c r="W14" i="90"/>
  <c r="U35" i="90"/>
  <c r="W35" i="90"/>
  <c r="Y35" i="90"/>
  <c r="U10" i="90"/>
  <c r="W10" i="90"/>
  <c r="Y10" i="90"/>
  <c r="W19" i="105"/>
  <c r="U19" i="105"/>
  <c r="Y19" i="105"/>
  <c r="Y17" i="105"/>
  <c r="U17" i="105"/>
  <c r="W17" i="105"/>
  <c r="U15" i="105"/>
  <c r="W15" i="105"/>
  <c r="Y15" i="105"/>
  <c r="U13" i="105"/>
  <c r="W13" i="105"/>
  <c r="Y13" i="105"/>
  <c r="U11" i="105"/>
  <c r="W11" i="105"/>
  <c r="Y11" i="105"/>
  <c r="Y9" i="105"/>
  <c r="U9" i="105"/>
  <c r="W9" i="105"/>
  <c r="Y7" i="105"/>
  <c r="U7" i="105"/>
  <c r="W7" i="105"/>
  <c r="S5" i="105"/>
  <c r="R48" i="105"/>
  <c r="W46" i="105"/>
  <c r="Y46" i="105"/>
  <c r="U46" i="105"/>
  <c r="W44" i="105"/>
  <c r="Y44" i="105"/>
  <c r="U44" i="105"/>
  <c r="U42" i="105"/>
  <c r="W42" i="105"/>
  <c r="Y42" i="105"/>
  <c r="U16" i="81"/>
  <c r="W16" i="81"/>
  <c r="Y16" i="81"/>
  <c r="U14" i="81"/>
  <c r="W14" i="81"/>
  <c r="Y14" i="81"/>
  <c r="Y12" i="81"/>
  <c r="U12" i="81"/>
  <c r="W12" i="81"/>
  <c r="U10" i="81"/>
  <c r="W10" i="81"/>
  <c r="Y10" i="81"/>
  <c r="U8" i="81"/>
  <c r="W8" i="81"/>
  <c r="Y8" i="81"/>
  <c r="U6" i="81"/>
  <c r="W6" i="81"/>
  <c r="Y6" i="81"/>
  <c r="W47" i="81"/>
  <c r="U47" i="81"/>
  <c r="Y47" i="81"/>
  <c r="W45" i="81"/>
  <c r="Y45" i="81"/>
  <c r="U45" i="81"/>
  <c r="W22" i="81"/>
  <c r="Y22" i="81"/>
  <c r="U22" i="81"/>
  <c r="Y20" i="81"/>
  <c r="U20" i="81"/>
  <c r="W20" i="81"/>
  <c r="Y46" i="98"/>
  <c r="U46" i="98"/>
  <c r="W46" i="98"/>
  <c r="W17" i="98"/>
  <c r="Y17" i="98"/>
  <c r="U17" i="98"/>
  <c r="U38" i="98"/>
  <c r="W38" i="98"/>
  <c r="Y38" i="98"/>
  <c r="W13" i="98"/>
  <c r="U13" i="98"/>
  <c r="Y13" i="98"/>
  <c r="Y30" i="98"/>
  <c r="U30" i="98"/>
  <c r="W30" i="98"/>
  <c r="U9" i="98"/>
  <c r="W9" i="98"/>
  <c r="Y9" i="98"/>
  <c r="Y22" i="98"/>
  <c r="U22" i="98"/>
  <c r="W22" i="98"/>
  <c r="R48" i="98"/>
  <c r="S5" i="98"/>
  <c r="W14" i="98"/>
  <c r="Y14" i="98"/>
  <c r="U14" i="98"/>
  <c r="U47" i="98"/>
  <c r="Y47" i="98"/>
  <c r="W47" i="98"/>
  <c r="W6" i="98"/>
  <c r="Y6" i="98"/>
  <c r="U6" i="98"/>
  <c r="W24" i="76"/>
  <c r="Y24" i="76"/>
  <c r="U24" i="76"/>
  <c r="W22" i="76"/>
  <c r="Y22" i="76"/>
  <c r="U22" i="76"/>
  <c r="Y20" i="76"/>
  <c r="U20" i="76"/>
  <c r="W20" i="76"/>
  <c r="W18" i="76"/>
  <c r="Y18" i="76"/>
  <c r="U18" i="76"/>
  <c r="Y16" i="76"/>
  <c r="U16" i="76"/>
  <c r="W16" i="76"/>
  <c r="W14" i="76"/>
  <c r="Y14" i="76"/>
  <c r="U14" i="76"/>
  <c r="Y12" i="76"/>
  <c r="U12" i="76"/>
  <c r="W12" i="76"/>
  <c r="U10" i="76"/>
  <c r="W10" i="76"/>
  <c r="Y10" i="76"/>
  <c r="Y8" i="76"/>
  <c r="U8" i="76"/>
  <c r="W8" i="76"/>
  <c r="U6" i="76"/>
  <c r="W6" i="76"/>
  <c r="Y6" i="76"/>
  <c r="Y47" i="76"/>
  <c r="W47" i="76"/>
  <c r="U47" i="76"/>
  <c r="Y47" i="104"/>
  <c r="W47" i="104"/>
  <c r="U47" i="104"/>
  <c r="W45" i="104"/>
  <c r="U45" i="104"/>
  <c r="Y45" i="104"/>
  <c r="Y43" i="104"/>
  <c r="U43" i="104"/>
  <c r="W43" i="104"/>
  <c r="W41" i="104"/>
  <c r="U41" i="104"/>
  <c r="Y41" i="104"/>
  <c r="U39" i="104"/>
  <c r="Y39" i="104"/>
  <c r="W39" i="104"/>
  <c r="W37" i="104"/>
  <c r="Y37" i="104"/>
  <c r="U37" i="104"/>
  <c r="W35" i="104"/>
  <c r="U35" i="104"/>
  <c r="Y35" i="104"/>
  <c r="W33" i="104"/>
  <c r="U33" i="104"/>
  <c r="Y33" i="104"/>
  <c r="W31" i="104"/>
  <c r="U31" i="104"/>
  <c r="Y31" i="104"/>
  <c r="U29" i="104"/>
  <c r="W29" i="104"/>
  <c r="Y29" i="104"/>
  <c r="W22" i="69"/>
  <c r="Y22" i="69"/>
  <c r="U22" i="69"/>
  <c r="Y18" i="69"/>
  <c r="U18" i="69"/>
  <c r="W18" i="69"/>
  <c r="Y28" i="69"/>
  <c r="U28" i="69"/>
  <c r="W28" i="69"/>
  <c r="U46" i="69"/>
  <c r="W46" i="69"/>
  <c r="Y46" i="69"/>
  <c r="W12" i="69"/>
  <c r="Y12" i="69"/>
  <c r="U12" i="69"/>
  <c r="Y24" i="69"/>
  <c r="U24" i="69"/>
  <c r="W24" i="69"/>
  <c r="Y27" i="69"/>
  <c r="W27" i="69"/>
  <c r="U27" i="69"/>
  <c r="U20" i="69"/>
  <c r="W20" i="69"/>
  <c r="Y20" i="69"/>
  <c r="W31" i="69"/>
  <c r="U31" i="69"/>
  <c r="Y31" i="69"/>
  <c r="Y39" i="69"/>
  <c r="W39" i="69"/>
  <c r="U39" i="69"/>
  <c r="W37" i="69"/>
  <c r="Y37" i="69"/>
  <c r="U37" i="69"/>
  <c r="W7" i="103"/>
  <c r="Y7" i="103"/>
  <c r="U7" i="103"/>
  <c r="S5" i="103"/>
  <c r="R48" i="103"/>
  <c r="W46" i="103"/>
  <c r="Y46" i="103"/>
  <c r="U46" i="103"/>
  <c r="U44" i="103"/>
  <c r="W44" i="103"/>
  <c r="Y44" i="103"/>
  <c r="U42" i="103"/>
  <c r="W42" i="103"/>
  <c r="Y42" i="103"/>
  <c r="U40" i="103"/>
  <c r="W40" i="103"/>
  <c r="Y40" i="103"/>
  <c r="Y38" i="103"/>
  <c r="U38" i="103"/>
  <c r="W38" i="103"/>
  <c r="U36" i="103"/>
  <c r="W36" i="103"/>
  <c r="Y36" i="103"/>
  <c r="U34" i="103"/>
  <c r="W34" i="103"/>
  <c r="Y34" i="103"/>
  <c r="U32" i="103"/>
  <c r="W32" i="103"/>
  <c r="Y32" i="103"/>
  <c r="W30" i="103"/>
  <c r="Y30" i="103"/>
  <c r="U30" i="103"/>
  <c r="U15" i="83"/>
  <c r="W15" i="83"/>
  <c r="Y15" i="83"/>
  <c r="U13" i="83"/>
  <c r="W13" i="83"/>
  <c r="Y13" i="83"/>
  <c r="Y11" i="83"/>
  <c r="U11" i="83"/>
  <c r="W11" i="83"/>
  <c r="U9" i="83"/>
  <c r="W9" i="83"/>
  <c r="Y9" i="83"/>
  <c r="U7" i="83"/>
  <c r="W7" i="83"/>
  <c r="Y7" i="83"/>
  <c r="S5" i="83"/>
  <c r="R48" i="83"/>
  <c r="Y46" i="83"/>
  <c r="U46" i="83"/>
  <c r="W46" i="83"/>
  <c r="Y44" i="83"/>
  <c r="U44" i="83"/>
  <c r="W44" i="83"/>
  <c r="Y42" i="83"/>
  <c r="U42" i="83"/>
  <c r="W42" i="83"/>
  <c r="Y40" i="83"/>
  <c r="U40" i="83"/>
  <c r="W40" i="83"/>
  <c r="Y38" i="83"/>
  <c r="U38" i="83"/>
  <c r="W38" i="83"/>
  <c r="U40" i="102"/>
  <c r="W40" i="102"/>
  <c r="Y40" i="102"/>
  <c r="U38" i="102"/>
  <c r="W38" i="102"/>
  <c r="Y38" i="102"/>
  <c r="Y36" i="102"/>
  <c r="U36" i="102"/>
  <c r="W36" i="102"/>
  <c r="Y34" i="102"/>
  <c r="U34" i="102"/>
  <c r="W34" i="102"/>
  <c r="Y32" i="102"/>
  <c r="U32" i="102"/>
  <c r="W32" i="102"/>
  <c r="Y30" i="102"/>
  <c r="U30" i="102"/>
  <c r="W30" i="102"/>
  <c r="Y28" i="102"/>
  <c r="U28" i="102"/>
  <c r="W28" i="102"/>
  <c r="W26" i="102"/>
  <c r="Y26" i="102"/>
  <c r="U26" i="102"/>
  <c r="Y24" i="102"/>
  <c r="U24" i="102"/>
  <c r="W24" i="102"/>
  <c r="Y22" i="102"/>
  <c r="U22" i="102"/>
  <c r="W22" i="102"/>
  <c r="U22" i="89"/>
  <c r="W22" i="89"/>
  <c r="Y22" i="89"/>
  <c r="Y7" i="89"/>
  <c r="W7" i="89"/>
  <c r="U7" i="89"/>
  <c r="Y6" i="89"/>
  <c r="U6" i="89"/>
  <c r="W6" i="89"/>
  <c r="W45" i="89"/>
  <c r="Y45" i="89"/>
  <c r="U45" i="89"/>
  <c r="Y44" i="89"/>
  <c r="U44" i="89"/>
  <c r="W44" i="89"/>
  <c r="W41" i="89"/>
  <c r="Y41" i="89"/>
  <c r="U41" i="89"/>
  <c r="U40" i="89"/>
  <c r="W40" i="89"/>
  <c r="Y40" i="89"/>
  <c r="U37" i="89"/>
  <c r="W37" i="89"/>
  <c r="Y37" i="89"/>
  <c r="W36" i="89"/>
  <c r="Y36" i="89"/>
  <c r="U36" i="89"/>
  <c r="U33" i="89"/>
  <c r="W33" i="89"/>
  <c r="Y33" i="89"/>
  <c r="Y32" i="89"/>
  <c r="U32" i="89"/>
  <c r="W32" i="89"/>
  <c r="W28" i="71"/>
  <c r="Y28" i="71"/>
  <c r="U28" i="71"/>
  <c r="Y39" i="71"/>
  <c r="W39" i="71"/>
  <c r="U39" i="71"/>
  <c r="U14" i="71"/>
  <c r="Y14" i="71"/>
  <c r="W14" i="71"/>
  <c r="W35" i="71"/>
  <c r="U35" i="71"/>
  <c r="Y35" i="71"/>
  <c r="Y16" i="71"/>
  <c r="W16" i="71"/>
  <c r="U16" i="71"/>
  <c r="Y11" i="71"/>
  <c r="U11" i="71"/>
  <c r="W11" i="71"/>
  <c r="Y8" i="71"/>
  <c r="W8" i="71"/>
  <c r="U8" i="71"/>
  <c r="W36" i="71"/>
  <c r="Y36" i="71"/>
  <c r="U36" i="71"/>
  <c r="U6" i="71"/>
  <c r="W6" i="71"/>
  <c r="Y6" i="71"/>
  <c r="Y26" i="71"/>
  <c r="U26" i="71"/>
  <c r="W26" i="71"/>
  <c r="Y15" i="107"/>
  <c r="U15" i="107"/>
  <c r="W15" i="107"/>
  <c r="U32" i="107"/>
  <c r="W32" i="107"/>
  <c r="Y32" i="107"/>
  <c r="U30" i="107"/>
  <c r="W30" i="107"/>
  <c r="Y30" i="107"/>
  <c r="W28" i="107"/>
  <c r="Y28" i="107"/>
  <c r="U28" i="107"/>
  <c r="Y13" i="107"/>
  <c r="U13" i="107"/>
  <c r="W13" i="107"/>
  <c r="W26" i="107"/>
  <c r="Y26" i="107"/>
  <c r="U26" i="107"/>
  <c r="Y24" i="107"/>
  <c r="U24" i="107"/>
  <c r="W24" i="107"/>
  <c r="Y22" i="107"/>
  <c r="U22" i="107"/>
  <c r="W22" i="107"/>
  <c r="W43" i="107"/>
  <c r="Y43" i="107"/>
  <c r="U43" i="107"/>
  <c r="Y41" i="107"/>
  <c r="W41" i="107"/>
  <c r="U41" i="107"/>
  <c r="U39" i="107"/>
  <c r="Y39" i="107"/>
  <c r="W39" i="107"/>
  <c r="W9" i="86"/>
  <c r="U9" i="86"/>
  <c r="Y9" i="86"/>
  <c r="U23" i="86"/>
  <c r="W23" i="86"/>
  <c r="Y23" i="86"/>
  <c r="Y30" i="86"/>
  <c r="U30" i="86"/>
  <c r="W30" i="86"/>
  <c r="Y44" i="86"/>
  <c r="U44" i="86"/>
  <c r="W44" i="86"/>
  <c r="W38" i="86"/>
  <c r="Y38" i="86"/>
  <c r="U38" i="86"/>
  <c r="Y13" i="86"/>
  <c r="U13" i="86"/>
  <c r="W13" i="86"/>
  <c r="U17" i="86"/>
  <c r="W17" i="86"/>
  <c r="Y17" i="86"/>
  <c r="U26" i="86"/>
  <c r="W26" i="86"/>
  <c r="Y26" i="86"/>
  <c r="U36" i="86"/>
  <c r="W36" i="86"/>
  <c r="Y36" i="86"/>
  <c r="U7" i="86"/>
  <c r="W7" i="86"/>
  <c r="Y7" i="86"/>
  <c r="Y40" i="86"/>
  <c r="U40" i="86"/>
  <c r="W40" i="86"/>
  <c r="R48" i="88"/>
  <c r="S5" i="88"/>
  <c r="Y23" i="88"/>
  <c r="W23" i="88"/>
  <c r="U23" i="88"/>
  <c r="W21" i="88"/>
  <c r="U21" i="88"/>
  <c r="Y21" i="88"/>
  <c r="W19" i="88"/>
  <c r="U19" i="88"/>
  <c r="Y19" i="88"/>
  <c r="U47" i="88"/>
  <c r="Y47" i="88"/>
  <c r="W47" i="88"/>
  <c r="W17" i="88"/>
  <c r="Y17" i="88"/>
  <c r="U17" i="88"/>
  <c r="U15" i="88"/>
  <c r="W15" i="88"/>
  <c r="Y15" i="88"/>
  <c r="U29" i="88"/>
  <c r="W29" i="88"/>
  <c r="Y29" i="88"/>
  <c r="U34" i="88"/>
  <c r="W34" i="88"/>
  <c r="Y34" i="88"/>
  <c r="W32" i="88"/>
  <c r="Y32" i="88"/>
  <c r="U32" i="88"/>
  <c r="U30" i="88"/>
  <c r="W30" i="88"/>
  <c r="Y30" i="88"/>
  <c r="Y31" i="74"/>
  <c r="W31" i="74"/>
  <c r="U31" i="74"/>
  <c r="Y46" i="74"/>
  <c r="U46" i="74"/>
  <c r="W46" i="74"/>
  <c r="U47" i="74"/>
  <c r="Y47" i="74"/>
  <c r="W47" i="74"/>
  <c r="W42" i="74"/>
  <c r="Y42" i="74"/>
  <c r="U42" i="74"/>
  <c r="W6" i="74"/>
  <c r="U6" i="74"/>
  <c r="Y6" i="74"/>
  <c r="Y18" i="74"/>
  <c r="U18" i="74"/>
  <c r="W18" i="74"/>
  <c r="W19" i="74"/>
  <c r="Y19" i="74"/>
  <c r="U19" i="74"/>
  <c r="U14" i="74"/>
  <c r="W14" i="74"/>
  <c r="Y14" i="74"/>
  <c r="W15" i="74"/>
  <c r="Y15" i="74"/>
  <c r="U15" i="74"/>
  <c r="W10" i="74"/>
  <c r="U10" i="74"/>
  <c r="Y10" i="74"/>
  <c r="W37" i="85"/>
  <c r="Y37" i="85"/>
  <c r="U37" i="85"/>
  <c r="Y39" i="85"/>
  <c r="U39" i="85"/>
  <c r="W39" i="85"/>
  <c r="U41" i="85"/>
  <c r="W41" i="85"/>
  <c r="Y41" i="85"/>
  <c r="W31" i="85"/>
  <c r="Y31" i="85"/>
  <c r="U31" i="85"/>
  <c r="U33" i="85"/>
  <c r="W33" i="85"/>
  <c r="Y33" i="85"/>
  <c r="U35" i="85"/>
  <c r="W35" i="85"/>
  <c r="Y35" i="85"/>
  <c r="U29" i="85"/>
  <c r="W29" i="85"/>
  <c r="Y29" i="85"/>
  <c r="U27" i="85"/>
  <c r="W27" i="85"/>
  <c r="Y27" i="85"/>
  <c r="W21" i="85"/>
  <c r="Y21" i="85"/>
  <c r="U21" i="85"/>
  <c r="W23" i="85"/>
  <c r="Y23" i="85"/>
  <c r="U23" i="85"/>
  <c r="Y25" i="85"/>
  <c r="U25" i="85"/>
  <c r="W25" i="85"/>
  <c r="W39" i="70"/>
  <c r="Y39" i="70"/>
  <c r="U39" i="70"/>
  <c r="U35" i="70"/>
  <c r="W35" i="70"/>
  <c r="Y35" i="70"/>
  <c r="U34" i="70"/>
  <c r="W34" i="70"/>
  <c r="Y34" i="70"/>
  <c r="W31" i="70"/>
  <c r="Y31" i="70"/>
  <c r="U31" i="70"/>
  <c r="W16" i="70"/>
  <c r="U16" i="70"/>
  <c r="Y16" i="70"/>
  <c r="R48" i="70"/>
  <c r="S5" i="70"/>
  <c r="Y11" i="70"/>
  <c r="U11" i="70"/>
  <c r="W11" i="70"/>
  <c r="Y21" i="70"/>
  <c r="W21" i="70"/>
  <c r="U21" i="70"/>
  <c r="W46" i="70"/>
  <c r="Y46" i="70"/>
  <c r="U46" i="70"/>
  <c r="U23" i="70"/>
  <c r="W23" i="70"/>
  <c r="Y23" i="70"/>
  <c r="U41" i="70"/>
  <c r="W41" i="70"/>
  <c r="Y41" i="70"/>
  <c r="Y36" i="99"/>
  <c r="U36" i="99"/>
  <c r="W36" i="99"/>
  <c r="Y11" i="99"/>
  <c r="U11" i="99"/>
  <c r="W11" i="99"/>
  <c r="U9" i="99"/>
  <c r="W9" i="99"/>
  <c r="Y9" i="99"/>
  <c r="U7" i="99"/>
  <c r="W7" i="99"/>
  <c r="Y7" i="99"/>
  <c r="Y37" i="99"/>
  <c r="U37" i="99"/>
  <c r="W37" i="99"/>
  <c r="Y27" i="99"/>
  <c r="U27" i="99"/>
  <c r="W27" i="99"/>
  <c r="W25" i="99"/>
  <c r="Y25" i="99"/>
  <c r="U25" i="99"/>
  <c r="W23" i="99"/>
  <c r="Y23" i="99"/>
  <c r="U23" i="99"/>
  <c r="W43" i="99"/>
  <c r="Y43" i="99"/>
  <c r="U43" i="99"/>
  <c r="Y41" i="99"/>
  <c r="U41" i="99"/>
  <c r="W41" i="99"/>
  <c r="Y39" i="99"/>
  <c r="U39" i="99"/>
  <c r="W39" i="99"/>
  <c r="U34" i="95"/>
  <c r="W34" i="95"/>
  <c r="Y34" i="95"/>
  <c r="U39" i="95"/>
  <c r="W39" i="95"/>
  <c r="Y39" i="95"/>
  <c r="W26" i="95"/>
  <c r="Y26" i="95"/>
  <c r="U26" i="95"/>
  <c r="U35" i="95"/>
  <c r="W35" i="95"/>
  <c r="Y35" i="95"/>
  <c r="W18" i="95"/>
  <c r="Y18" i="95"/>
  <c r="U18" i="95"/>
  <c r="Y31" i="95"/>
  <c r="W31" i="95"/>
  <c r="U31" i="95"/>
  <c r="Y10" i="95"/>
  <c r="U10" i="95"/>
  <c r="W10" i="95"/>
  <c r="U27" i="95"/>
  <c r="Y27" i="95"/>
  <c r="W27" i="95"/>
  <c r="Y40" i="95"/>
  <c r="U40" i="95"/>
  <c r="W40" i="95"/>
  <c r="W23" i="95"/>
  <c r="Y23" i="95"/>
  <c r="U23" i="95"/>
  <c r="W16" i="93"/>
  <c r="U16" i="93"/>
  <c r="Y16" i="93"/>
  <c r="Y24" i="93"/>
  <c r="W24" i="93"/>
  <c r="U24" i="93"/>
  <c r="W14" i="93"/>
  <c r="Y14" i="93"/>
  <c r="U14" i="93"/>
  <c r="W42" i="93"/>
  <c r="U42" i="93"/>
  <c r="Y42" i="93"/>
  <c r="W7" i="93"/>
  <c r="U7" i="93"/>
  <c r="Y7" i="93"/>
  <c r="U15" i="93"/>
  <c r="Y15" i="93"/>
  <c r="W15" i="93"/>
  <c r="U23" i="93"/>
  <c r="Y23" i="93"/>
  <c r="W23" i="93"/>
  <c r="U10" i="93"/>
  <c r="W10" i="93"/>
  <c r="Y10" i="93"/>
  <c r="W39" i="93"/>
  <c r="Y39" i="93"/>
  <c r="U39" i="93"/>
  <c r="Y47" i="93"/>
  <c r="U47" i="93"/>
  <c r="W47" i="93"/>
  <c r="W31" i="93"/>
  <c r="U31" i="93"/>
  <c r="Y31" i="93"/>
  <c r="Y27" i="75"/>
  <c r="W27" i="75"/>
  <c r="U27" i="75"/>
  <c r="Y25" i="75"/>
  <c r="U25" i="75"/>
  <c r="W25" i="75"/>
  <c r="U44" i="75"/>
  <c r="W44" i="75"/>
  <c r="Y44" i="75"/>
  <c r="W21" i="75"/>
  <c r="Y21" i="75"/>
  <c r="U21" i="75"/>
  <c r="W19" i="75"/>
  <c r="Y19" i="75"/>
  <c r="U19" i="75"/>
  <c r="W17" i="75"/>
  <c r="Y17" i="75"/>
  <c r="U17" i="75"/>
  <c r="W15" i="75"/>
  <c r="Y15" i="75"/>
  <c r="U15" i="75"/>
  <c r="W13" i="75"/>
  <c r="Y13" i="75"/>
  <c r="U13" i="75"/>
  <c r="U11" i="75"/>
  <c r="W11" i="75"/>
  <c r="Y11" i="75"/>
  <c r="Y9" i="75"/>
  <c r="W9" i="75"/>
  <c r="U9" i="75"/>
  <c r="U7" i="75"/>
  <c r="W7" i="75"/>
  <c r="Y7" i="75"/>
  <c r="H48" i="55" l="1"/>
  <c r="C60" i="46" s="1"/>
  <c r="Y5" i="88"/>
  <c r="Y48" i="88" s="1"/>
  <c r="G28" i="7" s="1"/>
  <c r="U5" i="88"/>
  <c r="U48" i="88" s="1"/>
  <c r="E28" i="7" s="1"/>
  <c r="W5" i="88"/>
  <c r="W48" i="88" s="1"/>
  <c r="F28" i="7" s="1"/>
  <c r="S48" i="88"/>
  <c r="D28" i="7" s="1"/>
  <c r="W5" i="84"/>
  <c r="W48" i="84" s="1"/>
  <c r="F24" i="7" s="1"/>
  <c r="Y5" i="84"/>
  <c r="Y48" i="84" s="1"/>
  <c r="G24" i="7" s="1"/>
  <c r="S48" i="84"/>
  <c r="D24" i="7" s="1"/>
  <c r="U5" i="84"/>
  <c r="U48" i="84" s="1"/>
  <c r="E24" i="7" s="1"/>
  <c r="Y5" i="74"/>
  <c r="Y48" i="74" s="1"/>
  <c r="G14" i="7" s="1"/>
  <c r="U5" i="74"/>
  <c r="U48" i="74" s="1"/>
  <c r="E14" i="7" s="1"/>
  <c r="W5" i="74"/>
  <c r="W48" i="74" s="1"/>
  <c r="F14" i="7" s="1"/>
  <c r="S48" i="74"/>
  <c r="D14" i="7" s="1"/>
  <c r="S48" i="104"/>
  <c r="D45" i="7" s="1"/>
  <c r="Y5" i="104"/>
  <c r="Y48" i="104" s="1"/>
  <c r="G45" i="7" s="1"/>
  <c r="U5" i="104"/>
  <c r="U48" i="104" s="1"/>
  <c r="E45" i="7" s="1"/>
  <c r="W5" i="104"/>
  <c r="W48" i="104" s="1"/>
  <c r="F45" i="7" s="1"/>
  <c r="W5" i="81"/>
  <c r="W48" i="81" s="1"/>
  <c r="F21" i="7" s="1"/>
  <c r="Y5" i="81"/>
  <c r="Y48" i="81" s="1"/>
  <c r="G21" i="7" s="1"/>
  <c r="U5" i="81"/>
  <c r="U48" i="81" s="1"/>
  <c r="E21" i="7" s="1"/>
  <c r="S48" i="81"/>
  <c r="D21" i="7" s="1"/>
  <c r="W5" i="87"/>
  <c r="W48" i="87" s="1"/>
  <c r="F27" i="7" s="1"/>
  <c r="Y5" i="87"/>
  <c r="Y48" i="87" s="1"/>
  <c r="G27" i="7" s="1"/>
  <c r="U5" i="87"/>
  <c r="U48" i="87" s="1"/>
  <c r="E27" i="7" s="1"/>
  <c r="S48" i="87"/>
  <c r="D27" i="7" s="1"/>
  <c r="Y5" i="96"/>
  <c r="Y48" i="96" s="1"/>
  <c r="G37" i="7" s="1"/>
  <c r="U5" i="96"/>
  <c r="U48" i="96" s="1"/>
  <c r="E37" i="7" s="1"/>
  <c r="W5" i="96"/>
  <c r="W48" i="96" s="1"/>
  <c r="F37" i="7" s="1"/>
  <c r="S48" i="96"/>
  <c r="D37" i="7" s="1"/>
  <c r="Y5" i="73"/>
  <c r="Y48" i="73" s="1"/>
  <c r="G13" i="7" s="1"/>
  <c r="W5" i="73"/>
  <c r="W48" i="73" s="1"/>
  <c r="F13" i="7" s="1"/>
  <c r="U5" i="73"/>
  <c r="U48" i="73" s="1"/>
  <c r="E13" i="7" s="1"/>
  <c r="S48" i="73"/>
  <c r="D13" i="7" s="1"/>
  <c r="Y5" i="83"/>
  <c r="Y48" i="83" s="1"/>
  <c r="G23" i="7" s="1"/>
  <c r="U5" i="83"/>
  <c r="U48" i="83" s="1"/>
  <c r="E23" i="7" s="1"/>
  <c r="S48" i="83"/>
  <c r="D23" i="7" s="1"/>
  <c r="W5" i="83"/>
  <c r="W48" i="83" s="1"/>
  <c r="F23" i="7" s="1"/>
  <c r="W5" i="103"/>
  <c r="W48" i="103" s="1"/>
  <c r="F44" i="7" s="1"/>
  <c r="Y5" i="103"/>
  <c r="Y48" i="103" s="1"/>
  <c r="G44" i="7" s="1"/>
  <c r="U5" i="103"/>
  <c r="U48" i="103" s="1"/>
  <c r="E44" i="7" s="1"/>
  <c r="S48" i="103"/>
  <c r="D44" i="7" s="1"/>
  <c r="W5" i="93"/>
  <c r="W48" i="93" s="1"/>
  <c r="F34" i="7" s="1"/>
  <c r="Y5" i="93"/>
  <c r="Y48" i="93" s="1"/>
  <c r="G34" i="7" s="1"/>
  <c r="U5" i="93"/>
  <c r="U48" i="93" s="1"/>
  <c r="E34" i="7" s="1"/>
  <c r="S48" i="93"/>
  <c r="D34" i="7" s="1"/>
  <c r="Y5" i="107"/>
  <c r="Y48" i="107" s="1"/>
  <c r="G48" i="7" s="1"/>
  <c r="W5" i="107"/>
  <c r="W48" i="107" s="1"/>
  <c r="F48" i="7" s="1"/>
  <c r="U5" i="107"/>
  <c r="U48" i="107" s="1"/>
  <c r="E48" i="7" s="1"/>
  <c r="S48" i="107"/>
  <c r="D48" i="7" s="1"/>
  <c r="Y5" i="100"/>
  <c r="Y48" i="100" s="1"/>
  <c r="G41" i="7" s="1"/>
  <c r="U5" i="100"/>
  <c r="U48" i="100" s="1"/>
  <c r="E41" i="7" s="1"/>
  <c r="W5" i="100"/>
  <c r="W48" i="100" s="1"/>
  <c r="F41" i="7" s="1"/>
  <c r="S48" i="100"/>
  <c r="D41" i="7" s="1"/>
  <c r="W5" i="89"/>
  <c r="W48" i="89" s="1"/>
  <c r="F30" i="7" s="1"/>
  <c r="Y5" i="89"/>
  <c r="Y48" i="89" s="1"/>
  <c r="G30" i="7" s="1"/>
  <c r="U5" i="89"/>
  <c r="U48" i="89" s="1"/>
  <c r="E30" i="7" s="1"/>
  <c r="S48" i="89"/>
  <c r="D30" i="7" s="1"/>
  <c r="S48" i="69"/>
  <c r="D9" i="7" s="1"/>
  <c r="W5" i="69"/>
  <c r="W48" i="69" s="1"/>
  <c r="F9" i="7" s="1"/>
  <c r="Y5" i="69"/>
  <c r="Y48" i="69" s="1"/>
  <c r="G9" i="7" s="1"/>
  <c r="U5" i="69"/>
  <c r="U48" i="69" s="1"/>
  <c r="E9" i="7" s="1"/>
  <c r="W5" i="75"/>
  <c r="W48" i="75" s="1"/>
  <c r="F15" i="7" s="1"/>
  <c r="U5" i="75"/>
  <c r="U48" i="75" s="1"/>
  <c r="E15" i="7" s="1"/>
  <c r="Y5" i="75"/>
  <c r="Y48" i="75" s="1"/>
  <c r="G15" i="7" s="1"/>
  <c r="S48" i="75"/>
  <c r="D15" i="7" s="1"/>
  <c r="W5" i="99"/>
  <c r="W48" i="99" s="1"/>
  <c r="F40" i="7" s="1"/>
  <c r="Y5" i="99"/>
  <c r="Y48" i="99" s="1"/>
  <c r="G40" i="7" s="1"/>
  <c r="U5" i="99"/>
  <c r="U48" i="99" s="1"/>
  <c r="E40" i="7" s="1"/>
  <c r="S48" i="99"/>
  <c r="D40" i="7" s="1"/>
  <c r="S48" i="86"/>
  <c r="D26" i="7" s="1"/>
  <c r="U5" i="86"/>
  <c r="U48" i="86" s="1"/>
  <c r="E26" i="7" s="1"/>
  <c r="W5" i="86"/>
  <c r="W48" i="86" s="1"/>
  <c r="F26" i="7" s="1"/>
  <c r="Y5" i="86"/>
  <c r="Y48" i="86" s="1"/>
  <c r="G26" i="7" s="1"/>
  <c r="W5" i="72"/>
  <c r="W48" i="72" s="1"/>
  <c r="F12" i="7" s="1"/>
  <c r="U5" i="72"/>
  <c r="U48" i="72" s="1"/>
  <c r="E12" i="7" s="1"/>
  <c r="Y5" i="72"/>
  <c r="Y48" i="72" s="1"/>
  <c r="G12" i="7" s="1"/>
  <c r="S48" i="72"/>
  <c r="D12" i="7" s="1"/>
  <c r="S48" i="70"/>
  <c r="D10" i="7" s="1"/>
  <c r="Y5" i="70"/>
  <c r="Y48" i="70" s="1"/>
  <c r="G10" i="7" s="1"/>
  <c r="W5" i="70"/>
  <c r="W48" i="70" s="1"/>
  <c r="F10" i="7" s="1"/>
  <c r="U5" i="70"/>
  <c r="U48" i="70" s="1"/>
  <c r="E10" i="7" s="1"/>
  <c r="Y5" i="105"/>
  <c r="Y48" i="105" s="1"/>
  <c r="G46" i="7" s="1"/>
  <c r="W5" i="105"/>
  <c r="W48" i="105" s="1"/>
  <c r="F46" i="7" s="1"/>
  <c r="U5" i="105"/>
  <c r="U48" i="105" s="1"/>
  <c r="E46" i="7" s="1"/>
  <c r="S48" i="105"/>
  <c r="D46" i="7" s="1"/>
  <c r="Y5" i="79"/>
  <c r="Y48" i="79" s="1"/>
  <c r="G19" i="7" s="1"/>
  <c r="S48" i="79"/>
  <c r="D19" i="7" s="1"/>
  <c r="U5" i="79"/>
  <c r="U48" i="79" s="1"/>
  <c r="E19" i="7" s="1"/>
  <c r="W5" i="79"/>
  <c r="W48" i="79" s="1"/>
  <c r="F19" i="7" s="1"/>
  <c r="U5" i="77"/>
  <c r="U48" i="77" s="1"/>
  <c r="E17" i="7" s="1"/>
  <c r="S48" i="77"/>
  <c r="D17" i="7" s="1"/>
  <c r="W5" i="77"/>
  <c r="W48" i="77" s="1"/>
  <c r="F17" i="7" s="1"/>
  <c r="Y5" i="77"/>
  <c r="Y48" i="77" s="1"/>
  <c r="G17" i="7" s="1"/>
  <c r="W5" i="94"/>
  <c r="W48" i="94" s="1"/>
  <c r="F35" i="7" s="1"/>
  <c r="Y5" i="94"/>
  <c r="Y48" i="94" s="1"/>
  <c r="G35" i="7" s="1"/>
  <c r="U5" i="94"/>
  <c r="U48" i="94" s="1"/>
  <c r="E35" i="7" s="1"/>
  <c r="S48" i="94"/>
  <c r="D35" i="7" s="1"/>
  <c r="W5" i="92"/>
  <c r="W48" i="92" s="1"/>
  <c r="F33" i="7" s="1"/>
  <c r="U5" i="92"/>
  <c r="U48" i="92" s="1"/>
  <c r="E33" i="7" s="1"/>
  <c r="Y5" i="92"/>
  <c r="Y48" i="92" s="1"/>
  <c r="G33" i="7" s="1"/>
  <c r="S48" i="92"/>
  <c r="D33" i="7" s="1"/>
  <c r="W5" i="82"/>
  <c r="W48" i="82" s="1"/>
  <c r="F22" i="7" s="1"/>
  <c r="Y5" i="82"/>
  <c r="Y48" i="82" s="1"/>
  <c r="G22" i="7" s="1"/>
  <c r="S48" i="82"/>
  <c r="D22" i="7" s="1"/>
  <c r="U5" i="82"/>
  <c r="U48" i="82" s="1"/>
  <c r="E22" i="7" s="1"/>
  <c r="W5" i="76"/>
  <c r="W48" i="76" s="1"/>
  <c r="F16" i="7" s="1"/>
  <c r="Y5" i="76"/>
  <c r="Y48" i="76" s="1"/>
  <c r="G16" i="7" s="1"/>
  <c r="U5" i="76"/>
  <c r="U48" i="76" s="1"/>
  <c r="E16" i="7" s="1"/>
  <c r="S48" i="76"/>
  <c r="D16" i="7" s="1"/>
  <c r="S48" i="71"/>
  <c r="D11" i="7" s="1"/>
  <c r="Y5" i="71"/>
  <c r="Y48" i="71" s="1"/>
  <c r="G11" i="7" s="1"/>
  <c r="W5" i="71"/>
  <c r="W48" i="71" s="1"/>
  <c r="F11" i="7" s="1"/>
  <c r="U5" i="71"/>
  <c r="U48" i="71" s="1"/>
  <c r="E11" i="7" s="1"/>
  <c r="Y5" i="106"/>
  <c r="Y48" i="106" s="1"/>
  <c r="G47" i="7" s="1"/>
  <c r="U5" i="106"/>
  <c r="U48" i="106" s="1"/>
  <c r="E47" i="7" s="1"/>
  <c r="S48" i="106"/>
  <c r="D47" i="7" s="1"/>
  <c r="W5" i="106"/>
  <c r="W48" i="106" s="1"/>
  <c r="F47" i="7" s="1"/>
  <c r="W5" i="98"/>
  <c r="W48" i="98" s="1"/>
  <c r="F39" i="7" s="1"/>
  <c r="Y5" i="98"/>
  <c r="Y48" i="98" s="1"/>
  <c r="G39" i="7" s="1"/>
  <c r="U5" i="98"/>
  <c r="U48" i="98" s="1"/>
  <c r="E39" i="7" s="1"/>
  <c r="S48" i="98"/>
  <c r="D39" i="7" s="1"/>
  <c r="Y5" i="95"/>
  <c r="Y48" i="95" s="1"/>
  <c r="G36" i="7" s="1"/>
  <c r="U5" i="95"/>
  <c r="U48" i="95" s="1"/>
  <c r="E36" i="7" s="1"/>
  <c r="W5" i="95"/>
  <c r="W48" i="95" s="1"/>
  <c r="F36" i="7" s="1"/>
  <c r="S48" i="95"/>
  <c r="D36" i="7" s="1"/>
  <c r="S48" i="102"/>
  <c r="D43" i="7" s="1"/>
  <c r="Y5" i="102"/>
  <c r="Y48" i="102" s="1"/>
  <c r="G43" i="7" s="1"/>
  <c r="U5" i="102"/>
  <c r="U48" i="102" s="1"/>
  <c r="E43" i="7" s="1"/>
  <c r="W5" i="102"/>
  <c r="W48" i="102" s="1"/>
  <c r="F43" i="7" s="1"/>
  <c r="U5" i="90"/>
  <c r="U48" i="90" s="1"/>
  <c r="E31" i="7" s="1"/>
  <c r="S48" i="90"/>
  <c r="D31" i="7" s="1"/>
  <c r="Y5" i="90"/>
  <c r="Y48" i="90" s="1"/>
  <c r="G31" i="7" s="1"/>
  <c r="W5" i="90"/>
  <c r="W48" i="90" s="1"/>
  <c r="F31" i="7" s="1"/>
  <c r="W5" i="66"/>
  <c r="W48" i="66" s="1"/>
  <c r="F6" i="7" s="1"/>
  <c r="S48" i="66"/>
  <c r="D6" i="7" s="1"/>
  <c r="U5" i="66"/>
  <c r="U48" i="66" s="1"/>
  <c r="E6" i="7" s="1"/>
  <c r="Y5" i="66"/>
  <c r="Y48" i="66" s="1"/>
  <c r="G6" i="7" s="1"/>
  <c r="S48" i="67"/>
  <c r="D7" i="7" s="1"/>
  <c r="U5" i="67"/>
  <c r="U48" i="67" s="1"/>
  <c r="E7" i="7" s="1"/>
  <c r="W5" i="67"/>
  <c r="W48" i="67" s="1"/>
  <c r="F7" i="7" s="1"/>
  <c r="Y5" i="67"/>
  <c r="Y48" i="67" s="1"/>
  <c r="G7" i="7" s="1"/>
  <c r="I48" i="55"/>
  <c r="K5" i="55"/>
  <c r="K48" i="55" s="1"/>
  <c r="M48" i="55" s="1"/>
  <c r="S48" i="85"/>
  <c r="D25" i="7" s="1"/>
  <c r="Y5" i="85"/>
  <c r="Y48" i="85" s="1"/>
  <c r="G25" i="7" s="1"/>
  <c r="U5" i="85"/>
  <c r="U48" i="85" s="1"/>
  <c r="E25" i="7" s="1"/>
  <c r="W5" i="85"/>
  <c r="W48" i="85" s="1"/>
  <c r="F25" i="7" s="1"/>
  <c r="W5" i="97"/>
  <c r="W48" i="97" s="1"/>
  <c r="F38" i="7" s="1"/>
  <c r="Y5" i="97"/>
  <c r="Y48" i="97" s="1"/>
  <c r="G38" i="7" s="1"/>
  <c r="U5" i="97"/>
  <c r="U48" i="97" s="1"/>
  <c r="E38" i="7" s="1"/>
  <c r="S48" i="97"/>
  <c r="D38" i="7" s="1"/>
  <c r="Y5" i="91"/>
  <c r="Y48" i="91" s="1"/>
  <c r="G32" i="7" s="1"/>
  <c r="U5" i="91"/>
  <c r="U48" i="91" s="1"/>
  <c r="E32" i="7" s="1"/>
  <c r="S48" i="91"/>
  <c r="D32" i="7" s="1"/>
  <c r="W5" i="91"/>
  <c r="W48" i="91" s="1"/>
  <c r="F32" i="7" s="1"/>
  <c r="W5" i="101"/>
  <c r="W48" i="101" s="1"/>
  <c r="F42" i="7" s="1"/>
  <c r="Y5" i="101"/>
  <c r="Y48" i="101" s="1"/>
  <c r="G42" i="7" s="1"/>
  <c r="U5" i="101"/>
  <c r="U48" i="101" s="1"/>
  <c r="E42" i="7" s="1"/>
  <c r="S48" i="101"/>
  <c r="D42" i="7" s="1"/>
  <c r="W5" i="78"/>
  <c r="W48" i="78" s="1"/>
  <c r="F18" i="7" s="1"/>
  <c r="U5" i="78"/>
  <c r="U48" i="78" s="1"/>
  <c r="E18" i="7" s="1"/>
  <c r="Y5" i="78"/>
  <c r="Y48" i="78" s="1"/>
  <c r="G18" i="7" s="1"/>
  <c r="S48" i="78"/>
  <c r="D18" i="7" s="1"/>
  <c r="U5" i="80"/>
  <c r="U48" i="80" s="1"/>
  <c r="E20" i="7" s="1"/>
  <c r="S48" i="80"/>
  <c r="D20" i="7" s="1"/>
  <c r="W5" i="80"/>
  <c r="W48" i="80" s="1"/>
  <c r="F20" i="7" s="1"/>
  <c r="Y5" i="80"/>
  <c r="Y48" i="80" s="1"/>
  <c r="G20" i="7" s="1"/>
  <c r="O38" i="55" l="1"/>
  <c r="Q38" i="55" s="1"/>
  <c r="O32" i="55"/>
  <c r="Q32" i="55" s="1"/>
  <c r="O35" i="55"/>
  <c r="Q35" i="55" s="1"/>
  <c r="O25" i="55"/>
  <c r="Q25" i="55" s="1"/>
  <c r="O47" i="55"/>
  <c r="Q47" i="55" s="1"/>
  <c r="O37" i="55"/>
  <c r="Q37" i="55" s="1"/>
  <c r="O5" i="55"/>
  <c r="O20" i="55"/>
  <c r="Q20" i="55" s="1"/>
  <c r="O40" i="55"/>
  <c r="Q40" i="55" s="1"/>
  <c r="O6" i="55"/>
  <c r="Q6" i="55" s="1"/>
  <c r="O13" i="55"/>
  <c r="Q13" i="55" s="1"/>
  <c r="O39" i="55"/>
  <c r="Q39" i="55" s="1"/>
  <c r="O34" i="55"/>
  <c r="Q34" i="55" s="1"/>
  <c r="O10" i="55"/>
  <c r="Q10" i="55" s="1"/>
  <c r="O29" i="55"/>
  <c r="Q29" i="55" s="1"/>
  <c r="O26" i="55"/>
  <c r="Q26" i="55" s="1"/>
  <c r="O11" i="55"/>
  <c r="Q11" i="55" s="1"/>
  <c r="O44" i="55"/>
  <c r="Q44" i="55" s="1"/>
  <c r="O22" i="55"/>
  <c r="Q22" i="55" s="1"/>
  <c r="O41" i="55"/>
  <c r="Q41" i="55" s="1"/>
  <c r="O24" i="55"/>
  <c r="Q24" i="55" s="1"/>
  <c r="O18" i="55"/>
  <c r="Q18" i="55" s="1"/>
  <c r="O31" i="55"/>
  <c r="Q31" i="55" s="1"/>
  <c r="O42" i="55"/>
  <c r="Q42" i="55" s="1"/>
  <c r="O15" i="55"/>
  <c r="Q15" i="55" s="1"/>
  <c r="O21" i="55"/>
  <c r="Q21" i="55" s="1"/>
  <c r="O43" i="55"/>
  <c r="Q43" i="55" s="1"/>
  <c r="O28" i="55"/>
  <c r="Q28" i="55" s="1"/>
  <c r="O19" i="55"/>
  <c r="Q19" i="55" s="1"/>
  <c r="O33" i="55"/>
  <c r="Q33" i="55" s="1"/>
  <c r="O8" i="55"/>
  <c r="Q8" i="55" s="1"/>
  <c r="O30" i="55"/>
  <c r="Q30" i="55" s="1"/>
  <c r="O23" i="55"/>
  <c r="Q23" i="55" s="1"/>
  <c r="O45" i="55"/>
  <c r="Q45" i="55" s="1"/>
  <c r="O9" i="55"/>
  <c r="Q9" i="55" s="1"/>
  <c r="O12" i="55"/>
  <c r="Q12" i="55" s="1"/>
  <c r="O46" i="55"/>
  <c r="Q46" i="55" s="1"/>
  <c r="O14" i="55"/>
  <c r="Q14" i="55" s="1"/>
  <c r="O36" i="55"/>
  <c r="Q36" i="55" s="1"/>
  <c r="O16" i="55"/>
  <c r="Q16" i="55" s="1"/>
  <c r="O27" i="55"/>
  <c r="Q27" i="55" s="1"/>
  <c r="O7" i="55"/>
  <c r="Q7" i="55" s="1"/>
  <c r="O17" i="55"/>
  <c r="Q17" i="55" s="1"/>
  <c r="O48" i="55" l="1"/>
  <c r="Q5" i="55"/>
  <c r="Q48" i="55" l="1"/>
  <c r="R5" i="55" a="1"/>
  <c r="R26" i="55" l="1"/>
  <c r="S26" i="55" s="1"/>
  <c r="R21" i="55"/>
  <c r="S21" i="55" s="1"/>
  <c r="R9" i="55"/>
  <c r="S9" i="55" s="1"/>
  <c r="R6" i="55"/>
  <c r="S6" i="55" s="1"/>
  <c r="R39" i="55"/>
  <c r="S39" i="55" s="1"/>
  <c r="R15" i="55"/>
  <c r="S15" i="55" s="1"/>
  <c r="R24" i="55"/>
  <c r="S24" i="55" s="1"/>
  <c r="R12" i="55"/>
  <c r="S12" i="55" s="1"/>
  <c r="R30" i="55"/>
  <c r="S30" i="55" s="1"/>
  <c r="R32" i="55"/>
  <c r="S32" i="55" s="1"/>
  <c r="R20" i="55"/>
  <c r="S20" i="55" s="1"/>
  <c r="R10" i="55"/>
  <c r="S10" i="55" s="1"/>
  <c r="R44" i="55"/>
  <c r="S44" i="55" s="1"/>
  <c r="R31" i="55"/>
  <c r="S31" i="55" s="1"/>
  <c r="R29" i="55"/>
  <c r="S29" i="55" s="1"/>
  <c r="R17" i="55"/>
  <c r="S17" i="55" s="1"/>
  <c r="R34" i="55"/>
  <c r="S34" i="55" s="1"/>
  <c r="R37" i="55"/>
  <c r="S37" i="55" s="1"/>
  <c r="R25" i="55"/>
  <c r="S25" i="55" s="1"/>
  <c r="R14" i="55"/>
  <c r="S14" i="55" s="1"/>
  <c r="R5" i="55"/>
  <c r="R47" i="55"/>
  <c r="S47" i="55" s="1"/>
  <c r="R35" i="55"/>
  <c r="S35" i="55" s="1"/>
  <c r="R23" i="55"/>
  <c r="S23" i="55" s="1"/>
  <c r="R38" i="55"/>
  <c r="S38" i="55" s="1"/>
  <c r="R8" i="55"/>
  <c r="S8" i="55" s="1"/>
  <c r="R36" i="55"/>
  <c r="S36" i="55" s="1"/>
  <c r="R18" i="55"/>
  <c r="S18" i="55" s="1"/>
  <c r="R11" i="55"/>
  <c r="S11" i="55" s="1"/>
  <c r="R27" i="55"/>
  <c r="S27" i="55" s="1"/>
  <c r="R40" i="55"/>
  <c r="S40" i="55" s="1"/>
  <c r="R28" i="55"/>
  <c r="S28" i="55" s="1"/>
  <c r="R42" i="55"/>
  <c r="S42" i="55" s="1"/>
  <c r="R13" i="55"/>
  <c r="S13" i="55" s="1"/>
  <c r="R41" i="55"/>
  <c r="S41" i="55" s="1"/>
  <c r="R22" i="55"/>
  <c r="S22" i="55" s="1"/>
  <c r="R16" i="55"/>
  <c r="S16" i="55" s="1"/>
  <c r="R43" i="55"/>
  <c r="S43" i="55" s="1"/>
  <c r="R45" i="55"/>
  <c r="S45" i="55" s="1"/>
  <c r="R33" i="55"/>
  <c r="S33" i="55" s="1"/>
  <c r="R46" i="55"/>
  <c r="S46" i="55" s="1"/>
  <c r="R19" i="55"/>
  <c r="S19" i="55" s="1"/>
  <c r="R7" i="55"/>
  <c r="S7" i="55" s="1"/>
  <c r="C19" i="46" l="1"/>
  <c r="W18" i="55"/>
  <c r="E19" i="46" s="1"/>
  <c r="Y18" i="55"/>
  <c r="F19" i="46" s="1"/>
  <c r="U18" i="55"/>
  <c r="D19" i="46" s="1"/>
  <c r="C11" i="46"/>
  <c r="W10" i="55"/>
  <c r="E11" i="46" s="1"/>
  <c r="U10" i="55"/>
  <c r="D11" i="46" s="1"/>
  <c r="Y10" i="55"/>
  <c r="F11" i="46" s="1"/>
  <c r="C8" i="46"/>
  <c r="W7" i="55"/>
  <c r="E8" i="46" s="1"/>
  <c r="Y7" i="55"/>
  <c r="F8" i="46" s="1"/>
  <c r="U7" i="55"/>
  <c r="D8" i="46" s="1"/>
  <c r="C42" i="46"/>
  <c r="U41" i="55"/>
  <c r="D42" i="46" s="1"/>
  <c r="Y41" i="55"/>
  <c r="F42" i="46" s="1"/>
  <c r="W41" i="55"/>
  <c r="E42" i="46" s="1"/>
  <c r="C41" i="46"/>
  <c r="U40" i="55"/>
  <c r="D41" i="46" s="1"/>
  <c r="W40" i="55"/>
  <c r="E41" i="46" s="1"/>
  <c r="Y40" i="55"/>
  <c r="F41" i="46" s="1"/>
  <c r="C37" i="46"/>
  <c r="Y36" i="55"/>
  <c r="F37" i="46" s="1"/>
  <c r="U36" i="55"/>
  <c r="D37" i="46" s="1"/>
  <c r="W36" i="55"/>
  <c r="E37" i="46" s="1"/>
  <c r="C36" i="46"/>
  <c r="U35" i="55"/>
  <c r="D36" i="46" s="1"/>
  <c r="W35" i="55"/>
  <c r="E36" i="46" s="1"/>
  <c r="Y35" i="55"/>
  <c r="F36" i="46" s="1"/>
  <c r="C26" i="46"/>
  <c r="Y25" i="55"/>
  <c r="F26" i="46" s="1"/>
  <c r="W25" i="55"/>
  <c r="E26" i="46" s="1"/>
  <c r="U25" i="55"/>
  <c r="D26" i="46" s="1"/>
  <c r="C30" i="46"/>
  <c r="Y29" i="55"/>
  <c r="F30" i="46" s="1"/>
  <c r="W29" i="55"/>
  <c r="E30" i="46" s="1"/>
  <c r="U29" i="55"/>
  <c r="D30" i="46" s="1"/>
  <c r="C21" i="46"/>
  <c r="W20" i="55"/>
  <c r="E21" i="46" s="1"/>
  <c r="Y20" i="55"/>
  <c r="F21" i="46" s="1"/>
  <c r="U20" i="55"/>
  <c r="D21" i="46" s="1"/>
  <c r="C25" i="46"/>
  <c r="W24" i="55"/>
  <c r="E25" i="46" s="1"/>
  <c r="Y24" i="55"/>
  <c r="F25" i="46" s="1"/>
  <c r="U24" i="55"/>
  <c r="D25" i="46" s="1"/>
  <c r="C10" i="46"/>
  <c r="W9" i="55"/>
  <c r="E10" i="46" s="1"/>
  <c r="Y9" i="55"/>
  <c r="F10" i="46" s="1"/>
  <c r="U9" i="55"/>
  <c r="D10" i="46" s="1"/>
  <c r="C34" i="46"/>
  <c r="U33" i="55"/>
  <c r="D34" i="46" s="1"/>
  <c r="Y33" i="55"/>
  <c r="F34" i="46" s="1"/>
  <c r="W33" i="55"/>
  <c r="E34" i="46" s="1"/>
  <c r="C29" i="46"/>
  <c r="W28" i="55"/>
  <c r="E29" i="46" s="1"/>
  <c r="U28" i="55"/>
  <c r="D29" i="46" s="1"/>
  <c r="Y28" i="55"/>
  <c r="F29" i="46" s="1"/>
  <c r="C24" i="46"/>
  <c r="Y23" i="55"/>
  <c r="F24" i="46" s="1"/>
  <c r="U23" i="55"/>
  <c r="D24" i="46" s="1"/>
  <c r="W23" i="55"/>
  <c r="E24" i="46" s="1"/>
  <c r="C18" i="46"/>
  <c r="U17" i="55"/>
  <c r="D18" i="46" s="1"/>
  <c r="W17" i="55"/>
  <c r="E18" i="46" s="1"/>
  <c r="Y17" i="55"/>
  <c r="F18" i="46" s="1"/>
  <c r="C13" i="46"/>
  <c r="U12" i="55"/>
  <c r="D13" i="46" s="1"/>
  <c r="Y12" i="55"/>
  <c r="F13" i="46" s="1"/>
  <c r="W12" i="55"/>
  <c r="E13" i="46" s="1"/>
  <c r="C46" i="46"/>
  <c r="W45" i="55"/>
  <c r="E46" i="46" s="1"/>
  <c r="U45" i="55"/>
  <c r="D46" i="46" s="1"/>
  <c r="Y45" i="55"/>
  <c r="F46" i="46" s="1"/>
  <c r="C20" i="46"/>
  <c r="U19" i="55"/>
  <c r="D20" i="46" s="1"/>
  <c r="W19" i="55"/>
  <c r="E20" i="46" s="1"/>
  <c r="Y19" i="55"/>
  <c r="F20" i="46" s="1"/>
  <c r="C44" i="46"/>
  <c r="W43" i="55"/>
  <c r="E44" i="46" s="1"/>
  <c r="Y43" i="55"/>
  <c r="F44" i="46" s="1"/>
  <c r="U43" i="55"/>
  <c r="D44" i="46" s="1"/>
  <c r="C14" i="46"/>
  <c r="W13" i="55"/>
  <c r="E14" i="46" s="1"/>
  <c r="Y13" i="55"/>
  <c r="F14" i="46" s="1"/>
  <c r="U13" i="55"/>
  <c r="D14" i="46" s="1"/>
  <c r="C28" i="46"/>
  <c r="W27" i="55"/>
  <c r="E28" i="46" s="1"/>
  <c r="Y27" i="55"/>
  <c r="F28" i="46" s="1"/>
  <c r="U27" i="55"/>
  <c r="D28" i="46" s="1"/>
  <c r="C9" i="46"/>
  <c r="U8" i="55"/>
  <c r="D9" i="46" s="1"/>
  <c r="Y8" i="55"/>
  <c r="F9" i="46" s="1"/>
  <c r="W8" i="55"/>
  <c r="E9" i="46" s="1"/>
  <c r="C48" i="46"/>
  <c r="U47" i="55"/>
  <c r="D48" i="46" s="1"/>
  <c r="W47" i="55"/>
  <c r="E48" i="46" s="1"/>
  <c r="Y47" i="55"/>
  <c r="F48" i="46" s="1"/>
  <c r="C38" i="46"/>
  <c r="U37" i="55"/>
  <c r="D38" i="46" s="1"/>
  <c r="W37" i="55"/>
  <c r="E38" i="46" s="1"/>
  <c r="Y37" i="55"/>
  <c r="F38" i="46" s="1"/>
  <c r="C32" i="46"/>
  <c r="U31" i="55"/>
  <c r="D32" i="46" s="1"/>
  <c r="W31" i="55"/>
  <c r="E32" i="46" s="1"/>
  <c r="Y31" i="55"/>
  <c r="F32" i="46" s="1"/>
  <c r="C33" i="46"/>
  <c r="W32" i="55"/>
  <c r="E33" i="46" s="1"/>
  <c r="U32" i="55"/>
  <c r="D33" i="46" s="1"/>
  <c r="Y32" i="55"/>
  <c r="F33" i="46" s="1"/>
  <c r="C16" i="46"/>
  <c r="U15" i="55"/>
  <c r="D16" i="46" s="1"/>
  <c r="Y15" i="55"/>
  <c r="F16" i="46" s="1"/>
  <c r="W15" i="55"/>
  <c r="E16" i="46" s="1"/>
  <c r="C22" i="46"/>
  <c r="W21" i="55"/>
  <c r="E22" i="46" s="1"/>
  <c r="Y21" i="55"/>
  <c r="F22" i="46" s="1"/>
  <c r="U21" i="55"/>
  <c r="D22" i="46" s="1"/>
  <c r="C23" i="46"/>
  <c r="U22" i="55"/>
  <c r="D23" i="46" s="1"/>
  <c r="W22" i="55"/>
  <c r="E23" i="46" s="1"/>
  <c r="Y22" i="55"/>
  <c r="F23" i="46" s="1"/>
  <c r="C15" i="46"/>
  <c r="U14" i="55"/>
  <c r="D15" i="46" s="1"/>
  <c r="Y14" i="55"/>
  <c r="F15" i="46" s="1"/>
  <c r="W14" i="55"/>
  <c r="E15" i="46" s="1"/>
  <c r="C7" i="46"/>
  <c r="U6" i="55"/>
  <c r="D7" i="46" s="1"/>
  <c r="Y6" i="55"/>
  <c r="F7" i="46" s="1"/>
  <c r="W6" i="55"/>
  <c r="E7" i="46" s="1"/>
  <c r="C47" i="46"/>
  <c r="Y46" i="55"/>
  <c r="F47" i="46" s="1"/>
  <c r="W46" i="55"/>
  <c r="E47" i="46" s="1"/>
  <c r="U46" i="55"/>
  <c r="D47" i="46" s="1"/>
  <c r="C17" i="46"/>
  <c r="Y16" i="55"/>
  <c r="F17" i="46" s="1"/>
  <c r="U16" i="55"/>
  <c r="D17" i="46" s="1"/>
  <c r="W16" i="55"/>
  <c r="E17" i="46" s="1"/>
  <c r="C43" i="46"/>
  <c r="Y42" i="55"/>
  <c r="F43" i="46" s="1"/>
  <c r="U42" i="55"/>
  <c r="D43" i="46" s="1"/>
  <c r="W42" i="55"/>
  <c r="E43" i="46" s="1"/>
  <c r="C12" i="46"/>
  <c r="W11" i="55"/>
  <c r="E12" i="46" s="1"/>
  <c r="Y11" i="55"/>
  <c r="F12" i="46" s="1"/>
  <c r="U11" i="55"/>
  <c r="D12" i="46" s="1"/>
  <c r="C39" i="46"/>
  <c r="Y38" i="55"/>
  <c r="F39" i="46" s="1"/>
  <c r="W38" i="55"/>
  <c r="E39" i="46" s="1"/>
  <c r="U38" i="55"/>
  <c r="D39" i="46" s="1"/>
  <c r="R48" i="55"/>
  <c r="C61" i="46" s="1"/>
  <c r="C62" i="46" s="1"/>
  <c r="S5" i="55"/>
  <c r="C35" i="46"/>
  <c r="U34" i="55"/>
  <c r="D35" i="46" s="1"/>
  <c r="W34" i="55"/>
  <c r="E35" i="46" s="1"/>
  <c r="Y34" i="55"/>
  <c r="F35" i="46" s="1"/>
  <c r="C45" i="46"/>
  <c r="W44" i="55"/>
  <c r="E45" i="46" s="1"/>
  <c r="U44" i="55"/>
  <c r="D45" i="46" s="1"/>
  <c r="Y44" i="55"/>
  <c r="F45" i="46" s="1"/>
  <c r="C31" i="46"/>
  <c r="U30" i="55"/>
  <c r="D31" i="46" s="1"/>
  <c r="W30" i="55"/>
  <c r="E31" i="46" s="1"/>
  <c r="Y30" i="55"/>
  <c r="F31" i="46" s="1"/>
  <c r="C40" i="46"/>
  <c r="W39" i="55"/>
  <c r="E40" i="46" s="1"/>
  <c r="Y39" i="55"/>
  <c r="F40" i="46" s="1"/>
  <c r="U39" i="55"/>
  <c r="D40" i="46" s="1"/>
  <c r="C27" i="46"/>
  <c r="Y26" i="55"/>
  <c r="F27" i="46" s="1"/>
  <c r="W26" i="55"/>
  <c r="E27" i="46" s="1"/>
  <c r="U26" i="55"/>
  <c r="D27" i="46" s="1"/>
  <c r="C6" i="46" l="1"/>
  <c r="C49" i="46" s="1"/>
  <c r="C54" i="46" s="1"/>
  <c r="C56" i="46" s="1"/>
  <c r="U5" i="55"/>
  <c r="W5" i="55"/>
  <c r="S48" i="55"/>
  <c r="D29" i="7" s="1"/>
  <c r="D49" i="7" s="1"/>
  <c r="Y5" i="55"/>
  <c r="W48" i="55" l="1"/>
  <c r="F29" i="7" s="1"/>
  <c r="F49" i="7" s="1"/>
  <c r="E6" i="46"/>
  <c r="E49" i="46" s="1"/>
  <c r="E54" i="46" s="1"/>
  <c r="Y48" i="55"/>
  <c r="G29" i="7" s="1"/>
  <c r="G49" i="7" s="1"/>
  <c r="F6" i="46"/>
  <c r="F49" i="46" s="1"/>
  <c r="F54" i="46" s="1"/>
  <c r="D6" i="46"/>
  <c r="D49" i="46" s="1"/>
  <c r="D54" i="46" s="1"/>
  <c r="D56" i="46" s="1"/>
  <c r="U48" i="55"/>
  <c r="E29" i="7" s="1"/>
  <c r="E49" i="7" s="1"/>
</calcChain>
</file>

<file path=xl/sharedStrings.xml><?xml version="1.0" encoding="utf-8"?>
<sst xmlns="http://schemas.openxmlformats.org/spreadsheetml/2006/main" count="5450" uniqueCount="495">
  <si>
    <t>（単位：百万円）</t>
  </si>
  <si>
    <t>　</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</si>
  <si>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</si>
  <si>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</si>
  <si>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</si>
  <si>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</si>
  <si>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</si>
  <si>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</si>
  <si>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</si>
  <si>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</si>
  <si>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</si>
  <si>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</si>
  <si>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</si>
  <si>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</si>
  <si>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</si>
  <si>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</si>
  <si>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</si>
  <si>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</si>
  <si>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</si>
  <si>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</si>
  <si>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</si>
  <si>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</si>
  <si>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</si>
  <si>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</si>
  <si>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</si>
  <si>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</si>
  <si>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</si>
  <si>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鉱業</t>
  </si>
  <si>
    <t>繊維製品</t>
  </si>
  <si>
    <t>化学製品</t>
  </si>
  <si>
    <t>石油・石炭製品</t>
  </si>
  <si>
    <t>鉄鋼</t>
  </si>
  <si>
    <t>非鉄金属</t>
  </si>
  <si>
    <t>金属製品</t>
  </si>
  <si>
    <t>電気機械</t>
  </si>
  <si>
    <t>建設</t>
  </si>
  <si>
    <t>金融・保険</t>
  </si>
  <si>
    <t>不動産</t>
  </si>
  <si>
    <t>公務</t>
  </si>
  <si>
    <t>教育・研究</t>
  </si>
  <si>
    <t>対事業所サービス</t>
  </si>
  <si>
    <t>対個人サービス</t>
  </si>
  <si>
    <t>内生部門計</t>
  </si>
  <si>
    <t>民間消費支出</t>
  </si>
  <si>
    <t>一般政府消費支出</t>
  </si>
  <si>
    <t>在庫純増</t>
  </si>
  <si>
    <t>輸出</t>
  </si>
  <si>
    <t>最終需要計</t>
  </si>
  <si>
    <t>需要合計</t>
  </si>
  <si>
    <t>（控除）輸入</t>
  </si>
  <si>
    <t>（控除）移入</t>
  </si>
  <si>
    <t>（控除）移輸入計</t>
  </si>
  <si>
    <t>その他の製造工業製品</t>
  </si>
  <si>
    <t>35</t>
  </si>
  <si>
    <t>家計外消費支出（行）</t>
  </si>
  <si>
    <t>雇用者所得</t>
  </si>
  <si>
    <t>営業余剰</t>
  </si>
  <si>
    <t>資本減耗引当</t>
  </si>
  <si>
    <t>間接税(除関税)</t>
  </si>
  <si>
    <t>（控除）経常補助金</t>
  </si>
  <si>
    <t>粗付加価値部門計</t>
  </si>
  <si>
    <t>（百万円）</t>
  </si>
  <si>
    <t>（人／百万円）</t>
  </si>
  <si>
    <t>粗付加価値率</t>
  </si>
  <si>
    <t>雇用者所得率</t>
  </si>
  <si>
    <t>民間消費支出構成比</t>
  </si>
  <si>
    <t>移輸入計</t>
  </si>
  <si>
    <t>移輸入率</t>
  </si>
  <si>
    <t>粗付加価値率</t>
    <rPh sb="0" eb="3">
      <t>ソフカ</t>
    </rPh>
    <rPh sb="3" eb="5">
      <t>カチ</t>
    </rPh>
    <rPh sb="5" eb="6">
      <t>リツ</t>
    </rPh>
    <phoneticPr fontId="5"/>
  </si>
  <si>
    <t>雇用者所得率</t>
    <rPh sb="0" eb="3">
      <t>コヨウシャ</t>
    </rPh>
    <rPh sb="3" eb="6">
      <t>ショトクリツ</t>
    </rPh>
    <phoneticPr fontId="5"/>
  </si>
  <si>
    <t>民間消費支出構成比</t>
    <rPh sb="0" eb="2">
      <t>ミンカン</t>
    </rPh>
    <rPh sb="2" eb="4">
      <t>ショウヒ</t>
    </rPh>
    <rPh sb="4" eb="6">
      <t>シシュツ</t>
    </rPh>
    <rPh sb="6" eb="9">
      <t>コウセイヒ</t>
    </rPh>
    <phoneticPr fontId="5"/>
  </si>
  <si>
    <t>Ａ</t>
  </si>
  <si>
    <t>Ｂ</t>
  </si>
  <si>
    <t>Ｃ＝Ｂ／Ａ</t>
  </si>
  <si>
    <t>Ｄ＝１－Ｃ</t>
  </si>
  <si>
    <t>A</t>
    <phoneticPr fontId="5"/>
  </si>
  <si>
    <t>B</t>
    <phoneticPr fontId="5"/>
  </si>
  <si>
    <t>C</t>
    <phoneticPr fontId="5"/>
  </si>
  <si>
    <t>D</t>
    <phoneticPr fontId="5"/>
  </si>
  <si>
    <t>E</t>
    <phoneticPr fontId="5"/>
  </si>
  <si>
    <t>F</t>
    <phoneticPr fontId="5"/>
  </si>
  <si>
    <t>G=Σ(A:E)/Ｆ</t>
    <phoneticPr fontId="5"/>
  </si>
  <si>
    <t>H=A/F</t>
    <phoneticPr fontId="5"/>
  </si>
  <si>
    <t>B=A/ΣA</t>
    <phoneticPr fontId="5"/>
  </si>
  <si>
    <t>ﾜｰｸｼｰﾄ名</t>
  </si>
  <si>
    <t>説明</t>
  </si>
  <si>
    <t>利用上の注意</t>
    <rPh sb="0" eb="3">
      <t>リヨウジョウ</t>
    </rPh>
    <rPh sb="4" eb="6">
      <t>チュウイ</t>
    </rPh>
    <phoneticPr fontId="5"/>
  </si>
  <si>
    <t>ﾃﾞｰﾀ入力欄</t>
    <rPh sb="4" eb="6">
      <t>ニュウリョク</t>
    </rPh>
    <rPh sb="6" eb="7">
      <t>ラン</t>
    </rPh>
    <phoneticPr fontId="5"/>
  </si>
  <si>
    <t>雇用者報酬への転換比率</t>
    <rPh sb="0" eb="3">
      <t>コヨウシャ</t>
    </rPh>
    <rPh sb="3" eb="5">
      <t>ホウシュウ</t>
    </rPh>
    <rPh sb="7" eb="9">
      <t>テンカン</t>
    </rPh>
    <rPh sb="9" eb="11">
      <t>ヒリツ</t>
    </rPh>
    <phoneticPr fontId="5"/>
  </si>
  <si>
    <t>最終需要額</t>
    <rPh sb="0" eb="2">
      <t>サイシュウ</t>
    </rPh>
    <rPh sb="2" eb="5">
      <t>ジュヨウガク</t>
    </rPh>
    <phoneticPr fontId="5"/>
  </si>
  <si>
    <t>（百万円）</t>
    <rPh sb="1" eb="2">
      <t>ヒャク</t>
    </rPh>
    <rPh sb="2" eb="4">
      <t>マンエン</t>
    </rPh>
    <phoneticPr fontId="5"/>
  </si>
  <si>
    <t>生産誘発額</t>
    <rPh sb="0" eb="2">
      <t>セイサン</t>
    </rPh>
    <rPh sb="2" eb="5">
      <t>ユウハツガク</t>
    </rPh>
    <phoneticPr fontId="5"/>
  </si>
  <si>
    <t>付加価値誘発額</t>
    <rPh sb="0" eb="2">
      <t>フカ</t>
    </rPh>
    <rPh sb="2" eb="4">
      <t>カチ</t>
    </rPh>
    <rPh sb="4" eb="7">
      <t>ユウハツガク</t>
    </rPh>
    <phoneticPr fontId="5"/>
  </si>
  <si>
    <t>就業者誘発数</t>
    <rPh sb="0" eb="3">
      <t>シュウギョウシャ</t>
    </rPh>
    <rPh sb="3" eb="5">
      <t>ユウハツ</t>
    </rPh>
    <rPh sb="5" eb="6">
      <t>スウ</t>
    </rPh>
    <phoneticPr fontId="5"/>
  </si>
  <si>
    <t>雇用者誘発数</t>
    <rPh sb="0" eb="3">
      <t>コヨウシャ</t>
    </rPh>
    <rPh sb="3" eb="5">
      <t>ユウハツ</t>
    </rPh>
    <rPh sb="5" eb="6">
      <t>スウ</t>
    </rPh>
    <phoneticPr fontId="5"/>
  </si>
  <si>
    <t>雇用者報酬転換比率</t>
    <rPh sb="0" eb="3">
      <t>コヨウシャ</t>
    </rPh>
    <rPh sb="3" eb="5">
      <t>ホウシュウ</t>
    </rPh>
    <rPh sb="5" eb="7">
      <t>テンカン</t>
    </rPh>
    <rPh sb="7" eb="9">
      <t>ヒリツ</t>
    </rPh>
    <phoneticPr fontId="5"/>
  </si>
  <si>
    <t>需要増加額</t>
  </si>
  <si>
    <t>1次間接
波及効果</t>
  </si>
  <si>
    <t>就業者創出（人）</t>
    <rPh sb="0" eb="3">
      <t>シュウギョウシャ</t>
    </rPh>
    <phoneticPr fontId="5"/>
  </si>
  <si>
    <t>雇用者創出（人）</t>
    <rPh sb="0" eb="3">
      <t>コヨウシャ</t>
    </rPh>
    <rPh sb="3" eb="5">
      <t>ソウシュツ</t>
    </rPh>
    <phoneticPr fontId="5"/>
  </si>
  <si>
    <t>C=A×B</t>
    <phoneticPr fontId="5"/>
  </si>
  <si>
    <t>E=C×D</t>
    <phoneticPr fontId="5"/>
  </si>
  <si>
    <t>G=A+F</t>
    <phoneticPr fontId="5"/>
  </si>
  <si>
    <t>H</t>
    <phoneticPr fontId="5"/>
  </si>
  <si>
    <t>I=G×H</t>
    <phoneticPr fontId="5"/>
  </si>
  <si>
    <t>J</t>
    <phoneticPr fontId="5"/>
  </si>
  <si>
    <t>Ｋ=I×J</t>
    <phoneticPr fontId="5"/>
  </si>
  <si>
    <t>L</t>
    <phoneticPr fontId="5"/>
  </si>
  <si>
    <t>M=K×L</t>
    <phoneticPr fontId="5"/>
  </si>
  <si>
    <t>N</t>
    <phoneticPr fontId="5"/>
  </si>
  <si>
    <t>O=M×N</t>
    <phoneticPr fontId="5"/>
  </si>
  <si>
    <t>Q=G+P</t>
    <phoneticPr fontId="5"/>
  </si>
  <si>
    <t>R</t>
    <phoneticPr fontId="5"/>
  </si>
  <si>
    <t>S=Q×R</t>
    <phoneticPr fontId="5"/>
  </si>
  <si>
    <t>T</t>
    <phoneticPr fontId="5"/>
  </si>
  <si>
    <t>U=Q×T</t>
    <phoneticPr fontId="5"/>
  </si>
  <si>
    <t>V</t>
    <phoneticPr fontId="5"/>
  </si>
  <si>
    <t>W=Q×V</t>
    <phoneticPr fontId="5"/>
  </si>
  <si>
    <t xml:space="preserve"> </t>
    <phoneticPr fontId="5"/>
  </si>
  <si>
    <t>逆行列係数表</t>
  </si>
  <si>
    <t>情報通信</t>
  </si>
  <si>
    <t>36</t>
  </si>
  <si>
    <t>37</t>
  </si>
  <si>
    <t>38</t>
  </si>
  <si>
    <t>39</t>
  </si>
  <si>
    <t>投入係数表</t>
  </si>
  <si>
    <t>粗付加価値誘発額</t>
    <rPh sb="0" eb="1">
      <t>ソ</t>
    </rPh>
    <rPh sb="1" eb="3">
      <t>フカ</t>
    </rPh>
    <rPh sb="3" eb="5">
      <t>カチ</t>
    </rPh>
    <rPh sb="5" eb="8">
      <t>ユウハツガク</t>
    </rPh>
    <phoneticPr fontId="5"/>
  </si>
  <si>
    <t>就業係数</t>
    <phoneticPr fontId="5"/>
  </si>
  <si>
    <t>雇用係数</t>
    <phoneticPr fontId="5"/>
  </si>
  <si>
    <t>雇用係数</t>
    <rPh sb="0" eb="2">
      <t>コヨウ</t>
    </rPh>
    <phoneticPr fontId="5"/>
  </si>
  <si>
    <t>2</t>
  </si>
  <si>
    <t>3</t>
  </si>
  <si>
    <t>4</t>
  </si>
  <si>
    <t>5</t>
  </si>
  <si>
    <t>6</t>
  </si>
  <si>
    <t>7</t>
  </si>
  <si>
    <t>8</t>
  </si>
  <si>
    <t>9</t>
  </si>
  <si>
    <t>経済波及効果まとめ</t>
    <rPh sb="0" eb="2">
      <t>ケイザイ</t>
    </rPh>
    <rPh sb="2" eb="4">
      <t>ハキュウ</t>
    </rPh>
    <rPh sb="4" eb="6">
      <t>コウカ</t>
    </rPh>
    <phoneticPr fontId="5"/>
  </si>
  <si>
    <t>うち雇用者誘発数</t>
    <rPh sb="2" eb="5">
      <t>コヨウシャ</t>
    </rPh>
    <rPh sb="5" eb="7">
      <t>ユウハツ</t>
    </rPh>
    <rPh sb="7" eb="8">
      <t>スウ</t>
    </rPh>
    <phoneticPr fontId="5"/>
  </si>
  <si>
    <t>（人）</t>
    <rPh sb="1" eb="2">
      <t>ニン</t>
    </rPh>
    <phoneticPr fontId="5"/>
  </si>
  <si>
    <t>経済波及効果(A)</t>
    <rPh sb="0" eb="2">
      <t>ケイザイ</t>
    </rPh>
    <rPh sb="2" eb="4">
      <t>ハキュウ</t>
    </rPh>
    <rPh sb="4" eb="6">
      <t>コウカ</t>
    </rPh>
    <phoneticPr fontId="5"/>
  </si>
  <si>
    <t>当初需要額・域内GDP(B)</t>
    <rPh sb="0" eb="2">
      <t>トウショ</t>
    </rPh>
    <rPh sb="2" eb="4">
      <t>ジュヨウ</t>
    </rPh>
    <rPh sb="4" eb="5">
      <t>ガク</t>
    </rPh>
    <rPh sb="6" eb="8">
      <t>イキナイ</t>
    </rPh>
    <phoneticPr fontId="5"/>
  </si>
  <si>
    <t>－</t>
    <phoneticPr fontId="5"/>
  </si>
  <si>
    <t>当初比（C=A/B）</t>
    <rPh sb="0" eb="2">
      <t>トウショ</t>
    </rPh>
    <rPh sb="2" eb="3">
      <t>ヒ</t>
    </rPh>
    <phoneticPr fontId="5"/>
  </si>
  <si>
    <t>－</t>
    <phoneticPr fontId="5"/>
  </si>
  <si>
    <t>移輸出</t>
    <rPh sb="0" eb="1">
      <t>イ</t>
    </rPh>
    <rPh sb="1" eb="3">
      <t>ユシュツ</t>
    </rPh>
    <phoneticPr fontId="5"/>
  </si>
  <si>
    <t>移輸入</t>
    <rPh sb="0" eb="1">
      <t>イ</t>
    </rPh>
    <rPh sb="1" eb="3">
      <t>ユニュウ</t>
    </rPh>
    <phoneticPr fontId="5"/>
  </si>
  <si>
    <t>１</t>
  </si>
  <si>
    <t>パルプ・紙・木製品</t>
  </si>
  <si>
    <t>はん用機械</t>
  </si>
  <si>
    <t>生産用機械</t>
  </si>
  <si>
    <t>業務用機械</t>
  </si>
  <si>
    <t xml:space="preserve"> </t>
  </si>
  <si>
    <t>事務用品</t>
    <rPh sb="0" eb="2">
      <t>ジム</t>
    </rPh>
    <rPh sb="2" eb="4">
      <t>ヨウヒン</t>
    </rPh>
    <phoneticPr fontId="5"/>
  </si>
  <si>
    <t>分類不明</t>
    <rPh sb="0" eb="2">
      <t>ブンルイ</t>
    </rPh>
    <rPh sb="2" eb="4">
      <t>フメイ</t>
    </rPh>
    <phoneticPr fontId="5"/>
  </si>
  <si>
    <t>その他の製造工業製品</t>
    <phoneticPr fontId="5"/>
  </si>
  <si>
    <t>直接効果</t>
    <rPh sb="0" eb="2">
      <t>チョクセツ</t>
    </rPh>
    <rPh sb="2" eb="4">
      <t>コウカ</t>
    </rPh>
    <phoneticPr fontId="5"/>
  </si>
  <si>
    <t>第一次間接効果</t>
    <rPh sb="0" eb="3">
      <t>ダイイチジ</t>
    </rPh>
    <rPh sb="3" eb="5">
      <t>カンセツ</t>
    </rPh>
    <rPh sb="5" eb="7">
      <t>コウカ</t>
    </rPh>
    <phoneticPr fontId="5"/>
  </si>
  <si>
    <t>第二次間接効果</t>
    <rPh sb="0" eb="3">
      <t>ダイニジ</t>
    </rPh>
    <rPh sb="3" eb="5">
      <t>カンセツ</t>
    </rPh>
    <rPh sb="5" eb="7">
      <t>コウカ</t>
    </rPh>
    <phoneticPr fontId="5"/>
  </si>
  <si>
    <t>計</t>
    <rPh sb="0" eb="1">
      <t>ケイ</t>
    </rPh>
    <phoneticPr fontId="5"/>
  </si>
  <si>
    <t xml:space="preserve"> </t>
    <phoneticPr fontId="5"/>
  </si>
  <si>
    <t>統合大分類（39部門）</t>
    <rPh sb="0" eb="2">
      <t>トウゴウ</t>
    </rPh>
    <rPh sb="2" eb="3">
      <t>ダイ</t>
    </rPh>
    <rPh sb="3" eb="5">
      <t>ブンルイ</t>
    </rPh>
    <phoneticPr fontId="2"/>
  </si>
  <si>
    <t>　</t>
    <phoneticPr fontId="5"/>
  </si>
  <si>
    <t>県内生産額</t>
    <rPh sb="0" eb="1">
      <t>ケン</t>
    </rPh>
    <phoneticPr fontId="5"/>
  </si>
  <si>
    <t>県内自給率</t>
    <rPh sb="0" eb="1">
      <t>ケン</t>
    </rPh>
    <phoneticPr fontId="5"/>
  </si>
  <si>
    <t>県内需要合計</t>
    <rPh sb="0" eb="1">
      <t>ケン</t>
    </rPh>
    <phoneticPr fontId="5"/>
  </si>
  <si>
    <t>従業者</t>
    <rPh sb="0" eb="3">
      <t>ジュウギョウシャ</t>
    </rPh>
    <phoneticPr fontId="5"/>
  </si>
  <si>
    <t>雇用者</t>
    <rPh sb="0" eb="3">
      <t>コヨウシャ</t>
    </rPh>
    <phoneticPr fontId="5"/>
  </si>
  <si>
    <t>移輸出計</t>
    <rPh sb="0" eb="1">
      <t>イ</t>
    </rPh>
    <rPh sb="1" eb="3">
      <t>ユシュツ</t>
    </rPh>
    <rPh sb="3" eb="4">
      <t>ケイ</t>
    </rPh>
    <phoneticPr fontId="5"/>
  </si>
  <si>
    <t xml:space="preserve"> </t>
    <phoneticPr fontId="5"/>
  </si>
  <si>
    <t>県内自給率</t>
    <rPh sb="0" eb="1">
      <t>ケン</t>
    </rPh>
    <rPh sb="1" eb="2">
      <t>ナイ</t>
    </rPh>
    <rPh sb="2" eb="5">
      <t>ジキュウリツ</t>
    </rPh>
    <phoneticPr fontId="5"/>
  </si>
  <si>
    <t>県内需要
増加額</t>
    <rPh sb="0" eb="1">
      <t>ケン</t>
    </rPh>
    <phoneticPr fontId="5"/>
  </si>
  <si>
    <t>情報通信機器</t>
  </si>
  <si>
    <t>情報通信機器</t>
    <phoneticPr fontId="5"/>
  </si>
  <si>
    <t>(単位：百万円）</t>
    <rPh sb="1" eb="3">
      <t>タンイ</t>
    </rPh>
    <rPh sb="4" eb="5">
      <t>ヒャク</t>
    </rPh>
    <rPh sb="5" eb="7">
      <t>マンエン</t>
    </rPh>
    <phoneticPr fontId="5"/>
  </si>
  <si>
    <t>県際収支</t>
    <rPh sb="0" eb="1">
      <t>ケン</t>
    </rPh>
    <rPh sb="1" eb="2">
      <t>サイ</t>
    </rPh>
    <rPh sb="2" eb="4">
      <t>シュウシ</t>
    </rPh>
    <phoneticPr fontId="5"/>
  </si>
  <si>
    <t>D=B-C</t>
    <phoneticPr fontId="5"/>
  </si>
  <si>
    <t>E=C/A</t>
    <phoneticPr fontId="5"/>
  </si>
  <si>
    <t>F=1-E</t>
    <phoneticPr fontId="5"/>
  </si>
  <si>
    <t>県際収支</t>
    <rPh sb="0" eb="1">
      <t>ケン</t>
    </rPh>
    <rPh sb="1" eb="2">
      <t>キワ</t>
    </rPh>
    <rPh sb="2" eb="4">
      <t>シュウシ</t>
    </rPh>
    <phoneticPr fontId="5"/>
  </si>
  <si>
    <t>統合大分類（43部門）</t>
    <rPh sb="0" eb="2">
      <t>トウゴウ</t>
    </rPh>
    <rPh sb="2" eb="3">
      <t>ダイ</t>
    </rPh>
    <rPh sb="3" eb="5">
      <t>ブンルイ</t>
    </rPh>
    <phoneticPr fontId="2"/>
  </si>
  <si>
    <t>01</t>
  </si>
  <si>
    <t>06</t>
  </si>
  <si>
    <t>41</t>
  </si>
  <si>
    <t>46</t>
  </si>
  <si>
    <t>47</t>
  </si>
  <si>
    <t>48</t>
  </si>
  <si>
    <t>51</t>
  </si>
  <si>
    <t>53</t>
  </si>
  <si>
    <t>55</t>
  </si>
  <si>
    <t>57</t>
  </si>
  <si>
    <t>59</t>
  </si>
  <si>
    <t>61</t>
  </si>
  <si>
    <t>63</t>
  </si>
  <si>
    <t>64</t>
  </si>
  <si>
    <t>65</t>
  </si>
  <si>
    <t>66</t>
  </si>
  <si>
    <t>67</t>
  </si>
  <si>
    <t>70</t>
    <phoneticPr fontId="12"/>
  </si>
  <si>
    <t>71</t>
    <phoneticPr fontId="12"/>
  </si>
  <si>
    <t>91</t>
    <phoneticPr fontId="12"/>
  </si>
  <si>
    <t>92</t>
    <phoneticPr fontId="12"/>
  </si>
  <si>
    <t>93</t>
    <phoneticPr fontId="12"/>
  </si>
  <si>
    <t>94</t>
    <phoneticPr fontId="12"/>
  </si>
  <si>
    <t>95</t>
    <phoneticPr fontId="12"/>
  </si>
  <si>
    <t>96</t>
    <phoneticPr fontId="12"/>
  </si>
  <si>
    <t>97</t>
    <phoneticPr fontId="12"/>
  </si>
  <si>
    <t>02</t>
  </si>
  <si>
    <t>03</t>
  </si>
  <si>
    <t>68</t>
  </si>
  <si>
    <t>69</t>
  </si>
  <si>
    <t>70</t>
  </si>
  <si>
    <t>71</t>
  </si>
  <si>
    <t>72</t>
  </si>
  <si>
    <t>73</t>
  </si>
  <si>
    <t>74</t>
  </si>
  <si>
    <t>75</t>
  </si>
  <si>
    <t>76</t>
  </si>
  <si>
    <t>78</t>
  </si>
  <si>
    <t>79</t>
  </si>
  <si>
    <t>80</t>
  </si>
  <si>
    <t>81</t>
  </si>
  <si>
    <t>82</t>
  </si>
  <si>
    <t>83</t>
  </si>
  <si>
    <t>84</t>
  </si>
  <si>
    <t>85</t>
  </si>
  <si>
    <t>88</t>
  </si>
  <si>
    <t>89</t>
  </si>
  <si>
    <t>90</t>
  </si>
  <si>
    <t>97</t>
  </si>
  <si>
    <t>農業</t>
  </si>
  <si>
    <t>林業</t>
    <rPh sb="0" eb="2">
      <t>リンギョウ</t>
    </rPh>
    <phoneticPr fontId="3"/>
  </si>
  <si>
    <t>漁業</t>
    <rPh sb="0" eb="2">
      <t>ギョギョウ</t>
    </rPh>
    <phoneticPr fontId="3"/>
  </si>
  <si>
    <t>飲食料品</t>
  </si>
  <si>
    <t>プラスチック製品</t>
  </si>
  <si>
    <t>ゴム製品</t>
  </si>
  <si>
    <t>陶磁器</t>
  </si>
  <si>
    <t>電子部品</t>
  </si>
  <si>
    <t>自動車</t>
    <rPh sb="0" eb="3">
      <t>ジドウシャ</t>
    </rPh>
    <phoneticPr fontId="3"/>
  </si>
  <si>
    <t>航空機</t>
  </si>
  <si>
    <t>電力・ガス・熱供給</t>
  </si>
  <si>
    <t>水道</t>
  </si>
  <si>
    <t>廃棄物処理</t>
  </si>
  <si>
    <t>商業</t>
  </si>
  <si>
    <t>運輸・郵便</t>
  </si>
  <si>
    <t>医療・福祉</t>
  </si>
  <si>
    <t>他に分類されない会員制団体</t>
  </si>
  <si>
    <t>事務用品</t>
    <rPh sb="0" eb="2">
      <t>ジム</t>
    </rPh>
    <rPh sb="2" eb="4">
      <t>ヨウヒン</t>
    </rPh>
    <phoneticPr fontId="8"/>
  </si>
  <si>
    <t>分類不明</t>
    <rPh sb="0" eb="2">
      <t>ブンルイ</t>
    </rPh>
    <rPh sb="2" eb="4">
      <t>フメイ</t>
    </rPh>
    <phoneticPr fontId="8"/>
  </si>
  <si>
    <t>間接税（関税・輸入品商品税を除く。）</t>
    <rPh sb="7" eb="9">
      <t>ユニュウ</t>
    </rPh>
    <rPh sb="9" eb="10">
      <t>ヒン</t>
    </rPh>
    <rPh sb="10" eb="12">
      <t>ショウヒン</t>
    </rPh>
    <rPh sb="12" eb="13">
      <t>ゼイ</t>
    </rPh>
    <phoneticPr fontId="8"/>
  </si>
  <si>
    <t>県内生産額</t>
  </si>
  <si>
    <t>家計外消費支出（列）</t>
  </si>
  <si>
    <t>県内総固定資本形成（公的）</t>
  </si>
  <si>
    <t>県内総固定資本形成（民間）</t>
  </si>
  <si>
    <t>県内最終需要計</t>
  </si>
  <si>
    <t>県内需要合計</t>
  </si>
  <si>
    <t>移出</t>
    <rPh sb="0" eb="2">
      <t>イシュツ</t>
    </rPh>
    <phoneticPr fontId="3"/>
  </si>
  <si>
    <t>移輸出計</t>
    <rPh sb="0" eb="1">
      <t>イ</t>
    </rPh>
    <rPh sb="1" eb="3">
      <t>ユシュツ</t>
    </rPh>
    <rPh sb="3" eb="4">
      <t>ケイ</t>
    </rPh>
    <phoneticPr fontId="3"/>
  </si>
  <si>
    <t>最終需要部門計</t>
    <rPh sb="4" eb="6">
      <t>ブモン</t>
    </rPh>
    <phoneticPr fontId="3"/>
  </si>
  <si>
    <t>その他の窯業・土石製品</t>
    <phoneticPr fontId="5"/>
  </si>
  <si>
    <t>その他の輸送機械</t>
    <phoneticPr fontId="5"/>
  </si>
  <si>
    <t>その他の製造工業製品</t>
    <phoneticPr fontId="5"/>
  </si>
  <si>
    <t>林業</t>
    <rPh sb="0" eb="2">
      <t>リンギョウ</t>
    </rPh>
    <phoneticPr fontId="12"/>
  </si>
  <si>
    <t>漁業</t>
    <rPh sb="0" eb="2">
      <t>ギョギョウ</t>
    </rPh>
    <phoneticPr fontId="12"/>
  </si>
  <si>
    <t>自動車</t>
    <rPh sb="0" eb="3">
      <t>ジドウシャ</t>
    </rPh>
    <phoneticPr fontId="12"/>
  </si>
  <si>
    <t>行和</t>
    <rPh sb="0" eb="1">
      <t>ギョウ</t>
    </rPh>
    <rPh sb="1" eb="2">
      <t>ワ</t>
    </rPh>
    <phoneticPr fontId="12"/>
  </si>
  <si>
    <t>その他の窯業・土石製品</t>
  </si>
  <si>
    <t>その他の輸送機械</t>
  </si>
  <si>
    <t>繊維製品</t>
    <phoneticPr fontId="5"/>
  </si>
  <si>
    <t>鉱業</t>
    <phoneticPr fontId="5"/>
  </si>
  <si>
    <t>飲食料品</t>
    <phoneticPr fontId="5"/>
  </si>
  <si>
    <t>粗付加価値
誘発額</t>
    <rPh sb="0" eb="1">
      <t>ソ</t>
    </rPh>
    <rPh sb="1" eb="3">
      <t>フカ</t>
    </rPh>
    <rPh sb="3" eb="5">
      <t>カチ</t>
    </rPh>
    <rPh sb="6" eb="9">
      <t>ユウハツガク</t>
    </rPh>
    <phoneticPr fontId="5"/>
  </si>
  <si>
    <t>粗付加
価値率</t>
    <rPh sb="0" eb="1">
      <t>ソ</t>
    </rPh>
    <rPh sb="1" eb="3">
      <t>フカ</t>
    </rPh>
    <rPh sb="4" eb="6">
      <t>カチ</t>
    </rPh>
    <rPh sb="6" eb="7">
      <t>リツ</t>
    </rPh>
    <phoneticPr fontId="5"/>
  </si>
  <si>
    <t>就業係数
(百万円当)</t>
    <rPh sb="0" eb="2">
      <t>シュウギョウ</t>
    </rPh>
    <rPh sb="2" eb="4">
      <t>ケイスウ</t>
    </rPh>
    <phoneticPr fontId="5"/>
  </si>
  <si>
    <t>雇用係数
(百万円当)</t>
    <rPh sb="0" eb="2">
      <t>コヨウ</t>
    </rPh>
    <rPh sb="2" eb="4">
      <t>ケイスウ</t>
    </rPh>
    <phoneticPr fontId="5"/>
  </si>
  <si>
    <t>総合効果
(直接+1次
+2次間接
波及効果)</t>
    <phoneticPr fontId="5"/>
  </si>
  <si>
    <t>2次間接
波及効果</t>
    <phoneticPr fontId="5"/>
  </si>
  <si>
    <t>民間消費
による
需要増加額</t>
    <phoneticPr fontId="5"/>
  </si>
  <si>
    <t>雇用者
所得率</t>
    <phoneticPr fontId="5"/>
  </si>
  <si>
    <t>雇用者所得
誘発額
(直接+1次
間接波及効果)</t>
    <phoneticPr fontId="5"/>
  </si>
  <si>
    <t>域内最終
需要増加額
(直接効果)</t>
    <rPh sb="0" eb="1">
      <t>イキ</t>
    </rPh>
    <phoneticPr fontId="5"/>
  </si>
  <si>
    <t>投入係数</t>
    <phoneticPr fontId="5"/>
  </si>
  <si>
    <t>民間消費
による県内
需要増加額</t>
    <rPh sb="8" eb="9">
      <t>ケン</t>
    </rPh>
    <phoneticPr fontId="5"/>
  </si>
  <si>
    <t>F=逆行列
係数×E</t>
    <rPh sb="2" eb="5">
      <t>ギャクギョウレツ</t>
    </rPh>
    <rPh sb="6" eb="8">
      <t>ケイスウ</t>
    </rPh>
    <phoneticPr fontId="5"/>
  </si>
  <si>
    <t>P=逆行列
係数×O</t>
    <rPh sb="2" eb="5">
      <t>ギャクギョウレツ</t>
    </rPh>
    <rPh sb="6" eb="8">
      <t>ケイスウ</t>
    </rPh>
    <phoneticPr fontId="5"/>
  </si>
  <si>
    <t>統合大分類（43部門）</t>
    <rPh sb="2" eb="3">
      <t>ダイ</t>
    </rPh>
    <phoneticPr fontId="5"/>
  </si>
  <si>
    <t>B</t>
    <phoneticPr fontId="5"/>
  </si>
  <si>
    <t>C</t>
    <phoneticPr fontId="5"/>
  </si>
  <si>
    <t>Ｄ＝B／A</t>
    <phoneticPr fontId="5"/>
  </si>
  <si>
    <t>Ｅ＝C／A</t>
    <phoneticPr fontId="5"/>
  </si>
  <si>
    <t>全国</t>
    <rPh sb="0" eb="2">
      <t>ゼンコク</t>
    </rPh>
    <phoneticPr fontId="5"/>
  </si>
  <si>
    <t>直接
+1次間接
波及効果</t>
    <phoneticPr fontId="5"/>
  </si>
  <si>
    <t>合計</t>
    <rPh sb="0" eb="2">
      <t>ゴウケイ</t>
    </rPh>
    <phoneticPr fontId="5"/>
  </si>
  <si>
    <t>統合大分類(４３部門)
5 飲食料品</t>
    <phoneticPr fontId="5"/>
  </si>
  <si>
    <t>統合大分類(４３部門)
4 鉱業</t>
    <rPh sb="14" eb="16">
      <t>コウギョウ</t>
    </rPh>
    <phoneticPr fontId="5"/>
  </si>
  <si>
    <t>統合大分類(４３部門)
3 漁業</t>
    <rPh sb="14" eb="16">
      <t>ギョギョウ</t>
    </rPh>
    <phoneticPr fontId="5"/>
  </si>
  <si>
    <t>統合大分類(４３部門)
2 林業</t>
    <rPh sb="14" eb="16">
      <t>リンギョウ</t>
    </rPh>
    <phoneticPr fontId="5"/>
  </si>
  <si>
    <t>統合大分類(４３部門)
1 農業</t>
    <rPh sb="14" eb="16">
      <t>ノウギョウ</t>
    </rPh>
    <phoneticPr fontId="5"/>
  </si>
  <si>
    <t>統合大分類(４３部門)
6 繊維製品</t>
    <phoneticPr fontId="5"/>
  </si>
  <si>
    <t>パルプ・紙・木製品</t>
    <phoneticPr fontId="5"/>
  </si>
  <si>
    <t>統合大分類(４３部門)
7 パルプ・紙・木製品</t>
    <phoneticPr fontId="5"/>
  </si>
  <si>
    <t>化学製品</t>
    <phoneticPr fontId="5"/>
  </si>
  <si>
    <t>統合大分類(４３部門)
8 化学製品</t>
    <phoneticPr fontId="5"/>
  </si>
  <si>
    <t>石油・石炭製品</t>
    <phoneticPr fontId="5"/>
  </si>
  <si>
    <t>統合大分類(４３部門)
9 石油・石炭製品</t>
    <phoneticPr fontId="5"/>
  </si>
  <si>
    <t>プラスチック製品</t>
    <phoneticPr fontId="5"/>
  </si>
  <si>
    <t>統合大分類(４３部門)
10 プラスチック製品</t>
    <phoneticPr fontId="5"/>
  </si>
  <si>
    <t>ゴム製品</t>
    <phoneticPr fontId="5"/>
  </si>
  <si>
    <t>統合大分類(４３部門)
11 ゴム製品</t>
    <phoneticPr fontId="5"/>
  </si>
  <si>
    <t>陶磁器</t>
    <phoneticPr fontId="5"/>
  </si>
  <si>
    <t>統合大分類(４３部門)
12 陶磁器</t>
    <phoneticPr fontId="5"/>
  </si>
  <si>
    <t>統合大分類(４３部門)
13 その他の窯業・土石製品</t>
    <phoneticPr fontId="5"/>
  </si>
  <si>
    <t>鉄鋼</t>
    <phoneticPr fontId="5"/>
  </si>
  <si>
    <t>統合大分類(４３部門)
14 鉄鋼</t>
    <phoneticPr fontId="5"/>
  </si>
  <si>
    <t>非鉄金属</t>
    <phoneticPr fontId="5"/>
  </si>
  <si>
    <t>統合大分類(４３部門)
15 非鉄金属</t>
    <phoneticPr fontId="5"/>
  </si>
  <si>
    <t>金属製品</t>
    <phoneticPr fontId="5"/>
  </si>
  <si>
    <t>統合大分類(４３部門)
16 金属製品</t>
    <phoneticPr fontId="5"/>
  </si>
  <si>
    <t>はん用機械</t>
    <phoneticPr fontId="5"/>
  </si>
  <si>
    <t>統合大分類(４３部門)
17 はん用機械</t>
    <phoneticPr fontId="5"/>
  </si>
  <si>
    <t>電子部品</t>
    <phoneticPr fontId="5"/>
  </si>
  <si>
    <t>統合大分類(４３部門)
20 電子部品</t>
    <phoneticPr fontId="5"/>
  </si>
  <si>
    <t>生産用機械</t>
    <phoneticPr fontId="5"/>
  </si>
  <si>
    <t>統合大分類(４３部門)
18 生産用機械</t>
    <phoneticPr fontId="5"/>
  </si>
  <si>
    <t>業務用機械</t>
    <phoneticPr fontId="5"/>
  </si>
  <si>
    <t>統合大分類(４３部門)
19 業務用機械</t>
    <phoneticPr fontId="5"/>
  </si>
  <si>
    <t>統合大分類(４３部門)
22 情報通信機器</t>
    <phoneticPr fontId="5"/>
  </si>
  <si>
    <t>電気機械</t>
    <phoneticPr fontId="5"/>
  </si>
  <si>
    <t>統合大分類(４３部門)
21 電気機械</t>
    <phoneticPr fontId="5"/>
  </si>
  <si>
    <t>統合大分類(４３部門)
23 自動車</t>
    <phoneticPr fontId="5"/>
  </si>
  <si>
    <t>統合大分類(４３部門)
25 その他の輸送機械</t>
    <phoneticPr fontId="5"/>
  </si>
  <si>
    <t>統合大分類(４３部門)
26 その他の製造工業製品</t>
    <phoneticPr fontId="5"/>
  </si>
  <si>
    <t>電力・ガス・熱供給</t>
    <phoneticPr fontId="5"/>
  </si>
  <si>
    <t>統合大分類(４３部門)
28 電力・ガス・熱供給</t>
    <phoneticPr fontId="5"/>
  </si>
  <si>
    <t>統合大分類(４３部門)
27 建設</t>
    <rPh sb="15" eb="17">
      <t>ケンセツ</t>
    </rPh>
    <phoneticPr fontId="5"/>
  </si>
  <si>
    <t>廃棄物処理</t>
    <phoneticPr fontId="5"/>
  </si>
  <si>
    <t>統合大分類(４３部門)
30 廃棄物処理</t>
    <phoneticPr fontId="5"/>
  </si>
  <si>
    <t>統合大分類(４３部門)
31 商業</t>
    <rPh sb="15" eb="17">
      <t>ショウギョウ</t>
    </rPh>
    <phoneticPr fontId="5"/>
  </si>
  <si>
    <t>金融・保険</t>
    <phoneticPr fontId="5"/>
  </si>
  <si>
    <t>統合大分類(４３部門)
32 金融・保険</t>
    <phoneticPr fontId="5"/>
  </si>
  <si>
    <t>不動産</t>
    <phoneticPr fontId="5"/>
  </si>
  <si>
    <t>統合大分類(４３部門)
33 不動産</t>
    <phoneticPr fontId="5"/>
  </si>
  <si>
    <t>統合大分類(４３部門)
34 運輸・郵便</t>
    <phoneticPr fontId="5"/>
  </si>
  <si>
    <t>情報通信</t>
    <phoneticPr fontId="5"/>
  </si>
  <si>
    <t>統合大分類(４３部門)
35 情報通信</t>
    <phoneticPr fontId="5"/>
  </si>
  <si>
    <t>統合大分類(４３部門)
36 公務</t>
    <rPh sb="15" eb="17">
      <t>コウム</t>
    </rPh>
    <phoneticPr fontId="5"/>
  </si>
  <si>
    <t>教育・研究</t>
    <phoneticPr fontId="5"/>
  </si>
  <si>
    <t>統合大分類(４３部門)
37 教育・研究</t>
    <phoneticPr fontId="5"/>
  </si>
  <si>
    <t>他に分類されない会員制団体</t>
    <phoneticPr fontId="5"/>
  </si>
  <si>
    <t>対事業所サービス</t>
    <phoneticPr fontId="5"/>
  </si>
  <si>
    <t>統合大分類(４３部門)
40 対事業所サービス</t>
    <phoneticPr fontId="5"/>
  </si>
  <si>
    <t>統合大分類(43部門)
24 航空機</t>
    <rPh sb="15" eb="18">
      <t>コウクウキ</t>
    </rPh>
    <phoneticPr fontId="5"/>
  </si>
  <si>
    <t xml:space="preserve">産業連関表による経済波及効果の分析は、いくつかの基本的仮定・前提条件などをみたした場合の経済モデル分析の一つです。 </t>
    <rPh sb="41" eb="43">
      <t>バアイ</t>
    </rPh>
    <phoneticPr fontId="5"/>
  </si>
  <si>
    <t>「生産誘発効果」には、原材料消費による誘発効果と雇用者所得（賃金・給与等）など家計を通じて消費支出される最終需要の増加による誘発効果などがあります。</t>
    <phoneticPr fontId="5"/>
  </si>
  <si>
    <t>40</t>
  </si>
  <si>
    <t>42</t>
  </si>
  <si>
    <t>43</t>
  </si>
  <si>
    <t>生産誘発額</t>
    <rPh sb="0" eb="2">
      <t>セイサン</t>
    </rPh>
    <rPh sb="2" eb="4">
      <t>ユウハツ</t>
    </rPh>
    <rPh sb="4" eb="5">
      <t>ガク</t>
    </rPh>
    <phoneticPr fontId="5"/>
  </si>
  <si>
    <t>雇用誘発数</t>
    <rPh sb="0" eb="2">
      <t>コヨウ</t>
    </rPh>
    <rPh sb="2" eb="4">
      <t>ユウハツ</t>
    </rPh>
    <rPh sb="4" eb="5">
      <t>スウ</t>
    </rPh>
    <phoneticPr fontId="5"/>
  </si>
  <si>
    <t>生産波及効果分析では、産業間の因果連鎖に起因する生産波及効果のメカニズムを基に、最終的に各産業部門において誘発される生産額を測定します。</t>
    <phoneticPr fontId="5"/>
  </si>
  <si>
    <t>ある産業で 100億円の生産があった場合、誘発効果は100億円の生産そのものの直接効果と、100億円の生産活動に伴う原材料消費や民間消費支出による間接波及効果となります。</t>
    <phoneticPr fontId="5"/>
  </si>
  <si>
    <t>生産波及効果には、「生産誘発効果」と「粗付加価値誘発効果」とがあります。</t>
    <phoneticPr fontId="5"/>
  </si>
  <si>
    <t>計算上は次々に効果が波及していき、誘発される生産額が０になるまで分析は可能です。</t>
    <phoneticPr fontId="5"/>
  </si>
  <si>
    <t>経済波及効果推計</t>
    <rPh sb="6" eb="8">
      <t>スイケイ</t>
    </rPh>
    <phoneticPr fontId="5"/>
  </si>
  <si>
    <t>2015（平成27）年愛知庫県産業連関表　取引基本表（生産者価格表）</t>
    <phoneticPr fontId="5"/>
  </si>
  <si>
    <t>2015（平成27）年愛知庫県産業連関表　投入係数表</t>
    <rPh sb="21" eb="23">
      <t>トウニュウ</t>
    </rPh>
    <rPh sb="23" eb="25">
      <t>ケイスウ</t>
    </rPh>
    <rPh sb="25" eb="26">
      <t>ヒョウ</t>
    </rPh>
    <phoneticPr fontId="5"/>
  </si>
  <si>
    <t>2015（平成27）年愛知庫県産業連関表　逆行列係数表　〔I-(I-M)A〕-1型</t>
    <rPh sb="26" eb="27">
      <t>ヒョウ</t>
    </rPh>
    <phoneticPr fontId="5"/>
  </si>
  <si>
    <t>まとめ</t>
    <phoneticPr fontId="5"/>
  </si>
  <si>
    <t>注意</t>
    <rPh sb="0" eb="2">
      <t>チュウイ</t>
    </rPh>
    <phoneticPr fontId="5"/>
  </si>
  <si>
    <t>43部門の生産額（最終需要額）が増加した場合の域内への経済波及効果</t>
    <rPh sb="2" eb="4">
      <t>ブモン</t>
    </rPh>
    <rPh sb="5" eb="7">
      <t>セイサン</t>
    </rPh>
    <rPh sb="7" eb="8">
      <t>ガク</t>
    </rPh>
    <rPh sb="9" eb="11">
      <t>サイシュウ</t>
    </rPh>
    <rPh sb="11" eb="14">
      <t>ジュヨウガク</t>
    </rPh>
    <rPh sb="16" eb="18">
      <t>ゾウカ</t>
    </rPh>
    <rPh sb="20" eb="22">
      <t>バアイ</t>
    </rPh>
    <rPh sb="23" eb="24">
      <t>イキ</t>
    </rPh>
    <rPh sb="24" eb="25">
      <t>ナイ</t>
    </rPh>
    <rPh sb="27" eb="29">
      <t>ケイザイ</t>
    </rPh>
    <rPh sb="29" eb="31">
      <t>ハキュウ</t>
    </rPh>
    <rPh sb="31" eb="33">
      <t>コウカ</t>
    </rPh>
    <phoneticPr fontId="5"/>
  </si>
  <si>
    <t>部門別まとめ</t>
    <phoneticPr fontId="5"/>
  </si>
  <si>
    <t>データ入力と分析結果</t>
    <rPh sb="3" eb="5">
      <t>ニュウリョク</t>
    </rPh>
    <rPh sb="6" eb="8">
      <t>ブンセキ</t>
    </rPh>
    <rPh sb="8" eb="10">
      <t>ケッカ</t>
    </rPh>
    <phoneticPr fontId="5"/>
  </si>
  <si>
    <t>部門別分析結果</t>
    <rPh sb="0" eb="2">
      <t>ブモン</t>
    </rPh>
    <rPh sb="2" eb="3">
      <t>ベツ</t>
    </rPh>
    <rPh sb="3" eb="5">
      <t>ブンセキ</t>
    </rPh>
    <rPh sb="5" eb="7">
      <t>ケッカ</t>
    </rPh>
    <phoneticPr fontId="5"/>
  </si>
  <si>
    <t>農業部門の推計</t>
  </si>
  <si>
    <t>林業部門の推計</t>
  </si>
  <si>
    <t>漁業部門の推計</t>
  </si>
  <si>
    <t>鉱業部門の推計</t>
  </si>
  <si>
    <t>飲食料品部門の推計</t>
  </si>
  <si>
    <t>繊維製品部門の推計</t>
  </si>
  <si>
    <t>パルプ・紙・木製品部門の推計</t>
  </si>
  <si>
    <t>化学製品部門の推計</t>
  </si>
  <si>
    <t>石油・石炭製品部門の推計</t>
  </si>
  <si>
    <t>プラスチック製品部門の推計</t>
  </si>
  <si>
    <t>ゴム製品部門の推計</t>
  </si>
  <si>
    <t>陶磁器部門の推計</t>
  </si>
  <si>
    <t>その他の窯業・土石製品部門の推計</t>
  </si>
  <si>
    <t>鉄鋼部門の推計</t>
  </si>
  <si>
    <t>非鉄金属部門の推計</t>
  </si>
  <si>
    <t>金属製品部門の推計</t>
  </si>
  <si>
    <t>はん用機械部門の推計</t>
  </si>
  <si>
    <t>生産用機械部門の推計</t>
  </si>
  <si>
    <t>業務用機械部門の推計</t>
  </si>
  <si>
    <t>電子部品部門の推計</t>
  </si>
  <si>
    <t>電気機械部門の推計</t>
  </si>
  <si>
    <t>情報通信機器部門の推計</t>
  </si>
  <si>
    <t>自動車部門の推計</t>
  </si>
  <si>
    <t>航空機部門の推計</t>
  </si>
  <si>
    <t>その他の輸送機械部門の推計</t>
  </si>
  <si>
    <t>その他の製造工業製品部門の推計</t>
  </si>
  <si>
    <t>建設部門の推計</t>
  </si>
  <si>
    <t>電力・ガス・熱供給部門の推計</t>
  </si>
  <si>
    <t>水道部門の推計</t>
  </si>
  <si>
    <t>廃棄物処理部門の推計</t>
  </si>
  <si>
    <t>商業部門の推計</t>
  </si>
  <si>
    <t>金融・保険部門の推計</t>
  </si>
  <si>
    <t>不動産部門の推計</t>
  </si>
  <si>
    <t>運輸・郵便部門の推計</t>
  </si>
  <si>
    <t>情報通信部門の推計</t>
  </si>
  <si>
    <t>公務部門の推計</t>
  </si>
  <si>
    <t>教育・研究部門の推計</t>
  </si>
  <si>
    <t>医療・福祉部門の推計</t>
  </si>
  <si>
    <t>他に分類されない会員制団体部門の推計</t>
  </si>
  <si>
    <t>対事業所サービス部門の推計</t>
  </si>
  <si>
    <t>対個人サービス部門の推計</t>
  </si>
  <si>
    <t>事務用品部門の推計</t>
  </si>
  <si>
    <t>分類不明部門の推計</t>
  </si>
  <si>
    <t>取引基本表</t>
    <phoneticPr fontId="5"/>
  </si>
  <si>
    <t>分析係数表</t>
    <rPh sb="0" eb="2">
      <t>ブンセキ</t>
    </rPh>
    <rPh sb="2" eb="4">
      <t>ケイスウ</t>
    </rPh>
    <rPh sb="4" eb="5">
      <t>ヒョウ</t>
    </rPh>
    <phoneticPr fontId="5"/>
  </si>
  <si>
    <t>推計基礎データ</t>
    <rPh sb="0" eb="2">
      <t>スイケイ</t>
    </rPh>
    <rPh sb="2" eb="4">
      <t>キソ</t>
    </rPh>
    <phoneticPr fontId="5"/>
  </si>
  <si>
    <t>水道</t>
    <phoneticPr fontId="5"/>
  </si>
  <si>
    <t>統合大分類(４３部門)
29 水道</t>
    <phoneticPr fontId="5"/>
  </si>
  <si>
    <t>統合大分類(４３部門)
38 医療・福祉</t>
    <phoneticPr fontId="5"/>
  </si>
  <si>
    <t>統合大分類(４３部門)
39 他に分類されない
会員制団体</t>
    <phoneticPr fontId="5"/>
  </si>
  <si>
    <t>対個人サービス</t>
    <phoneticPr fontId="5"/>
  </si>
  <si>
    <t>統合大分類(４３部門)
41 対個人サービス</t>
    <phoneticPr fontId="5"/>
  </si>
  <si>
    <t>統合大分類(４３部門)
42 事務用品</t>
    <phoneticPr fontId="5"/>
  </si>
  <si>
    <t>統合大分類(４３部門)
43 分類不明</t>
    <phoneticPr fontId="5"/>
  </si>
  <si>
    <t>※四捨五入の関係で合計と内訳が一致しない場合があります。</t>
    <phoneticPr fontId="5"/>
  </si>
  <si>
    <t>シート目次</t>
    <rPh sb="3" eb="5">
      <t>モクジ</t>
    </rPh>
    <phoneticPr fontId="5"/>
  </si>
  <si>
    <t>価格は平成27年価格です。</t>
    <phoneticPr fontId="5"/>
  </si>
  <si>
    <t>生産波及効果が達成される期間は、不明です。</t>
    <phoneticPr fontId="5"/>
  </si>
  <si>
    <t>就業者数は、生産額に比例して増加することとします。</t>
    <phoneticPr fontId="5"/>
  </si>
  <si>
    <t>生産波及効果分析では、新しく生み出された雇用者所得が、新たに消費需要の増加となって再び生産を誘発する過程を対象にしています。</t>
    <phoneticPr fontId="5"/>
  </si>
  <si>
    <t>雇用者報酬の外に営業余剰なども、一部、消費や投資に向って新たな需要を喚起しますが、計測の対象外としています。</t>
    <rPh sb="3" eb="5">
      <t>ホウシュウ</t>
    </rPh>
    <rPh sb="41" eb="43">
      <t>ケイソク</t>
    </rPh>
    <rPh sb="42" eb="43">
      <t>スイケイ</t>
    </rPh>
    <phoneticPr fontId="5"/>
  </si>
  <si>
    <t>（B）は愛知県県民経済計算2015年度県内総生産（名目）</t>
    <rPh sb="4" eb="7">
      <t>アイチケン</t>
    </rPh>
    <rPh sb="7" eb="9">
      <t>ケンミン</t>
    </rPh>
    <rPh sb="9" eb="11">
      <t>ケイザイ</t>
    </rPh>
    <rPh sb="11" eb="13">
      <t>ケイサン</t>
    </rPh>
    <rPh sb="17" eb="19">
      <t>ネンド</t>
    </rPh>
    <rPh sb="19" eb="20">
      <t>ケン</t>
    </rPh>
    <rPh sb="20" eb="21">
      <t>ナイ</t>
    </rPh>
    <rPh sb="21" eb="24">
      <t>ソウセイサン</t>
    </rPh>
    <rPh sb="25" eb="27">
      <t>メイモク</t>
    </rPh>
    <phoneticPr fontId="5"/>
  </si>
  <si>
    <t>2015（平成27）年平均</t>
    <rPh sb="5" eb="7">
      <t>ヘイセイ</t>
    </rPh>
    <rPh sb="10" eb="11">
      <t>ネン</t>
    </rPh>
    <rPh sb="11" eb="13">
      <t>ヘイキン</t>
    </rPh>
    <phoneticPr fontId="5"/>
  </si>
  <si>
    <t>2014（平成26）年平均</t>
    <rPh sb="5" eb="7">
      <t>ヘイセイ</t>
    </rPh>
    <rPh sb="10" eb="11">
      <t>ネン</t>
    </rPh>
    <rPh sb="11" eb="13">
      <t>ヘイキン</t>
    </rPh>
    <phoneticPr fontId="5"/>
  </si>
  <si>
    <t>2013（平成25）年平均</t>
    <rPh sb="5" eb="7">
      <t>ヘイセイ</t>
    </rPh>
    <rPh sb="10" eb="11">
      <t>ネン</t>
    </rPh>
    <rPh sb="11" eb="13">
      <t>ヘイキン</t>
    </rPh>
    <phoneticPr fontId="5"/>
  </si>
  <si>
    <t>2016（平成28）年平均</t>
    <rPh sb="5" eb="7">
      <t>ヘイセイ</t>
    </rPh>
    <rPh sb="10" eb="11">
      <t>ネン</t>
    </rPh>
    <rPh sb="11" eb="13">
      <t>ヘイキン</t>
    </rPh>
    <phoneticPr fontId="5"/>
  </si>
  <si>
    <t>2017（平成29）年平均</t>
    <rPh sb="5" eb="7">
      <t>ヘイセイ</t>
    </rPh>
    <rPh sb="10" eb="11">
      <t>ネン</t>
    </rPh>
    <rPh sb="11" eb="13">
      <t>ヘイキン</t>
    </rPh>
    <phoneticPr fontId="5"/>
  </si>
  <si>
    <t>2018（平成30）年平均</t>
    <rPh sb="5" eb="7">
      <t>ヘイセイ</t>
    </rPh>
    <rPh sb="10" eb="11">
      <t>ネン</t>
    </rPh>
    <rPh sb="11" eb="13">
      <t>ヘイキン</t>
    </rPh>
    <phoneticPr fontId="5"/>
  </si>
  <si>
    <t>2019（令和元）年平均</t>
    <rPh sb="5" eb="7">
      <t>レイワ</t>
    </rPh>
    <rPh sb="7" eb="8">
      <t>ガン</t>
    </rPh>
    <rPh sb="9" eb="10">
      <t>ネン</t>
    </rPh>
    <rPh sb="10" eb="12">
      <t>ヘイキン</t>
    </rPh>
    <phoneticPr fontId="5"/>
  </si>
  <si>
    <t>平均消費性向</t>
    <rPh sb="0" eb="2">
      <t>ヘイキン</t>
    </rPh>
    <phoneticPr fontId="5"/>
  </si>
  <si>
    <t>総務省「家計調査」</t>
    <rPh sb="0" eb="3">
      <t>ソウムショウ</t>
    </rPh>
    <rPh sb="4" eb="6">
      <t>カケイ</t>
    </rPh>
    <rPh sb="6" eb="8">
      <t>チョウサ</t>
    </rPh>
    <phoneticPr fontId="5"/>
  </si>
  <si>
    <t>産業連関分析上の注意点</t>
    <rPh sb="0" eb="2">
      <t>サンギョウ</t>
    </rPh>
    <rPh sb="2" eb="4">
      <t>レンカン</t>
    </rPh>
    <rPh sb="8" eb="10">
      <t>チュウイ</t>
    </rPh>
    <phoneticPr fontId="5"/>
  </si>
  <si>
    <t>生産波及効果とは、ある産業部門の生産物に対する最終需要（投資・消費・移輸出）の変化が、直接・間接に他の産業部門の生産に影響を及ぼしていくことです。</t>
    <rPh sb="0" eb="2">
      <t>セイサン</t>
    </rPh>
    <rPh sb="2" eb="4">
      <t>ハキュウ</t>
    </rPh>
    <rPh sb="4" eb="6">
      <t>コウカ</t>
    </rPh>
    <phoneticPr fontId="5"/>
  </si>
  <si>
    <t>１　生産波及効果</t>
    <phoneticPr fontId="5"/>
  </si>
  <si>
    <t>２　分析の基本的仮定</t>
    <rPh sb="2" eb="4">
      <t>ブンセキ</t>
    </rPh>
    <phoneticPr fontId="5"/>
  </si>
  <si>
    <t>３　分析の前提条件</t>
    <rPh sb="2" eb="4">
      <t>ブンセキ</t>
    </rPh>
    <phoneticPr fontId="5"/>
  </si>
  <si>
    <t>４　その他</t>
    <phoneticPr fontId="5"/>
  </si>
  <si>
    <t>平成27年の産業構造で分析し、「投入係数」「逆行列係数」を一定と仮定しています。</t>
    <phoneticPr fontId="5"/>
  </si>
  <si>
    <t>企業に過剰在庫が存在せず、需要に対しては、常に生産を行って供給することとします。</t>
    <phoneticPr fontId="5"/>
  </si>
  <si>
    <t>一つの生産物は、ただ一つの生産部門（産業）から供給されることとします。</t>
    <phoneticPr fontId="5"/>
  </si>
  <si>
    <t>企業の生産能力に限界がなく、あらゆる需要にこたえられることとします。</t>
    <phoneticPr fontId="5"/>
  </si>
  <si>
    <t>原材料等の投入量は、その部門の生産量に比例することとします。</t>
    <phoneticPr fontId="5"/>
  </si>
  <si>
    <t>各部門が生産活動を個別に行った効果の和は、それら部門が同時に行ったときの総効果に等しくなることとします。</t>
    <phoneticPr fontId="5"/>
  </si>
  <si>
    <t>波及効果の推計には、2015（平成27）年愛知県産業連関表を用い、最終需要増加に伴う原材料による波及効果、付加価値による波及効果の２段階に分けて行います。</t>
    <rPh sb="5" eb="7">
      <t>スイケイ</t>
    </rPh>
    <rPh sb="21" eb="24">
      <t>アイチケン</t>
    </rPh>
    <rPh sb="24" eb="26">
      <t>サンギョウ</t>
    </rPh>
    <rPh sb="26" eb="28">
      <t>レンカン</t>
    </rPh>
    <rPh sb="28" eb="29">
      <t>ヒョウ</t>
    </rPh>
    <rPh sb="33" eb="35">
      <t>サイシュウ</t>
    </rPh>
    <rPh sb="35" eb="37">
      <t>ジュヨウ</t>
    </rPh>
    <rPh sb="37" eb="39">
      <t>ゾウカ</t>
    </rPh>
    <rPh sb="40" eb="41">
      <t>トモナ</t>
    </rPh>
    <phoneticPr fontId="5"/>
  </si>
  <si>
    <t>実際の分析は、生産波及過程で、波及の中断や波及の時間差の問題などもあるため、分析の対象を、第２次間接波及効果までに限定しています。</t>
    <rPh sb="3" eb="5">
      <t>ブンセキ</t>
    </rPh>
    <rPh sb="21" eb="23">
      <t>ハキュウ</t>
    </rPh>
    <rPh sb="24" eb="27">
      <t>ジカンサ</t>
    </rPh>
    <phoneticPr fontId="5"/>
  </si>
  <si>
    <t>（100万円，人）</t>
    <rPh sb="4" eb="6">
      <t>マンエン</t>
    </rPh>
    <rPh sb="7" eb="8">
      <t>ニン</t>
    </rPh>
    <phoneticPr fontId="5"/>
  </si>
  <si>
    <t>各産業部門の平均的な投入構造によって推計します。例えば、航空機であれば「航空機部門」を１部門とする「投入係数」を用いて推計します。</t>
    <rPh sb="0" eb="1">
      <t>カク</t>
    </rPh>
    <rPh sb="1" eb="3">
      <t>サンギョウ</t>
    </rPh>
    <rPh sb="3" eb="5">
      <t>ブモン</t>
    </rPh>
    <rPh sb="18" eb="20">
      <t>スイケイ</t>
    </rPh>
    <rPh sb="24" eb="25">
      <t>タト</t>
    </rPh>
    <rPh sb="28" eb="31">
      <t>コウクウキ</t>
    </rPh>
    <rPh sb="36" eb="39">
      <t>コウクウキ</t>
    </rPh>
    <phoneticPr fontId="5"/>
  </si>
  <si>
    <t>粗付加価値については、雇用者報酬の一定割合が、最終需要（消費）にまわるものとします。これを所得の消費への転換といい、その一定割合を消費への転換比率といいます。</t>
    <rPh sb="14" eb="16">
      <t>ホウシュウ</t>
    </rPh>
    <phoneticPr fontId="5"/>
  </si>
  <si>
    <t>列和</t>
    <rPh sb="0" eb="1">
      <t>レツ</t>
    </rPh>
    <rPh sb="1" eb="2">
      <t>ワ</t>
    </rPh>
    <phoneticPr fontId="1"/>
  </si>
  <si>
    <t>従業者総数</t>
  </si>
  <si>
    <t>個人業主</t>
  </si>
  <si>
    <t>家族従業者</t>
  </si>
  <si>
    <t>雇用者</t>
  </si>
  <si>
    <t>有給役員</t>
  </si>
  <si>
    <t>常用雇用者</t>
    <rPh sb="4" eb="5">
      <t>シャ</t>
    </rPh>
    <phoneticPr fontId="2"/>
  </si>
  <si>
    <t>正職員</t>
    <rPh sb="0" eb="3">
      <t>セイショクイン</t>
    </rPh>
    <phoneticPr fontId="4"/>
  </si>
  <si>
    <t>正職員以外</t>
    <rPh sb="0" eb="3">
      <t>セイショクイン</t>
    </rPh>
    <rPh sb="3" eb="5">
      <t>イガイ</t>
    </rPh>
    <phoneticPr fontId="4"/>
  </si>
  <si>
    <t>臨時雇用者</t>
    <rPh sb="0" eb="2">
      <t>リンジ</t>
    </rPh>
    <phoneticPr fontId="2"/>
  </si>
  <si>
    <t>林業</t>
  </si>
  <si>
    <t>漁業</t>
  </si>
  <si>
    <t>飲食料品</t>
    <rPh sb="0" eb="1">
      <t>イン</t>
    </rPh>
    <phoneticPr fontId="4"/>
  </si>
  <si>
    <t>プラスチック製品</t>
    <rPh sb="6" eb="8">
      <t>セイヒン</t>
    </rPh>
    <phoneticPr fontId="4"/>
  </si>
  <si>
    <t>ゴム製品</t>
    <rPh sb="2" eb="4">
      <t>セイヒン</t>
    </rPh>
    <phoneticPr fontId="4"/>
  </si>
  <si>
    <t>はん用機械</t>
    <rPh sb="2" eb="3">
      <t>ヨウ</t>
    </rPh>
    <phoneticPr fontId="4"/>
  </si>
  <si>
    <t>生産用機械</t>
    <rPh sb="0" eb="2">
      <t>セイサン</t>
    </rPh>
    <rPh sb="2" eb="3">
      <t>ヨウ</t>
    </rPh>
    <phoneticPr fontId="4"/>
  </si>
  <si>
    <t>業務用機械</t>
    <rPh sb="0" eb="2">
      <t>ギョウム</t>
    </rPh>
    <rPh sb="2" eb="3">
      <t>ヨウ</t>
    </rPh>
    <phoneticPr fontId="4"/>
  </si>
  <si>
    <t>電子部品</t>
    <rPh sb="0" eb="2">
      <t>デンシ</t>
    </rPh>
    <rPh sb="2" eb="4">
      <t>ブヒン</t>
    </rPh>
    <phoneticPr fontId="7"/>
  </si>
  <si>
    <t>情報通信機器</t>
    <rPh sb="0" eb="2">
      <t>ジョウホウ</t>
    </rPh>
    <rPh sb="2" eb="4">
      <t>ツウシン</t>
    </rPh>
    <rPh sb="4" eb="6">
      <t>キキ</t>
    </rPh>
    <phoneticPr fontId="7"/>
  </si>
  <si>
    <t>自動車</t>
  </si>
  <si>
    <t>運輸・郵便</t>
    <rPh sb="3" eb="5">
      <t>ユウビン</t>
    </rPh>
    <phoneticPr fontId="4"/>
  </si>
  <si>
    <t>情報通信</t>
    <rPh sb="0" eb="2">
      <t>ジョウホウ</t>
    </rPh>
    <rPh sb="2" eb="4">
      <t>ツウシン</t>
    </rPh>
    <phoneticPr fontId="7"/>
  </si>
  <si>
    <t>医療・福祉</t>
    <rPh sb="3" eb="5">
      <t>フクシ</t>
    </rPh>
    <phoneticPr fontId="4"/>
  </si>
  <si>
    <t>事務用品</t>
  </si>
  <si>
    <t>分類不明</t>
  </si>
  <si>
    <t>計</t>
    <rPh sb="0" eb="1">
      <t>ケイ</t>
    </rPh>
    <phoneticPr fontId="4"/>
  </si>
  <si>
    <t>雇用表</t>
  </si>
  <si>
    <t>推計基礎データから分析</t>
    <rPh sb="0" eb="2">
      <t>スイケイ</t>
    </rPh>
    <rPh sb="2" eb="4">
      <t>キソ</t>
    </rPh>
    <rPh sb="9" eb="11">
      <t>ブンセキ</t>
    </rPh>
    <phoneticPr fontId="5"/>
  </si>
  <si>
    <t>経済波及効果分析１（統合大分類43部門）</t>
    <rPh sb="0" eb="2">
      <t>ケイザイ</t>
    </rPh>
    <rPh sb="2" eb="4">
      <t>ハキュウ</t>
    </rPh>
    <rPh sb="4" eb="6">
      <t>コウカ</t>
    </rPh>
    <rPh sb="6" eb="8">
      <t>ブンセキ</t>
    </rPh>
    <phoneticPr fontId="5"/>
  </si>
  <si>
    <t>雇用者報酬の消費への転換比率は、総務省「家計調査」による平均消費性向を使っています。</t>
    <rPh sb="3" eb="5">
      <t>ホウシュウ</t>
    </rPh>
    <rPh sb="35" eb="36">
      <t>ツカ</t>
    </rPh>
    <phoneticPr fontId="5"/>
  </si>
  <si>
    <t>民間消費
支出
構成比</t>
    <phoneticPr fontId="5"/>
  </si>
  <si>
    <t>平均消費
性向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</si>
</sst>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000_ ;[Red]\-#,##0.000\ "/>
    <numFmt numFmtId="178" formatCode="#,##0.000000_ ;[Red]\-#,##0.000000\ "/>
    <numFmt numFmtId="179" formatCode="#,##0.0;[Red]\-#,##0.0"/>
    <numFmt numFmtId="180" formatCode="#,##0.0;&quot;▲ &quot;#,##0.0"/>
    <numFmt numFmtId="181" formatCode="#,##0;&quot;▲ &quot;#,##0"/>
    <numFmt numFmtId="182" formatCode="#,##0.000000;&quot;▲ &quot;#,##0.000000"/>
    <numFmt numFmtId="183" formatCode="#,##0.000;&quot;▲ &quot;#,##0.000"/>
    <numFmt numFmtId="184" formatCode="#,##0.000000"/>
    <numFmt numFmtId="185" formatCode="#,##0_ "/>
  </numFmts>
  <fonts count="39" x14ac:knownFonts="1">
    <font>
      <sz val="11"/>
      <name val="ＭＳ Ｐゴシック"/>
      <family val="3"/>
      <charset val="128"/>
    </font>
    <font>
      <sz val="11"/>
      <name val="ＭＳ Ｐゴシック"/>
      <family val="3"/>
      <charset val="128"/>
    </font>
    <font>
      <u/>
      <sz val="11"/>
      <color indexed="12"/>
      <name val="ＭＳ Ｐゴシック"/>
      <family val="3"/>
      <charset val="128"/>
    </font>
    <font>
      <u/>
      <sz val="11"/>
      <color indexed="36"/>
      <name val="ＭＳ Ｐゴシック"/>
      <family val="3"/>
      <charset val="128"/>
    </font>
    <font>
      <sz val="14"/>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0"/>
      <name val="ＭＳ Ｐゴシック"/>
      <family val="3"/>
      <charset val="128"/>
    </font>
    <font>
      <sz val="11"/>
      <name val="ＭＳ Ｐゴシック"/>
      <family val="3"/>
      <charset val="128"/>
    </font>
    <font>
      <b/>
      <sz val="12"/>
      <name val="ＭＳ Ｐゴシック"/>
      <family val="3"/>
      <charset val="128"/>
    </font>
    <font>
      <sz val="6"/>
      <name val="ＭＳ Ｐゴシック"/>
      <family val="2"/>
      <charset val="128"/>
      <scheme val="minor"/>
    </font>
    <font>
      <sz val="11"/>
      <name val="ＭＳ Ｐ明朝"/>
      <family val="1"/>
      <charset val="128"/>
    </font>
    <font>
      <sz val="10"/>
      <name val="游ゴシック Light"/>
      <family val="3"/>
      <charset val="128"/>
    </font>
    <font>
      <b/>
      <sz val="14"/>
      <name val="游ゴシック Light"/>
      <family val="3"/>
      <charset val="128"/>
    </font>
    <font>
      <sz val="9"/>
      <name val="游ゴシック Light"/>
      <family val="3"/>
      <charset val="128"/>
    </font>
    <font>
      <sz val="12"/>
      <name val="游ゴシック Light"/>
      <family val="3"/>
      <charset val="128"/>
    </font>
    <font>
      <sz val="10"/>
      <color rgb="FF0070C0"/>
      <name val="ＭＳ Ｐゴシック"/>
      <family val="3"/>
      <charset val="128"/>
    </font>
    <font>
      <b/>
      <sz val="10"/>
      <name val="游ゴシック Light"/>
      <family val="3"/>
      <charset val="128"/>
    </font>
    <font>
      <sz val="10"/>
      <color rgb="FF0070C0"/>
      <name val="游ゴシック Light"/>
      <family val="3"/>
      <charset val="128"/>
    </font>
    <font>
      <b/>
      <sz val="12"/>
      <name val="游ゴシック Light"/>
      <family val="3"/>
      <charset val="128"/>
    </font>
    <font>
      <b/>
      <sz val="10"/>
      <color rgb="FF0070C0"/>
      <name val="游ゴシック Light"/>
      <family val="3"/>
      <charset val="128"/>
    </font>
    <font>
      <sz val="11"/>
      <color rgb="FF0070C0"/>
      <name val="ＭＳ Ｐゴシック"/>
      <family val="3"/>
      <charset val="128"/>
    </font>
    <font>
      <b/>
      <sz val="11"/>
      <color rgb="FF0070C0"/>
      <name val="ＭＳ Ｐゴシック"/>
      <family val="3"/>
      <charset val="128"/>
    </font>
    <font>
      <sz val="12"/>
      <name val="ＭＳ Ｐゴシック"/>
      <family val="3"/>
      <charset val="128"/>
    </font>
    <font>
      <sz val="12"/>
      <name val="ＭＳ Ｐ明朝"/>
      <family val="1"/>
      <charset val="128"/>
    </font>
    <font>
      <b/>
      <sz val="12"/>
      <color indexed="8"/>
      <name val="ＭＳ Ｐゴシック"/>
      <family val="3"/>
      <charset val="128"/>
    </font>
    <font>
      <sz val="10.5"/>
      <color indexed="8"/>
      <name val="ＭＳ Ｐゴシック"/>
      <family val="3"/>
      <charset val="128"/>
    </font>
    <font>
      <b/>
      <sz val="10.5"/>
      <color indexed="8"/>
      <name val="ＭＳ Ｐゴシック"/>
      <family val="3"/>
      <charset val="128"/>
    </font>
    <font>
      <sz val="10"/>
      <color indexed="8"/>
      <name val="ＭＳ Ｐゴシック"/>
      <family val="3"/>
      <charset val="128"/>
    </font>
    <font>
      <sz val="7"/>
      <name val="游ゴシック Light"/>
      <family val="3"/>
      <charset val="128"/>
    </font>
    <font>
      <b/>
      <sz val="10"/>
      <color rgb="FFFF0000"/>
      <name val="ＭＳ Ｐゴシック"/>
      <family val="3"/>
      <charset val="128"/>
    </font>
    <font>
      <b/>
      <sz val="20"/>
      <name val="游ゴシック Light"/>
      <family val="3"/>
      <charset val="128"/>
    </font>
    <font>
      <sz val="11"/>
      <name val="游ゴシック Light"/>
      <family val="3"/>
      <charset val="128"/>
    </font>
    <font>
      <b/>
      <sz val="18"/>
      <name val="游ゴシック Light"/>
      <family val="3"/>
      <charset val="128"/>
    </font>
    <font>
      <b/>
      <sz val="18.5"/>
      <name val="游ゴシック Light"/>
      <family val="3"/>
      <charset val="128"/>
    </font>
    <font>
      <sz val="11"/>
      <name val="ＭＳ Ｐゴシック"/>
      <family val="2"/>
      <charset val="128"/>
      <scheme val="minor"/>
    </font>
    <font>
      <sz val="1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9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thin">
        <color indexed="64"/>
      </left>
      <right style="hair">
        <color indexed="64"/>
      </right>
      <top/>
      <bottom style="thin">
        <color indexed="64"/>
      </bottom>
      <diagonal/>
    </border>
    <border>
      <left style="hair">
        <color auto="1"/>
      </left>
      <right style="hair">
        <color auto="1"/>
      </right>
      <top style="hair">
        <color auto="1"/>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style="hair">
        <color auto="1"/>
      </right>
      <top/>
      <bottom style="thin">
        <color indexed="64"/>
      </bottom>
      <diagonal/>
    </border>
    <border>
      <left/>
      <right style="hair">
        <color indexed="64"/>
      </right>
      <top style="hair">
        <color indexed="64"/>
      </top>
      <bottom style="thin">
        <color indexed="64"/>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indexed="64"/>
      </right>
      <top style="thin">
        <color indexed="64"/>
      </top>
      <bottom style="thin">
        <color indexed="64"/>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auto="1"/>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auto="1"/>
      </left>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style="medium">
        <color indexed="64"/>
      </left>
      <right style="hair">
        <color auto="1"/>
      </right>
      <top/>
      <bottom style="medium">
        <color indexed="64"/>
      </bottom>
      <diagonal/>
    </border>
    <border>
      <left style="hair">
        <color auto="1"/>
      </left>
      <right style="hair">
        <color auto="1"/>
      </right>
      <top/>
      <bottom style="medium">
        <color indexed="64"/>
      </bottom>
      <diagonal/>
    </border>
    <border>
      <left/>
      <right/>
      <top style="hair">
        <color auto="1"/>
      </top>
      <bottom/>
      <diagonal/>
    </border>
    <border>
      <left/>
      <right/>
      <top/>
      <bottom style="hair">
        <color indexed="64"/>
      </bottom>
      <diagonal/>
    </border>
    <border>
      <left style="medium">
        <color indexed="64"/>
      </left>
      <right style="medium">
        <color indexed="64"/>
      </right>
      <top style="thin">
        <color indexed="64"/>
      </top>
      <bottom style="hair">
        <color auto="1"/>
      </bottom>
      <diagonal/>
    </border>
    <border>
      <left style="medium">
        <color indexed="64"/>
      </left>
      <right style="medium">
        <color indexed="64"/>
      </right>
      <top style="hair">
        <color auto="1"/>
      </top>
      <bottom style="thin">
        <color indexed="64"/>
      </bottom>
      <diagonal/>
    </border>
    <border>
      <left style="thin">
        <color indexed="64"/>
      </left>
      <right/>
      <top style="hair">
        <color indexed="64"/>
      </top>
      <bottom style="hair">
        <color indexed="64"/>
      </bottom>
      <diagonal/>
    </border>
  </borders>
  <cellStyleXfs count="4">
    <xf numFmtId="0" fontId="0" fillId="0" borderId="0"/>
    <xf numFmtId="38" fontId="1" fillId="0" borderId="0" applyFont="0" applyFill="0" applyBorder="0" applyAlignment="0" applyProtection="0"/>
    <xf numFmtId="0" fontId="4" fillId="0" borderId="0"/>
    <xf numFmtId="0" fontId="1" fillId="0" borderId="0"/>
  </cellStyleXfs>
  <cellXfs count="493">
    <xf numFmtId="0" fontId="0" fillId="0" borderId="0" xfId="0"/>
    <xf numFmtId="0" fontId="6" fillId="0" borderId="10"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0" fillId="0" borderId="0" xfId="0" applyBorder="1" applyAlignment="1">
      <alignment vertical="center"/>
    </xf>
    <xf numFmtId="0" fontId="6" fillId="0" borderId="0" xfId="0" applyFont="1" applyBorder="1" applyAlignment="1">
      <alignment vertical="center"/>
    </xf>
    <xf numFmtId="0" fontId="6" fillId="0" borderId="14" xfId="0" applyFont="1" applyBorder="1" applyAlignment="1">
      <alignment vertical="center"/>
    </xf>
    <xf numFmtId="0" fontId="8" fillId="0" borderId="0" xfId="0" applyFont="1" applyAlignment="1">
      <alignment vertical="center"/>
    </xf>
    <xf numFmtId="0" fontId="8" fillId="0" borderId="0"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10" fillId="0" borderId="0" xfId="0" applyFont="1" applyFill="1" applyBorder="1" applyAlignment="1">
      <alignment vertical="center"/>
    </xf>
    <xf numFmtId="0" fontId="0" fillId="0" borderId="0" xfId="0" applyFill="1" applyAlignment="1">
      <alignment vertical="center"/>
    </xf>
    <xf numFmtId="0" fontId="6" fillId="0" borderId="0" xfId="0" applyFont="1" applyFill="1" applyBorder="1" applyAlignment="1">
      <alignment vertical="center"/>
    </xf>
    <xf numFmtId="49" fontId="13" fillId="0" borderId="27" xfId="3" applyNumberFormat="1" applyFont="1" applyFill="1" applyBorder="1" applyAlignment="1">
      <alignment horizontal="center" vertical="center"/>
    </xf>
    <xf numFmtId="49" fontId="13" fillId="0" borderId="26" xfId="3" applyNumberFormat="1" applyFont="1" applyFill="1" applyBorder="1" applyAlignment="1">
      <alignment horizontal="center" vertical="center" shrinkToFit="1"/>
    </xf>
    <xf numFmtId="49" fontId="13" fillId="0" borderId="24" xfId="3" applyNumberFormat="1" applyFont="1" applyFill="1" applyBorder="1" applyAlignment="1">
      <alignment horizontal="center" vertical="center" shrinkToFit="1"/>
    </xf>
    <xf numFmtId="49" fontId="13" fillId="0" borderId="25" xfId="3" applyNumberFormat="1" applyFont="1" applyFill="1" applyBorder="1" applyAlignment="1">
      <alignment horizontal="center" vertical="center" shrinkToFit="1"/>
    </xf>
    <xf numFmtId="49" fontId="0" fillId="0" borderId="0" xfId="0" applyNumberFormat="1" applyFont="1" applyFill="1" applyAlignment="1">
      <alignment vertical="center"/>
    </xf>
    <xf numFmtId="49" fontId="6" fillId="0" borderId="0" xfId="0" applyNumberFormat="1" applyFont="1" applyFill="1" applyAlignment="1">
      <alignment vertical="center"/>
    </xf>
    <xf numFmtId="49" fontId="6" fillId="0" borderId="1" xfId="0" applyNumberFormat="1" applyFont="1" applyFill="1" applyBorder="1" applyAlignment="1">
      <alignment vertical="center"/>
    </xf>
    <xf numFmtId="0" fontId="6" fillId="0" borderId="5" xfId="0" applyFont="1" applyFill="1" applyBorder="1" applyAlignment="1">
      <alignment vertical="center"/>
    </xf>
    <xf numFmtId="0" fontId="6" fillId="0" borderId="0" xfId="0" applyFont="1" applyFill="1" applyAlignment="1">
      <alignment vertical="center"/>
    </xf>
    <xf numFmtId="0" fontId="0" fillId="0" borderId="23"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3" xfId="0" applyFont="1" applyFill="1" applyBorder="1" applyAlignment="1">
      <alignment vertical="center"/>
    </xf>
    <xf numFmtId="49" fontId="13" fillId="0" borderId="34" xfId="3" applyNumberFormat="1" applyFont="1" applyFill="1" applyBorder="1" applyAlignment="1">
      <alignment horizontal="center" vertical="center"/>
    </xf>
    <xf numFmtId="176" fontId="13" fillId="0" borderId="33" xfId="3" applyNumberFormat="1" applyFont="1" applyFill="1" applyBorder="1" applyAlignment="1">
      <alignment horizontal="center" vertical="center"/>
    </xf>
    <xf numFmtId="176" fontId="13" fillId="0" borderId="33" xfId="3" quotePrefix="1" applyNumberFormat="1" applyFont="1" applyFill="1" applyBorder="1" applyAlignment="1">
      <alignment horizontal="center" vertical="center"/>
    </xf>
    <xf numFmtId="0" fontId="6" fillId="0" borderId="3" xfId="0" applyFont="1" applyFill="1" applyBorder="1" applyAlignment="1">
      <alignment vertical="center"/>
    </xf>
    <xf numFmtId="0" fontId="6" fillId="0" borderId="1" xfId="0" applyFont="1" applyFill="1" applyBorder="1" applyAlignment="1">
      <alignment vertical="center"/>
    </xf>
    <xf numFmtId="0" fontId="6" fillId="0" borderId="2" xfId="0" applyFont="1" applyFill="1" applyBorder="1" applyAlignment="1">
      <alignment vertical="center"/>
    </xf>
    <xf numFmtId="176" fontId="13" fillId="0" borderId="35" xfId="3" applyNumberFormat="1" applyFont="1" applyFill="1" applyBorder="1" applyAlignment="1">
      <alignment horizontal="center" vertical="center"/>
    </xf>
    <xf numFmtId="0" fontId="14" fillId="0" borderId="0" xfId="0" applyFont="1" applyFill="1" applyAlignment="1" applyProtection="1">
      <alignment vertical="center"/>
    </xf>
    <xf numFmtId="0" fontId="14" fillId="0" borderId="0" xfId="0" applyFont="1" applyAlignment="1" applyProtection="1">
      <alignment vertical="center"/>
    </xf>
    <xf numFmtId="0" fontId="6" fillId="0" borderId="0" xfId="0" applyFont="1" applyFill="1" applyAlignment="1">
      <alignment horizontal="right" vertical="center"/>
    </xf>
    <xf numFmtId="49" fontId="6" fillId="0" borderId="2" xfId="0" applyNumberFormat="1" applyFont="1" applyFill="1" applyBorder="1" applyAlignment="1">
      <alignment vertical="center"/>
    </xf>
    <xf numFmtId="0" fontId="6" fillId="0" borderId="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9" xfId="0" applyFont="1" applyFill="1" applyBorder="1" applyAlignment="1">
      <alignment vertical="center"/>
    </xf>
    <xf numFmtId="181" fontId="6" fillId="0" borderId="0" xfId="0" applyNumberFormat="1" applyFont="1" applyFill="1" applyAlignment="1">
      <alignment vertical="center"/>
    </xf>
    <xf numFmtId="181" fontId="6" fillId="0" borderId="10" xfId="0" applyNumberFormat="1" applyFont="1" applyFill="1" applyBorder="1" applyAlignment="1">
      <alignment vertical="center"/>
    </xf>
    <xf numFmtId="0" fontId="6" fillId="0" borderId="12" xfId="0" applyFont="1" applyFill="1" applyBorder="1" applyAlignment="1">
      <alignment vertical="center"/>
    </xf>
    <xf numFmtId="38" fontId="6" fillId="0" borderId="0" xfId="1" applyFont="1" applyFill="1" applyAlignment="1">
      <alignment vertical="center"/>
    </xf>
    <xf numFmtId="0" fontId="6" fillId="0" borderId="6" xfId="0" applyFont="1" applyFill="1" applyBorder="1" applyAlignment="1">
      <alignment vertical="center"/>
    </xf>
    <xf numFmtId="181" fontId="18" fillId="0" borderId="33" xfId="1" applyNumberFormat="1" applyFont="1" applyFill="1" applyBorder="1" applyAlignment="1">
      <alignment vertical="center"/>
    </xf>
    <xf numFmtId="176" fontId="13" fillId="0" borderId="55" xfId="3" applyNumberFormat="1" applyFont="1" applyFill="1" applyBorder="1" applyAlignment="1">
      <alignment horizontal="center" vertical="center"/>
    </xf>
    <xf numFmtId="181" fontId="18" fillId="0" borderId="55" xfId="1" applyNumberFormat="1" applyFont="1" applyFill="1" applyBorder="1" applyAlignment="1">
      <alignment vertical="center"/>
    </xf>
    <xf numFmtId="176" fontId="13" fillId="0" borderId="23" xfId="3" applyNumberFormat="1" applyFont="1" applyFill="1" applyBorder="1" applyAlignment="1">
      <alignment horizontal="center" vertical="center"/>
    </xf>
    <xf numFmtId="181" fontId="18" fillId="0" borderId="28" xfId="1" applyNumberFormat="1" applyFont="1" applyFill="1" applyBorder="1" applyAlignment="1">
      <alignment vertical="center"/>
    </xf>
    <xf numFmtId="176" fontId="13" fillId="0" borderId="24" xfId="3" quotePrefix="1" applyNumberFormat="1" applyFont="1" applyFill="1" applyBorder="1" applyAlignment="1">
      <alignment horizontal="center" vertical="center"/>
    </xf>
    <xf numFmtId="176" fontId="13" fillId="0" borderId="24" xfId="3" applyNumberFormat="1" applyFont="1" applyFill="1" applyBorder="1" applyAlignment="1">
      <alignment horizontal="center" vertical="center"/>
    </xf>
    <xf numFmtId="0" fontId="6" fillId="0" borderId="3" xfId="0" applyFont="1" applyFill="1" applyBorder="1" applyAlignment="1">
      <alignment horizontal="center" vertical="center"/>
    </xf>
    <xf numFmtId="176" fontId="13" fillId="0" borderId="45" xfId="3" applyNumberFormat="1" applyFont="1" applyFill="1" applyBorder="1" applyAlignment="1">
      <alignment horizontal="center" vertical="center"/>
    </xf>
    <xf numFmtId="181" fontId="18" fillId="0" borderId="35" xfId="1" applyNumberFormat="1" applyFont="1" applyFill="1" applyBorder="1" applyAlignment="1">
      <alignment vertical="center"/>
    </xf>
    <xf numFmtId="181" fontId="18" fillId="0" borderId="40" xfId="1" applyNumberFormat="1" applyFont="1" applyFill="1" applyBorder="1" applyAlignment="1">
      <alignment vertical="center"/>
    </xf>
    <xf numFmtId="181" fontId="18" fillId="0" borderId="30" xfId="1" applyNumberFormat="1" applyFont="1" applyFill="1" applyBorder="1" applyAlignment="1">
      <alignment vertical="center"/>
    </xf>
    <xf numFmtId="181" fontId="18" fillId="0" borderId="52" xfId="1" applyNumberFormat="1" applyFont="1" applyFill="1" applyBorder="1" applyAlignment="1">
      <alignment vertical="center"/>
    </xf>
    <xf numFmtId="181" fontId="18" fillId="0" borderId="53" xfId="1" applyNumberFormat="1" applyFont="1" applyFill="1" applyBorder="1" applyAlignment="1">
      <alignment vertical="center"/>
    </xf>
    <xf numFmtId="181" fontId="18" fillId="0" borderId="54" xfId="1" applyNumberFormat="1" applyFont="1" applyFill="1" applyBorder="1" applyAlignment="1">
      <alignment vertical="center"/>
    </xf>
    <xf numFmtId="181" fontId="18" fillId="0" borderId="10" xfId="1" applyNumberFormat="1" applyFont="1" applyFill="1" applyBorder="1" applyAlignment="1">
      <alignment vertical="center"/>
    </xf>
    <xf numFmtId="181" fontId="18" fillId="0" borderId="11" xfId="1" applyNumberFormat="1" applyFont="1" applyFill="1" applyBorder="1" applyAlignment="1">
      <alignment vertical="center"/>
    </xf>
    <xf numFmtId="181" fontId="18" fillId="0" borderId="4" xfId="1" applyNumberFormat="1" applyFont="1" applyFill="1" applyBorder="1" applyAlignment="1">
      <alignment vertical="center"/>
    </xf>
    <xf numFmtId="181" fontId="18" fillId="0" borderId="15" xfId="1" applyNumberFormat="1" applyFont="1" applyFill="1" applyBorder="1" applyAlignment="1">
      <alignment vertical="center"/>
    </xf>
    <xf numFmtId="49" fontId="0" fillId="0" borderId="0" xfId="0" applyNumberFormat="1" applyFont="1" applyFill="1" applyBorder="1" applyAlignment="1">
      <alignment vertical="center"/>
    </xf>
    <xf numFmtId="49" fontId="6" fillId="0" borderId="0" xfId="0" applyNumberFormat="1" applyFont="1" applyFill="1" applyBorder="1" applyAlignment="1">
      <alignment vertical="center"/>
    </xf>
    <xf numFmtId="49" fontId="9" fillId="0" borderId="0" xfId="0" applyNumberFormat="1" applyFont="1" applyFill="1" applyBorder="1" applyAlignment="1">
      <alignment vertical="center"/>
    </xf>
    <xf numFmtId="0" fontId="6" fillId="0" borderId="4" xfId="0" applyFont="1" applyFill="1" applyBorder="1" applyAlignment="1">
      <alignment vertical="center"/>
    </xf>
    <xf numFmtId="0" fontId="6" fillId="0" borderId="0" xfId="0" applyFont="1" applyFill="1" applyAlignment="1">
      <alignment horizontal="center" vertical="center" wrapText="1"/>
    </xf>
    <xf numFmtId="49" fontId="6" fillId="0" borderId="5" xfId="0" applyNumberFormat="1" applyFont="1" applyFill="1" applyBorder="1" applyAlignment="1">
      <alignment vertical="center"/>
    </xf>
    <xf numFmtId="0" fontId="6" fillId="0" borderId="7" xfId="0" applyFont="1" applyFill="1" applyBorder="1" applyAlignment="1">
      <alignment vertical="center"/>
    </xf>
    <xf numFmtId="0" fontId="6" fillId="0" borderId="32" xfId="0" applyFont="1" applyFill="1" applyBorder="1" applyAlignment="1">
      <alignment vertical="center"/>
    </xf>
    <xf numFmtId="182" fontId="6" fillId="0" borderId="28" xfId="0" applyNumberFormat="1" applyFont="1" applyFill="1" applyBorder="1" applyAlignment="1">
      <alignment vertical="center"/>
    </xf>
    <xf numFmtId="182" fontId="6" fillId="0" borderId="32" xfId="0" applyNumberFormat="1" applyFont="1" applyFill="1" applyBorder="1" applyAlignment="1">
      <alignment vertical="center"/>
    </xf>
    <xf numFmtId="0" fontId="6" fillId="0" borderId="56" xfId="0" applyFont="1" applyFill="1" applyBorder="1" applyAlignment="1">
      <alignment vertical="center"/>
    </xf>
    <xf numFmtId="182" fontId="6" fillId="0" borderId="33" xfId="0" applyNumberFormat="1" applyFont="1" applyFill="1" applyBorder="1" applyAlignment="1">
      <alignment vertical="center"/>
    </xf>
    <xf numFmtId="182" fontId="6" fillId="0" borderId="56" xfId="0" applyNumberFormat="1" applyFont="1" applyFill="1" applyBorder="1" applyAlignment="1">
      <alignment vertical="center"/>
    </xf>
    <xf numFmtId="0" fontId="6" fillId="0" borderId="57" xfId="0" applyFont="1" applyFill="1" applyBorder="1" applyAlignment="1">
      <alignment vertical="center"/>
    </xf>
    <xf numFmtId="182" fontId="6" fillId="0" borderId="35" xfId="0" applyNumberFormat="1" applyFont="1" applyFill="1" applyBorder="1" applyAlignment="1">
      <alignment vertical="center"/>
    </xf>
    <xf numFmtId="182" fontId="6" fillId="0" borderId="57" xfId="0" applyNumberFormat="1" applyFont="1" applyFill="1" applyBorder="1" applyAlignment="1">
      <alignment vertical="center"/>
    </xf>
    <xf numFmtId="0" fontId="6" fillId="0" borderId="42" xfId="0" applyFont="1" applyFill="1" applyBorder="1" applyAlignment="1">
      <alignment vertical="center"/>
    </xf>
    <xf numFmtId="182" fontId="6" fillId="0" borderId="40" xfId="0" applyNumberFormat="1" applyFont="1" applyFill="1" applyBorder="1" applyAlignment="1">
      <alignment vertical="center"/>
    </xf>
    <xf numFmtId="182" fontId="6" fillId="0" borderId="42" xfId="0" applyNumberFormat="1" applyFont="1" applyFill="1" applyBorder="1" applyAlignment="1">
      <alignment vertical="center"/>
    </xf>
    <xf numFmtId="182" fontId="6" fillId="0" borderId="56" xfId="1" applyNumberFormat="1" applyFont="1" applyFill="1" applyBorder="1" applyAlignment="1">
      <alignment vertical="center"/>
    </xf>
    <xf numFmtId="182" fontId="6" fillId="0" borderId="57" xfId="1" applyNumberFormat="1" applyFont="1" applyFill="1" applyBorder="1" applyAlignment="1">
      <alignment vertical="center"/>
    </xf>
    <xf numFmtId="182" fontId="6" fillId="0" borderId="42" xfId="1" applyNumberFormat="1" applyFont="1" applyFill="1" applyBorder="1" applyAlignment="1">
      <alignment vertical="center"/>
    </xf>
    <xf numFmtId="181" fontId="18" fillId="0" borderId="33" xfId="0" applyNumberFormat="1" applyFont="1" applyFill="1" applyBorder="1" applyAlignment="1">
      <alignment vertical="center"/>
    </xf>
    <xf numFmtId="181" fontId="18" fillId="0" borderId="35" xfId="0" applyNumberFormat="1" applyFont="1" applyFill="1" applyBorder="1" applyAlignment="1">
      <alignment vertical="center"/>
    </xf>
    <xf numFmtId="181" fontId="18" fillId="0" borderId="40" xfId="0" applyNumberFormat="1" applyFont="1" applyFill="1" applyBorder="1" applyAlignment="1">
      <alignment vertical="center"/>
    </xf>
    <xf numFmtId="181" fontId="18" fillId="0" borderId="24" xfId="0" applyNumberFormat="1" applyFont="1" applyFill="1" applyBorder="1" applyAlignment="1">
      <alignment vertical="center"/>
    </xf>
    <xf numFmtId="181" fontId="18" fillId="0" borderId="45" xfId="0" applyNumberFormat="1" applyFont="1" applyFill="1" applyBorder="1" applyAlignment="1">
      <alignment vertical="center"/>
    </xf>
    <xf numFmtId="181" fontId="18" fillId="0" borderId="27" xfId="0" applyNumberFormat="1" applyFont="1" applyFill="1" applyBorder="1" applyAlignment="1">
      <alignment vertical="center"/>
    </xf>
    <xf numFmtId="181" fontId="18" fillId="0" borderId="24" xfId="1" applyNumberFormat="1" applyFont="1" applyFill="1" applyBorder="1" applyAlignment="1">
      <alignment vertical="center"/>
    </xf>
    <xf numFmtId="181" fontId="18" fillId="0" borderId="56" xfId="1" applyNumberFormat="1" applyFont="1" applyFill="1" applyBorder="1" applyAlignment="1">
      <alignment vertical="center"/>
    </xf>
    <xf numFmtId="181" fontId="18" fillId="0" borderId="45" xfId="1" applyNumberFormat="1" applyFont="1" applyFill="1" applyBorder="1" applyAlignment="1">
      <alignment vertical="center"/>
    </xf>
    <xf numFmtId="181" fontId="18" fillId="0" borderId="57" xfId="1" applyNumberFormat="1" applyFont="1" applyFill="1" applyBorder="1" applyAlignment="1">
      <alignment vertical="center"/>
    </xf>
    <xf numFmtId="181" fontId="18" fillId="0" borderId="27" xfId="1" applyNumberFormat="1" applyFont="1" applyFill="1" applyBorder="1" applyAlignment="1">
      <alignment vertical="center"/>
    </xf>
    <xf numFmtId="181" fontId="18" fillId="0" borderId="42" xfId="1" applyNumberFormat="1" applyFont="1" applyFill="1" applyBorder="1" applyAlignment="1">
      <alignment vertical="center"/>
    </xf>
    <xf numFmtId="182" fontId="6" fillId="0" borderId="2" xfId="1" applyNumberFormat="1" applyFont="1" applyFill="1" applyBorder="1" applyAlignment="1">
      <alignment vertical="center"/>
    </xf>
    <xf numFmtId="182" fontId="6" fillId="0" borderId="9" xfId="1" applyNumberFormat="1" applyFont="1" applyFill="1" applyBorder="1" applyAlignment="1">
      <alignment vertical="center"/>
    </xf>
    <xf numFmtId="182" fontId="6" fillId="0" borderId="10" xfId="1" applyNumberFormat="1" applyFont="1" applyFill="1" applyBorder="1" applyAlignment="1">
      <alignment vertical="center"/>
    </xf>
    <xf numFmtId="182" fontId="6" fillId="0" borderId="12" xfId="1" applyNumberFormat="1" applyFont="1" applyFill="1" applyBorder="1" applyAlignment="1">
      <alignment vertical="center"/>
    </xf>
    <xf numFmtId="182" fontId="6" fillId="0" borderId="11" xfId="1" applyNumberFormat="1" applyFont="1" applyFill="1" applyBorder="1" applyAlignment="1">
      <alignment vertical="center"/>
    </xf>
    <xf numFmtId="182" fontId="18" fillId="0" borderId="24" xfId="1" applyNumberFormat="1" applyFont="1" applyFill="1" applyBorder="1" applyAlignment="1">
      <alignment vertical="center"/>
    </xf>
    <xf numFmtId="182" fontId="18" fillId="0" borderId="45" xfId="1" applyNumberFormat="1" applyFont="1" applyFill="1" applyBorder="1" applyAlignment="1">
      <alignment vertical="center"/>
    </xf>
    <xf numFmtId="182" fontId="18" fillId="0" borderId="27" xfId="1" applyNumberFormat="1" applyFont="1" applyFill="1" applyBorder="1" applyAlignment="1">
      <alignment vertical="center"/>
    </xf>
    <xf numFmtId="184" fontId="6" fillId="0" borderId="33" xfId="1" applyNumberFormat="1" applyFont="1" applyFill="1" applyBorder="1" applyAlignment="1" applyProtection="1">
      <alignment vertical="center"/>
    </xf>
    <xf numFmtId="184" fontId="6" fillId="0" borderId="35" xfId="1" applyNumberFormat="1" applyFont="1" applyFill="1" applyBorder="1" applyAlignment="1" applyProtection="1">
      <alignment vertical="center"/>
    </xf>
    <xf numFmtId="184" fontId="6" fillId="0" borderId="40" xfId="1" applyNumberFormat="1" applyFont="1" applyFill="1" applyBorder="1" applyAlignment="1" applyProtection="1">
      <alignment vertical="center"/>
    </xf>
    <xf numFmtId="182" fontId="18" fillId="0" borderId="26" xfId="1" applyNumberFormat="1" applyFont="1" applyFill="1" applyBorder="1" applyAlignment="1">
      <alignment vertical="center"/>
    </xf>
    <xf numFmtId="182" fontId="6" fillId="0" borderId="58" xfId="1" applyNumberFormat="1"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49" fontId="6" fillId="0" borderId="7" xfId="0" applyNumberFormat="1" applyFont="1" applyFill="1" applyBorder="1" applyAlignment="1">
      <alignment vertical="center"/>
    </xf>
    <xf numFmtId="0" fontId="6" fillId="0" borderId="12" xfId="0" applyFont="1" applyFill="1" applyBorder="1" applyAlignment="1">
      <alignment horizontal="center" vertical="center"/>
    </xf>
    <xf numFmtId="0" fontId="6" fillId="0" borderId="11" xfId="0" applyFont="1" applyFill="1" applyBorder="1" applyAlignment="1">
      <alignment horizontal="center" vertical="center"/>
    </xf>
    <xf numFmtId="181" fontId="18" fillId="0" borderId="26" xfId="0" applyNumberFormat="1" applyFont="1" applyFill="1" applyBorder="1" applyAlignment="1">
      <alignment vertical="center"/>
    </xf>
    <xf numFmtId="181" fontId="18" fillId="0" borderId="55" xfId="0" applyNumberFormat="1" applyFont="1" applyFill="1" applyBorder="1" applyAlignment="1">
      <alignment vertical="center"/>
    </xf>
    <xf numFmtId="184" fontId="6" fillId="0" borderId="55" xfId="1" applyNumberFormat="1" applyFont="1" applyFill="1" applyBorder="1" applyAlignment="1" applyProtection="1">
      <alignment vertical="center"/>
    </xf>
    <xf numFmtId="38" fontId="6" fillId="0" borderId="8" xfId="1" applyFont="1" applyFill="1" applyBorder="1" applyAlignment="1">
      <alignment horizontal="center" vertical="center"/>
    </xf>
    <xf numFmtId="38" fontId="6" fillId="0" borderId="6" xfId="1" applyFont="1" applyFill="1" applyBorder="1" applyAlignment="1">
      <alignment horizontal="center" vertical="center"/>
    </xf>
    <xf numFmtId="0" fontId="6" fillId="0" borderId="11" xfId="0" applyFont="1" applyFill="1" applyBorder="1" applyAlignment="1">
      <alignment horizontal="center" vertical="center" wrapText="1"/>
    </xf>
    <xf numFmtId="181" fontId="18" fillId="0" borderId="26" xfId="1" applyNumberFormat="1" applyFont="1" applyFill="1" applyBorder="1" applyAlignment="1">
      <alignment vertical="center"/>
    </xf>
    <xf numFmtId="181" fontId="18" fillId="0" borderId="58" xfId="1" applyNumberFormat="1" applyFont="1" applyFill="1" applyBorder="1" applyAlignment="1">
      <alignment vertical="center"/>
    </xf>
    <xf numFmtId="182" fontId="18" fillId="0" borderId="55" xfId="1" applyNumberFormat="1" applyFont="1" applyFill="1" applyBorder="1" applyAlignment="1">
      <alignment vertical="center"/>
    </xf>
    <xf numFmtId="182" fontId="18" fillId="0" borderId="33" xfId="1" applyNumberFormat="1" applyFont="1" applyFill="1" applyBorder="1" applyAlignment="1">
      <alignment vertical="center"/>
    </xf>
    <xf numFmtId="182" fontId="18" fillId="0" borderId="35" xfId="1" applyNumberFormat="1" applyFont="1" applyFill="1" applyBorder="1" applyAlignment="1">
      <alignment vertical="center"/>
    </xf>
    <xf numFmtId="182" fontId="18" fillId="0" borderId="40" xfId="1" applyNumberFormat="1" applyFont="1" applyFill="1" applyBorder="1" applyAlignment="1">
      <alignment vertical="center"/>
    </xf>
    <xf numFmtId="0" fontId="6" fillId="0" borderId="59"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61"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0" borderId="63" xfId="0" applyFont="1" applyFill="1" applyBorder="1" applyAlignment="1">
      <alignment horizontal="center" vertical="center" wrapText="1"/>
    </xf>
    <xf numFmtId="182" fontId="18" fillId="0" borderId="58" xfId="1" applyNumberFormat="1" applyFont="1" applyFill="1" applyBorder="1" applyAlignment="1">
      <alignment vertical="center"/>
    </xf>
    <xf numFmtId="182" fontId="18" fillId="0" borderId="56" xfId="1" applyNumberFormat="1" applyFont="1" applyFill="1" applyBorder="1" applyAlignment="1">
      <alignment vertical="center"/>
    </xf>
    <xf numFmtId="182" fontId="18" fillId="0" borderId="57" xfId="1" applyNumberFormat="1" applyFont="1" applyFill="1" applyBorder="1" applyAlignment="1">
      <alignment vertical="center"/>
    </xf>
    <xf numFmtId="182" fontId="18" fillId="0" borderId="42" xfId="1" applyNumberFormat="1" applyFont="1" applyFill="1" applyBorder="1" applyAlignment="1">
      <alignment vertical="center"/>
    </xf>
    <xf numFmtId="181" fontId="18" fillId="0" borderId="12" xfId="1" applyNumberFormat="1" applyFont="1" applyFill="1" applyBorder="1" applyAlignment="1">
      <alignmen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181" fontId="6" fillId="0" borderId="11" xfId="1" applyNumberFormat="1" applyFont="1" applyFill="1" applyBorder="1" applyAlignment="1">
      <alignment vertical="center"/>
    </xf>
    <xf numFmtId="178" fontId="6" fillId="0" borderId="11" xfId="1" applyNumberFormat="1" applyFont="1" applyFill="1" applyBorder="1" applyAlignment="1">
      <alignment vertical="center"/>
    </xf>
    <xf numFmtId="178" fontId="6" fillId="0" borderId="12" xfId="1" applyNumberFormat="1" applyFont="1" applyFill="1" applyBorder="1" applyAlignment="1">
      <alignment vertical="center"/>
    </xf>
    <xf numFmtId="0" fontId="6" fillId="0" borderId="64" xfId="0" applyFont="1" applyFill="1" applyBorder="1" applyAlignment="1">
      <alignment vertical="center"/>
    </xf>
    <xf numFmtId="181" fontId="18" fillId="0" borderId="29" xfId="1" applyNumberFormat="1" applyFont="1" applyFill="1" applyBorder="1" applyAlignment="1">
      <alignment vertical="center"/>
    </xf>
    <xf numFmtId="181" fontId="18" fillId="0" borderId="60" xfId="1" applyNumberFormat="1" applyFont="1" applyFill="1" applyBorder="1" applyAlignment="1">
      <alignment vertical="center"/>
    </xf>
    <xf numFmtId="181" fontId="6" fillId="0" borderId="29" xfId="1" applyNumberFormat="1" applyFont="1" applyFill="1" applyBorder="1" applyAlignment="1">
      <alignment vertical="center"/>
    </xf>
    <xf numFmtId="178" fontId="6" fillId="0" borderId="29" xfId="1" applyNumberFormat="1" applyFont="1" applyFill="1" applyBorder="1" applyAlignment="1">
      <alignment vertical="center"/>
    </xf>
    <xf numFmtId="178" fontId="6" fillId="0" borderId="64" xfId="1" applyNumberFormat="1" applyFont="1" applyFill="1" applyBorder="1" applyAlignment="1">
      <alignment vertical="center"/>
    </xf>
    <xf numFmtId="0" fontId="6" fillId="0" borderId="65" xfId="0" applyFont="1" applyFill="1" applyBorder="1" applyAlignment="1">
      <alignment vertical="center"/>
    </xf>
    <xf numFmtId="181" fontId="18" fillId="0" borderId="36" xfId="1" applyNumberFormat="1" applyFont="1" applyFill="1" applyBorder="1" applyAlignment="1">
      <alignment vertical="center"/>
    </xf>
    <xf numFmtId="181" fontId="18" fillId="0" borderId="37" xfId="1" applyNumberFormat="1" applyFont="1" applyFill="1" applyBorder="1" applyAlignment="1">
      <alignment vertical="center"/>
    </xf>
    <xf numFmtId="181" fontId="6" fillId="0" borderId="36" xfId="1" applyNumberFormat="1" applyFont="1" applyFill="1" applyBorder="1" applyAlignment="1">
      <alignment vertical="center"/>
    </xf>
    <xf numFmtId="178" fontId="6" fillId="0" borderId="36" xfId="1" applyNumberFormat="1" applyFont="1" applyFill="1" applyBorder="1" applyAlignment="1">
      <alignment vertical="center"/>
    </xf>
    <xf numFmtId="178" fontId="6" fillId="0" borderId="65" xfId="1" applyNumberFormat="1" applyFont="1" applyFill="1" applyBorder="1" applyAlignment="1">
      <alignment vertical="center"/>
    </xf>
    <xf numFmtId="176" fontId="13" fillId="0" borderId="25" xfId="3" applyNumberFormat="1" applyFont="1" applyFill="1" applyBorder="1" applyAlignment="1">
      <alignment horizontal="center" vertical="center"/>
    </xf>
    <xf numFmtId="0" fontId="6" fillId="0" borderId="66" xfId="0" applyFont="1" applyFill="1" applyBorder="1" applyAlignment="1">
      <alignment vertical="center"/>
    </xf>
    <xf numFmtId="181" fontId="18" fillId="0" borderId="63" xfId="1" applyNumberFormat="1" applyFont="1" applyFill="1" applyBorder="1" applyAlignment="1">
      <alignment vertical="center"/>
    </xf>
    <xf numFmtId="181" fontId="18" fillId="0" borderId="62" xfId="1" applyNumberFormat="1" applyFont="1" applyFill="1" applyBorder="1" applyAlignment="1">
      <alignment vertical="center"/>
    </xf>
    <xf numFmtId="181" fontId="6" fillId="0" borderId="63" xfId="1" applyNumberFormat="1" applyFont="1" applyFill="1" applyBorder="1" applyAlignment="1">
      <alignment vertical="center"/>
    </xf>
    <xf numFmtId="178" fontId="6" fillId="0" borderId="63" xfId="1" applyNumberFormat="1" applyFont="1" applyFill="1" applyBorder="1" applyAlignment="1">
      <alignment vertical="center"/>
    </xf>
    <xf numFmtId="178" fontId="6" fillId="0" borderId="66" xfId="1" applyNumberFormat="1" applyFont="1" applyFill="1" applyBorder="1" applyAlignment="1">
      <alignment vertical="center"/>
    </xf>
    <xf numFmtId="0" fontId="6" fillId="0" borderId="13" xfId="0" applyFont="1" applyFill="1" applyBorder="1" applyAlignment="1">
      <alignment horizontal="center" vertical="center"/>
    </xf>
    <xf numFmtId="0" fontId="6" fillId="0" borderId="28" xfId="0" applyFont="1" applyBorder="1" applyAlignment="1">
      <alignment vertical="center"/>
    </xf>
    <xf numFmtId="0" fontId="6" fillId="0" borderId="33" xfId="0" applyFont="1" applyBorder="1" applyAlignment="1">
      <alignment vertical="center"/>
    </xf>
    <xf numFmtId="0" fontId="14" fillId="0" borderId="0" xfId="0" applyFont="1" applyAlignment="1" applyProtection="1">
      <alignment horizontal="centerContinuous" vertical="center"/>
    </xf>
    <xf numFmtId="0" fontId="19" fillId="0" borderId="0" xfId="0" applyFont="1" applyAlignment="1" applyProtection="1">
      <alignment vertical="center"/>
    </xf>
    <xf numFmtId="0" fontId="14" fillId="0" borderId="38" xfId="0" applyFont="1" applyBorder="1" applyAlignment="1" applyProtection="1">
      <alignment horizontal="center" vertical="center" wrapText="1"/>
    </xf>
    <xf numFmtId="0" fontId="14" fillId="0" borderId="51" xfId="0" applyFont="1" applyBorder="1" applyAlignment="1" applyProtection="1">
      <alignment horizontal="center" vertical="center" wrapText="1"/>
    </xf>
    <xf numFmtId="0" fontId="14" fillId="0" borderId="25" xfId="0" applyFont="1" applyFill="1" applyBorder="1" applyAlignment="1" applyProtection="1">
      <alignment horizontal="center" vertical="center" wrapText="1"/>
    </xf>
    <xf numFmtId="0" fontId="14" fillId="0" borderId="39" xfId="0" applyFont="1" applyFill="1" applyBorder="1" applyAlignment="1" applyProtection="1">
      <alignment horizontal="center" vertical="center" wrapText="1"/>
    </xf>
    <xf numFmtId="182" fontId="20" fillId="0" borderId="28" xfId="0" applyNumberFormat="1" applyFont="1" applyFill="1" applyBorder="1" applyAlignment="1" applyProtection="1">
      <alignment vertical="center" shrinkToFit="1"/>
    </xf>
    <xf numFmtId="182" fontId="20" fillId="0" borderId="30" xfId="0" applyNumberFormat="1" applyFont="1" applyFill="1" applyBorder="1" applyAlignment="1" applyProtection="1">
      <alignment vertical="center" shrinkToFit="1"/>
    </xf>
    <xf numFmtId="181" fontId="14" fillId="0" borderId="28" xfId="0" applyNumberFormat="1" applyFont="1" applyBorder="1" applyAlignment="1" applyProtection="1">
      <alignment vertical="center" shrinkToFit="1"/>
    </xf>
    <xf numFmtId="181" fontId="14" fillId="0" borderId="28" xfId="0" applyNumberFormat="1" applyFont="1" applyFill="1" applyBorder="1" applyAlignment="1" applyProtection="1">
      <alignment horizontal="right" vertical="center" shrinkToFit="1"/>
    </xf>
    <xf numFmtId="182" fontId="20" fillId="0" borderId="28" xfId="0" applyNumberFormat="1" applyFont="1" applyFill="1" applyBorder="1" applyAlignment="1" applyProtection="1">
      <alignment horizontal="right" vertical="center" shrinkToFit="1"/>
    </xf>
    <xf numFmtId="181" fontId="14" fillId="0" borderId="28" xfId="0" applyNumberFormat="1" applyFont="1" applyBorder="1" applyAlignment="1" applyProtection="1">
      <alignment horizontal="right" vertical="center" shrinkToFit="1"/>
    </xf>
    <xf numFmtId="181" fontId="14" fillId="0" borderId="47" xfId="0" applyNumberFormat="1" applyFont="1" applyFill="1" applyBorder="1" applyAlignment="1" applyProtection="1">
      <alignment vertical="center" shrinkToFit="1"/>
    </xf>
    <xf numFmtId="182" fontId="20" fillId="0" borderId="23" xfId="0" applyNumberFormat="1" applyFont="1" applyFill="1" applyBorder="1" applyAlignment="1" applyProtection="1">
      <alignment vertical="center" shrinkToFit="1"/>
    </xf>
    <xf numFmtId="181" fontId="14" fillId="0" borderId="43" xfId="0" applyNumberFormat="1" applyFont="1" applyFill="1" applyBorder="1" applyAlignment="1" applyProtection="1">
      <alignment vertical="center" shrinkToFit="1"/>
    </xf>
    <xf numFmtId="181" fontId="14" fillId="0" borderId="43" xfId="1" applyNumberFormat="1" applyFont="1" applyFill="1" applyBorder="1" applyAlignment="1" applyProtection="1">
      <alignment vertical="center" shrinkToFit="1"/>
    </xf>
    <xf numFmtId="182" fontId="20" fillId="0" borderId="33" xfId="0" applyNumberFormat="1" applyFont="1" applyFill="1" applyBorder="1" applyAlignment="1" applyProtection="1">
      <alignment vertical="center" shrinkToFit="1"/>
    </xf>
    <xf numFmtId="181" fontId="14" fillId="0" borderId="41" xfId="0" applyNumberFormat="1" applyFont="1" applyBorder="1" applyAlignment="1" applyProtection="1">
      <alignment vertical="center" shrinkToFit="1"/>
    </xf>
    <xf numFmtId="182" fontId="20" fillId="0" borderId="52" xfId="0" applyNumberFormat="1" applyFont="1" applyFill="1" applyBorder="1" applyAlignment="1" applyProtection="1">
      <alignment vertical="center" shrinkToFit="1"/>
    </xf>
    <xf numFmtId="181" fontId="14" fillId="0" borderId="33" xfId="0" applyNumberFormat="1" applyFont="1" applyBorder="1" applyAlignment="1" applyProtection="1">
      <alignment vertical="center" shrinkToFit="1"/>
    </xf>
    <xf numFmtId="181" fontId="14" fillId="0" borderId="33" xfId="0" applyNumberFormat="1" applyFont="1" applyFill="1" applyBorder="1" applyAlignment="1" applyProtection="1">
      <alignment horizontal="right" vertical="center" shrinkToFit="1"/>
    </xf>
    <xf numFmtId="182" fontId="20" fillId="0" borderId="33" xfId="0" applyNumberFormat="1" applyFont="1" applyFill="1" applyBorder="1" applyAlignment="1" applyProtection="1">
      <alignment horizontal="right" vertical="center" shrinkToFit="1"/>
    </xf>
    <xf numFmtId="181" fontId="14" fillId="0" borderId="33" xfId="0" applyNumberFormat="1" applyFont="1" applyBorder="1" applyAlignment="1" applyProtection="1">
      <alignment horizontal="right" vertical="center" shrinkToFit="1"/>
    </xf>
    <xf numFmtId="181" fontId="14" fillId="0" borderId="41" xfId="0" applyNumberFormat="1" applyFont="1" applyBorder="1" applyAlignment="1" applyProtection="1">
      <alignment horizontal="right" vertical="center" shrinkToFit="1"/>
    </xf>
    <xf numFmtId="181" fontId="14" fillId="0" borderId="48" xfId="0" applyNumberFormat="1" applyFont="1" applyFill="1" applyBorder="1" applyAlignment="1" applyProtection="1">
      <alignment vertical="center" shrinkToFit="1"/>
    </xf>
    <xf numFmtId="182" fontId="20" fillId="0" borderId="24" xfId="0" applyNumberFormat="1" applyFont="1" applyFill="1" applyBorder="1" applyAlignment="1" applyProtection="1">
      <alignment vertical="center" shrinkToFit="1"/>
    </xf>
    <xf numFmtId="181" fontId="14" fillId="0" borderId="44" xfId="0" applyNumberFormat="1" applyFont="1" applyFill="1" applyBorder="1" applyAlignment="1" applyProtection="1">
      <alignment vertical="center" shrinkToFit="1"/>
    </xf>
    <xf numFmtId="181" fontId="14" fillId="0" borderId="44" xfId="1" applyNumberFormat="1" applyFont="1" applyFill="1" applyBorder="1" applyAlignment="1" applyProtection="1">
      <alignment vertical="center" shrinkToFit="1"/>
    </xf>
    <xf numFmtId="182" fontId="20" fillId="0" borderId="35" xfId="0" applyNumberFormat="1" applyFont="1" applyFill="1" applyBorder="1" applyAlignment="1" applyProtection="1">
      <alignment vertical="center" shrinkToFit="1"/>
    </xf>
    <xf numFmtId="182" fontId="20" fillId="0" borderId="53" xfId="0" applyNumberFormat="1" applyFont="1" applyFill="1" applyBorder="1" applyAlignment="1" applyProtection="1">
      <alignment vertical="center" shrinkToFit="1"/>
    </xf>
    <xf numFmtId="181" fontId="14" fillId="0" borderId="38" xfId="0" applyNumberFormat="1" applyFont="1" applyBorder="1" applyAlignment="1" applyProtection="1">
      <alignment vertical="center" shrinkToFit="1"/>
    </xf>
    <xf numFmtId="181" fontId="14" fillId="0" borderId="35" xfId="0" applyNumberFormat="1" applyFont="1" applyFill="1" applyBorder="1" applyAlignment="1" applyProtection="1">
      <alignment horizontal="right" vertical="center" shrinkToFit="1"/>
    </xf>
    <xf numFmtId="182" fontId="20" fillId="0" borderId="35" xfId="0" applyNumberFormat="1" applyFont="1" applyFill="1" applyBorder="1" applyAlignment="1" applyProtection="1">
      <alignment horizontal="right" vertical="center" shrinkToFit="1"/>
    </xf>
    <xf numFmtId="181" fontId="14" fillId="0" borderId="38" xfId="0" applyNumberFormat="1" applyFont="1" applyBorder="1" applyAlignment="1" applyProtection="1">
      <alignment horizontal="right" vertical="center" shrinkToFit="1"/>
    </xf>
    <xf numFmtId="181" fontId="14" fillId="0" borderId="35" xfId="0" applyNumberFormat="1" applyFont="1" applyBorder="1" applyAlignment="1" applyProtection="1">
      <alignment horizontal="right" vertical="center" shrinkToFit="1"/>
    </xf>
    <xf numFmtId="181" fontId="14" fillId="0" borderId="50" xfId="0" applyNumberFormat="1" applyFont="1" applyBorder="1" applyAlignment="1" applyProtection="1">
      <alignment horizontal="right" vertical="center" shrinkToFit="1"/>
    </xf>
    <xf numFmtId="182" fontId="20" fillId="0" borderId="45" xfId="0" applyNumberFormat="1" applyFont="1" applyFill="1" applyBorder="1" applyAlignment="1" applyProtection="1">
      <alignment vertical="center" shrinkToFit="1"/>
    </xf>
    <xf numFmtId="182" fontId="20" fillId="0" borderId="40" xfId="0" applyNumberFormat="1" applyFont="1" applyFill="1" applyBorder="1" applyAlignment="1" applyProtection="1">
      <alignment vertical="center" shrinkToFit="1"/>
    </xf>
    <xf numFmtId="181" fontId="14" fillId="0" borderId="40" xfId="0" applyNumberFormat="1" applyFont="1" applyBorder="1" applyAlignment="1" applyProtection="1">
      <alignment vertical="center" shrinkToFit="1"/>
    </xf>
    <xf numFmtId="182" fontId="20" fillId="0" borderId="54" xfId="0" applyNumberFormat="1" applyFont="1" applyFill="1" applyBorder="1" applyAlignment="1" applyProtection="1">
      <alignment vertical="center" shrinkToFit="1"/>
    </xf>
    <xf numFmtId="183" fontId="20" fillId="0" borderId="40" xfId="0" applyNumberFormat="1" applyFont="1" applyFill="1" applyBorder="1" applyAlignment="1" applyProtection="1">
      <alignment vertical="center" shrinkToFit="1"/>
    </xf>
    <xf numFmtId="182" fontId="20" fillId="0" borderId="40" xfId="0" applyNumberFormat="1" applyFont="1" applyFill="1" applyBorder="1" applyAlignment="1" applyProtection="1">
      <alignment horizontal="right" vertical="center" shrinkToFit="1"/>
    </xf>
    <xf numFmtId="181" fontId="19" fillId="0" borderId="49" xfId="0" applyNumberFormat="1" applyFont="1" applyFill="1" applyBorder="1" applyAlignment="1" applyProtection="1">
      <alignment vertical="center" shrinkToFit="1"/>
    </xf>
    <xf numFmtId="182" fontId="20" fillId="0" borderId="27" xfId="0" applyNumberFormat="1" applyFont="1" applyFill="1" applyBorder="1" applyAlignment="1" applyProtection="1">
      <alignment vertical="center" shrinkToFit="1"/>
    </xf>
    <xf numFmtId="181" fontId="19" fillId="0" borderId="42" xfId="0" applyNumberFormat="1" applyFont="1" applyFill="1" applyBorder="1" applyAlignment="1" applyProtection="1">
      <alignment vertical="center" shrinkToFit="1"/>
    </xf>
    <xf numFmtId="181" fontId="19" fillId="0" borderId="42" xfId="1" applyNumberFormat="1" applyFont="1" applyFill="1" applyBorder="1" applyAlignment="1" applyProtection="1">
      <alignment vertical="center" shrinkToFit="1"/>
    </xf>
    <xf numFmtId="0" fontId="14" fillId="0" borderId="3" xfId="0" applyFont="1" applyBorder="1" applyAlignment="1" applyProtection="1">
      <alignment vertical="center" shrinkToFit="1"/>
    </xf>
    <xf numFmtId="0" fontId="14" fillId="0" borderId="3" xfId="0" applyFont="1" applyFill="1" applyBorder="1" applyAlignment="1" applyProtection="1">
      <alignment vertical="center" shrinkToFit="1"/>
    </xf>
    <xf numFmtId="0" fontId="15" fillId="0" borderId="0" xfId="0" applyFont="1" applyAlignment="1" applyProtection="1">
      <alignment horizontal="left" vertical="center"/>
    </xf>
    <xf numFmtId="176" fontId="21" fillId="0" borderId="0" xfId="0" applyNumberFormat="1" applyFont="1" applyAlignment="1" applyProtection="1">
      <alignment vertical="center"/>
    </xf>
    <xf numFmtId="0" fontId="16" fillId="0" borderId="28" xfId="0" applyFont="1" applyBorder="1" applyAlignment="1" applyProtection="1">
      <alignment horizontal="center" vertical="center" wrapText="1"/>
    </xf>
    <xf numFmtId="0" fontId="16" fillId="0" borderId="30" xfId="0" applyFont="1" applyBorder="1" applyAlignment="1" applyProtection="1">
      <alignment horizontal="center" vertical="center" wrapText="1"/>
    </xf>
    <xf numFmtId="0" fontId="16" fillId="0" borderId="23" xfId="0" applyFont="1" applyFill="1" applyBorder="1" applyAlignment="1" applyProtection="1">
      <alignment horizontal="center" vertical="center"/>
    </xf>
    <xf numFmtId="0" fontId="16" fillId="0" borderId="32" xfId="0" applyFont="1" applyFill="1" applyBorder="1" applyAlignment="1" applyProtection="1">
      <alignment horizontal="center" vertical="center" wrapText="1"/>
    </xf>
    <xf numFmtId="0" fontId="16" fillId="0" borderId="23" xfId="0" applyFont="1" applyFill="1" applyBorder="1" applyAlignment="1" applyProtection="1">
      <alignment horizontal="center" vertical="center" wrapText="1"/>
    </xf>
    <xf numFmtId="0" fontId="16" fillId="0" borderId="0" xfId="0" applyFont="1" applyFill="1" applyAlignment="1" applyProtection="1">
      <alignment vertical="center"/>
    </xf>
    <xf numFmtId="0" fontId="16" fillId="0" borderId="0" xfId="0" applyFont="1" applyAlignment="1" applyProtection="1">
      <alignment vertical="center"/>
    </xf>
    <xf numFmtId="181" fontId="14" fillId="0" borderId="69" xfId="0" applyNumberFormat="1" applyFont="1" applyFill="1" applyBorder="1" applyAlignment="1" applyProtection="1">
      <alignment vertical="center" shrinkToFit="1"/>
    </xf>
    <xf numFmtId="181" fontId="14" fillId="0" borderId="69" xfId="0" applyNumberFormat="1" applyFont="1" applyBorder="1" applyAlignment="1" applyProtection="1">
      <alignment vertical="center" shrinkToFit="1"/>
    </xf>
    <xf numFmtId="181" fontId="14" fillId="0" borderId="69" xfId="1" applyNumberFormat="1" applyFont="1" applyFill="1" applyBorder="1" applyAlignment="1" applyProtection="1">
      <alignment vertical="center" shrinkToFit="1"/>
    </xf>
    <xf numFmtId="0" fontId="14" fillId="0" borderId="0" xfId="0" applyFont="1" applyBorder="1" applyAlignment="1" applyProtection="1">
      <alignment vertical="center"/>
    </xf>
    <xf numFmtId="176" fontId="14" fillId="0" borderId="55" xfId="3" applyNumberFormat="1" applyFont="1" applyFill="1" applyBorder="1" applyAlignment="1" applyProtection="1">
      <alignment horizontal="center" vertical="center" shrinkToFit="1"/>
    </xf>
    <xf numFmtId="0" fontId="14" fillId="0" borderId="41" xfId="0" applyFont="1" applyBorder="1" applyAlignment="1" applyProtection="1">
      <alignment vertical="center" shrinkToFit="1"/>
    </xf>
    <xf numFmtId="176" fontId="14" fillId="0" borderId="33" xfId="3" quotePrefix="1" applyNumberFormat="1" applyFont="1" applyFill="1" applyBorder="1" applyAlignment="1" applyProtection="1">
      <alignment horizontal="center" vertical="center" shrinkToFit="1"/>
    </xf>
    <xf numFmtId="176" fontId="14" fillId="0" borderId="33" xfId="3" applyNumberFormat="1" applyFont="1" applyFill="1" applyBorder="1" applyAlignment="1" applyProtection="1">
      <alignment horizontal="center" vertical="center" shrinkToFit="1"/>
    </xf>
    <xf numFmtId="176" fontId="14" fillId="0" borderId="35" xfId="3" applyNumberFormat="1" applyFont="1" applyFill="1" applyBorder="1" applyAlignment="1" applyProtection="1">
      <alignment horizontal="center" vertical="center" shrinkToFit="1"/>
    </xf>
    <xf numFmtId="0" fontId="14" fillId="0" borderId="0" xfId="0" applyFont="1" applyBorder="1" applyAlignment="1" applyProtection="1">
      <alignment vertical="center" shrinkToFit="1"/>
    </xf>
    <xf numFmtId="181" fontId="19" fillId="0" borderId="52" xfId="1" applyNumberFormat="1" applyFont="1" applyBorder="1" applyAlignment="1" applyProtection="1">
      <alignment vertical="center" shrinkToFit="1"/>
    </xf>
    <xf numFmtId="181" fontId="19" fillId="0" borderId="33" xfId="0" applyNumberFormat="1" applyFont="1" applyBorder="1" applyAlignment="1" applyProtection="1">
      <alignment vertical="center" shrinkToFit="1"/>
    </xf>
    <xf numFmtId="0" fontId="19" fillId="0" borderId="41" xfId="0" applyFont="1" applyBorder="1" applyAlignment="1" applyProtection="1">
      <alignment vertical="center" shrinkToFit="1"/>
    </xf>
    <xf numFmtId="0" fontId="14" fillId="0" borderId="0" xfId="0" applyFont="1" applyBorder="1" applyAlignment="1" applyProtection="1">
      <alignment horizontal="center" vertical="center"/>
    </xf>
    <xf numFmtId="182" fontId="20" fillId="0" borderId="55" xfId="0" applyNumberFormat="1" applyFont="1" applyFill="1" applyBorder="1" applyAlignment="1" applyProtection="1">
      <alignment vertical="center" shrinkToFit="1"/>
    </xf>
    <xf numFmtId="181" fontId="22" fillId="0" borderId="69" xfId="0" applyNumberFormat="1" applyFont="1" applyFill="1" applyBorder="1" applyAlignment="1" applyProtection="1">
      <alignment vertical="center" shrinkToFit="1"/>
    </xf>
    <xf numFmtId="181" fontId="20" fillId="0" borderId="69" xfId="0" applyNumberFormat="1" applyFont="1" applyBorder="1" applyAlignment="1" applyProtection="1">
      <alignment vertical="center" shrinkToFit="1"/>
    </xf>
    <xf numFmtId="181" fontId="23" fillId="0" borderId="55" xfId="1" applyNumberFormat="1" applyFont="1" applyFill="1" applyBorder="1" applyAlignment="1">
      <alignment vertical="center"/>
    </xf>
    <xf numFmtId="181" fontId="23" fillId="0" borderId="41" xfId="1" applyNumberFormat="1" applyFont="1" applyFill="1" applyBorder="1" applyAlignment="1">
      <alignment vertical="center"/>
    </xf>
    <xf numFmtId="181" fontId="20" fillId="0" borderId="41" xfId="0" applyNumberFormat="1" applyFont="1" applyFill="1" applyBorder="1" applyAlignment="1" applyProtection="1">
      <alignment vertical="center" shrinkToFit="1"/>
    </xf>
    <xf numFmtId="181" fontId="22" fillId="0" borderId="69" xfId="0" applyNumberFormat="1" applyFont="1" applyBorder="1" applyAlignment="1" applyProtection="1">
      <alignment vertical="center" shrinkToFit="1"/>
    </xf>
    <xf numFmtId="181" fontId="24" fillId="0" borderId="33" xfId="1" applyNumberFormat="1" applyFont="1" applyFill="1" applyBorder="1" applyAlignment="1">
      <alignment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16" fillId="0" borderId="3" xfId="0" applyFont="1" applyFill="1" applyBorder="1" applyAlignment="1" applyProtection="1">
      <alignment vertical="center" wrapText="1"/>
    </xf>
    <xf numFmtId="0" fontId="16" fillId="0" borderId="3" xfId="0" applyFont="1" applyFill="1" applyBorder="1" applyAlignment="1" applyProtection="1">
      <alignment vertical="center" shrinkToFit="1"/>
    </xf>
    <xf numFmtId="0" fontId="6" fillId="0" borderId="35" xfId="0" applyFont="1" applyBorder="1" applyAlignment="1">
      <alignment vertical="center"/>
    </xf>
    <xf numFmtId="0" fontId="11" fillId="0" borderId="0" xfId="0" applyFont="1" applyFill="1" applyAlignment="1">
      <alignment vertical="center"/>
    </xf>
    <xf numFmtId="0" fontId="25" fillId="0" borderId="0" xfId="0" applyFont="1" applyFill="1" applyAlignment="1">
      <alignment vertical="center"/>
    </xf>
    <xf numFmtId="0" fontId="25" fillId="0" borderId="15" xfId="0" applyFont="1" applyFill="1" applyBorder="1" applyAlignment="1">
      <alignment vertical="center"/>
    </xf>
    <xf numFmtId="0" fontId="25" fillId="0" borderId="12" xfId="0" applyFont="1" applyFill="1" applyBorder="1" applyAlignment="1">
      <alignment vertical="center"/>
    </xf>
    <xf numFmtId="0" fontId="11" fillId="0" borderId="0" xfId="0" applyFont="1" applyFill="1" applyBorder="1" applyAlignment="1">
      <alignment vertical="center"/>
    </xf>
    <xf numFmtId="0" fontId="25" fillId="0" borderId="0" xfId="0" applyFont="1" applyFill="1" applyBorder="1" applyAlignment="1">
      <alignment vertical="center"/>
    </xf>
    <xf numFmtId="0" fontId="25" fillId="0" borderId="1" xfId="0" applyFont="1" applyFill="1" applyBorder="1" applyAlignment="1">
      <alignment vertical="center"/>
    </xf>
    <xf numFmtId="0" fontId="25" fillId="0" borderId="5" xfId="0" applyFont="1" applyFill="1" applyBorder="1" applyAlignment="1">
      <alignment vertical="center"/>
    </xf>
    <xf numFmtId="0" fontId="25" fillId="0" borderId="8"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7" xfId="0" applyFont="1" applyFill="1" applyBorder="1" applyAlignment="1">
      <alignment horizontal="center" vertical="center"/>
    </xf>
    <xf numFmtId="176" fontId="26" fillId="0" borderId="24" xfId="3" applyNumberFormat="1" applyFont="1" applyFill="1" applyBorder="1" applyAlignment="1">
      <alignment horizontal="center" vertical="center"/>
    </xf>
    <xf numFmtId="0" fontId="25" fillId="0" borderId="58" xfId="0" applyFont="1" applyFill="1" applyBorder="1" applyAlignment="1">
      <alignment vertical="center"/>
    </xf>
    <xf numFmtId="180" fontId="25" fillId="0" borderId="55" xfId="1" quotePrefix="1" applyNumberFormat="1" applyFont="1" applyFill="1" applyBorder="1" applyAlignment="1">
      <alignment vertical="center"/>
    </xf>
    <xf numFmtId="0" fontId="25" fillId="0" borderId="14" xfId="0" applyFont="1" applyFill="1" applyBorder="1" applyAlignment="1">
      <alignment vertical="center"/>
    </xf>
    <xf numFmtId="179" fontId="11" fillId="0" borderId="14" xfId="1" applyNumberFormat="1" applyFont="1" applyFill="1" applyBorder="1" applyAlignment="1">
      <alignment vertical="center"/>
    </xf>
    <xf numFmtId="38" fontId="11" fillId="0" borderId="14" xfId="1" applyFont="1" applyFill="1" applyBorder="1" applyAlignment="1">
      <alignment horizontal="center" vertical="center"/>
    </xf>
    <xf numFmtId="38" fontId="11" fillId="0" borderId="10" xfId="1" applyFont="1" applyFill="1" applyBorder="1" applyAlignment="1">
      <alignment horizontal="center" vertical="center"/>
    </xf>
    <xf numFmtId="176" fontId="26" fillId="0" borderId="24" xfId="3" quotePrefix="1" applyNumberFormat="1" applyFont="1" applyFill="1" applyBorder="1" applyAlignment="1">
      <alignment horizontal="center" vertical="center"/>
    </xf>
    <xf numFmtId="0" fontId="25" fillId="0" borderId="56" xfId="0" applyFont="1" applyFill="1" applyBorder="1" applyAlignment="1">
      <alignment vertical="center"/>
    </xf>
    <xf numFmtId="180" fontId="25" fillId="0" borderId="52" xfId="1" quotePrefix="1" applyNumberFormat="1" applyFont="1" applyFill="1" applyBorder="1" applyAlignment="1">
      <alignment vertical="center"/>
    </xf>
    <xf numFmtId="180" fontId="25" fillId="0" borderId="33" xfId="1" quotePrefix="1" applyNumberFormat="1" applyFont="1" applyFill="1" applyBorder="1" applyAlignment="1">
      <alignment vertical="center"/>
    </xf>
    <xf numFmtId="38" fontId="11" fillId="0" borderId="10" xfId="1" applyFont="1" applyFill="1" applyBorder="1" applyAlignment="1">
      <alignment vertical="center"/>
    </xf>
    <xf numFmtId="38" fontId="25" fillId="0" borderId="0" xfId="1" applyFont="1" applyFill="1" applyBorder="1" applyAlignment="1">
      <alignment horizontal="center" vertical="center"/>
    </xf>
    <xf numFmtId="38" fontId="25" fillId="0" borderId="10" xfId="1" applyFont="1" applyFill="1" applyBorder="1" applyAlignment="1">
      <alignment horizontal="center" vertical="center"/>
    </xf>
    <xf numFmtId="10" fontId="11" fillId="0" borderId="8" xfId="1" applyNumberFormat="1" applyFont="1" applyFill="1" applyBorder="1" applyAlignment="1">
      <alignment vertical="center"/>
    </xf>
    <xf numFmtId="38" fontId="25" fillId="0" borderId="8" xfId="1" applyFont="1" applyFill="1" applyBorder="1" applyAlignment="1">
      <alignment horizontal="center" vertical="center"/>
    </xf>
    <xf numFmtId="179" fontId="25" fillId="0" borderId="2" xfId="1" applyNumberFormat="1" applyFont="1" applyFill="1" applyBorder="1" applyAlignment="1">
      <alignment vertical="center"/>
    </xf>
    <xf numFmtId="179" fontId="25" fillId="0" borderId="2" xfId="1" quotePrefix="1" applyNumberFormat="1" applyFont="1" applyFill="1" applyBorder="1" applyAlignment="1">
      <alignment vertical="center"/>
    </xf>
    <xf numFmtId="179" fontId="25" fillId="0" borderId="6" xfId="1" quotePrefix="1" applyNumberFormat="1" applyFont="1" applyFill="1" applyBorder="1" applyAlignment="1">
      <alignment vertical="center"/>
    </xf>
    <xf numFmtId="0" fontId="25" fillId="0" borderId="15" xfId="0" applyFont="1" applyFill="1" applyBorder="1" applyAlignment="1">
      <alignment horizontal="center" vertical="center"/>
    </xf>
    <xf numFmtId="179" fontId="25" fillId="0" borderId="12" xfId="1" applyNumberFormat="1" applyFont="1" applyFill="1" applyBorder="1" applyAlignment="1">
      <alignment vertical="center"/>
    </xf>
    <xf numFmtId="179" fontId="25" fillId="0" borderId="0" xfId="0" applyNumberFormat="1" applyFont="1" applyFill="1" applyAlignment="1">
      <alignment vertical="center"/>
    </xf>
    <xf numFmtId="176" fontId="26" fillId="0" borderId="25" xfId="3" applyNumberFormat="1" applyFont="1" applyFill="1" applyBorder="1" applyAlignment="1">
      <alignment horizontal="center" vertical="center"/>
    </xf>
    <xf numFmtId="0" fontId="25" fillId="0" borderId="39" xfId="0" applyFont="1" applyFill="1" applyBorder="1" applyAlignment="1">
      <alignment vertical="center"/>
    </xf>
    <xf numFmtId="180" fontId="25" fillId="0" borderId="53" xfId="1" quotePrefix="1" applyNumberFormat="1" applyFont="1" applyFill="1" applyBorder="1" applyAlignment="1">
      <alignment vertical="center"/>
    </xf>
    <xf numFmtId="180" fontId="25" fillId="0" borderId="35" xfId="1" quotePrefix="1" applyNumberFormat="1" applyFont="1" applyFill="1" applyBorder="1" applyAlignment="1">
      <alignment vertical="center"/>
    </xf>
    <xf numFmtId="180" fontId="25" fillId="0" borderId="72" xfId="1" quotePrefix="1" applyNumberFormat="1" applyFont="1" applyFill="1" applyBorder="1" applyAlignment="1">
      <alignment vertical="center"/>
    </xf>
    <xf numFmtId="0" fontId="6" fillId="0" borderId="0" xfId="0" applyFont="1" applyFill="1" applyAlignment="1">
      <alignment horizontal="center" vertical="center"/>
    </xf>
    <xf numFmtId="0" fontId="6" fillId="0" borderId="10" xfId="0" applyFont="1" applyFill="1" applyBorder="1" applyAlignment="1">
      <alignment horizontal="center" vertical="center"/>
    </xf>
    <xf numFmtId="0" fontId="27" fillId="0" borderId="0" xfId="0" applyFont="1" applyBorder="1" applyAlignment="1">
      <alignment horizontal="left" vertical="center"/>
    </xf>
    <xf numFmtId="0" fontId="0" fillId="0" borderId="0" xfId="0" applyFont="1" applyBorder="1" applyAlignment="1">
      <alignment vertical="center"/>
    </xf>
    <xf numFmtId="0" fontId="29" fillId="0" borderId="0" xfId="0" applyFont="1" applyBorder="1" applyAlignment="1">
      <alignment horizontal="left" vertical="center"/>
    </xf>
    <xf numFmtId="0" fontId="29" fillId="0" borderId="0" xfId="0" applyFont="1" applyBorder="1" applyAlignment="1">
      <alignment vertical="center"/>
    </xf>
    <xf numFmtId="0" fontId="0" fillId="0" borderId="35" xfId="0" applyFont="1" applyFill="1" applyBorder="1" applyAlignment="1">
      <alignment vertical="center" wrapText="1"/>
    </xf>
    <xf numFmtId="49" fontId="0" fillId="0" borderId="0" xfId="0" applyNumberFormat="1" applyFont="1" applyFill="1"/>
    <xf numFmtId="49" fontId="7" fillId="0" borderId="33" xfId="0" applyNumberFormat="1" applyFont="1" applyFill="1" applyBorder="1"/>
    <xf numFmtId="0" fontId="7" fillId="0" borderId="0" xfId="0" applyFont="1" applyFill="1"/>
    <xf numFmtId="0" fontId="7" fillId="0" borderId="33" xfId="0" applyFont="1" applyFill="1" applyBorder="1" applyAlignment="1">
      <alignment vertical="top"/>
    </xf>
    <xf numFmtId="0" fontId="6" fillId="0" borderId="13" xfId="0" applyFont="1" applyFill="1" applyBorder="1" applyAlignment="1">
      <alignment vertical="center"/>
    </xf>
    <xf numFmtId="0" fontId="6" fillId="0" borderId="0" xfId="0" applyFont="1" applyFill="1" applyBorder="1" applyAlignment="1">
      <alignment horizontal="right" vertical="center"/>
    </xf>
    <xf numFmtId="0" fontId="0" fillId="0" borderId="0" xfId="0" applyFont="1" applyFill="1"/>
    <xf numFmtId="0" fontId="0" fillId="0" borderId="0" xfId="0" applyFont="1" applyBorder="1" applyAlignment="1">
      <alignment vertical="center" shrinkToFit="1"/>
    </xf>
    <xf numFmtId="0" fontId="28" fillId="0" borderId="0" xfId="0" applyFont="1" applyBorder="1" applyAlignment="1">
      <alignment horizontal="left" vertical="center" shrinkToFit="1"/>
    </xf>
    <xf numFmtId="0" fontId="28" fillId="0" borderId="0" xfId="0" applyFont="1" applyBorder="1" applyAlignment="1">
      <alignment vertical="center" shrinkToFit="1"/>
    </xf>
    <xf numFmtId="0" fontId="30" fillId="0" borderId="0" xfId="0" applyFont="1" applyBorder="1" applyAlignment="1">
      <alignment vertical="center" shrinkToFit="1"/>
    </xf>
    <xf numFmtId="0" fontId="6" fillId="0" borderId="56" xfId="0" applyFont="1" applyFill="1" applyBorder="1" applyAlignment="1">
      <alignment horizontal="left" vertical="center"/>
    </xf>
    <xf numFmtId="0" fontId="6" fillId="0" borderId="39" xfId="0" applyFont="1" applyFill="1" applyBorder="1" applyAlignment="1">
      <alignment vertical="center"/>
    </xf>
    <xf numFmtId="0" fontId="6" fillId="0" borderId="24"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31" fillId="0" borderId="38" xfId="0" applyFont="1" applyBorder="1" applyAlignment="1" applyProtection="1">
      <alignment horizontal="center" vertical="center" wrapText="1"/>
    </xf>
    <xf numFmtId="0" fontId="6" fillId="0" borderId="0" xfId="0" applyFont="1" applyAlignment="1">
      <alignment vertical="center"/>
    </xf>
    <xf numFmtId="180" fontId="25" fillId="0" borderId="70" xfId="1" quotePrefix="1" applyNumberFormat="1" applyFont="1" applyFill="1" applyBorder="1" applyAlignment="1">
      <alignment vertical="center"/>
    </xf>
    <xf numFmtId="0" fontId="11" fillId="0" borderId="7" xfId="0" applyFont="1" applyFill="1" applyBorder="1" applyAlignment="1">
      <alignment vertical="center"/>
    </xf>
    <xf numFmtId="0" fontId="25" fillId="0" borderId="7" xfId="0" applyFont="1" applyFill="1" applyBorder="1" applyAlignment="1">
      <alignment vertical="center"/>
    </xf>
    <xf numFmtId="0" fontId="32" fillId="0" borderId="0" xfId="0" applyFont="1" applyFill="1" applyBorder="1" applyAlignment="1">
      <alignment horizontal="center" vertical="center"/>
    </xf>
    <xf numFmtId="0" fontId="0" fillId="0" borderId="0" xfId="0" applyFill="1" applyBorder="1" applyAlignment="1">
      <alignment vertical="center"/>
    </xf>
    <xf numFmtId="0" fontId="9" fillId="3" borderId="7" xfId="0" applyFont="1" applyFill="1" applyBorder="1" applyAlignment="1">
      <alignment horizontal="center" vertical="center"/>
    </xf>
    <xf numFmtId="0" fontId="8" fillId="0" borderId="0" xfId="0" applyFont="1" applyFill="1" applyBorder="1" applyAlignment="1">
      <alignment vertical="center"/>
    </xf>
    <xf numFmtId="0" fontId="9" fillId="0" borderId="7" xfId="0" applyFont="1" applyBorder="1" applyAlignment="1">
      <alignment vertical="center"/>
    </xf>
    <xf numFmtId="0" fontId="6" fillId="0" borderId="7" xfId="0" applyFont="1" applyBorder="1" applyAlignment="1">
      <alignment vertical="center"/>
    </xf>
    <xf numFmtId="0" fontId="6" fillId="0" borderId="7" xfId="0" applyFont="1" applyFill="1" applyBorder="1" applyAlignment="1">
      <alignment horizontal="right" vertical="center"/>
    </xf>
    <xf numFmtId="0" fontId="7" fillId="0" borderId="0" xfId="0" applyFont="1" applyFill="1" applyBorder="1" applyAlignment="1">
      <alignment horizontal="center" vertical="center"/>
    </xf>
    <xf numFmtId="0" fontId="7" fillId="0" borderId="10" xfId="0" applyFont="1" applyFill="1" applyBorder="1" applyAlignment="1">
      <alignment horizontal="center" vertical="center"/>
    </xf>
    <xf numFmtId="40" fontId="11" fillId="0" borderId="5" xfId="1" applyNumberFormat="1" applyFont="1" applyFill="1" applyBorder="1" applyAlignment="1">
      <alignment vertical="center"/>
    </xf>
    <xf numFmtId="38" fontId="25" fillId="0" borderId="7" xfId="1" applyFont="1" applyFill="1" applyBorder="1" applyAlignment="1">
      <alignment horizontal="center" vertical="center"/>
    </xf>
    <xf numFmtId="181" fontId="22" fillId="0" borderId="33" xfId="0" applyNumberFormat="1" applyFont="1" applyBorder="1" applyAlignment="1" applyProtection="1">
      <alignment vertical="center" shrinkToFit="1"/>
    </xf>
    <xf numFmtId="0" fontId="6" fillId="0" borderId="0" xfId="0" applyNumberFormat="1" applyFont="1" applyFill="1" applyBorder="1" applyAlignment="1">
      <alignment horizontal="center" vertical="center" shrinkToFit="1"/>
    </xf>
    <xf numFmtId="0" fontId="6" fillId="0" borderId="29" xfId="0" applyNumberFormat="1" applyFont="1" applyFill="1" applyBorder="1" applyAlignment="1">
      <alignment horizontal="center" vertical="center" shrinkToFit="1"/>
    </xf>
    <xf numFmtId="0" fontId="6" fillId="0" borderId="36" xfId="0" applyNumberFormat="1" applyFont="1" applyFill="1" applyBorder="1" applyAlignment="1">
      <alignment horizontal="center" vertical="center" shrinkToFit="1"/>
    </xf>
    <xf numFmtId="0" fontId="6" fillId="0" borderId="63" xfId="0" applyNumberFormat="1" applyFont="1" applyFill="1" applyBorder="1" applyAlignment="1">
      <alignment horizontal="center" vertical="center" shrinkToFit="1"/>
    </xf>
    <xf numFmtId="183" fontId="0" fillId="0" borderId="0" xfId="0" applyNumberFormat="1" applyFill="1" applyBorder="1" applyAlignment="1">
      <alignment horizontal="right" vertical="center"/>
    </xf>
    <xf numFmtId="0" fontId="6" fillId="2" borderId="84" xfId="0" applyNumberFormat="1" applyFont="1" applyFill="1" applyBorder="1" applyAlignment="1">
      <alignment horizontal="center" vertical="center" shrinkToFit="1"/>
    </xf>
    <xf numFmtId="0" fontId="6" fillId="0" borderId="85" xfId="0" applyNumberFormat="1" applyFont="1" applyFill="1" applyBorder="1" applyAlignment="1">
      <alignment horizontal="center" vertical="center" shrinkToFit="1"/>
    </xf>
    <xf numFmtId="0" fontId="6" fillId="0" borderId="11" xfId="0" applyNumberFormat="1" applyFont="1" applyFill="1" applyBorder="1" applyAlignment="1">
      <alignment horizontal="center" vertical="center" shrinkToFit="1"/>
    </xf>
    <xf numFmtId="185" fontId="0" fillId="3" borderId="28" xfId="1" applyNumberFormat="1" applyFont="1" applyFill="1" applyBorder="1" applyAlignment="1">
      <alignment vertical="center"/>
    </xf>
    <xf numFmtId="185" fontId="1" fillId="0" borderId="28" xfId="1" applyNumberFormat="1" applyFont="1" applyFill="1" applyBorder="1" applyAlignment="1">
      <alignment vertical="center"/>
    </xf>
    <xf numFmtId="185" fontId="1" fillId="0" borderId="32" xfId="1" applyNumberFormat="1" applyFont="1" applyFill="1" applyBorder="1" applyAlignment="1">
      <alignment vertical="center"/>
    </xf>
    <xf numFmtId="185" fontId="0" fillId="3" borderId="33" xfId="1" applyNumberFormat="1" applyFont="1" applyFill="1" applyBorder="1" applyAlignment="1">
      <alignment vertical="center"/>
    </xf>
    <xf numFmtId="185" fontId="1" fillId="0" borderId="33" xfId="1" applyNumberFormat="1" applyFont="1" applyFill="1" applyBorder="1" applyAlignment="1">
      <alignment vertical="center"/>
    </xf>
    <xf numFmtId="185" fontId="1" fillId="0" borderId="56" xfId="1" applyNumberFormat="1" applyFont="1" applyFill="1" applyBorder="1" applyAlignment="1">
      <alignment vertical="center"/>
    </xf>
    <xf numFmtId="185" fontId="1" fillId="0" borderId="35" xfId="1" applyNumberFormat="1" applyFont="1" applyFill="1" applyBorder="1" applyAlignment="1">
      <alignment vertical="center"/>
    </xf>
    <xf numFmtId="185" fontId="1" fillId="0" borderId="57" xfId="1" applyNumberFormat="1" applyFont="1" applyFill="1" applyBorder="1" applyAlignment="1">
      <alignment vertical="center"/>
    </xf>
    <xf numFmtId="185" fontId="0" fillId="0" borderId="72" xfId="1" applyNumberFormat="1" applyFont="1" applyFill="1" applyBorder="1" applyAlignment="1">
      <alignment vertical="center"/>
    </xf>
    <xf numFmtId="185" fontId="0" fillId="0" borderId="81" xfId="1" applyNumberFormat="1" applyFont="1" applyFill="1" applyBorder="1" applyAlignment="1">
      <alignment vertical="center"/>
    </xf>
    <xf numFmtId="185" fontId="0" fillId="0" borderId="82" xfId="1" applyNumberFormat="1" applyFont="1" applyFill="1" applyBorder="1" applyAlignment="1">
      <alignment vertical="center"/>
    </xf>
    <xf numFmtId="185" fontId="0" fillId="0" borderId="83" xfId="1" applyNumberFormat="1" applyFont="1" applyFill="1" applyBorder="1" applyAlignment="1">
      <alignment vertical="center"/>
    </xf>
    <xf numFmtId="0" fontId="7" fillId="0" borderId="7" xfId="0" applyFont="1" applyFill="1" applyBorder="1" applyAlignment="1">
      <alignment horizontal="right" vertical="center"/>
    </xf>
    <xf numFmtId="49" fontId="26" fillId="0" borderId="34" xfId="3" applyNumberFormat="1" applyFont="1" applyFill="1" applyBorder="1" applyAlignment="1">
      <alignment horizontal="center" vertical="center"/>
    </xf>
    <xf numFmtId="0" fontId="25" fillId="0" borderId="7" xfId="0" applyFont="1" applyFill="1" applyBorder="1" applyAlignment="1">
      <alignment vertical="center" shrinkToFit="1"/>
    </xf>
    <xf numFmtId="0" fontId="6" fillId="0" borderId="7" xfId="0" applyFont="1" applyFill="1" applyBorder="1" applyAlignment="1">
      <alignment horizontal="right" vertical="center" shrinkToFit="1"/>
    </xf>
    <xf numFmtId="0" fontId="7" fillId="0" borderId="7" xfId="0" applyFont="1" applyFill="1" applyBorder="1" applyAlignment="1">
      <alignment horizontal="right" vertical="center" shrinkToFit="1"/>
    </xf>
    <xf numFmtId="0" fontId="0" fillId="0" borderId="15"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6" fillId="0" borderId="87" xfId="0" applyFont="1" applyFill="1" applyBorder="1" applyAlignment="1">
      <alignment horizontal="center" vertical="center" wrapText="1"/>
    </xf>
    <xf numFmtId="0" fontId="0" fillId="0" borderId="1"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181" fontId="6" fillId="0" borderId="11" xfId="0" applyNumberFormat="1" applyFont="1" applyFill="1" applyBorder="1" applyAlignment="1">
      <alignment vertical="center"/>
    </xf>
    <xf numFmtId="181" fontId="25" fillId="0" borderId="55" xfId="1" quotePrefix="1" applyNumberFormat="1" applyFont="1" applyFill="1" applyBorder="1" applyAlignment="1">
      <alignment vertical="center"/>
    </xf>
    <xf numFmtId="181" fontId="25" fillId="0" borderId="33" xfId="1" quotePrefix="1" applyNumberFormat="1" applyFont="1" applyFill="1" applyBorder="1" applyAlignment="1">
      <alignment vertical="center"/>
    </xf>
    <xf numFmtId="181" fontId="25" fillId="0" borderId="35" xfId="1" quotePrefix="1" applyNumberFormat="1" applyFont="1" applyFill="1" applyBorder="1" applyAlignment="1">
      <alignment vertical="center"/>
    </xf>
    <xf numFmtId="0" fontId="16" fillId="0" borderId="31" xfId="0" applyFont="1" applyBorder="1" applyAlignment="1" applyProtection="1">
      <alignment horizontal="center" vertical="center" wrapText="1"/>
    </xf>
    <xf numFmtId="0" fontId="14" fillId="0" borderId="46" xfId="0" applyFont="1" applyBorder="1" applyAlignment="1" applyProtection="1">
      <alignment horizontal="center" vertical="center" wrapText="1"/>
    </xf>
    <xf numFmtId="0" fontId="16" fillId="0" borderId="60" xfId="0" applyFont="1" applyFill="1" applyBorder="1" applyAlignment="1" applyProtection="1">
      <alignment horizontal="center" vertical="center" wrapText="1"/>
    </xf>
    <xf numFmtId="0" fontId="16" fillId="0" borderId="62" xfId="0" applyFont="1" applyFill="1" applyBorder="1" applyAlignment="1" applyProtection="1">
      <alignment horizontal="center" vertical="center" wrapText="1"/>
    </xf>
    <xf numFmtId="0" fontId="33" fillId="0" borderId="0" xfId="0" applyFont="1" applyAlignment="1">
      <alignment horizontal="center" vertical="center"/>
    </xf>
    <xf numFmtId="0" fontId="34" fillId="0" borderId="0" xfId="0" applyFont="1" applyAlignment="1">
      <alignment vertical="center"/>
    </xf>
    <xf numFmtId="0" fontId="35" fillId="0" borderId="0" xfId="0" applyFont="1" applyAlignment="1">
      <alignment horizontal="center" vertical="center"/>
    </xf>
    <xf numFmtId="0" fontId="36" fillId="0" borderId="0" xfId="0" applyFont="1" applyAlignment="1">
      <alignment horizontal="center" vertical="center"/>
    </xf>
    <xf numFmtId="0" fontId="34" fillId="0" borderId="0" xfId="0" applyFont="1" applyAlignment="1">
      <alignment horizontal="center" vertical="center"/>
    </xf>
    <xf numFmtId="181" fontId="22" fillId="0" borderId="55" xfId="0" applyNumberFormat="1" applyFont="1" applyFill="1" applyBorder="1" applyAlignment="1" applyProtection="1">
      <alignment vertical="center" shrinkToFit="1"/>
    </xf>
    <xf numFmtId="182" fontId="20" fillId="0" borderId="70" xfId="0" applyNumberFormat="1" applyFont="1" applyFill="1" applyBorder="1" applyAlignment="1" applyProtection="1">
      <alignment vertical="center" shrinkToFit="1"/>
    </xf>
    <xf numFmtId="181" fontId="14" fillId="0" borderId="55" xfId="0" applyNumberFormat="1" applyFont="1" applyBorder="1" applyAlignment="1" applyProtection="1">
      <alignment vertical="center" shrinkToFit="1"/>
    </xf>
    <xf numFmtId="181" fontId="14" fillId="0" borderId="55" xfId="0" applyNumberFormat="1" applyFont="1" applyFill="1" applyBorder="1" applyAlignment="1" applyProtection="1">
      <alignment horizontal="right" vertical="center" shrinkToFit="1"/>
    </xf>
    <xf numFmtId="182" fontId="20" fillId="0" borderId="55" xfId="0" applyNumberFormat="1" applyFont="1" applyFill="1" applyBorder="1" applyAlignment="1" applyProtection="1">
      <alignment horizontal="right" vertical="center" shrinkToFit="1"/>
    </xf>
    <xf numFmtId="181" fontId="14" fillId="0" borderId="55" xfId="0" applyNumberFormat="1" applyFont="1" applyBorder="1" applyAlignment="1" applyProtection="1">
      <alignment horizontal="right" vertical="center" shrinkToFit="1"/>
    </xf>
    <xf numFmtId="182" fontId="20" fillId="0" borderId="26" xfId="0" applyNumberFormat="1" applyFont="1" applyFill="1" applyBorder="1" applyAlignment="1" applyProtection="1">
      <alignment vertical="center" shrinkToFit="1"/>
    </xf>
    <xf numFmtId="0" fontId="16" fillId="0" borderId="23" xfId="0" applyFont="1" applyBorder="1" applyAlignment="1" applyProtection="1">
      <alignment horizontal="center" vertical="center" wrapText="1"/>
    </xf>
    <xf numFmtId="0" fontId="16" fillId="0" borderId="95" xfId="0" applyFont="1" applyBorder="1" applyAlignment="1" applyProtection="1">
      <alignment horizontal="center" vertical="center" wrapText="1"/>
    </xf>
    <xf numFmtId="0" fontId="14" fillId="0" borderId="25" xfId="0" applyFont="1" applyBorder="1" applyAlignment="1" applyProtection="1">
      <alignment horizontal="center" vertical="center" wrapText="1"/>
    </xf>
    <xf numFmtId="0" fontId="14" fillId="0" borderId="96" xfId="0" applyFont="1" applyBorder="1" applyAlignment="1" applyProtection="1">
      <alignment horizontal="center" vertical="center" wrapText="1"/>
    </xf>
    <xf numFmtId="0" fontId="9" fillId="0" borderId="11" xfId="0" applyFont="1" applyFill="1" applyBorder="1" applyAlignment="1">
      <alignment horizontal="center" vertical="center"/>
    </xf>
    <xf numFmtId="0" fontId="37" fillId="0" borderId="59" xfId="0" applyFont="1" applyFill="1" applyBorder="1" applyAlignment="1">
      <alignment horizontal="center" vertical="center"/>
    </xf>
    <xf numFmtId="0" fontId="38" fillId="0" borderId="86" xfId="0" applyFont="1" applyFill="1" applyBorder="1" applyAlignment="1">
      <alignment horizontal="center" vertical="center"/>
    </xf>
    <xf numFmtId="0" fontId="37" fillId="0" borderId="32" xfId="0" applyFont="1" applyFill="1" applyBorder="1" applyAlignment="1">
      <alignment horizontal="center" vertical="center"/>
    </xf>
    <xf numFmtId="0" fontId="37" fillId="0" borderId="23" xfId="0" applyFont="1" applyFill="1" applyBorder="1" applyAlignment="1">
      <alignment horizontal="center" vertical="center"/>
    </xf>
    <xf numFmtId="0" fontId="38" fillId="0" borderId="32" xfId="0" applyFont="1" applyFill="1" applyBorder="1" applyAlignment="1">
      <alignment horizontal="center" vertical="center"/>
    </xf>
    <xf numFmtId="0" fontId="37" fillId="0" borderId="86" xfId="0" applyFont="1" applyFill="1" applyBorder="1" applyAlignment="1">
      <alignment horizontal="center" vertical="center"/>
    </xf>
    <xf numFmtId="0" fontId="37" fillId="0" borderId="60" xfId="0" applyFont="1" applyFill="1" applyBorder="1" applyAlignment="1">
      <alignment horizontal="center" vertical="center"/>
    </xf>
    <xf numFmtId="181" fontId="6" fillId="0" borderId="0" xfId="1" applyNumberFormat="1" applyFont="1" applyFill="1" applyBorder="1" applyAlignment="1">
      <alignment vertical="center"/>
    </xf>
    <xf numFmtId="181" fontId="6" fillId="0" borderId="10" xfId="1" applyNumberFormat="1" applyFont="1" applyFill="1" applyBorder="1" applyAlignment="1">
      <alignment vertical="center"/>
    </xf>
    <xf numFmtId="181" fontId="6" fillId="0" borderId="14" xfId="1" applyNumberFormat="1" applyFont="1" applyFill="1" applyBorder="1" applyAlignment="1">
      <alignment vertical="center"/>
    </xf>
    <xf numFmtId="181" fontId="6" fillId="0" borderId="13" xfId="1" applyNumberFormat="1" applyFont="1" applyFill="1" applyBorder="1" applyAlignment="1">
      <alignment vertical="center"/>
    </xf>
    <xf numFmtId="181" fontId="6" fillId="0" borderId="15" xfId="1" applyNumberFormat="1" applyFont="1" applyFill="1" applyBorder="1" applyAlignment="1">
      <alignment vertical="center"/>
    </xf>
    <xf numFmtId="181" fontId="6" fillId="0" borderId="3" xfId="1" applyNumberFormat="1" applyFont="1" applyFill="1" applyBorder="1" applyAlignment="1">
      <alignment vertical="center"/>
    </xf>
    <xf numFmtId="181" fontId="6" fillId="0" borderId="4" xfId="1" applyNumberFormat="1" applyFont="1" applyFill="1" applyBorder="1" applyAlignment="1">
      <alignment vertical="center"/>
    </xf>
    <xf numFmtId="181" fontId="6" fillId="0" borderId="16" xfId="1" applyNumberFormat="1" applyFont="1" applyFill="1" applyBorder="1" applyAlignment="1">
      <alignment vertical="center"/>
    </xf>
    <xf numFmtId="181" fontId="6" fillId="0" borderId="17" xfId="1" applyNumberFormat="1" applyFont="1" applyFill="1" applyBorder="1" applyAlignment="1">
      <alignment vertical="center"/>
    </xf>
    <xf numFmtId="181" fontId="6" fillId="0" borderId="88" xfId="1" applyNumberFormat="1" applyFont="1" applyFill="1" applyBorder="1" applyAlignment="1">
      <alignment vertical="center"/>
    </xf>
    <xf numFmtId="181" fontId="6" fillId="0" borderId="20" xfId="1" applyNumberFormat="1" applyFont="1" applyFill="1" applyBorder="1" applyAlignment="1">
      <alignment vertical="center"/>
    </xf>
    <xf numFmtId="181" fontId="6" fillId="0" borderId="21" xfId="1" applyNumberFormat="1" applyFont="1" applyFill="1" applyBorder="1" applyAlignment="1">
      <alignment vertical="center"/>
    </xf>
    <xf numFmtId="181" fontId="6" fillId="0" borderId="18" xfId="1" applyNumberFormat="1" applyFont="1" applyFill="1" applyBorder="1" applyAlignment="1">
      <alignment vertical="center"/>
    </xf>
    <xf numFmtId="181" fontId="6" fillId="0" borderId="19" xfId="1" applyNumberFormat="1" applyFont="1" applyFill="1" applyBorder="1" applyAlignment="1">
      <alignment vertical="center"/>
    </xf>
    <xf numFmtId="181" fontId="6" fillId="0" borderId="22" xfId="1" applyNumberFormat="1" applyFont="1" applyFill="1" applyBorder="1" applyAlignment="1">
      <alignment vertical="center"/>
    </xf>
    <xf numFmtId="181" fontId="6" fillId="0" borderId="7" xfId="1" applyNumberFormat="1" applyFont="1" applyFill="1" applyBorder="1" applyAlignment="1">
      <alignment vertical="center"/>
    </xf>
    <xf numFmtId="181" fontId="6" fillId="0" borderId="8" xfId="1" applyNumberFormat="1" applyFont="1" applyFill="1" applyBorder="1" applyAlignment="1">
      <alignment vertical="center"/>
    </xf>
    <xf numFmtId="0" fontId="37" fillId="0" borderId="29" xfId="0" applyFont="1" applyFill="1" applyBorder="1" applyAlignment="1">
      <alignment horizontal="center" vertical="center"/>
    </xf>
    <xf numFmtId="0" fontId="37" fillId="0" borderId="30" xfId="0" applyFont="1" applyFill="1" applyBorder="1" applyAlignment="1">
      <alignment horizontal="center" vertical="center"/>
    </xf>
    <xf numFmtId="182" fontId="6" fillId="0" borderId="0" xfId="1" applyNumberFormat="1" applyFont="1" applyFill="1" applyBorder="1" applyAlignment="1">
      <alignment vertical="center" shrinkToFit="1"/>
    </xf>
    <xf numFmtId="182" fontId="6" fillId="0" borderId="10" xfId="1" applyNumberFormat="1" applyFont="1" applyFill="1" applyBorder="1" applyAlignment="1">
      <alignment vertical="center" shrinkToFit="1"/>
    </xf>
    <xf numFmtId="182" fontId="6" fillId="0" borderId="13" xfId="1" applyNumberFormat="1" applyFont="1" applyFill="1" applyBorder="1" applyAlignment="1">
      <alignment vertical="center" shrinkToFit="1"/>
    </xf>
    <xf numFmtId="182" fontId="6" fillId="0" borderId="11" xfId="1" applyNumberFormat="1" applyFont="1" applyFill="1" applyBorder="1" applyAlignment="1">
      <alignment vertical="center" shrinkToFit="1"/>
    </xf>
    <xf numFmtId="182" fontId="6" fillId="0" borderId="3" xfId="1" applyNumberFormat="1" applyFont="1" applyFill="1" applyBorder="1" applyAlignment="1">
      <alignment vertical="center" shrinkToFit="1"/>
    </xf>
    <xf numFmtId="182" fontId="6" fillId="0" borderId="4" xfId="1" applyNumberFormat="1" applyFont="1" applyFill="1" applyBorder="1" applyAlignment="1">
      <alignment vertical="center" shrinkToFit="1"/>
    </xf>
    <xf numFmtId="182" fontId="6" fillId="0" borderId="0" xfId="1" applyNumberFormat="1" applyFont="1" applyFill="1" applyAlignment="1">
      <alignment vertical="center" shrinkToFit="1"/>
    </xf>
    <xf numFmtId="182" fontId="6" fillId="0" borderId="7" xfId="1" applyNumberFormat="1" applyFont="1" applyFill="1" applyBorder="1" applyAlignment="1">
      <alignment vertical="center" shrinkToFit="1"/>
    </xf>
    <xf numFmtId="182" fontId="6" fillId="0" borderId="8" xfId="1" applyNumberFormat="1" applyFont="1" applyFill="1" applyBorder="1" applyAlignment="1">
      <alignment vertical="center" shrinkToFit="1"/>
    </xf>
    <xf numFmtId="182" fontId="6" fillId="0" borderId="73" xfId="1" applyNumberFormat="1" applyFont="1" applyFill="1" applyBorder="1" applyAlignment="1"/>
    <xf numFmtId="182" fontId="6" fillId="0" borderId="74" xfId="1" applyNumberFormat="1" applyFont="1" applyFill="1" applyBorder="1" applyAlignment="1"/>
    <xf numFmtId="182" fontId="6" fillId="0" borderId="75" xfId="1" applyNumberFormat="1" applyFont="1" applyFill="1" applyBorder="1" applyAlignment="1"/>
    <xf numFmtId="182" fontId="6" fillId="0" borderId="89" xfId="1" applyNumberFormat="1" applyFont="1" applyFill="1" applyBorder="1"/>
    <xf numFmtId="182" fontId="6" fillId="0" borderId="76" xfId="1" applyNumberFormat="1" applyFont="1" applyFill="1" applyBorder="1" applyAlignment="1"/>
    <xf numFmtId="182" fontId="6" fillId="0" borderId="33" xfId="1" applyNumberFormat="1" applyFont="1" applyFill="1" applyBorder="1" applyAlignment="1"/>
    <xf numFmtId="182" fontId="6" fillId="0" borderId="77" xfId="1" applyNumberFormat="1" applyFont="1" applyFill="1" applyBorder="1" applyAlignment="1"/>
    <xf numFmtId="182" fontId="6" fillId="0" borderId="90" xfId="1" applyNumberFormat="1" applyFont="1" applyFill="1" applyBorder="1"/>
    <xf numFmtId="182" fontId="6" fillId="0" borderId="78" xfId="1" applyNumberFormat="1" applyFont="1" applyFill="1" applyBorder="1" applyAlignment="1"/>
    <xf numFmtId="182" fontId="6" fillId="0" borderId="79" xfId="1" applyNumberFormat="1" applyFont="1" applyFill="1" applyBorder="1" applyAlignment="1"/>
    <xf numFmtId="182" fontId="6" fillId="0" borderId="80" xfId="1" applyNumberFormat="1" applyFont="1" applyFill="1" applyBorder="1" applyAlignment="1"/>
    <xf numFmtId="182" fontId="6" fillId="0" borderId="91" xfId="1" applyNumberFormat="1" applyFont="1" applyFill="1" applyBorder="1"/>
    <xf numFmtId="182" fontId="6" fillId="0" borderId="92" xfId="1" applyNumberFormat="1" applyFont="1" applyFill="1" applyBorder="1"/>
    <xf numFmtId="182" fontId="6" fillId="0" borderId="80" xfId="1" applyNumberFormat="1" applyFont="1" applyFill="1" applyBorder="1"/>
    <xf numFmtId="37" fontId="0" fillId="0" borderId="72" xfId="0" applyNumberFormat="1" applyFont="1" applyFill="1" applyBorder="1" applyAlignment="1" applyProtection="1">
      <alignment vertical="center" wrapText="1"/>
      <protection locked="0"/>
    </xf>
    <xf numFmtId="37" fontId="0" fillId="0" borderId="52" xfId="0" applyNumberFormat="1" applyFont="1" applyFill="1" applyBorder="1" applyAlignment="1" applyProtection="1">
      <alignment vertical="center" wrapText="1"/>
      <protection locked="0"/>
    </xf>
    <xf numFmtId="37" fontId="0" fillId="0" borderId="71" xfId="0" applyNumberFormat="1" applyFont="1" applyFill="1" applyBorder="1" applyAlignment="1" applyProtection="1">
      <alignment vertical="center" wrapText="1"/>
      <protection locked="0"/>
    </xf>
    <xf numFmtId="37" fontId="0" fillId="0" borderId="72" xfId="0" applyNumberFormat="1" applyFont="1" applyFill="1" applyBorder="1" applyAlignment="1" applyProtection="1">
      <alignment vertical="center" wrapText="1"/>
    </xf>
    <xf numFmtId="37" fontId="0" fillId="0" borderId="52" xfId="0" applyNumberFormat="1" applyFont="1" applyFill="1" applyBorder="1" applyAlignment="1" applyProtection="1">
      <alignment vertical="center" wrapText="1"/>
    </xf>
    <xf numFmtId="37" fontId="0" fillId="0" borderId="33" xfId="0" applyNumberFormat="1" applyFont="1" applyFill="1" applyBorder="1" applyAlignment="1" applyProtection="1">
      <alignment vertical="center" wrapText="1"/>
    </xf>
    <xf numFmtId="37" fontId="0" fillId="0" borderId="33" xfId="0" applyNumberFormat="1" applyFont="1" applyFill="1" applyBorder="1" applyAlignment="1" applyProtection="1">
      <alignment vertical="center" wrapText="1"/>
      <protection locked="0"/>
    </xf>
    <xf numFmtId="37" fontId="25" fillId="0" borderId="33" xfId="0" applyNumberFormat="1" applyFont="1" applyFill="1" applyBorder="1" applyAlignment="1" applyProtection="1">
      <alignment vertical="center"/>
      <protection locked="0"/>
    </xf>
    <xf numFmtId="0" fontId="25" fillId="0" borderId="33" xfId="0" applyFont="1" applyFill="1" applyBorder="1" applyAlignment="1" applyProtection="1">
      <alignment vertical="center"/>
    </xf>
    <xf numFmtId="0" fontId="25" fillId="0" borderId="71" xfId="0" applyFont="1" applyFill="1" applyBorder="1" applyAlignment="1" applyProtection="1">
      <alignment vertical="center"/>
      <protection locked="0"/>
    </xf>
    <xf numFmtId="49" fontId="25" fillId="0" borderId="33" xfId="0" applyNumberFormat="1" applyFont="1" applyFill="1" applyBorder="1" applyAlignment="1" applyProtection="1">
      <alignment horizontal="right" vertical="center"/>
    </xf>
    <xf numFmtId="0" fontId="25" fillId="0" borderId="33" xfId="0" applyFont="1" applyFill="1" applyBorder="1" applyAlignment="1" applyProtection="1">
      <alignment vertical="center"/>
      <protection locked="0"/>
    </xf>
    <xf numFmtId="37" fontId="25" fillId="0" borderId="55" xfId="0" applyNumberFormat="1" applyFont="1" applyFill="1" applyBorder="1" applyAlignment="1" applyProtection="1">
      <alignment vertical="center"/>
      <protection locked="0"/>
    </xf>
    <xf numFmtId="37" fontId="25" fillId="0" borderId="55" xfId="0" applyNumberFormat="1" applyFont="1" applyFill="1" applyBorder="1" applyAlignment="1" applyProtection="1">
      <alignment vertical="center"/>
    </xf>
    <xf numFmtId="37" fontId="25" fillId="0" borderId="33" xfId="0" applyNumberFormat="1" applyFont="1" applyFill="1" applyBorder="1" applyAlignment="1" applyProtection="1">
      <alignment vertical="center"/>
    </xf>
    <xf numFmtId="38" fontId="25" fillId="0" borderId="33" xfId="1" applyFont="1" applyFill="1" applyBorder="1" applyAlignment="1">
      <alignment vertical="center"/>
    </xf>
    <xf numFmtId="185" fontId="0" fillId="3" borderId="79" xfId="1" applyNumberFormat="1" applyFont="1" applyFill="1" applyBorder="1" applyAlignment="1">
      <alignment vertical="center"/>
    </xf>
    <xf numFmtId="0" fontId="14" fillId="0" borderId="0" xfId="0" quotePrefix="1" applyFont="1" applyAlignment="1" applyProtection="1">
      <alignment vertical="center"/>
    </xf>
    <xf numFmtId="0" fontId="11" fillId="0" borderId="7" xfId="0" applyFont="1" applyFill="1" applyBorder="1" applyAlignment="1">
      <alignment horizontal="center" vertical="center"/>
    </xf>
    <xf numFmtId="0" fontId="0" fillId="0" borderId="7" xfId="0" applyBorder="1" applyAlignment="1">
      <alignment horizontal="center" vertical="center"/>
    </xf>
    <xf numFmtId="177" fontId="1" fillId="3" borderId="15" xfId="1" applyNumberFormat="1" applyFont="1" applyFill="1" applyBorder="1" applyAlignment="1">
      <alignment vertical="center"/>
    </xf>
    <xf numFmtId="0" fontId="0" fillId="0" borderId="12" xfId="0" applyBorder="1" applyAlignment="1">
      <alignment vertical="center"/>
    </xf>
    <xf numFmtId="0" fontId="9" fillId="3" borderId="7" xfId="0" applyFont="1" applyFill="1" applyBorder="1" applyAlignment="1">
      <alignment horizontal="center" vertical="center"/>
    </xf>
    <xf numFmtId="0" fontId="6" fillId="0" borderId="15" xfId="0" applyFont="1" applyBorder="1" applyAlignment="1">
      <alignment horizontal="center" vertical="center"/>
    </xf>
    <xf numFmtId="0" fontId="0" fillId="0" borderId="12" xfId="0" applyBorder="1" applyAlignment="1">
      <alignment horizontal="center" vertical="center"/>
    </xf>
    <xf numFmtId="0" fontId="0" fillId="0" borderId="15" xfId="0" applyFont="1" applyBorder="1" applyAlignment="1">
      <alignment horizontal="center" vertical="center"/>
    </xf>
    <xf numFmtId="183" fontId="0" fillId="0" borderId="59" xfId="0" applyNumberFormat="1" applyBorder="1" applyAlignment="1">
      <alignment vertical="center"/>
    </xf>
    <xf numFmtId="0" fontId="0" fillId="0" borderId="64" xfId="0" applyBorder="1" applyAlignment="1">
      <alignment vertical="center"/>
    </xf>
    <xf numFmtId="183" fontId="0" fillId="2" borderId="61" xfId="0" applyNumberFormat="1" applyFill="1" applyBorder="1" applyAlignment="1">
      <alignment vertical="center"/>
    </xf>
    <xf numFmtId="0" fontId="0" fillId="0" borderId="66" xfId="0" applyBorder="1" applyAlignment="1">
      <alignment vertical="center"/>
    </xf>
    <xf numFmtId="183" fontId="0" fillId="0" borderId="15" xfId="0" applyNumberFormat="1" applyFill="1" applyBorder="1" applyAlignment="1">
      <alignment vertical="center"/>
    </xf>
    <xf numFmtId="183" fontId="0" fillId="0" borderId="59" xfId="0" applyNumberFormat="1" applyFill="1" applyBorder="1" applyAlignment="1">
      <alignment vertical="center"/>
    </xf>
    <xf numFmtId="183" fontId="0" fillId="0" borderId="97" xfId="0" applyNumberFormat="1" applyFill="1" applyBorder="1" applyAlignment="1">
      <alignment vertical="center"/>
    </xf>
    <xf numFmtId="0" fontId="0" fillId="0" borderId="65" xfId="0" applyBorder="1" applyAlignment="1">
      <alignment vertical="center"/>
    </xf>
    <xf numFmtId="183" fontId="0" fillId="0" borderId="61" xfId="0" applyNumberFormat="1" applyFill="1" applyBorder="1" applyAlignment="1">
      <alignment vertical="center"/>
    </xf>
    <xf numFmtId="0" fontId="17" fillId="0" borderId="67" xfId="0" applyFont="1" applyBorder="1" applyAlignment="1">
      <alignment horizontal="center" vertical="center" wrapText="1" shrinkToFit="1"/>
    </xf>
    <xf numFmtId="0" fontId="0" fillId="0" borderId="93" xfId="0" applyBorder="1" applyAlignment="1">
      <alignment horizontal="center" vertical="center" shrinkToFit="1"/>
    </xf>
    <xf numFmtId="0" fontId="0" fillId="0" borderId="68" xfId="0" applyBorder="1" applyAlignment="1">
      <alignment horizontal="center" vertical="center" shrinkToFit="1"/>
    </xf>
    <xf numFmtId="0" fontId="0" fillId="0" borderId="94" xfId="0" applyBorder="1" applyAlignment="1">
      <alignment horizontal="center" vertical="center" shrinkToFit="1"/>
    </xf>
    <xf numFmtId="0" fontId="14" fillId="0" borderId="71" xfId="0" applyFont="1" applyBorder="1" applyAlignment="1" applyProtection="1">
      <alignment horizontal="center" vertical="center"/>
    </xf>
    <xf numFmtId="0" fontId="0" fillId="0" borderId="52" xfId="0" applyBorder="1" applyAlignment="1">
      <alignment horizontal="center" vertical="center"/>
    </xf>
    <xf numFmtId="0" fontId="16" fillId="0" borderId="0" xfId="0" applyFont="1" applyFill="1" applyAlignment="1" applyProtection="1">
      <alignment vertical="center" shrinkToFit="1"/>
    </xf>
    <xf numFmtId="0" fontId="7" fillId="0" borderId="0" xfId="0" applyFont="1" applyAlignment="1">
      <alignment vertical="center" shrinkToFit="1"/>
    </xf>
    <xf numFmtId="0" fontId="17" fillId="0" borderId="53" xfId="0" applyFont="1" applyBorder="1" applyAlignment="1">
      <alignment horizontal="center" vertical="center" wrapText="1" shrinkToFit="1"/>
    </xf>
    <xf numFmtId="0" fontId="17" fillId="0" borderId="68" xfId="0" applyFont="1" applyBorder="1" applyAlignment="1">
      <alignment horizontal="center" vertical="center" wrapText="1" shrinkToFit="1"/>
    </xf>
    <xf numFmtId="0" fontId="17" fillId="0" borderId="70" xfId="0" applyFont="1" applyBorder="1" applyAlignment="1">
      <alignment horizontal="center" vertical="center" wrapText="1" shrinkToFit="1"/>
    </xf>
    <xf numFmtId="0" fontId="0" fillId="0" borderId="53" xfId="0" applyBorder="1" applyAlignment="1">
      <alignment horizontal="center" vertical="center" shrinkToFit="1"/>
    </xf>
    <xf numFmtId="0" fontId="0" fillId="0" borderId="70" xfId="0" applyBorder="1" applyAlignment="1">
      <alignment horizontal="center" vertical="center" shrinkToFi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cellXfs>
  <cellStyles count="4">
    <cellStyle name="桁区切り" xfId="1" builtinId="6"/>
    <cellStyle name="標準" xfId="0" builtinId="0"/>
    <cellStyle name="標準 2 2 2" xfId="3"/>
    <cellStyle name="未定義" xfId="2"/>
  </cellStyles>
  <dxfs count="176">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ont>
        <b/>
        <i val="0"/>
      </font>
      <fill>
        <gradientFill degree="90">
          <stop position="0">
            <color theme="8" tint="0.80001220740379042"/>
          </stop>
          <stop position="0.5">
            <color theme="0"/>
          </stop>
          <stop position="1">
            <color theme="8" tint="0.80001220740379042"/>
          </stop>
        </gradientFill>
      </fill>
      <border>
        <left style="thin">
          <color auto="1"/>
        </left>
        <right style="thin">
          <color auto="1"/>
        </right>
        <top style="thin">
          <color auto="1"/>
        </top>
        <bottom style="thin">
          <color auto="1"/>
        </bottom>
        <vertical/>
        <horizontal/>
      </border>
    </dxf>
    <dxf>
      <fill>
        <gradientFill degree="90">
          <stop position="0">
            <color theme="3" tint="0.80001220740379042"/>
          </stop>
          <stop position="0.5">
            <color theme="8" tint="0.80001220740379042"/>
          </stop>
          <stop position="1">
            <color theme="3" tint="0.80001220740379042"/>
          </stop>
        </gradientFill>
      </fill>
      <border>
        <left style="thin">
          <color auto="1"/>
        </left>
        <right style="thin">
          <color auto="1"/>
        </right>
        <top style="thin">
          <color auto="1"/>
        </top>
        <bottom style="thin">
          <color auto="1"/>
        </bottom>
        <vertical/>
        <horizontal/>
      </border>
    </dxf>
    <dxf>
      <fill>
        <gradientFill degree="90">
          <stop position="0">
            <color theme="3" tint="0.80001220740379042"/>
          </stop>
          <stop position="0.5">
            <color theme="8" tint="0.80001220740379042"/>
          </stop>
          <stop position="1">
            <color theme="3" tint="0.80001220740379042"/>
          </stop>
        </gradientFill>
      </fill>
      <border>
        <left style="thin">
          <color auto="1"/>
        </left>
        <right style="thin">
          <color auto="1"/>
        </right>
        <top style="thin">
          <color auto="1"/>
        </top>
        <bottom style="thin">
          <color auto="1"/>
        </bottom>
        <vertical/>
        <horizontal/>
      </border>
    </dxf>
    <dxf>
      <fill>
        <gradientFill degree="90">
          <stop position="0">
            <color theme="3" tint="0.80001220740379042"/>
          </stop>
          <stop position="0.5">
            <color theme="8" tint="0.80001220740379042"/>
          </stop>
          <stop position="1">
            <color theme="3" tint="0.80001220740379042"/>
          </stop>
        </gradientFill>
      </fill>
      <border>
        <left style="thin">
          <color auto="1"/>
        </left>
        <right style="thin">
          <color auto="1"/>
        </right>
        <top style="thin">
          <color auto="1"/>
        </top>
        <bottom style="thin">
          <color auto="1"/>
        </bottom>
        <vertical/>
        <horizontal/>
      </border>
    </dxf>
    <dxf>
      <fill>
        <gradientFill degree="90">
          <stop position="0">
            <color theme="3" tint="0.80001220740379042"/>
          </stop>
          <stop position="0.5">
            <color theme="8" tint="0.80001220740379042"/>
          </stop>
          <stop position="1">
            <color theme="3" tint="0.80001220740379042"/>
          </stop>
        </gradientFill>
      </fill>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3333FF"/>
      <color rgb="FFFFFFCC"/>
      <color rgb="FFCCFFCC"/>
      <color rgb="FF92D050"/>
      <color rgb="FFFFFF99"/>
      <color rgb="FF71DA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最終需要額と生産誘発額</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5512248468941382"/>
          <c:y val="5.9695289568093939E-2"/>
          <c:w val="0.59249562554680668"/>
          <c:h val="0.89342061532249295"/>
        </c:manualLayout>
      </c:layout>
      <c:barChart>
        <c:barDir val="bar"/>
        <c:grouping val="clustered"/>
        <c:varyColors val="0"/>
        <c:ser>
          <c:idx val="0"/>
          <c:order val="0"/>
          <c:tx>
            <c:strRef>
              <c:f>まとめ!$C$5</c:f>
              <c:strCache>
                <c:ptCount val="1"/>
                <c:pt idx="0">
                  <c:v>最終需要額</c:v>
                </c:pt>
              </c:strCache>
            </c:strRef>
          </c:tx>
          <c:spPr>
            <a:noFill/>
            <a:ln>
              <a:solidFill>
                <a:srgbClr val="002060"/>
              </a:solidFill>
              <a:prstDash val="dash"/>
            </a:ln>
            <a:effectLst/>
          </c:spPr>
          <c:invertIfNegative val="0"/>
          <c:cat>
            <c:strRef>
              <c:f>まとめ!$B$6:$B$48</c:f>
              <c:strCache>
                <c:ptCount val="43"/>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プラスチック製品</c:v>
                </c:pt>
                <c:pt idx="10">
                  <c:v>ゴム製品</c:v>
                </c:pt>
                <c:pt idx="11">
                  <c:v>陶磁器</c:v>
                </c:pt>
                <c:pt idx="12">
                  <c:v>その他の窯業・土石製品</c:v>
                </c:pt>
                <c:pt idx="13">
                  <c:v>鉄鋼</c:v>
                </c:pt>
                <c:pt idx="14">
                  <c:v>非鉄金属</c:v>
                </c:pt>
                <c:pt idx="15">
                  <c:v>金属製品</c:v>
                </c:pt>
                <c:pt idx="16">
                  <c:v>はん用機械</c:v>
                </c:pt>
                <c:pt idx="17">
                  <c:v>生産用機械</c:v>
                </c:pt>
                <c:pt idx="18">
                  <c:v>業務用機械</c:v>
                </c:pt>
                <c:pt idx="19">
                  <c:v>電子部品</c:v>
                </c:pt>
                <c:pt idx="20">
                  <c:v>電気機械</c:v>
                </c:pt>
                <c:pt idx="21">
                  <c:v>情報通信機器</c:v>
                </c:pt>
                <c:pt idx="22">
                  <c:v>自動車</c:v>
                </c:pt>
                <c:pt idx="23">
                  <c:v>航空機</c:v>
                </c:pt>
                <c:pt idx="24">
                  <c:v>その他の輸送機械</c:v>
                </c:pt>
                <c:pt idx="25">
                  <c:v>その他の製造工業製品</c:v>
                </c:pt>
                <c:pt idx="26">
                  <c:v>建設</c:v>
                </c:pt>
                <c:pt idx="27">
                  <c:v>電力・ガス・熱供給</c:v>
                </c:pt>
                <c:pt idx="28">
                  <c:v>水道</c:v>
                </c:pt>
                <c:pt idx="29">
                  <c:v>廃棄物処理</c:v>
                </c:pt>
                <c:pt idx="30">
                  <c:v>商業</c:v>
                </c:pt>
                <c:pt idx="31">
                  <c:v>金融・保険</c:v>
                </c:pt>
                <c:pt idx="32">
                  <c:v>不動産</c:v>
                </c:pt>
                <c:pt idx="33">
                  <c:v>運輸・郵便</c:v>
                </c:pt>
                <c:pt idx="34">
                  <c:v>情報通信</c:v>
                </c:pt>
                <c:pt idx="35">
                  <c:v>公務</c:v>
                </c:pt>
                <c:pt idx="36">
                  <c:v>教育・研究</c:v>
                </c:pt>
                <c:pt idx="37">
                  <c:v>医療・福祉</c:v>
                </c:pt>
                <c:pt idx="38">
                  <c:v>他に分類されない会員制団体</c:v>
                </c:pt>
                <c:pt idx="39">
                  <c:v>対事業所サービス</c:v>
                </c:pt>
                <c:pt idx="40">
                  <c:v>対個人サービス</c:v>
                </c:pt>
                <c:pt idx="41">
                  <c:v>事務用品</c:v>
                </c:pt>
                <c:pt idx="42">
                  <c:v>分類不明</c:v>
                </c:pt>
              </c:strCache>
            </c:strRef>
          </c:cat>
          <c:val>
            <c:numRef>
              <c:f>まとめ!$C$6:$C$48</c:f>
              <c:numCache>
                <c:formatCode>#,##0_ </c:formatCode>
                <c:ptCount val="43"/>
              </c:numCache>
            </c:numRef>
          </c:val>
          <c:extLst>
            <c:ext xmlns:c16="http://schemas.microsoft.com/office/drawing/2014/chart" uri="{C3380CC4-5D6E-409C-BE32-E72D297353CC}">
              <c16:uniqueId val="{00000000-BBFF-4A98-98C6-4729C909F3A0}"/>
            </c:ext>
          </c:extLst>
        </c:ser>
        <c:ser>
          <c:idx val="1"/>
          <c:order val="1"/>
          <c:tx>
            <c:strRef>
              <c:f>まとめ!$D$5</c:f>
              <c:strCache>
                <c:ptCount val="1"/>
                <c:pt idx="0">
                  <c:v>生産誘発額</c:v>
                </c:pt>
              </c:strCache>
            </c:strRef>
          </c:tx>
          <c:spPr>
            <a:gradFill flip="none" rotWithShape="1">
              <a:gsLst>
                <a:gs pos="0">
                  <a:schemeClr val="tx2">
                    <a:lumMod val="60000"/>
                    <a:lumOff val="40000"/>
                  </a:schemeClr>
                </a:gs>
                <a:gs pos="51000">
                  <a:schemeClr val="accent5">
                    <a:lumMod val="20000"/>
                    <a:lumOff val="80000"/>
                  </a:schemeClr>
                </a:gs>
                <a:gs pos="100000">
                  <a:schemeClr val="tx2">
                    <a:lumMod val="60000"/>
                    <a:lumOff val="40000"/>
                  </a:schemeClr>
                </a:gs>
              </a:gsLst>
              <a:lin ang="16200000" scaled="1"/>
              <a:tileRect/>
            </a:gradFill>
            <a:ln>
              <a:solidFill>
                <a:srgbClr val="002060"/>
              </a:solidFill>
            </a:ln>
            <a:effectLst/>
          </c:spPr>
          <c:invertIfNegative val="0"/>
          <c:cat>
            <c:strRef>
              <c:f>まとめ!$B$6:$B$48</c:f>
              <c:strCache>
                <c:ptCount val="43"/>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プラスチック製品</c:v>
                </c:pt>
                <c:pt idx="10">
                  <c:v>ゴム製品</c:v>
                </c:pt>
                <c:pt idx="11">
                  <c:v>陶磁器</c:v>
                </c:pt>
                <c:pt idx="12">
                  <c:v>その他の窯業・土石製品</c:v>
                </c:pt>
                <c:pt idx="13">
                  <c:v>鉄鋼</c:v>
                </c:pt>
                <c:pt idx="14">
                  <c:v>非鉄金属</c:v>
                </c:pt>
                <c:pt idx="15">
                  <c:v>金属製品</c:v>
                </c:pt>
                <c:pt idx="16">
                  <c:v>はん用機械</c:v>
                </c:pt>
                <c:pt idx="17">
                  <c:v>生産用機械</c:v>
                </c:pt>
                <c:pt idx="18">
                  <c:v>業務用機械</c:v>
                </c:pt>
                <c:pt idx="19">
                  <c:v>電子部品</c:v>
                </c:pt>
                <c:pt idx="20">
                  <c:v>電気機械</c:v>
                </c:pt>
                <c:pt idx="21">
                  <c:v>情報通信機器</c:v>
                </c:pt>
                <c:pt idx="22">
                  <c:v>自動車</c:v>
                </c:pt>
                <c:pt idx="23">
                  <c:v>航空機</c:v>
                </c:pt>
                <c:pt idx="24">
                  <c:v>その他の輸送機械</c:v>
                </c:pt>
                <c:pt idx="25">
                  <c:v>その他の製造工業製品</c:v>
                </c:pt>
                <c:pt idx="26">
                  <c:v>建設</c:v>
                </c:pt>
                <c:pt idx="27">
                  <c:v>電力・ガス・熱供給</c:v>
                </c:pt>
                <c:pt idx="28">
                  <c:v>水道</c:v>
                </c:pt>
                <c:pt idx="29">
                  <c:v>廃棄物処理</c:v>
                </c:pt>
                <c:pt idx="30">
                  <c:v>商業</c:v>
                </c:pt>
                <c:pt idx="31">
                  <c:v>金融・保険</c:v>
                </c:pt>
                <c:pt idx="32">
                  <c:v>不動産</c:v>
                </c:pt>
                <c:pt idx="33">
                  <c:v>運輸・郵便</c:v>
                </c:pt>
                <c:pt idx="34">
                  <c:v>情報通信</c:v>
                </c:pt>
                <c:pt idx="35">
                  <c:v>公務</c:v>
                </c:pt>
                <c:pt idx="36">
                  <c:v>教育・研究</c:v>
                </c:pt>
                <c:pt idx="37">
                  <c:v>医療・福祉</c:v>
                </c:pt>
                <c:pt idx="38">
                  <c:v>他に分類されない会員制団体</c:v>
                </c:pt>
                <c:pt idx="39">
                  <c:v>対事業所サービス</c:v>
                </c:pt>
                <c:pt idx="40">
                  <c:v>対個人サービス</c:v>
                </c:pt>
                <c:pt idx="41">
                  <c:v>事務用品</c:v>
                </c:pt>
                <c:pt idx="42">
                  <c:v>分類不明</c:v>
                </c:pt>
              </c:strCache>
            </c:strRef>
          </c:cat>
          <c:val>
            <c:numRef>
              <c:f>まとめ!$D$6:$D$48</c:f>
              <c:numCache>
                <c:formatCode>#,##0_ </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numCache>
            </c:numRef>
          </c:val>
          <c:extLst>
            <c:ext xmlns:c16="http://schemas.microsoft.com/office/drawing/2014/chart" uri="{C3380CC4-5D6E-409C-BE32-E72D297353CC}">
              <c16:uniqueId val="{00000001-BBFF-4A98-98C6-4729C909F3A0}"/>
            </c:ext>
          </c:extLst>
        </c:ser>
        <c:dLbls>
          <c:showLegendKey val="0"/>
          <c:showVal val="0"/>
          <c:showCatName val="0"/>
          <c:showSerName val="0"/>
          <c:showPercent val="0"/>
          <c:showBubbleSize val="0"/>
        </c:dLbls>
        <c:gapWidth val="152"/>
        <c:overlap val="28"/>
        <c:axId val="1643686287"/>
        <c:axId val="1643687951"/>
      </c:barChart>
      <c:catAx>
        <c:axId val="164368628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43687951"/>
        <c:crosses val="autoZero"/>
        <c:auto val="1"/>
        <c:lblAlgn val="ctr"/>
        <c:lblOffset val="100"/>
        <c:noMultiLvlLbl val="0"/>
      </c:catAx>
      <c:valAx>
        <c:axId val="1643687951"/>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436862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部門別まとめ!$C$5</c:f>
              <c:strCache>
                <c:ptCount val="1"/>
                <c:pt idx="0">
                  <c:v>生産誘発額</c:v>
                </c:pt>
              </c:strCache>
            </c:strRef>
          </c:tx>
          <c:spPr>
            <a:gradFill flip="none" rotWithShape="1">
              <a:gsLst>
                <a:gs pos="0">
                  <a:schemeClr val="tx2">
                    <a:lumMod val="20000"/>
                    <a:lumOff val="80000"/>
                  </a:schemeClr>
                </a:gs>
                <a:gs pos="51000">
                  <a:schemeClr val="accent5">
                    <a:lumMod val="20000"/>
                    <a:lumOff val="80000"/>
                  </a:schemeClr>
                </a:gs>
                <a:gs pos="100000">
                  <a:schemeClr val="tx2">
                    <a:lumMod val="20000"/>
                    <a:lumOff val="80000"/>
                  </a:schemeClr>
                </a:gs>
              </a:gsLst>
              <a:lin ang="16200000" scaled="1"/>
              <a:tileRect/>
            </a:gradFill>
            <a:ln>
              <a:solidFill>
                <a:srgbClr val="0070C0"/>
              </a:solidFill>
            </a:ln>
            <a:effectLst/>
          </c:spPr>
          <c:invertIfNegative val="0"/>
          <c:cat>
            <c:strRef>
              <c:f>部門別まとめ!$B$6:$B$48</c:f>
              <c:strCache>
                <c:ptCount val="43"/>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プラスチック製品</c:v>
                </c:pt>
                <c:pt idx="10">
                  <c:v>ゴム製品</c:v>
                </c:pt>
                <c:pt idx="11">
                  <c:v>陶磁器</c:v>
                </c:pt>
                <c:pt idx="12">
                  <c:v>その他の窯業・土石製品</c:v>
                </c:pt>
                <c:pt idx="13">
                  <c:v>鉄鋼</c:v>
                </c:pt>
                <c:pt idx="14">
                  <c:v>非鉄金属</c:v>
                </c:pt>
                <c:pt idx="15">
                  <c:v>金属製品</c:v>
                </c:pt>
                <c:pt idx="16">
                  <c:v>はん用機械</c:v>
                </c:pt>
                <c:pt idx="17">
                  <c:v>生産用機械</c:v>
                </c:pt>
                <c:pt idx="18">
                  <c:v>業務用機械</c:v>
                </c:pt>
                <c:pt idx="19">
                  <c:v>電子部品</c:v>
                </c:pt>
                <c:pt idx="20">
                  <c:v>電気機械</c:v>
                </c:pt>
                <c:pt idx="21">
                  <c:v>情報通信機器</c:v>
                </c:pt>
                <c:pt idx="22">
                  <c:v>自動車</c:v>
                </c:pt>
                <c:pt idx="23">
                  <c:v>航空機</c:v>
                </c:pt>
                <c:pt idx="24">
                  <c:v>その他の輸送機械</c:v>
                </c:pt>
                <c:pt idx="25">
                  <c:v>その他の製造工業製品</c:v>
                </c:pt>
                <c:pt idx="26">
                  <c:v>建設</c:v>
                </c:pt>
                <c:pt idx="27">
                  <c:v>電力・ガス・熱供給</c:v>
                </c:pt>
                <c:pt idx="28">
                  <c:v>水道</c:v>
                </c:pt>
                <c:pt idx="29">
                  <c:v>廃棄物処理</c:v>
                </c:pt>
                <c:pt idx="30">
                  <c:v>商業</c:v>
                </c:pt>
                <c:pt idx="31">
                  <c:v>金融・保険</c:v>
                </c:pt>
                <c:pt idx="32">
                  <c:v>不動産</c:v>
                </c:pt>
                <c:pt idx="33">
                  <c:v>運輸・郵便</c:v>
                </c:pt>
                <c:pt idx="34">
                  <c:v>情報通信</c:v>
                </c:pt>
                <c:pt idx="35">
                  <c:v>公務</c:v>
                </c:pt>
                <c:pt idx="36">
                  <c:v>教育・研究</c:v>
                </c:pt>
                <c:pt idx="37">
                  <c:v>医療・福祉</c:v>
                </c:pt>
                <c:pt idx="38">
                  <c:v>他に分類されない会員制団体</c:v>
                </c:pt>
                <c:pt idx="39">
                  <c:v>対事業所サービス</c:v>
                </c:pt>
                <c:pt idx="40">
                  <c:v>対個人サービス</c:v>
                </c:pt>
                <c:pt idx="41">
                  <c:v>事務用品</c:v>
                </c:pt>
                <c:pt idx="42">
                  <c:v>分類不明</c:v>
                </c:pt>
              </c:strCache>
            </c:strRef>
          </c:cat>
          <c:val>
            <c:numRef>
              <c:f>部門別まとめ!$C$6:$C$48</c:f>
              <c:numCache>
                <c:formatCode>#,##0.0;"▲ "#,##0.0</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numCache>
            </c:numRef>
          </c:val>
          <c:extLst>
            <c:ext xmlns:c16="http://schemas.microsoft.com/office/drawing/2014/chart" uri="{C3380CC4-5D6E-409C-BE32-E72D297353CC}">
              <c16:uniqueId val="{00000000-0BA5-4A6B-ACA9-AC7991836E3F}"/>
            </c:ext>
          </c:extLst>
        </c:ser>
        <c:dLbls>
          <c:showLegendKey val="0"/>
          <c:showVal val="0"/>
          <c:showCatName val="0"/>
          <c:showSerName val="0"/>
          <c:showPercent val="0"/>
          <c:showBubbleSize val="0"/>
        </c:dLbls>
        <c:gapWidth val="98"/>
        <c:axId val="1492647007"/>
        <c:axId val="1492651999"/>
      </c:barChart>
      <c:catAx>
        <c:axId val="1492647007"/>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92651999"/>
        <c:crosses val="autoZero"/>
        <c:auto val="1"/>
        <c:lblAlgn val="ctr"/>
        <c:lblOffset val="100"/>
        <c:noMultiLvlLbl val="0"/>
      </c:catAx>
      <c:valAx>
        <c:axId val="1492651999"/>
        <c:scaling>
          <c:orientation val="minMax"/>
        </c:scaling>
        <c:delete val="0"/>
        <c:axPos val="t"/>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92647007"/>
        <c:crosses val="autoZero"/>
        <c:crossBetween val="between"/>
      </c:valAx>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247650</xdr:colOff>
      <xdr:row>8</xdr:row>
      <xdr:rowOff>171450</xdr:rowOff>
    </xdr:from>
    <xdr:to>
      <xdr:col>1</xdr:col>
      <xdr:colOff>6753225</xdr:colOff>
      <xdr:row>11</xdr:row>
      <xdr:rowOff>209550</xdr:rowOff>
    </xdr:to>
    <xdr:sp macro="" textlink="">
      <xdr:nvSpPr>
        <xdr:cNvPr id="2" name="正方形/長方形 1"/>
        <xdr:cNvSpPr/>
      </xdr:nvSpPr>
      <xdr:spPr>
        <a:xfrm>
          <a:off x="247650" y="2257425"/>
          <a:ext cx="6800850" cy="895350"/>
        </a:xfrm>
        <a:prstGeom prst="rect">
          <a:avLst/>
        </a:prstGeom>
        <a:noFill/>
      </xdr:spPr>
      <xdr:txBody>
        <a:bodyPr wrap="square" lIns="91440" tIns="45720" rIns="91440" bIns="45720" anchor="ctr">
          <a:noAutofit/>
        </a:bodyPr>
        <a:lstStyle/>
        <a:p>
          <a:pPr algn="ctr">
            <a:spcAft>
              <a:spcPts val="0"/>
            </a:spcAft>
          </a:pPr>
          <a:r>
            <a:rPr lang="ja-JP" sz="2800" b="1" kern="100" spc="440">
              <a:ln w="3175" cap="flat" cmpd="sng" algn="ctr">
                <a:solidFill>
                  <a:srgbClr val="181717"/>
                </a:solidFill>
                <a:prstDash val="solid"/>
                <a:round/>
              </a:ln>
              <a:effectLst>
                <a:outerShdw blurRad="63500" dist="38100" dir="2700000" algn="tl">
                  <a:srgbClr val="000000">
                    <a:alpha val="40000"/>
                  </a:srgbClr>
                </a:outerShdw>
              </a:effectLst>
              <a:latin typeface="Century" panose="02040604050505020304" pitchFamily="18" charset="0"/>
              <a:ea typeface="游ゴシック Light" panose="020B0300000000000000" pitchFamily="50" charset="-128"/>
            </a:rPr>
            <a:t>産業連関表</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247650</xdr:colOff>
      <xdr:row>7</xdr:row>
      <xdr:rowOff>171450</xdr:rowOff>
    </xdr:from>
    <xdr:to>
      <xdr:col>1</xdr:col>
      <xdr:colOff>6762750</xdr:colOff>
      <xdr:row>9</xdr:row>
      <xdr:rowOff>161925</xdr:rowOff>
    </xdr:to>
    <xdr:sp macro="" textlink="">
      <xdr:nvSpPr>
        <xdr:cNvPr id="3" name="正方形/長方形 2">
          <a:extLst>
            <a:ext uri="{FF2B5EF4-FFF2-40B4-BE49-F238E27FC236}">
              <a16:creationId xmlns:a16="http://schemas.microsoft.com/office/drawing/2014/main" id="{DA406644-D5EE-47DB-AA73-7D2E381600B7}"/>
            </a:ext>
          </a:extLst>
        </xdr:cNvPr>
        <xdr:cNvSpPr/>
      </xdr:nvSpPr>
      <xdr:spPr>
        <a:xfrm>
          <a:off x="247650" y="1971675"/>
          <a:ext cx="6810375" cy="561975"/>
        </a:xfrm>
        <a:prstGeom prst="rect">
          <a:avLst/>
        </a:prstGeom>
        <a:noFill/>
      </xdr:spPr>
      <xdr:txBody>
        <a:bodyPr wrap="square" lIns="91440" tIns="45720" rIns="91440" bIns="45720" anchor="ctr">
          <a:noAutofit/>
        </a:bodyPr>
        <a:lstStyle/>
        <a:p>
          <a:pPr algn="ctr">
            <a:spcAft>
              <a:spcPts val="0"/>
            </a:spcAft>
          </a:pPr>
          <a:r>
            <a:rPr lang="ja-JP" sz="2800" b="1" kern="100" spc="330">
              <a:ln w="3175" cap="flat" cmpd="sng" algn="ctr">
                <a:solidFill>
                  <a:srgbClr val="181717"/>
                </a:solidFill>
                <a:prstDash val="solid"/>
                <a:round/>
              </a:ln>
              <a:effectLst>
                <a:outerShdw blurRad="63500" dist="38100" dir="2700000" algn="tl">
                  <a:srgbClr val="000000">
                    <a:alpha val="40000"/>
                  </a:srgbClr>
                </a:outerShdw>
              </a:effectLst>
              <a:latin typeface="Century" panose="02040604050505020304" pitchFamily="18" charset="0"/>
              <a:ea typeface="游ゴシック Light" panose="020B0300000000000000" pitchFamily="50" charset="-128"/>
            </a:rPr>
            <a:t>愛知県</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247650</xdr:colOff>
      <xdr:row>5</xdr:row>
      <xdr:rowOff>214313</xdr:rowOff>
    </xdr:from>
    <xdr:to>
      <xdr:col>1</xdr:col>
      <xdr:colOff>6762750</xdr:colOff>
      <xdr:row>7</xdr:row>
      <xdr:rowOff>264477</xdr:rowOff>
    </xdr:to>
    <xdr:sp macro="" textlink="">
      <xdr:nvSpPr>
        <xdr:cNvPr id="4" name="正方形/長方形 3"/>
        <xdr:cNvSpPr/>
      </xdr:nvSpPr>
      <xdr:spPr>
        <a:xfrm>
          <a:off x="247650" y="1500188"/>
          <a:ext cx="6810375" cy="564514"/>
        </a:xfrm>
        <a:prstGeom prst="rect">
          <a:avLst/>
        </a:prstGeom>
        <a:noFill/>
      </xdr:spPr>
      <xdr:txBody>
        <a:bodyPr wrap="square" lIns="91440" tIns="45720" rIns="91440" bIns="45720" anchor="ctr">
          <a:spAutoFit/>
        </a:bodyPr>
        <a:lstStyle/>
        <a:p>
          <a:pPr algn="ctr">
            <a:spcAft>
              <a:spcPts val="0"/>
            </a:spcAft>
          </a:pPr>
          <a:r>
            <a:rPr lang="en-US" sz="2200" b="1" kern="100" spc="550">
              <a:ln w="3175" cap="flat" cmpd="sng" algn="ctr">
                <a:solidFill>
                  <a:srgbClr val="181717"/>
                </a:solidFill>
                <a:prstDash val="solid"/>
                <a:round/>
              </a:ln>
              <a:effectLst>
                <a:outerShdw blurRad="63500" dist="38100" dir="2700000" algn="tl">
                  <a:srgbClr val="000000">
                    <a:alpha val="40000"/>
                  </a:srgbClr>
                </a:outerShdw>
              </a:effectLst>
              <a:latin typeface="游ゴシック Light" panose="020B0300000000000000" pitchFamily="50" charset="-128"/>
              <a:ea typeface="游ゴシック Light" panose="020B0300000000000000" pitchFamily="50" charset="-128"/>
            </a:rPr>
            <a:t>2015</a:t>
          </a:r>
          <a:r>
            <a:rPr lang="en-US" sz="2200" kern="100" spc="150">
              <a:ln w="3175" cap="flat" cmpd="sng" algn="ctr">
                <a:solidFill>
                  <a:srgbClr val="181717"/>
                </a:solidFill>
                <a:prstDash val="solid"/>
                <a:round/>
              </a:ln>
              <a:effectLst>
                <a:outerShdw blurRad="63500" dist="38100" dir="2700000" algn="tl">
                  <a:srgbClr val="000000">
                    <a:alpha val="40000"/>
                  </a:srgbClr>
                </a:outerShdw>
              </a:effectLst>
              <a:latin typeface="游ゴシック Light" panose="020B0300000000000000" pitchFamily="50" charset="-128"/>
              <a:ea typeface="游ゴシック Light" panose="020B0300000000000000" pitchFamily="50" charset="-128"/>
            </a:rPr>
            <a:t>(</a:t>
          </a:r>
          <a:r>
            <a:rPr lang="ja-JP" sz="2200" b="1" kern="100" spc="50">
              <a:ln w="3175" cap="flat" cmpd="sng" algn="ctr">
                <a:solidFill>
                  <a:srgbClr val="181717"/>
                </a:solidFill>
                <a:prstDash val="solid"/>
                <a:round/>
              </a:ln>
              <a:effectLst>
                <a:outerShdw blurRad="63500" dist="38100" dir="2700000" algn="tl">
                  <a:srgbClr val="000000">
                    <a:alpha val="40000"/>
                  </a:srgbClr>
                </a:outerShdw>
              </a:effectLst>
              <a:latin typeface="游ゴシック Light" panose="020B0300000000000000" pitchFamily="50" charset="-128"/>
              <a:ea typeface="游ゴシック Light" panose="020B0300000000000000" pitchFamily="50" charset="-128"/>
            </a:rPr>
            <a:t>平成</a:t>
          </a:r>
          <a:r>
            <a:rPr lang="en-US" sz="2200" b="1" kern="100" spc="120">
              <a:ln w="3175" cap="flat" cmpd="sng" algn="ctr">
                <a:solidFill>
                  <a:srgbClr val="181717"/>
                </a:solidFill>
                <a:prstDash val="solid"/>
                <a:round/>
              </a:ln>
              <a:effectLst>
                <a:outerShdw blurRad="63500" dist="38100" dir="2700000" algn="tl">
                  <a:srgbClr val="000000">
                    <a:alpha val="40000"/>
                  </a:srgbClr>
                </a:outerShdw>
              </a:effectLst>
              <a:latin typeface="游ゴシック Light" panose="020B0300000000000000" pitchFamily="50" charset="-128"/>
              <a:ea typeface="游ゴシック Light" panose="020B0300000000000000" pitchFamily="50" charset="-128"/>
            </a:rPr>
            <a:t>27</a:t>
          </a:r>
          <a:r>
            <a:rPr lang="en-US" sz="2200" kern="100" spc="150">
              <a:ln w="3175" cap="flat" cmpd="sng" algn="ctr">
                <a:solidFill>
                  <a:srgbClr val="181717"/>
                </a:solidFill>
                <a:prstDash val="solid"/>
                <a:round/>
              </a:ln>
              <a:effectLst>
                <a:outerShdw blurRad="63500" dist="38100" dir="2700000" algn="tl">
                  <a:srgbClr val="000000">
                    <a:alpha val="40000"/>
                  </a:srgbClr>
                </a:outerShdw>
              </a:effectLst>
              <a:latin typeface="游ゴシック Light" panose="020B0300000000000000" pitchFamily="50" charset="-128"/>
              <a:ea typeface="游ゴシック Light" panose="020B0300000000000000" pitchFamily="50" charset="-128"/>
            </a:rPr>
            <a:t>)</a:t>
          </a:r>
          <a:r>
            <a:rPr lang="ja-JP" sz="2200" b="1" kern="100" spc="150">
              <a:ln w="3175" cap="flat" cmpd="sng" algn="ctr">
                <a:solidFill>
                  <a:srgbClr val="181717"/>
                </a:solidFill>
                <a:prstDash val="solid"/>
                <a:round/>
              </a:ln>
              <a:effectLst>
                <a:outerShdw blurRad="63500" dist="38100" dir="2700000" algn="tl">
                  <a:srgbClr val="000000">
                    <a:alpha val="40000"/>
                  </a:srgbClr>
                </a:outerShdw>
              </a:effectLst>
              <a:latin typeface="游ゴシック Light" panose="020B0300000000000000" pitchFamily="50" charset="-128"/>
              <a:ea typeface="游ゴシック Light" panose="020B0300000000000000" pitchFamily="50" charset="-128"/>
            </a:rPr>
            <a:t>年</a:t>
          </a:r>
          <a:endParaRPr lang="ja-JP" sz="1200" kern="100">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xdr:txBody>
    </xdr:sp>
    <xdr:clientData/>
  </xdr:twoCellAnchor>
  <xdr:twoCellAnchor>
    <xdr:from>
      <xdr:col>1</xdr:col>
      <xdr:colOff>9525</xdr:colOff>
      <xdr:row>31</xdr:row>
      <xdr:rowOff>104775</xdr:rowOff>
    </xdr:from>
    <xdr:to>
      <xdr:col>1</xdr:col>
      <xdr:colOff>6810375</xdr:colOff>
      <xdr:row>34</xdr:row>
      <xdr:rowOff>95250</xdr:rowOff>
    </xdr:to>
    <xdr:sp macro="" textlink="">
      <xdr:nvSpPr>
        <xdr:cNvPr id="5" name="正方形/長方形 4">
          <a:extLst>
            <a:ext uri="{FF2B5EF4-FFF2-40B4-BE49-F238E27FC236}">
              <a16:creationId xmlns:a16="http://schemas.microsoft.com/office/drawing/2014/main" id="{DA406644-D5EE-47DB-AA73-7D2E381600B7}"/>
            </a:ext>
          </a:extLst>
        </xdr:cNvPr>
        <xdr:cNvSpPr/>
      </xdr:nvSpPr>
      <xdr:spPr>
        <a:xfrm>
          <a:off x="304800" y="8896350"/>
          <a:ext cx="6800850" cy="847725"/>
        </a:xfrm>
        <a:prstGeom prst="rect">
          <a:avLst/>
        </a:prstGeom>
        <a:noFill/>
      </xdr:spPr>
      <xdr:txBody>
        <a:bodyPr wrap="square" lIns="91440" tIns="45720" rIns="91440" bIns="45720">
          <a:noAutofit/>
        </a:bodyPr>
        <a:lstStyle/>
        <a:p>
          <a:pPr algn="ctr">
            <a:lnSpc>
              <a:spcPts val="2300"/>
            </a:lnSpc>
            <a:spcAft>
              <a:spcPts val="0"/>
            </a:spcAft>
          </a:pPr>
          <a:r>
            <a:rPr lang="ja-JP" sz="1800" b="1" kern="100" spc="320">
              <a:ln w="3175" cap="flat" cmpd="sng" algn="ctr">
                <a:solidFill>
                  <a:srgbClr val="181717"/>
                </a:solidFill>
                <a:prstDash val="solid"/>
                <a:round/>
              </a:ln>
              <a:solidFill>
                <a:srgbClr val="7F7F7F"/>
              </a:solidFill>
              <a:effectLst>
                <a:outerShdw blurRad="63500" dist="38100" dir="2700000" algn="tl">
                  <a:srgbClr val="000000">
                    <a:alpha val="40000"/>
                  </a:srgbClr>
                </a:outerShdw>
              </a:effectLst>
              <a:latin typeface="游ゴシック Light" panose="020B0300000000000000" pitchFamily="50" charset="-128"/>
              <a:ea typeface="游ゴシック Light" panose="020B0300000000000000" pitchFamily="50" charset="-128"/>
              <a:cs typeface="+mn-cs"/>
            </a:rPr>
            <a:t>愛知県</a:t>
          </a:r>
          <a:r>
            <a:rPr lang="ja-JP" sz="1800" b="1" kern="100">
              <a:ln w="3175" cap="flat" cmpd="sng" algn="ctr">
                <a:solidFill>
                  <a:srgbClr val="181717"/>
                </a:solidFill>
                <a:prstDash val="solid"/>
                <a:round/>
              </a:ln>
              <a:solidFill>
                <a:srgbClr val="7F7F7F"/>
              </a:solidFill>
              <a:effectLst>
                <a:outerShdw blurRad="63500" dist="38100" dir="2700000" algn="tl">
                  <a:srgbClr val="000000">
                    <a:alpha val="40000"/>
                  </a:srgbClr>
                </a:outerShdw>
              </a:effectLst>
              <a:latin typeface="游ゴシック Light" panose="020B0300000000000000" pitchFamily="50" charset="-128"/>
              <a:ea typeface="游ゴシック Light" panose="020B0300000000000000" pitchFamily="50" charset="-128"/>
              <a:cs typeface="+mn-cs"/>
            </a:rPr>
            <a:t>県民文化局</a:t>
          </a:r>
          <a:endParaRPr lang="ja-JP" sz="1200" kern="100">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a:p>
          <a:pPr algn="ctr">
            <a:lnSpc>
              <a:spcPts val="2300"/>
            </a:lnSpc>
            <a:spcAft>
              <a:spcPts val="0"/>
            </a:spcAft>
          </a:pPr>
          <a:r>
            <a:rPr lang="ja-JP" sz="1800" b="1" kern="100">
              <a:ln w="3175" cap="flat" cmpd="sng" algn="ctr">
                <a:solidFill>
                  <a:srgbClr val="181717"/>
                </a:solidFill>
                <a:prstDash val="solid"/>
                <a:round/>
              </a:ln>
              <a:solidFill>
                <a:srgbClr val="7F7F7F"/>
              </a:solidFill>
              <a:effectLst>
                <a:outerShdw blurRad="63500" dist="38100" dir="2700000" algn="tl">
                  <a:srgbClr val="000000">
                    <a:alpha val="40000"/>
                  </a:srgbClr>
                </a:outerShdw>
              </a:effectLst>
              <a:latin typeface="游ゴシック Light" panose="020B0300000000000000" pitchFamily="50" charset="-128"/>
              <a:ea typeface="游ゴシック Light" panose="020B0300000000000000" pitchFamily="50" charset="-128"/>
              <a:cs typeface="+mn-cs"/>
            </a:rPr>
            <a:t>県民生活</a:t>
          </a:r>
          <a:r>
            <a:rPr lang="ja-JP" sz="1800" b="1" kern="100" spc="280">
              <a:ln w="3175" cap="flat" cmpd="sng" algn="ctr">
                <a:solidFill>
                  <a:srgbClr val="181717"/>
                </a:solidFill>
                <a:prstDash val="solid"/>
                <a:round/>
              </a:ln>
              <a:solidFill>
                <a:srgbClr val="7F7F7F"/>
              </a:solidFill>
              <a:effectLst>
                <a:outerShdw blurRad="63500" dist="38100" dir="2700000" algn="tl">
                  <a:srgbClr val="000000">
                    <a:alpha val="40000"/>
                  </a:srgbClr>
                </a:outerShdw>
              </a:effectLst>
              <a:latin typeface="游ゴシック Light" panose="020B0300000000000000" pitchFamily="50" charset="-128"/>
              <a:ea typeface="游ゴシック Light" panose="020B0300000000000000" pitchFamily="50" charset="-128"/>
              <a:cs typeface="+mn-cs"/>
            </a:rPr>
            <a:t>部統計課</a:t>
          </a:r>
          <a:endParaRPr lang="ja-JP" sz="1200" kern="100">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66675</xdr:colOff>
      <xdr:row>2</xdr:row>
      <xdr:rowOff>0</xdr:rowOff>
    </xdr:from>
    <xdr:to>
      <xdr:col>14</xdr:col>
      <xdr:colOff>438150</xdr:colOff>
      <xdr:row>49</xdr:row>
      <xdr:rowOff>152400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85725</xdr:colOff>
      <xdr:row>1</xdr:row>
      <xdr:rowOff>200026</xdr:rowOff>
    </xdr:from>
    <xdr:to>
      <xdr:col>10</xdr:col>
      <xdr:colOff>838200</xdr:colOff>
      <xdr:row>48</xdr:row>
      <xdr:rowOff>200026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8:B37"/>
  <sheetViews>
    <sheetView tabSelected="1" workbookViewId="0"/>
  </sheetViews>
  <sheetFormatPr defaultRowHeight="20.25" customHeight="1" x14ac:dyDescent="0.15"/>
  <cols>
    <col min="1" max="1" width="1.25" style="378" customWidth="1"/>
    <col min="2" max="2" width="89.5" style="381" customWidth="1"/>
    <col min="3" max="16384" width="9" style="378"/>
  </cols>
  <sheetData>
    <row r="8" spans="2:2" ht="33" x14ac:dyDescent="0.15">
      <c r="B8" s="377"/>
    </row>
    <row r="9" spans="2:2" ht="30" x14ac:dyDescent="0.15">
      <c r="B9" s="379"/>
    </row>
    <row r="10" spans="2:2" ht="30" x14ac:dyDescent="0.15">
      <c r="B10" s="379"/>
    </row>
    <row r="11" spans="2:2" ht="30" x14ac:dyDescent="0.15">
      <c r="B11" s="379"/>
    </row>
    <row r="12" spans="2:2" ht="30" x14ac:dyDescent="0.15">
      <c r="B12" s="379"/>
    </row>
    <row r="13" spans="2:2" ht="30.75" x14ac:dyDescent="0.15">
      <c r="B13" s="380" t="s">
        <v>491</v>
      </c>
    </row>
    <row r="14" spans="2:2" ht="18" x14ac:dyDescent="0.15"/>
    <row r="15" spans="2:2" ht="18" x14ac:dyDescent="0.15"/>
    <row r="16" spans="2:2" ht="18" x14ac:dyDescent="0.15"/>
    <row r="17" ht="18" x14ac:dyDescent="0.15"/>
    <row r="18" ht="18" x14ac:dyDescent="0.15"/>
    <row r="19" ht="18" x14ac:dyDescent="0.15"/>
    <row r="20" ht="18" x14ac:dyDescent="0.15"/>
    <row r="21" ht="18" x14ac:dyDescent="0.15"/>
    <row r="22" ht="18" x14ac:dyDescent="0.15"/>
    <row r="23" ht="18" x14ac:dyDescent="0.15"/>
    <row r="24" ht="18" x14ac:dyDescent="0.15"/>
    <row r="25" ht="18" x14ac:dyDescent="0.15"/>
    <row r="26" ht="18" x14ac:dyDescent="0.15"/>
    <row r="27" ht="18" x14ac:dyDescent="0.15"/>
    <row r="28" ht="18" x14ac:dyDescent="0.15"/>
    <row r="29" ht="18" x14ac:dyDescent="0.15"/>
    <row r="30" ht="18" x14ac:dyDescent="0.15"/>
    <row r="31" ht="18" x14ac:dyDescent="0.15"/>
    <row r="32" ht="18" x14ac:dyDescent="0.15"/>
    <row r="33" ht="18" x14ac:dyDescent="0.15"/>
    <row r="34" ht="18" x14ac:dyDescent="0.15"/>
    <row r="35" ht="18" x14ac:dyDescent="0.15"/>
    <row r="36" ht="18" x14ac:dyDescent="0.15"/>
    <row r="37" ht="18" x14ac:dyDescent="0.15"/>
  </sheetData>
  <phoneticPr fontId="5"/>
  <pageMargins left="0.70866141732283472" right="0.70866141732283472" top="0.74803149606299213" bottom="0.74803149606299213"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54"/>
  <sheetViews>
    <sheetView workbookViewId="0">
      <selection activeCell="A56" sqref="A56"/>
    </sheetView>
  </sheetViews>
  <sheetFormatPr defaultColWidth="8.875" defaultRowHeight="16.899999999999999" customHeight="1" x14ac:dyDescent="0.15"/>
  <cols>
    <col min="1" max="1" width="13" style="297" customWidth="1"/>
    <col min="2" max="2" width="38.125" style="22" customWidth="1"/>
    <col min="3" max="16384" width="8.875" style="22"/>
  </cols>
  <sheetData>
    <row r="1" spans="1:2" ht="22.9" customHeight="1" x14ac:dyDescent="0.15">
      <c r="A1" s="461" t="s">
        <v>429</v>
      </c>
      <c r="B1" s="462"/>
    </row>
    <row r="2" spans="1:2" ht="17.100000000000001" customHeight="1" x14ac:dyDescent="0.15">
      <c r="A2" s="318" t="s">
        <v>84</v>
      </c>
      <c r="B2" s="319" t="s">
        <v>85</v>
      </c>
    </row>
    <row r="3" spans="1:2" ht="17.100000000000001" customHeight="1" x14ac:dyDescent="0.15">
      <c r="A3" s="253" t="s">
        <v>369</v>
      </c>
      <c r="B3" s="79" t="s">
        <v>86</v>
      </c>
    </row>
    <row r="4" spans="1:2" ht="17.100000000000001" customHeight="1" x14ac:dyDescent="0.15">
      <c r="A4" s="317" t="s">
        <v>368</v>
      </c>
      <c r="B4" s="315" t="s">
        <v>372</v>
      </c>
    </row>
    <row r="5" spans="1:2" ht="17.100000000000001" customHeight="1" x14ac:dyDescent="0.15">
      <c r="A5" s="317" t="s">
        <v>371</v>
      </c>
      <c r="B5" s="315" t="s">
        <v>373</v>
      </c>
    </row>
    <row r="6" spans="1:2" ht="17.100000000000001" customHeight="1" x14ac:dyDescent="0.15">
      <c r="A6" s="254" t="s">
        <v>148</v>
      </c>
      <c r="B6" s="82" t="s">
        <v>374</v>
      </c>
    </row>
    <row r="7" spans="1:2" ht="17.100000000000001" customHeight="1" x14ac:dyDescent="0.15">
      <c r="A7" s="254" t="s">
        <v>130</v>
      </c>
      <c r="B7" s="82" t="s">
        <v>375</v>
      </c>
    </row>
    <row r="8" spans="1:2" ht="17.100000000000001" customHeight="1" x14ac:dyDescent="0.15">
      <c r="A8" s="254" t="s">
        <v>131</v>
      </c>
      <c r="B8" s="82" t="s">
        <v>376</v>
      </c>
    </row>
    <row r="9" spans="1:2" ht="17.100000000000001" customHeight="1" x14ac:dyDescent="0.15">
      <c r="A9" s="254" t="s">
        <v>132</v>
      </c>
      <c r="B9" s="82" t="s">
        <v>377</v>
      </c>
    </row>
    <row r="10" spans="1:2" ht="17.100000000000001" customHeight="1" x14ac:dyDescent="0.15">
      <c r="A10" s="254" t="s">
        <v>133</v>
      </c>
      <c r="B10" s="82" t="s">
        <v>378</v>
      </c>
    </row>
    <row r="11" spans="1:2" ht="17.100000000000001" customHeight="1" x14ac:dyDescent="0.15">
      <c r="A11" s="254" t="s">
        <v>134</v>
      </c>
      <c r="B11" s="82" t="s">
        <v>379</v>
      </c>
    </row>
    <row r="12" spans="1:2" ht="17.100000000000001" customHeight="1" x14ac:dyDescent="0.15">
      <c r="A12" s="254" t="s">
        <v>135</v>
      </c>
      <c r="B12" s="82" t="s">
        <v>380</v>
      </c>
    </row>
    <row r="13" spans="1:2" ht="17.100000000000001" customHeight="1" x14ac:dyDescent="0.15">
      <c r="A13" s="254" t="s">
        <v>136</v>
      </c>
      <c r="B13" s="82" t="s">
        <v>381</v>
      </c>
    </row>
    <row r="14" spans="1:2" ht="17.100000000000001" customHeight="1" x14ac:dyDescent="0.15">
      <c r="A14" s="254" t="s">
        <v>137</v>
      </c>
      <c r="B14" s="82" t="s">
        <v>382</v>
      </c>
    </row>
    <row r="15" spans="1:2" ht="17.100000000000001" customHeight="1" x14ac:dyDescent="0.15">
      <c r="A15" s="254" t="s">
        <v>2</v>
      </c>
      <c r="B15" s="82" t="s">
        <v>383</v>
      </c>
    </row>
    <row r="16" spans="1:2" ht="17.100000000000001" customHeight="1" x14ac:dyDescent="0.15">
      <c r="A16" s="254" t="s">
        <v>3</v>
      </c>
      <c r="B16" s="82" t="s">
        <v>384</v>
      </c>
    </row>
    <row r="17" spans="1:2" ht="17.100000000000001" customHeight="1" x14ac:dyDescent="0.15">
      <c r="A17" s="254" t="s">
        <v>4</v>
      </c>
      <c r="B17" s="82" t="s">
        <v>385</v>
      </c>
    </row>
    <row r="18" spans="1:2" ht="17.100000000000001" customHeight="1" x14ac:dyDescent="0.15">
      <c r="A18" s="254" t="s">
        <v>5</v>
      </c>
      <c r="B18" s="82" t="s">
        <v>386</v>
      </c>
    </row>
    <row r="19" spans="1:2" ht="17.100000000000001" customHeight="1" x14ac:dyDescent="0.15">
      <c r="A19" s="254" t="s">
        <v>6</v>
      </c>
      <c r="B19" s="82" t="s">
        <v>387</v>
      </c>
    </row>
    <row r="20" spans="1:2" ht="17.100000000000001" customHeight="1" x14ac:dyDescent="0.15">
      <c r="A20" s="254" t="s">
        <v>7</v>
      </c>
      <c r="B20" s="82" t="s">
        <v>388</v>
      </c>
    </row>
    <row r="21" spans="1:2" ht="17.100000000000001" customHeight="1" x14ac:dyDescent="0.15">
      <c r="A21" s="254" t="s">
        <v>8</v>
      </c>
      <c r="B21" s="82" t="s">
        <v>389</v>
      </c>
    </row>
    <row r="22" spans="1:2" ht="17.100000000000001" customHeight="1" x14ac:dyDescent="0.15">
      <c r="A22" s="254" t="s">
        <v>9</v>
      </c>
      <c r="B22" s="82" t="s">
        <v>390</v>
      </c>
    </row>
    <row r="23" spans="1:2" ht="17.100000000000001" customHeight="1" x14ac:dyDescent="0.15">
      <c r="A23" s="254" t="s">
        <v>10</v>
      </c>
      <c r="B23" s="82" t="s">
        <v>391</v>
      </c>
    </row>
    <row r="24" spans="1:2" ht="17.100000000000001" customHeight="1" x14ac:dyDescent="0.15">
      <c r="A24" s="254" t="s">
        <v>11</v>
      </c>
      <c r="B24" s="82" t="s">
        <v>392</v>
      </c>
    </row>
    <row r="25" spans="1:2" ht="17.100000000000001" customHeight="1" x14ac:dyDescent="0.15">
      <c r="A25" s="254" t="s">
        <v>12</v>
      </c>
      <c r="B25" s="82" t="s">
        <v>393</v>
      </c>
    </row>
    <row r="26" spans="1:2" ht="17.100000000000001" customHeight="1" x14ac:dyDescent="0.15">
      <c r="A26" s="254" t="s">
        <v>13</v>
      </c>
      <c r="B26" s="82" t="s">
        <v>394</v>
      </c>
    </row>
    <row r="27" spans="1:2" ht="17.100000000000001" customHeight="1" x14ac:dyDescent="0.15">
      <c r="A27" s="254" t="s">
        <v>14</v>
      </c>
      <c r="B27" s="82" t="s">
        <v>395</v>
      </c>
    </row>
    <row r="28" spans="1:2" ht="17.100000000000001" customHeight="1" x14ac:dyDescent="0.15">
      <c r="A28" s="254" t="s">
        <v>15</v>
      </c>
      <c r="B28" s="82" t="s">
        <v>396</v>
      </c>
    </row>
    <row r="29" spans="1:2" ht="17.100000000000001" customHeight="1" x14ac:dyDescent="0.15">
      <c r="A29" s="254" t="s">
        <v>16</v>
      </c>
      <c r="B29" s="82" t="s">
        <v>397</v>
      </c>
    </row>
    <row r="30" spans="1:2" ht="17.100000000000001" customHeight="1" x14ac:dyDescent="0.15">
      <c r="A30" s="254" t="s">
        <v>17</v>
      </c>
      <c r="B30" s="82" t="s">
        <v>398</v>
      </c>
    </row>
    <row r="31" spans="1:2" ht="17.100000000000001" customHeight="1" x14ac:dyDescent="0.15">
      <c r="A31" s="254" t="s">
        <v>18</v>
      </c>
      <c r="B31" s="82" t="s">
        <v>399</v>
      </c>
    </row>
    <row r="32" spans="1:2" ht="17.100000000000001" customHeight="1" x14ac:dyDescent="0.15">
      <c r="A32" s="254" t="s">
        <v>19</v>
      </c>
      <c r="B32" s="82" t="s">
        <v>400</v>
      </c>
    </row>
    <row r="33" spans="1:2" ht="17.100000000000001" customHeight="1" x14ac:dyDescent="0.15">
      <c r="A33" s="254" t="s">
        <v>20</v>
      </c>
      <c r="B33" s="82" t="s">
        <v>401</v>
      </c>
    </row>
    <row r="34" spans="1:2" ht="17.100000000000001" customHeight="1" x14ac:dyDescent="0.15">
      <c r="A34" s="254" t="s">
        <v>21</v>
      </c>
      <c r="B34" s="82" t="s">
        <v>402</v>
      </c>
    </row>
    <row r="35" spans="1:2" ht="17.100000000000001" customHeight="1" x14ac:dyDescent="0.15">
      <c r="A35" s="254" t="s">
        <v>22</v>
      </c>
      <c r="B35" s="82" t="s">
        <v>403</v>
      </c>
    </row>
    <row r="36" spans="1:2" ht="17.100000000000001" customHeight="1" x14ac:dyDescent="0.15">
      <c r="A36" s="254" t="s">
        <v>23</v>
      </c>
      <c r="B36" s="82" t="s">
        <v>404</v>
      </c>
    </row>
    <row r="37" spans="1:2" ht="17.100000000000001" customHeight="1" x14ac:dyDescent="0.15">
      <c r="A37" s="254" t="s">
        <v>24</v>
      </c>
      <c r="B37" s="82" t="s">
        <v>405</v>
      </c>
    </row>
    <row r="38" spans="1:2" ht="17.100000000000001" customHeight="1" x14ac:dyDescent="0.15">
      <c r="A38" s="254" t="s">
        <v>25</v>
      </c>
      <c r="B38" s="82" t="s">
        <v>406</v>
      </c>
    </row>
    <row r="39" spans="1:2" ht="17.100000000000001" customHeight="1" x14ac:dyDescent="0.15">
      <c r="A39" s="254" t="s">
        <v>26</v>
      </c>
      <c r="B39" s="82" t="s">
        <v>407</v>
      </c>
    </row>
    <row r="40" spans="1:2" ht="17.100000000000001" customHeight="1" x14ac:dyDescent="0.15">
      <c r="A40" s="254" t="s">
        <v>53</v>
      </c>
      <c r="B40" s="82" t="s">
        <v>408</v>
      </c>
    </row>
    <row r="41" spans="1:2" ht="17.100000000000001" customHeight="1" x14ac:dyDescent="0.15">
      <c r="A41" s="254" t="s">
        <v>121</v>
      </c>
      <c r="B41" s="82" t="s">
        <v>409</v>
      </c>
    </row>
    <row r="42" spans="1:2" ht="17.100000000000001" customHeight="1" x14ac:dyDescent="0.15">
      <c r="A42" s="254" t="s">
        <v>122</v>
      </c>
      <c r="B42" s="82" t="s">
        <v>410</v>
      </c>
    </row>
    <row r="43" spans="1:2" ht="17.100000000000001" customHeight="1" x14ac:dyDescent="0.15">
      <c r="A43" s="254" t="s">
        <v>123</v>
      </c>
      <c r="B43" s="82" t="s">
        <v>411</v>
      </c>
    </row>
    <row r="44" spans="1:2" ht="17.100000000000001" customHeight="1" x14ac:dyDescent="0.15">
      <c r="A44" s="254" t="s">
        <v>124</v>
      </c>
      <c r="B44" s="82" t="s">
        <v>412</v>
      </c>
    </row>
    <row r="45" spans="1:2" ht="17.100000000000001" customHeight="1" x14ac:dyDescent="0.15">
      <c r="A45" s="254" t="s">
        <v>355</v>
      </c>
      <c r="B45" s="82" t="s">
        <v>413</v>
      </c>
    </row>
    <row r="46" spans="1:2" ht="17.100000000000001" customHeight="1" x14ac:dyDescent="0.15">
      <c r="A46" s="254" t="s">
        <v>184</v>
      </c>
      <c r="B46" s="82" t="s">
        <v>414</v>
      </c>
    </row>
    <row r="47" spans="1:2" ht="17.100000000000001" customHeight="1" x14ac:dyDescent="0.15">
      <c r="A47" s="254" t="s">
        <v>356</v>
      </c>
      <c r="B47" s="82" t="s">
        <v>415</v>
      </c>
    </row>
    <row r="48" spans="1:2" ht="17.100000000000001" customHeight="1" x14ac:dyDescent="0.15">
      <c r="A48" s="254" t="s">
        <v>357</v>
      </c>
      <c r="B48" s="82" t="s">
        <v>416</v>
      </c>
    </row>
    <row r="49" spans="1:2" ht="17.100000000000001" customHeight="1" x14ac:dyDescent="0.15">
      <c r="A49" s="254" t="s">
        <v>418</v>
      </c>
      <c r="B49" s="82" t="s">
        <v>490</v>
      </c>
    </row>
    <row r="50" spans="1:2" ht="17.100000000000001" customHeight="1" x14ac:dyDescent="0.15">
      <c r="A50" s="254" t="s">
        <v>417</v>
      </c>
      <c r="B50" s="82" t="s">
        <v>419</v>
      </c>
    </row>
    <row r="51" spans="1:2" ht="17.100000000000001" customHeight="1" x14ac:dyDescent="0.15">
      <c r="A51" s="254" t="s">
        <v>125</v>
      </c>
      <c r="B51" s="82" t="s">
        <v>419</v>
      </c>
    </row>
    <row r="52" spans="1:2" ht="17.100000000000001" customHeight="1" x14ac:dyDescent="0.15">
      <c r="A52" s="254" t="s">
        <v>119</v>
      </c>
      <c r="B52" s="82" t="s">
        <v>419</v>
      </c>
    </row>
    <row r="53" spans="1:2" ht="17.100000000000001" customHeight="1" x14ac:dyDescent="0.15">
      <c r="A53" s="255" t="s">
        <v>489</v>
      </c>
      <c r="B53" s="316" t="s">
        <v>419</v>
      </c>
    </row>
    <row r="54" spans="1:2" ht="16.899999999999999" customHeight="1" x14ac:dyDescent="0.15">
      <c r="A54" s="297" t="s">
        <v>161</v>
      </c>
    </row>
  </sheetData>
  <mergeCells count="1">
    <mergeCell ref="A1:B1"/>
  </mergeCells>
  <phoneticPr fontId="5"/>
  <pageMargins left="0.74803149606299213" right="0.74803149606299213" top="0.98425196850393704" bottom="0.98425196850393704" header="0.51181102362204722" footer="0.51181102362204722"/>
  <pageSetup paperSize="9" scale="83" orientation="portrait" useFirstPageNumber="1" r:id="rId1"/>
  <headerFooter alignWithMargins="0">
    <oddHeader>&amp;L&amp;F&amp;R&amp;A</oddHead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33"/>
  <sheetViews>
    <sheetView zoomScaleNormal="100" workbookViewId="0">
      <selection activeCell="B36" sqref="B36"/>
    </sheetView>
  </sheetViews>
  <sheetFormatPr defaultColWidth="9" defaultRowHeight="21.6" customHeight="1" x14ac:dyDescent="0.15"/>
  <cols>
    <col min="1" max="1" width="1.75" style="300" customWidth="1"/>
    <col min="2" max="2" width="148.625" style="311" customWidth="1"/>
    <col min="3" max="17" width="9" style="300"/>
    <col min="18" max="18" width="24.75" style="300" customWidth="1"/>
    <col min="19" max="16384" width="9" style="300"/>
  </cols>
  <sheetData>
    <row r="1" spans="1:2" ht="21.6" customHeight="1" x14ac:dyDescent="0.15">
      <c r="A1" s="299" t="s">
        <v>445</v>
      </c>
    </row>
    <row r="2" spans="1:2" ht="21.6" customHeight="1" x14ac:dyDescent="0.15">
      <c r="B2" s="312" t="s">
        <v>353</v>
      </c>
    </row>
    <row r="3" spans="1:2" ht="8.4499999999999993" customHeight="1" x14ac:dyDescent="0.15">
      <c r="B3" s="312"/>
    </row>
    <row r="4" spans="1:2" ht="21.6" customHeight="1" x14ac:dyDescent="0.15">
      <c r="A4" s="301" t="s">
        <v>447</v>
      </c>
    </row>
    <row r="5" spans="1:2" ht="21.6" customHeight="1" x14ac:dyDescent="0.15">
      <c r="B5" s="312" t="s">
        <v>446</v>
      </c>
    </row>
    <row r="6" spans="1:2" ht="21.6" customHeight="1" x14ac:dyDescent="0.15">
      <c r="B6" s="312" t="s">
        <v>360</v>
      </c>
    </row>
    <row r="7" spans="1:2" ht="21.6" customHeight="1" x14ac:dyDescent="0.15">
      <c r="B7" s="312" t="s">
        <v>362</v>
      </c>
    </row>
    <row r="8" spans="1:2" ht="21.6" customHeight="1" x14ac:dyDescent="0.15">
      <c r="B8" s="312" t="s">
        <v>354</v>
      </c>
    </row>
    <row r="9" spans="1:2" ht="21.6" customHeight="1" x14ac:dyDescent="0.15">
      <c r="B9" s="312" t="s">
        <v>361</v>
      </c>
    </row>
    <row r="10" spans="1:2" ht="7.9" customHeight="1" x14ac:dyDescent="0.15">
      <c r="B10" s="312"/>
    </row>
    <row r="11" spans="1:2" ht="21.6" customHeight="1" x14ac:dyDescent="0.15">
      <c r="A11" s="301" t="s">
        <v>448</v>
      </c>
    </row>
    <row r="12" spans="1:2" ht="21.6" customHeight="1" x14ac:dyDescent="0.15">
      <c r="B12" s="313" t="s">
        <v>451</v>
      </c>
    </row>
    <row r="13" spans="1:2" ht="21.6" customHeight="1" x14ac:dyDescent="0.15">
      <c r="B13" s="313" t="s">
        <v>430</v>
      </c>
    </row>
    <row r="14" spans="1:2" ht="21.6" customHeight="1" x14ac:dyDescent="0.15">
      <c r="B14" s="313" t="s">
        <v>452</v>
      </c>
    </row>
    <row r="15" spans="1:2" ht="21.6" customHeight="1" x14ac:dyDescent="0.15">
      <c r="B15" s="313" t="s">
        <v>454</v>
      </c>
    </row>
    <row r="16" spans="1:2" ht="21.6" customHeight="1" x14ac:dyDescent="0.15">
      <c r="B16" s="313" t="s">
        <v>453</v>
      </c>
    </row>
    <row r="17" spans="1:2" ht="21.6" customHeight="1" x14ac:dyDescent="0.15">
      <c r="B17" s="313" t="s">
        <v>455</v>
      </c>
    </row>
    <row r="18" spans="1:2" ht="21.6" customHeight="1" x14ac:dyDescent="0.15">
      <c r="B18" s="313" t="s">
        <v>456</v>
      </c>
    </row>
    <row r="19" spans="1:2" ht="21.6" customHeight="1" x14ac:dyDescent="0.15">
      <c r="B19" s="313" t="s">
        <v>431</v>
      </c>
    </row>
    <row r="20" spans="1:2" ht="7.15" customHeight="1" x14ac:dyDescent="0.15">
      <c r="B20" s="313"/>
    </row>
    <row r="21" spans="1:2" ht="21.6" customHeight="1" x14ac:dyDescent="0.15">
      <c r="A21" s="302" t="s">
        <v>449</v>
      </c>
    </row>
    <row r="22" spans="1:2" ht="21.6" customHeight="1" x14ac:dyDescent="0.15">
      <c r="B22" s="313" t="s">
        <v>460</v>
      </c>
    </row>
    <row r="23" spans="1:2" ht="21.6" customHeight="1" x14ac:dyDescent="0.15">
      <c r="B23" s="313" t="s">
        <v>457</v>
      </c>
    </row>
    <row r="24" spans="1:2" ht="21.6" customHeight="1" x14ac:dyDescent="0.15">
      <c r="B24" s="313" t="s">
        <v>432</v>
      </c>
    </row>
    <row r="25" spans="1:2" ht="21.6" customHeight="1" x14ac:dyDescent="0.15">
      <c r="B25" s="313" t="s">
        <v>461</v>
      </c>
    </row>
    <row r="26" spans="1:2" ht="21.6" customHeight="1" x14ac:dyDescent="0.15">
      <c r="B26" s="314" t="s">
        <v>492</v>
      </c>
    </row>
    <row r="27" spans="1:2" ht="7.9" customHeight="1" x14ac:dyDescent="0.15">
      <c r="B27" s="313"/>
    </row>
    <row r="28" spans="1:2" ht="21.6" customHeight="1" x14ac:dyDescent="0.15">
      <c r="A28" s="302" t="s">
        <v>450</v>
      </c>
    </row>
    <row r="29" spans="1:2" ht="21.6" customHeight="1" x14ac:dyDescent="0.15">
      <c r="B29" s="313" t="s">
        <v>433</v>
      </c>
    </row>
    <row r="30" spans="1:2" ht="21.6" customHeight="1" x14ac:dyDescent="0.15">
      <c r="B30" s="313" t="s">
        <v>363</v>
      </c>
    </row>
    <row r="31" spans="1:2" ht="21.6" customHeight="1" x14ac:dyDescent="0.15">
      <c r="B31" s="313" t="s">
        <v>458</v>
      </c>
    </row>
    <row r="32" spans="1:2" ht="21.6" customHeight="1" x14ac:dyDescent="0.15">
      <c r="B32" s="313" t="s">
        <v>434</v>
      </c>
    </row>
    <row r="33" spans="2:2" ht="7.15" customHeight="1" x14ac:dyDescent="0.15">
      <c r="B33" s="312"/>
    </row>
  </sheetData>
  <phoneticPr fontId="5"/>
  <pageMargins left="0.74803149606299213" right="0.74803149606299213" top="0.98425196850393704" bottom="0.98425196850393704" header="0.51181102362204722" footer="0.51181102362204722"/>
  <pageSetup paperSize="9" scale="79" orientation="landscape" r:id="rId1"/>
  <headerFooter alignWithMargins="0">
    <oddHeader>&amp;L&amp;F&amp;R&amp;A</oddHead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CC"/>
    <pageSetUpPr fitToPage="1"/>
  </sheetPr>
  <dimension ref="A1:G64"/>
  <sheetViews>
    <sheetView zoomScale="80" zoomScaleNormal="80" workbookViewId="0">
      <selection activeCell="B68" sqref="B68"/>
    </sheetView>
  </sheetViews>
  <sheetFormatPr defaultColWidth="9" defaultRowHeight="15.75" customHeight="1" x14ac:dyDescent="0.15"/>
  <cols>
    <col min="1" max="1" width="5.875" style="2" customWidth="1"/>
    <col min="2" max="2" width="27.625" style="2" customWidth="1"/>
    <col min="3" max="3" width="14" style="2" customWidth="1"/>
    <col min="4" max="4" width="12.375" style="12" customWidth="1"/>
    <col min="5" max="5" width="13.375" style="12" customWidth="1"/>
    <col min="6" max="7" width="12.375" style="12" customWidth="1"/>
    <col min="8" max="8" width="1.375" style="2" customWidth="1"/>
    <col min="9" max="9" width="10.125" style="2" customWidth="1"/>
    <col min="10" max="16384" width="9" style="2"/>
  </cols>
  <sheetData>
    <row r="1" spans="1:7" ht="19.5" customHeight="1" x14ac:dyDescent="0.15">
      <c r="A1" s="7"/>
    </row>
    <row r="2" spans="1:7" ht="15.75" customHeight="1" x14ac:dyDescent="0.15">
      <c r="A2" s="328" t="s">
        <v>370</v>
      </c>
      <c r="B2" s="326"/>
      <c r="C2" s="326"/>
      <c r="D2" s="326"/>
      <c r="E2" s="326"/>
      <c r="F2" s="326"/>
      <c r="G2" s="326"/>
    </row>
    <row r="3" spans="1:7" ht="15.75" customHeight="1" x14ac:dyDescent="0.15">
      <c r="A3" s="8"/>
      <c r="B3" s="4"/>
      <c r="C3" s="325"/>
      <c r="D3" s="326"/>
      <c r="E3" s="326"/>
      <c r="F3" s="326"/>
      <c r="G3" s="326"/>
    </row>
    <row r="4" spans="1:7" ht="15.75" customHeight="1" x14ac:dyDescent="0.15">
      <c r="A4" s="329"/>
      <c r="B4" s="330"/>
      <c r="C4" s="327" t="s">
        <v>87</v>
      </c>
      <c r="D4" s="78"/>
      <c r="E4" s="331"/>
      <c r="F4" s="46"/>
      <c r="G4" s="357" t="s">
        <v>459</v>
      </c>
    </row>
    <row r="5" spans="1:7" ht="15.75" customHeight="1" x14ac:dyDescent="0.15">
      <c r="A5" s="6"/>
      <c r="B5" s="5"/>
      <c r="C5" s="298" t="s">
        <v>89</v>
      </c>
      <c r="D5" s="332" t="s">
        <v>91</v>
      </c>
      <c r="E5" s="333" t="s">
        <v>92</v>
      </c>
      <c r="F5" s="332" t="s">
        <v>93</v>
      </c>
      <c r="G5" s="333" t="s">
        <v>94</v>
      </c>
    </row>
    <row r="6" spans="1:7" ht="15.75" customHeight="1" x14ac:dyDescent="0.15">
      <c r="A6" s="56">
        <v>1</v>
      </c>
      <c r="B6" s="172" t="s">
        <v>231</v>
      </c>
      <c r="C6" s="345"/>
      <c r="D6" s="346">
        <f>'1'!S$48</f>
        <v>0</v>
      </c>
      <c r="E6" s="346">
        <f>'1'!U$48</f>
        <v>0</v>
      </c>
      <c r="F6" s="346">
        <f>'1'!W$48</f>
        <v>0</v>
      </c>
      <c r="G6" s="347">
        <f>'1'!Y$48</f>
        <v>0</v>
      </c>
    </row>
    <row r="7" spans="1:7" ht="15.75" customHeight="1" x14ac:dyDescent="0.15">
      <c r="A7" s="58">
        <v>2</v>
      </c>
      <c r="B7" s="173" t="s">
        <v>232</v>
      </c>
      <c r="C7" s="348"/>
      <c r="D7" s="349">
        <f>'2'!S$48</f>
        <v>0</v>
      </c>
      <c r="E7" s="349">
        <f>'2'!U$48</f>
        <v>0</v>
      </c>
      <c r="F7" s="349">
        <f>'2'!W$48</f>
        <v>0</v>
      </c>
      <c r="G7" s="350">
        <f>'2'!Y$48</f>
        <v>0</v>
      </c>
    </row>
    <row r="8" spans="1:7" ht="15.75" customHeight="1" x14ac:dyDescent="0.15">
      <c r="A8" s="59">
        <v>3</v>
      </c>
      <c r="B8" s="173" t="s">
        <v>233</v>
      </c>
      <c r="C8" s="348"/>
      <c r="D8" s="349">
        <f>'3'!S$48</f>
        <v>0</v>
      </c>
      <c r="E8" s="349">
        <f>'3'!U$48</f>
        <v>0</v>
      </c>
      <c r="F8" s="349">
        <f>'3'!W$48</f>
        <v>0</v>
      </c>
      <c r="G8" s="350">
        <f>'3'!Y$48</f>
        <v>0</v>
      </c>
    </row>
    <row r="9" spans="1:7" ht="15.75" customHeight="1" x14ac:dyDescent="0.15">
      <c r="A9" s="58">
        <v>4</v>
      </c>
      <c r="B9" s="173" t="s">
        <v>27</v>
      </c>
      <c r="C9" s="348"/>
      <c r="D9" s="349">
        <f>'4'!S$48</f>
        <v>0</v>
      </c>
      <c r="E9" s="349">
        <f>'4'!U$48</f>
        <v>0</v>
      </c>
      <c r="F9" s="349">
        <f>'4'!W$48</f>
        <v>0</v>
      </c>
      <c r="G9" s="350">
        <f>'4'!Y$48</f>
        <v>0</v>
      </c>
    </row>
    <row r="10" spans="1:7" ht="15.75" customHeight="1" x14ac:dyDescent="0.15">
      <c r="A10" s="59">
        <v>5</v>
      </c>
      <c r="B10" s="173" t="s">
        <v>234</v>
      </c>
      <c r="C10" s="348"/>
      <c r="D10" s="349">
        <f>'5'!S$48</f>
        <v>0</v>
      </c>
      <c r="E10" s="349">
        <f>'5'!U$48</f>
        <v>0</v>
      </c>
      <c r="F10" s="349">
        <f>'5'!W$48</f>
        <v>0</v>
      </c>
      <c r="G10" s="350">
        <f>'5'!Y$48</f>
        <v>0</v>
      </c>
    </row>
    <row r="11" spans="1:7" ht="15.75" customHeight="1" x14ac:dyDescent="0.15">
      <c r="A11" s="58">
        <v>6</v>
      </c>
      <c r="B11" s="173" t="s">
        <v>28</v>
      </c>
      <c r="C11" s="348"/>
      <c r="D11" s="349">
        <f>'6'!S$48</f>
        <v>0</v>
      </c>
      <c r="E11" s="349">
        <f>'6'!U$48</f>
        <v>0</v>
      </c>
      <c r="F11" s="349">
        <f>'6'!W$48</f>
        <v>0</v>
      </c>
      <c r="G11" s="350">
        <f>'6'!Y$48</f>
        <v>0</v>
      </c>
    </row>
    <row r="12" spans="1:7" ht="15.75" customHeight="1" x14ac:dyDescent="0.15">
      <c r="A12" s="59">
        <v>7</v>
      </c>
      <c r="B12" s="173" t="s">
        <v>149</v>
      </c>
      <c r="C12" s="348"/>
      <c r="D12" s="349">
        <f>'7'!S$48</f>
        <v>0</v>
      </c>
      <c r="E12" s="349">
        <f>'7'!U$48</f>
        <v>0</v>
      </c>
      <c r="F12" s="349">
        <f>'7'!W$48</f>
        <v>0</v>
      </c>
      <c r="G12" s="350">
        <f>'7'!Y$48</f>
        <v>0</v>
      </c>
    </row>
    <row r="13" spans="1:7" ht="15.75" customHeight="1" x14ac:dyDescent="0.15">
      <c r="A13" s="58">
        <v>8</v>
      </c>
      <c r="B13" s="173" t="s">
        <v>29</v>
      </c>
      <c r="C13" s="348"/>
      <c r="D13" s="349">
        <f>'8'!S$48</f>
        <v>0</v>
      </c>
      <c r="E13" s="349">
        <f>'8'!U$48</f>
        <v>0</v>
      </c>
      <c r="F13" s="349">
        <f>'8'!W$48</f>
        <v>0</v>
      </c>
      <c r="G13" s="350">
        <f>'8'!Y$48</f>
        <v>0</v>
      </c>
    </row>
    <row r="14" spans="1:7" ht="15.75" customHeight="1" x14ac:dyDescent="0.15">
      <c r="A14" s="59">
        <v>9</v>
      </c>
      <c r="B14" s="173" t="s">
        <v>30</v>
      </c>
      <c r="C14" s="348"/>
      <c r="D14" s="349">
        <f>'9'!S$48</f>
        <v>0</v>
      </c>
      <c r="E14" s="349">
        <f>'9'!U$48</f>
        <v>0</v>
      </c>
      <c r="F14" s="349">
        <f>'9'!W$48</f>
        <v>0</v>
      </c>
      <c r="G14" s="350">
        <f>'9'!Y$48</f>
        <v>0</v>
      </c>
    </row>
    <row r="15" spans="1:7" ht="15.75" customHeight="1" x14ac:dyDescent="0.15">
      <c r="A15" s="58">
        <v>10</v>
      </c>
      <c r="B15" s="173" t="s">
        <v>235</v>
      </c>
      <c r="C15" s="348"/>
      <c r="D15" s="349">
        <f>'10'!S$48</f>
        <v>0</v>
      </c>
      <c r="E15" s="349">
        <f>'10'!U$48</f>
        <v>0</v>
      </c>
      <c r="F15" s="349">
        <f>'10'!W$48</f>
        <v>0</v>
      </c>
      <c r="G15" s="350">
        <f>'10'!Y$48</f>
        <v>0</v>
      </c>
    </row>
    <row r="16" spans="1:7" ht="15.75" customHeight="1" x14ac:dyDescent="0.15">
      <c r="A16" s="59">
        <v>11</v>
      </c>
      <c r="B16" s="173" t="s">
        <v>236</v>
      </c>
      <c r="C16" s="348"/>
      <c r="D16" s="349">
        <f>'11'!S$48</f>
        <v>0</v>
      </c>
      <c r="E16" s="349">
        <f>'11'!U$48</f>
        <v>0</v>
      </c>
      <c r="F16" s="349">
        <f>'11'!W$48</f>
        <v>0</v>
      </c>
      <c r="G16" s="350">
        <f>'11'!Y$48</f>
        <v>0</v>
      </c>
    </row>
    <row r="17" spans="1:7" ht="15.75" customHeight="1" x14ac:dyDescent="0.15">
      <c r="A17" s="58">
        <v>12</v>
      </c>
      <c r="B17" s="173" t="s">
        <v>237</v>
      </c>
      <c r="C17" s="348"/>
      <c r="D17" s="349">
        <f>'12'!S$48</f>
        <v>0</v>
      </c>
      <c r="E17" s="349">
        <f>'12'!U$48</f>
        <v>0</v>
      </c>
      <c r="F17" s="349">
        <f>'12'!W$48</f>
        <v>0</v>
      </c>
      <c r="G17" s="350">
        <f>'12'!Y$48</f>
        <v>0</v>
      </c>
    </row>
    <row r="18" spans="1:7" ht="15.75" customHeight="1" x14ac:dyDescent="0.15">
      <c r="A18" s="59">
        <v>13</v>
      </c>
      <c r="B18" s="173" t="s">
        <v>267</v>
      </c>
      <c r="C18" s="348"/>
      <c r="D18" s="349">
        <f>'13'!S$48</f>
        <v>0</v>
      </c>
      <c r="E18" s="349">
        <f>'13'!U$48</f>
        <v>0</v>
      </c>
      <c r="F18" s="349">
        <f>'13'!W$48</f>
        <v>0</v>
      </c>
      <c r="G18" s="350">
        <f>'13'!Y$48</f>
        <v>0</v>
      </c>
    </row>
    <row r="19" spans="1:7" ht="15.75" customHeight="1" x14ac:dyDescent="0.15">
      <c r="A19" s="58">
        <v>14</v>
      </c>
      <c r="B19" s="173" t="s">
        <v>31</v>
      </c>
      <c r="C19" s="348"/>
      <c r="D19" s="349">
        <f>'14'!S$48</f>
        <v>0</v>
      </c>
      <c r="E19" s="349">
        <f>'14'!U$48</f>
        <v>0</v>
      </c>
      <c r="F19" s="349">
        <f>'14'!W$48</f>
        <v>0</v>
      </c>
      <c r="G19" s="350">
        <f>'14'!Y$48</f>
        <v>0</v>
      </c>
    </row>
    <row r="20" spans="1:7" ht="15.75" customHeight="1" x14ac:dyDescent="0.15">
      <c r="A20" s="59">
        <v>15</v>
      </c>
      <c r="B20" s="173" t="s">
        <v>32</v>
      </c>
      <c r="C20" s="348"/>
      <c r="D20" s="349">
        <f>'15'!S$48</f>
        <v>0</v>
      </c>
      <c r="E20" s="349">
        <f>'15'!U$48</f>
        <v>0</v>
      </c>
      <c r="F20" s="349">
        <f>'15'!W$48</f>
        <v>0</v>
      </c>
      <c r="G20" s="350">
        <f>'15'!Y$48</f>
        <v>0</v>
      </c>
    </row>
    <row r="21" spans="1:7" ht="15.75" customHeight="1" x14ac:dyDescent="0.15">
      <c r="A21" s="58">
        <v>16</v>
      </c>
      <c r="B21" s="173" t="s">
        <v>33</v>
      </c>
      <c r="C21" s="348"/>
      <c r="D21" s="349">
        <f>'16'!S$48</f>
        <v>0</v>
      </c>
      <c r="E21" s="349">
        <f>'16'!U$48</f>
        <v>0</v>
      </c>
      <c r="F21" s="349">
        <f>'16'!W$48</f>
        <v>0</v>
      </c>
      <c r="G21" s="350">
        <f>'16'!Y$48</f>
        <v>0</v>
      </c>
    </row>
    <row r="22" spans="1:7" ht="15.75" customHeight="1" x14ac:dyDescent="0.15">
      <c r="A22" s="59">
        <v>17</v>
      </c>
      <c r="B22" s="173" t="s">
        <v>150</v>
      </c>
      <c r="C22" s="348"/>
      <c r="D22" s="349">
        <f>'17'!S$48</f>
        <v>0</v>
      </c>
      <c r="E22" s="349">
        <f>'17'!U$48</f>
        <v>0</v>
      </c>
      <c r="F22" s="349">
        <f>'17'!W$48</f>
        <v>0</v>
      </c>
      <c r="G22" s="350">
        <f>'17'!Y$48</f>
        <v>0</v>
      </c>
    </row>
    <row r="23" spans="1:7" ht="15.75" customHeight="1" x14ac:dyDescent="0.15">
      <c r="A23" s="58">
        <v>18</v>
      </c>
      <c r="B23" s="173" t="s">
        <v>151</v>
      </c>
      <c r="C23" s="348"/>
      <c r="D23" s="349">
        <f>'18'!S$48</f>
        <v>0</v>
      </c>
      <c r="E23" s="349">
        <f>'18'!U$48</f>
        <v>0</v>
      </c>
      <c r="F23" s="349">
        <f>'18'!W$48</f>
        <v>0</v>
      </c>
      <c r="G23" s="350">
        <f>'18'!Y$48</f>
        <v>0</v>
      </c>
    </row>
    <row r="24" spans="1:7" ht="15.75" customHeight="1" x14ac:dyDescent="0.15">
      <c r="A24" s="59">
        <v>19</v>
      </c>
      <c r="B24" s="173" t="s">
        <v>152</v>
      </c>
      <c r="C24" s="348"/>
      <c r="D24" s="349">
        <f>'19'!S$48</f>
        <v>0</v>
      </c>
      <c r="E24" s="349">
        <f>'19'!U$48</f>
        <v>0</v>
      </c>
      <c r="F24" s="349">
        <f>'19'!W$48</f>
        <v>0</v>
      </c>
      <c r="G24" s="350">
        <f>'19'!Y$48</f>
        <v>0</v>
      </c>
    </row>
    <row r="25" spans="1:7" ht="15.75" customHeight="1" x14ac:dyDescent="0.15">
      <c r="A25" s="58">
        <v>20</v>
      </c>
      <c r="B25" s="173" t="s">
        <v>238</v>
      </c>
      <c r="C25" s="348"/>
      <c r="D25" s="349">
        <f>'20'!S$48</f>
        <v>0</v>
      </c>
      <c r="E25" s="349">
        <f>'20'!U$48</f>
        <v>0</v>
      </c>
      <c r="F25" s="349">
        <f>'20'!W$48</f>
        <v>0</v>
      </c>
      <c r="G25" s="350">
        <f>'20'!Y$48</f>
        <v>0</v>
      </c>
    </row>
    <row r="26" spans="1:7" ht="15.75" customHeight="1" x14ac:dyDescent="0.15">
      <c r="A26" s="59">
        <v>21</v>
      </c>
      <c r="B26" s="173" t="s">
        <v>34</v>
      </c>
      <c r="C26" s="348"/>
      <c r="D26" s="349">
        <f>'21'!S$48</f>
        <v>0</v>
      </c>
      <c r="E26" s="349">
        <f>'21'!U$48</f>
        <v>0</v>
      </c>
      <c r="F26" s="349">
        <f>'21'!W$48</f>
        <v>0</v>
      </c>
      <c r="G26" s="350">
        <f>'21'!Y$48</f>
        <v>0</v>
      </c>
    </row>
    <row r="27" spans="1:7" ht="15.75" customHeight="1" x14ac:dyDescent="0.15">
      <c r="A27" s="58">
        <v>22</v>
      </c>
      <c r="B27" s="173" t="s">
        <v>173</v>
      </c>
      <c r="C27" s="348"/>
      <c r="D27" s="349">
        <f>'22'!S$48</f>
        <v>0</v>
      </c>
      <c r="E27" s="349">
        <f>'22'!U$48</f>
        <v>0</v>
      </c>
      <c r="F27" s="349">
        <f>'22'!W$48</f>
        <v>0</v>
      </c>
      <c r="G27" s="350">
        <f>'22'!Y$48</f>
        <v>0</v>
      </c>
    </row>
    <row r="28" spans="1:7" ht="15.75" customHeight="1" x14ac:dyDescent="0.15">
      <c r="A28" s="59">
        <v>23</v>
      </c>
      <c r="B28" s="173" t="s">
        <v>239</v>
      </c>
      <c r="C28" s="348"/>
      <c r="D28" s="349">
        <f>'23'!S$48</f>
        <v>0</v>
      </c>
      <c r="E28" s="349">
        <f>'23'!U$48</f>
        <v>0</v>
      </c>
      <c r="F28" s="349">
        <f>'23'!W$48</f>
        <v>0</v>
      </c>
      <c r="G28" s="350">
        <f>'23'!Y$48</f>
        <v>0</v>
      </c>
    </row>
    <row r="29" spans="1:7" ht="15.75" customHeight="1" x14ac:dyDescent="0.15">
      <c r="A29" s="58">
        <v>24</v>
      </c>
      <c r="B29" s="173" t="s">
        <v>240</v>
      </c>
      <c r="C29" s="348"/>
      <c r="D29" s="349">
        <f>'24'!S$48</f>
        <v>0</v>
      </c>
      <c r="E29" s="349">
        <f>'24'!U$48</f>
        <v>0</v>
      </c>
      <c r="F29" s="349">
        <f>'24'!W$48</f>
        <v>0</v>
      </c>
      <c r="G29" s="350">
        <f>'24'!Y$48</f>
        <v>0</v>
      </c>
    </row>
    <row r="30" spans="1:7" ht="15.75" customHeight="1" x14ac:dyDescent="0.15">
      <c r="A30" s="59">
        <v>25</v>
      </c>
      <c r="B30" s="173" t="s">
        <v>268</v>
      </c>
      <c r="C30" s="348"/>
      <c r="D30" s="349">
        <f>'25'!S$48</f>
        <v>0</v>
      </c>
      <c r="E30" s="349">
        <f>'25'!U$48</f>
        <v>0</v>
      </c>
      <c r="F30" s="349">
        <f>'25'!W$48</f>
        <v>0</v>
      </c>
      <c r="G30" s="350">
        <f>'25'!Y$48</f>
        <v>0</v>
      </c>
    </row>
    <row r="31" spans="1:7" ht="15.75" customHeight="1" x14ac:dyDescent="0.15">
      <c r="A31" s="58">
        <v>26</v>
      </c>
      <c r="B31" s="173" t="s">
        <v>52</v>
      </c>
      <c r="C31" s="348"/>
      <c r="D31" s="349">
        <f>'26'!S$48</f>
        <v>0</v>
      </c>
      <c r="E31" s="349">
        <f>'26'!U$48</f>
        <v>0</v>
      </c>
      <c r="F31" s="349">
        <f>'26'!W$48</f>
        <v>0</v>
      </c>
      <c r="G31" s="350">
        <f>'26'!Y$48</f>
        <v>0</v>
      </c>
    </row>
    <row r="32" spans="1:7" ht="15.75" customHeight="1" x14ac:dyDescent="0.15">
      <c r="A32" s="59">
        <v>27</v>
      </c>
      <c r="B32" s="173" t="s">
        <v>35</v>
      </c>
      <c r="C32" s="348"/>
      <c r="D32" s="349">
        <f>'27'!S$48</f>
        <v>0</v>
      </c>
      <c r="E32" s="349">
        <f>'27'!U$48</f>
        <v>0</v>
      </c>
      <c r="F32" s="349">
        <f>'27'!W$48</f>
        <v>0</v>
      </c>
      <c r="G32" s="350">
        <f>'27'!Y$48</f>
        <v>0</v>
      </c>
    </row>
    <row r="33" spans="1:7" ht="15.75" customHeight="1" x14ac:dyDescent="0.15">
      <c r="A33" s="58">
        <v>28</v>
      </c>
      <c r="B33" s="173" t="s">
        <v>241</v>
      </c>
      <c r="C33" s="348"/>
      <c r="D33" s="349">
        <f>'28'!S$48</f>
        <v>0</v>
      </c>
      <c r="E33" s="349">
        <f>'28'!U$48</f>
        <v>0</v>
      </c>
      <c r="F33" s="349">
        <f>'28'!W$48</f>
        <v>0</v>
      </c>
      <c r="G33" s="350">
        <f>'28'!Y$48</f>
        <v>0</v>
      </c>
    </row>
    <row r="34" spans="1:7" ht="15.75" customHeight="1" x14ac:dyDescent="0.15">
      <c r="A34" s="59">
        <v>29</v>
      </c>
      <c r="B34" s="173" t="s">
        <v>242</v>
      </c>
      <c r="C34" s="348"/>
      <c r="D34" s="349">
        <f>'29'!S$48</f>
        <v>0</v>
      </c>
      <c r="E34" s="349">
        <f>'29'!U$48</f>
        <v>0</v>
      </c>
      <c r="F34" s="349">
        <f>'29'!W$48</f>
        <v>0</v>
      </c>
      <c r="G34" s="350">
        <f>'29'!Y$48</f>
        <v>0</v>
      </c>
    </row>
    <row r="35" spans="1:7" ht="15.75" customHeight="1" x14ac:dyDescent="0.15">
      <c r="A35" s="58">
        <v>30</v>
      </c>
      <c r="B35" s="173" t="s">
        <v>243</v>
      </c>
      <c r="C35" s="348"/>
      <c r="D35" s="349">
        <f>'30'!S$48</f>
        <v>0</v>
      </c>
      <c r="E35" s="349">
        <f>'30'!U$48</f>
        <v>0</v>
      </c>
      <c r="F35" s="349">
        <f>'30'!W$48</f>
        <v>0</v>
      </c>
      <c r="G35" s="350">
        <f>'30'!Y$48</f>
        <v>0</v>
      </c>
    </row>
    <row r="36" spans="1:7" ht="15.75" customHeight="1" x14ac:dyDescent="0.15">
      <c r="A36" s="59">
        <v>31</v>
      </c>
      <c r="B36" s="173" t="s">
        <v>244</v>
      </c>
      <c r="C36" s="348"/>
      <c r="D36" s="349">
        <f>'31'!S$48</f>
        <v>0</v>
      </c>
      <c r="E36" s="349">
        <f>'31'!U$48</f>
        <v>0</v>
      </c>
      <c r="F36" s="349">
        <f>'31'!W$48</f>
        <v>0</v>
      </c>
      <c r="G36" s="350">
        <f>'31'!Y$48</f>
        <v>0</v>
      </c>
    </row>
    <row r="37" spans="1:7" ht="15.75" customHeight="1" x14ac:dyDescent="0.15">
      <c r="A37" s="58">
        <v>32</v>
      </c>
      <c r="B37" s="173" t="s">
        <v>36</v>
      </c>
      <c r="C37" s="348"/>
      <c r="D37" s="349">
        <f>'32'!S$48</f>
        <v>0</v>
      </c>
      <c r="E37" s="349">
        <f>'32'!U$48</f>
        <v>0</v>
      </c>
      <c r="F37" s="349">
        <f>'32'!W$48</f>
        <v>0</v>
      </c>
      <c r="G37" s="350">
        <f>'32'!Y$48</f>
        <v>0</v>
      </c>
    </row>
    <row r="38" spans="1:7" ht="15.75" customHeight="1" x14ac:dyDescent="0.15">
      <c r="A38" s="59">
        <v>33</v>
      </c>
      <c r="B38" s="173" t="s">
        <v>37</v>
      </c>
      <c r="C38" s="348"/>
      <c r="D38" s="349">
        <f>'33'!S$48</f>
        <v>0</v>
      </c>
      <c r="E38" s="349">
        <f>'33'!U$48</f>
        <v>0</v>
      </c>
      <c r="F38" s="349">
        <f>'33'!W$48</f>
        <v>0</v>
      </c>
      <c r="G38" s="350">
        <f>'33'!Y$48</f>
        <v>0</v>
      </c>
    </row>
    <row r="39" spans="1:7" ht="15.75" customHeight="1" x14ac:dyDescent="0.15">
      <c r="A39" s="58">
        <v>34</v>
      </c>
      <c r="B39" s="173" t="s">
        <v>245</v>
      </c>
      <c r="C39" s="348"/>
      <c r="D39" s="349">
        <f>'34'!S$48</f>
        <v>0</v>
      </c>
      <c r="E39" s="349">
        <f>'34'!U$48</f>
        <v>0</v>
      </c>
      <c r="F39" s="349">
        <f>'34'!W$48</f>
        <v>0</v>
      </c>
      <c r="G39" s="350">
        <f>'34'!Y$48</f>
        <v>0</v>
      </c>
    </row>
    <row r="40" spans="1:7" ht="15.75" customHeight="1" x14ac:dyDescent="0.15">
      <c r="A40" s="59">
        <v>35</v>
      </c>
      <c r="B40" s="173" t="s">
        <v>120</v>
      </c>
      <c r="C40" s="348"/>
      <c r="D40" s="349">
        <f>'35'!S$48</f>
        <v>0</v>
      </c>
      <c r="E40" s="349">
        <f>'35'!U$48</f>
        <v>0</v>
      </c>
      <c r="F40" s="349">
        <f>'35'!W$48</f>
        <v>0</v>
      </c>
      <c r="G40" s="350">
        <f>'35'!Y$48</f>
        <v>0</v>
      </c>
    </row>
    <row r="41" spans="1:7" ht="15.75" customHeight="1" x14ac:dyDescent="0.15">
      <c r="A41" s="58">
        <v>36</v>
      </c>
      <c r="B41" s="173" t="s">
        <v>38</v>
      </c>
      <c r="C41" s="348"/>
      <c r="D41" s="349">
        <f>'36'!S$48</f>
        <v>0</v>
      </c>
      <c r="E41" s="349">
        <f>'36'!U$48</f>
        <v>0</v>
      </c>
      <c r="F41" s="349">
        <f>'36'!W$48</f>
        <v>0</v>
      </c>
      <c r="G41" s="350">
        <f>'36'!Y$48</f>
        <v>0</v>
      </c>
    </row>
    <row r="42" spans="1:7" ht="15.75" customHeight="1" x14ac:dyDescent="0.15">
      <c r="A42" s="59">
        <v>37</v>
      </c>
      <c r="B42" s="173" t="s">
        <v>39</v>
      </c>
      <c r="C42" s="348"/>
      <c r="D42" s="349">
        <f>'37'!S$48</f>
        <v>0</v>
      </c>
      <c r="E42" s="349">
        <f>'37'!U$48</f>
        <v>0</v>
      </c>
      <c r="F42" s="349">
        <f>'37'!W$48</f>
        <v>0</v>
      </c>
      <c r="G42" s="350">
        <f>'37'!Y$48</f>
        <v>0</v>
      </c>
    </row>
    <row r="43" spans="1:7" ht="15.75" customHeight="1" x14ac:dyDescent="0.15">
      <c r="A43" s="58">
        <v>38</v>
      </c>
      <c r="B43" s="173" t="s">
        <v>246</v>
      </c>
      <c r="C43" s="348"/>
      <c r="D43" s="349">
        <f>'38'!S$48</f>
        <v>0</v>
      </c>
      <c r="E43" s="349">
        <f>'38'!U$48</f>
        <v>0</v>
      </c>
      <c r="F43" s="349">
        <f>'38'!W$48</f>
        <v>0</v>
      </c>
      <c r="G43" s="350">
        <f>'38'!Y$48</f>
        <v>0</v>
      </c>
    </row>
    <row r="44" spans="1:7" ht="15.75" customHeight="1" x14ac:dyDescent="0.15">
      <c r="A44" s="59">
        <v>39</v>
      </c>
      <c r="B44" s="173" t="s">
        <v>247</v>
      </c>
      <c r="C44" s="348"/>
      <c r="D44" s="349">
        <f>'39'!S$48</f>
        <v>0</v>
      </c>
      <c r="E44" s="349">
        <f>'39'!U$48</f>
        <v>0</v>
      </c>
      <c r="F44" s="349">
        <f>'39'!W$48</f>
        <v>0</v>
      </c>
      <c r="G44" s="350">
        <f>'39'!Y$48</f>
        <v>0</v>
      </c>
    </row>
    <row r="45" spans="1:7" ht="15.75" customHeight="1" x14ac:dyDescent="0.15">
      <c r="A45" s="58">
        <v>40</v>
      </c>
      <c r="B45" s="173" t="s">
        <v>40</v>
      </c>
      <c r="C45" s="348"/>
      <c r="D45" s="349">
        <f>'40'!S$48</f>
        <v>0</v>
      </c>
      <c r="E45" s="349">
        <f>'40'!U$48</f>
        <v>0</v>
      </c>
      <c r="F45" s="349">
        <f>'40'!W$48</f>
        <v>0</v>
      </c>
      <c r="G45" s="350">
        <f>'40'!Y$48</f>
        <v>0</v>
      </c>
    </row>
    <row r="46" spans="1:7" ht="15.75" customHeight="1" x14ac:dyDescent="0.15">
      <c r="A46" s="59">
        <v>41</v>
      </c>
      <c r="B46" s="173" t="s">
        <v>41</v>
      </c>
      <c r="C46" s="348"/>
      <c r="D46" s="349">
        <f>'41'!S$48</f>
        <v>0</v>
      </c>
      <c r="E46" s="349">
        <f>'41'!U$48</f>
        <v>0</v>
      </c>
      <c r="F46" s="349">
        <f>'41'!W$48</f>
        <v>0</v>
      </c>
      <c r="G46" s="350">
        <f>'41'!Y$48</f>
        <v>0</v>
      </c>
    </row>
    <row r="47" spans="1:7" ht="15.75" customHeight="1" x14ac:dyDescent="0.15">
      <c r="A47" s="58">
        <v>42</v>
      </c>
      <c r="B47" s="173" t="s">
        <v>248</v>
      </c>
      <c r="C47" s="348"/>
      <c r="D47" s="349">
        <f>'42'!S$48</f>
        <v>0</v>
      </c>
      <c r="E47" s="349">
        <f>'42'!U$48</f>
        <v>0</v>
      </c>
      <c r="F47" s="349">
        <f>'42'!W$48</f>
        <v>0</v>
      </c>
      <c r="G47" s="350">
        <f>'42'!Y$48</f>
        <v>0</v>
      </c>
    </row>
    <row r="48" spans="1:7" ht="15.75" customHeight="1" thickBot="1" x14ac:dyDescent="0.2">
      <c r="A48" s="61">
        <v>43</v>
      </c>
      <c r="B48" s="258" t="s">
        <v>249</v>
      </c>
      <c r="C48" s="459"/>
      <c r="D48" s="351">
        <f>'43'!S$48</f>
        <v>0</v>
      </c>
      <c r="E48" s="351">
        <f>'43'!U$48</f>
        <v>0</v>
      </c>
      <c r="F48" s="351">
        <f>'43'!W$48</f>
        <v>0</v>
      </c>
      <c r="G48" s="352">
        <f>'43'!Y$48</f>
        <v>0</v>
      </c>
    </row>
    <row r="49" spans="1:7" ht="24" customHeight="1" thickBot="1" x14ac:dyDescent="0.2">
      <c r="A49" s="14"/>
      <c r="B49" s="171" t="s">
        <v>293</v>
      </c>
      <c r="C49" s="353">
        <f>SUM(C6:C48)</f>
        <v>0</v>
      </c>
      <c r="D49" s="354">
        <f t="shared" ref="D49:G49" si="0">SUM(D6:D48)</f>
        <v>0</v>
      </c>
      <c r="E49" s="355">
        <f t="shared" si="0"/>
        <v>0</v>
      </c>
      <c r="F49" s="355">
        <f t="shared" si="0"/>
        <v>0</v>
      </c>
      <c r="G49" s="356">
        <f t="shared" si="0"/>
        <v>0</v>
      </c>
    </row>
    <row r="51" spans="1:7" ht="15.75" customHeight="1" x14ac:dyDescent="0.15">
      <c r="B51" s="8" t="s">
        <v>88</v>
      </c>
      <c r="C51" s="9"/>
      <c r="D51" s="9"/>
    </row>
    <row r="52" spans="1:7" ht="15.75" customHeight="1" x14ac:dyDescent="0.15">
      <c r="B52" s="3"/>
      <c r="C52" s="466" t="s">
        <v>443</v>
      </c>
      <c r="D52" s="467"/>
    </row>
    <row r="53" spans="1:7" ht="15.75" customHeight="1" x14ac:dyDescent="0.15">
      <c r="B53" s="10"/>
      <c r="C53" s="468" t="s">
        <v>291</v>
      </c>
      <c r="D53" s="464"/>
    </row>
    <row r="54" spans="1:7" ht="15.75" customHeight="1" x14ac:dyDescent="0.15">
      <c r="B54" s="338" t="s">
        <v>438</v>
      </c>
      <c r="C54" s="469">
        <v>0.7489932696910816</v>
      </c>
      <c r="D54" s="470"/>
    </row>
    <row r="55" spans="1:7" ht="15.75" customHeight="1" x14ac:dyDescent="0.15">
      <c r="B55" s="342" t="s">
        <v>437</v>
      </c>
      <c r="C55" s="471">
        <v>0.75259538037639806</v>
      </c>
      <c r="D55" s="472"/>
    </row>
    <row r="56" spans="1:7" ht="15.75" customHeight="1" x14ac:dyDescent="0.15">
      <c r="B56" s="344" t="s">
        <v>436</v>
      </c>
      <c r="C56" s="473">
        <v>0.73812577527090595</v>
      </c>
      <c r="D56" s="464"/>
    </row>
    <row r="57" spans="1:7" ht="15.75" customHeight="1" x14ac:dyDescent="0.15">
      <c r="B57" s="343" t="s">
        <v>439</v>
      </c>
      <c r="C57" s="474">
        <v>0.72199999999999998</v>
      </c>
      <c r="D57" s="470"/>
    </row>
    <row r="58" spans="1:7" ht="15.75" customHeight="1" x14ac:dyDescent="0.15">
      <c r="B58" s="339" t="s">
        <v>440</v>
      </c>
      <c r="C58" s="475">
        <v>0.72099999999999997</v>
      </c>
      <c r="D58" s="476"/>
    </row>
    <row r="59" spans="1:7" ht="15.75" customHeight="1" x14ac:dyDescent="0.15">
      <c r="B59" s="339" t="s">
        <v>441</v>
      </c>
      <c r="C59" s="475">
        <v>0.69299999999999995</v>
      </c>
      <c r="D59" s="476"/>
    </row>
    <row r="60" spans="1:7" ht="15.75" customHeight="1" x14ac:dyDescent="0.15">
      <c r="B60" s="340" t="s">
        <v>442</v>
      </c>
      <c r="C60" s="477">
        <v>0.67900000000000005</v>
      </c>
      <c r="D60" s="472"/>
    </row>
    <row r="61" spans="1:7" ht="15.75" customHeight="1" x14ac:dyDescent="0.15">
      <c r="B61" s="337"/>
      <c r="C61" s="326"/>
      <c r="D61" s="341" t="s">
        <v>444</v>
      </c>
    </row>
    <row r="62" spans="1:7" ht="8.25" customHeight="1" x14ac:dyDescent="0.15">
      <c r="B62" s="337"/>
      <c r="C62" s="326"/>
      <c r="D62" s="341"/>
    </row>
    <row r="63" spans="1:7" ht="15.75" customHeight="1" x14ac:dyDescent="0.15">
      <c r="B63" s="11"/>
      <c r="C63" s="465" t="s">
        <v>87</v>
      </c>
      <c r="D63" s="462"/>
    </row>
    <row r="64" spans="1:7" ht="15.75" customHeight="1" x14ac:dyDescent="0.15">
      <c r="B64" s="393" t="s">
        <v>95</v>
      </c>
      <c r="C64" s="463">
        <v>0.73799999999999999</v>
      </c>
      <c r="D64" s="464"/>
    </row>
  </sheetData>
  <mergeCells count="11">
    <mergeCell ref="C64:D64"/>
    <mergeCell ref="C63:D63"/>
    <mergeCell ref="C52:D52"/>
    <mergeCell ref="C53:D53"/>
    <mergeCell ref="C54:D54"/>
    <mergeCell ref="C55:D55"/>
    <mergeCell ref="C56:D56"/>
    <mergeCell ref="C57:D57"/>
    <mergeCell ref="C58:D58"/>
    <mergeCell ref="C59:D59"/>
    <mergeCell ref="C60:D60"/>
  </mergeCells>
  <phoneticPr fontId="5"/>
  <pageMargins left="0.74803149606299213" right="0.74803149606299213" top="0.62992125984251968" bottom="0.62992125984251968" header="0.51181102362204722" footer="0.51181102362204722"/>
  <pageSetup paperSize="9" scale="55" orientation="landscape" r:id="rId1"/>
  <headerFooter alignWithMargins="0">
    <oddHeader>&amp;L&amp;F&amp;R&amp;A</oddHeader>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CC"/>
    <pageSetUpPr fitToPage="1"/>
  </sheetPr>
  <dimension ref="A1:F63"/>
  <sheetViews>
    <sheetView zoomScale="80" zoomScaleNormal="80" workbookViewId="0">
      <selection activeCell="A65" sqref="A65"/>
    </sheetView>
  </sheetViews>
  <sheetFormatPr defaultColWidth="8.875" defaultRowHeight="18.600000000000001" customHeight="1" x14ac:dyDescent="0.15"/>
  <cols>
    <col min="1" max="1" width="4.5" style="260" customWidth="1"/>
    <col min="2" max="2" width="29" style="260" customWidth="1"/>
    <col min="3" max="6" width="14.5" style="260" customWidth="1"/>
    <col min="7" max="7" width="1.25" style="260" customWidth="1"/>
    <col min="8" max="8" width="24.75" style="260" customWidth="1"/>
    <col min="9" max="9" width="11.125" style="260" customWidth="1"/>
    <col min="10" max="10" width="13" style="260" customWidth="1"/>
    <col min="11" max="12" width="12.625" style="260" customWidth="1"/>
    <col min="13" max="16384" width="8.875" style="260"/>
  </cols>
  <sheetData>
    <row r="1" spans="1:6" ht="17.100000000000001" customHeight="1" x14ac:dyDescent="0.15">
      <c r="A1" s="259"/>
    </row>
    <row r="2" spans="1:6" ht="17.100000000000001" customHeight="1" x14ac:dyDescent="0.15">
      <c r="A2" s="328" t="s">
        <v>370</v>
      </c>
      <c r="B2" s="264"/>
      <c r="C2" s="264"/>
      <c r="D2" s="264"/>
      <c r="E2" s="264"/>
      <c r="F2" s="264"/>
    </row>
    <row r="3" spans="1:6" ht="17.100000000000001" customHeight="1" x14ac:dyDescent="0.15">
      <c r="A3" s="259"/>
    </row>
    <row r="4" spans="1:6" ht="17.100000000000001" customHeight="1" x14ac:dyDescent="0.15">
      <c r="A4" s="323"/>
      <c r="B4" s="324"/>
      <c r="C4" s="359"/>
      <c r="D4" s="359"/>
      <c r="E4" s="360"/>
      <c r="F4" s="361" t="s">
        <v>459</v>
      </c>
    </row>
    <row r="5" spans="1:6" ht="17.100000000000001" customHeight="1" x14ac:dyDescent="0.15">
      <c r="A5" s="261"/>
      <c r="B5" s="262"/>
      <c r="C5" s="362" t="s">
        <v>91</v>
      </c>
      <c r="D5" s="363" t="s">
        <v>92</v>
      </c>
      <c r="E5" s="364" t="s">
        <v>93</v>
      </c>
      <c r="F5" s="363" t="s">
        <v>94</v>
      </c>
    </row>
    <row r="6" spans="1:6" ht="17.100000000000001" customHeight="1" x14ac:dyDescent="0.15">
      <c r="A6" s="270">
        <v>1</v>
      </c>
      <c r="B6" s="271" t="s">
        <v>231</v>
      </c>
      <c r="C6" s="322">
        <f>'1'!S5+'2'!S5+'3'!S5+'4'!S5+'5'!S5+'6'!S5+'7'!S5+'8'!S5+'9'!S5+'10'!S5+'11'!S5+'12'!S5+'13'!S5+'14'!S5+'15'!S5+'16'!S5+'17'!S5+'18'!S5+'19'!S5+'20'!S5+'21'!S5+'22'!S5+'23'!S5+'24'!S5+'25'!S5+'26'!S5+'27'!S5+'28'!S5+'29'!S5+'30'!S5+'31'!S5+'32'!S5+'33'!S5+'34'!S5+'35'!S5+'36'!S5+'37'!S5+'38'!S5+'39'!S5+'40'!S5+'41'!S5+'42'!S5+'43'!S5</f>
        <v>0</v>
      </c>
      <c r="D6" s="272">
        <f>'1'!U5+'2'!U5+'3'!U5+'4'!U5+'5'!U5+'6'!U5+'7'!U5+'8'!U5+'9'!U5+'10'!U5+'11'!U5+'12'!U5+'13'!U5+'14'!U5+'15'!U5+'16'!U5+'17'!U5+'18'!U5+'19'!U5+'20'!U5+'21'!U5+'22'!U5+'23'!U5+'24'!U5+'25'!U5+'26'!U5+'27'!U5+'28'!U5+'29'!U5+'30'!U5+'31'!U5+'32'!U5+'33'!U5+'34'!U5+'35'!U5+'36'!U5+'37'!U5+'38'!U5+'39'!U5+'40'!U5+'41'!U5+'42'!U5+'43'!U5</f>
        <v>0</v>
      </c>
      <c r="E6" s="370">
        <f>'1'!W5+'2'!W5+'3'!W5+'4'!W5+'5'!W5+'6'!W5+'7'!W5+'8'!W5+'9'!W5+'10'!W5+'11'!W5+'12'!W5+'13'!W5+'14'!W5+'15'!W5+'16'!W5+'17'!W5+'18'!W5+'19'!W5+'20'!W5+'21'!W5+'22'!W5+'23'!W5+'24'!W5+'25'!W5+'26'!W5+'27'!W5+'28'!W5+'29'!W5+'30'!W5+'31'!W5+'32'!W5+'33'!W5+'34'!W5+'35'!W5+'36'!W5+'37'!W5+'38'!W5+'39'!W5+'40'!W5+'41'!W5+'42'!W5+'43'!W5</f>
        <v>0</v>
      </c>
      <c r="F6" s="370">
        <f>'1'!Y5+'2'!Y5+'3'!Y5+'4'!Y5+'5'!Y5+'6'!Y5+'7'!Y5+'8'!Y5+'9'!Y5+'10'!Y5+'11'!Y5+'12'!Y5+'13'!Y5+'14'!Y5+'15'!Y5+'16'!Y5+'17'!Y5+'18'!Y5+'19'!Y5+'20'!Y5+'21'!Y5+'22'!Y5+'23'!Y5+'24'!Y5+'25'!Y5+'26'!Y5+'27'!Y5+'28'!Y5+'29'!Y5+'30'!Y5+'31'!Y5+'32'!Y5+'33'!Y5+'34'!Y5+'35'!Y5+'36'!Y5+'37'!Y5+'38'!Y5+'39'!Y5+'40'!Y5+'41'!Y5+'42'!Y5+'43'!Y5</f>
        <v>0</v>
      </c>
    </row>
    <row r="7" spans="1:6" ht="17.100000000000001" customHeight="1" x14ac:dyDescent="0.15">
      <c r="A7" s="277">
        <v>2</v>
      </c>
      <c r="B7" s="278" t="s">
        <v>232</v>
      </c>
      <c r="C7" s="279">
        <f>'1'!S6+'2'!S6+'3'!S6+'4'!S6+'5'!S6+'6'!S6+'7'!S6+'8'!S6+'9'!S6+'10'!S6+'11'!S6+'12'!S6+'13'!S6+'14'!S6+'15'!S6+'16'!S6+'17'!S6+'18'!S6+'19'!S6+'20'!S6+'21'!S6+'22'!S6+'23'!S6+'24'!S6+'25'!S6+'26'!S6+'27'!S6+'28'!S6+'29'!S6+'30'!S6+'31'!S6+'32'!S6+'33'!S6+'34'!S6+'35'!S6+'36'!S6+'37'!S6+'38'!S6+'39'!S6+'40'!S6+'41'!S6+'42'!S6+'43'!S6</f>
        <v>0</v>
      </c>
      <c r="D7" s="280">
        <f>'1'!U6+'2'!U6+'3'!U6+'4'!U6+'5'!U6+'6'!U6+'7'!U6+'8'!U6+'9'!U6+'10'!U6+'11'!U6+'12'!U6+'13'!U6+'14'!U6+'15'!U6+'16'!U6+'17'!U6+'18'!U6+'19'!U6+'20'!U6+'21'!U6+'22'!U6+'23'!U6+'24'!U6+'25'!U6+'26'!U6+'27'!U6+'28'!U6+'29'!U6+'30'!U6+'31'!U6+'32'!U6+'33'!U6+'34'!U6+'35'!U6+'36'!U6+'37'!U6+'38'!U6+'39'!U6+'40'!U6+'41'!U6+'42'!U6+'43'!U6</f>
        <v>0</v>
      </c>
      <c r="E7" s="371">
        <f>'1'!W6+'2'!W6+'3'!W6+'4'!W6+'5'!W6+'6'!W6+'7'!W6+'8'!W6+'9'!W6+'10'!W6+'11'!W6+'12'!W6+'13'!W6+'14'!W6+'15'!W6+'16'!W6+'17'!W6+'18'!W6+'19'!W6+'20'!W6+'21'!W6+'22'!W6+'23'!W6+'24'!W6+'25'!W6+'26'!W6+'27'!W6+'28'!W6+'29'!W6+'30'!W6+'31'!W6+'32'!W6+'33'!W6+'34'!W6+'35'!W6+'36'!W6+'37'!W6+'38'!W6+'39'!W6+'40'!W6+'41'!W6+'42'!W6+'43'!W6</f>
        <v>0</v>
      </c>
      <c r="F7" s="371">
        <f>'1'!Y6+'2'!Y6+'3'!Y6+'4'!Y6+'5'!Y6+'6'!Y6+'7'!Y6+'8'!Y6+'9'!Y6+'10'!Y6+'11'!Y6+'12'!Y6+'13'!Y6+'14'!Y6+'15'!Y6+'16'!Y6+'17'!Y6+'18'!Y6+'19'!Y6+'20'!Y6+'21'!Y6+'22'!Y6+'23'!Y6+'24'!Y6+'25'!Y6+'26'!Y6+'27'!Y6+'28'!Y6+'29'!Y6+'30'!Y6+'31'!Y6+'32'!Y6+'33'!Y6+'34'!Y6+'35'!Y6+'36'!Y6+'37'!Y6+'38'!Y6+'39'!Y6+'40'!Y6+'41'!Y6+'42'!Y6+'43'!Y6</f>
        <v>0</v>
      </c>
    </row>
    <row r="8" spans="1:6" ht="17.100000000000001" customHeight="1" x14ac:dyDescent="0.15">
      <c r="A8" s="270">
        <v>3</v>
      </c>
      <c r="B8" s="278" t="s">
        <v>233</v>
      </c>
      <c r="C8" s="279">
        <f>'1'!S7+'2'!S7+'3'!S7+'4'!S7+'5'!S7+'6'!S7+'7'!S7+'8'!S7+'9'!S7+'10'!S7+'11'!S7+'12'!S7+'13'!S7+'14'!S7+'15'!S7+'16'!S7+'17'!S7+'18'!S7+'19'!S7+'20'!S7+'21'!S7+'22'!S7+'23'!S7+'24'!S7+'25'!S7+'26'!S7+'27'!S7+'28'!S7+'29'!S7+'30'!S7+'31'!S7+'32'!S7+'33'!S7+'34'!S7+'35'!S7+'36'!S7+'37'!S7+'38'!S7+'39'!S7+'40'!S7+'41'!S7+'42'!S7+'43'!S7</f>
        <v>0</v>
      </c>
      <c r="D8" s="280">
        <f>'1'!U7+'2'!U7+'3'!U7+'4'!U7+'5'!U7+'6'!U7+'7'!U7+'8'!U7+'9'!U7+'10'!U7+'11'!U7+'12'!U7+'13'!U7+'14'!U7+'15'!U7+'16'!U7+'17'!U7+'18'!U7+'19'!U7+'20'!U7+'21'!U7+'22'!U7+'23'!U7+'24'!U7+'25'!U7+'26'!U7+'27'!U7+'28'!U7+'29'!U7+'30'!U7+'31'!U7+'32'!U7+'33'!U7+'34'!U7+'35'!U7+'36'!U7+'37'!U7+'38'!U7+'39'!U7+'40'!U7+'41'!U7+'42'!U7+'43'!U7</f>
        <v>0</v>
      </c>
      <c r="E8" s="371">
        <f>'1'!W7+'2'!W7+'3'!W7+'4'!W7+'5'!W7+'6'!W7+'7'!W7+'8'!W7+'9'!W7+'10'!W7+'11'!W7+'12'!W7+'13'!W7+'14'!W7+'15'!W7+'16'!W7+'17'!W7+'18'!W7+'19'!W7+'20'!W7+'21'!W7+'22'!W7+'23'!W7+'24'!W7+'25'!W7+'26'!W7+'27'!W7+'28'!W7+'29'!W7+'30'!W7+'31'!W7+'32'!W7+'33'!W7+'34'!W7+'35'!W7+'36'!W7+'37'!W7+'38'!W7+'39'!W7+'40'!W7+'41'!W7+'42'!W7+'43'!W7</f>
        <v>0</v>
      </c>
      <c r="F8" s="371">
        <f>'1'!Y7+'2'!Y7+'3'!Y7+'4'!Y7+'5'!Y7+'6'!Y7+'7'!Y7+'8'!Y7+'9'!Y7+'10'!Y7+'11'!Y7+'12'!Y7+'13'!Y7+'14'!Y7+'15'!Y7+'16'!Y7+'17'!Y7+'18'!Y7+'19'!Y7+'20'!Y7+'21'!Y7+'22'!Y7+'23'!Y7+'24'!Y7+'25'!Y7+'26'!Y7+'27'!Y7+'28'!Y7+'29'!Y7+'30'!Y7+'31'!Y7+'32'!Y7+'33'!Y7+'34'!Y7+'35'!Y7+'36'!Y7+'37'!Y7+'38'!Y7+'39'!Y7+'40'!Y7+'41'!Y7+'42'!Y7+'43'!Y7</f>
        <v>0</v>
      </c>
    </row>
    <row r="9" spans="1:6" ht="17.100000000000001" customHeight="1" x14ac:dyDescent="0.15">
      <c r="A9" s="277">
        <v>4</v>
      </c>
      <c r="B9" s="278" t="s">
        <v>27</v>
      </c>
      <c r="C9" s="279">
        <f>'1'!S8+'2'!S8+'3'!S8+'4'!S8+'5'!S8+'6'!S8+'7'!S8+'8'!S8+'9'!S8+'10'!S8+'11'!S8+'12'!S8+'13'!S8+'14'!S8+'15'!S8+'16'!S8+'17'!S8+'18'!S8+'19'!S8+'20'!S8+'21'!S8+'22'!S8+'23'!S8+'24'!S8+'25'!S8+'26'!S8+'27'!S8+'28'!S8+'29'!S8+'30'!S8+'31'!S8+'32'!S8+'33'!S8+'34'!S8+'35'!S8+'36'!S8+'37'!S8+'38'!S8+'39'!S8+'40'!S8+'41'!S8+'42'!S8+'43'!S8</f>
        <v>0</v>
      </c>
      <c r="D9" s="280">
        <f>'1'!U8+'2'!U8+'3'!U8+'4'!U8+'5'!U8+'6'!U8+'7'!U8+'8'!U8+'9'!U8+'10'!U8+'11'!U8+'12'!U8+'13'!U8+'14'!U8+'15'!U8+'16'!U8+'17'!U8+'18'!U8+'19'!U8+'20'!U8+'21'!U8+'22'!U8+'23'!U8+'24'!U8+'25'!U8+'26'!U8+'27'!U8+'28'!U8+'29'!U8+'30'!U8+'31'!U8+'32'!U8+'33'!U8+'34'!U8+'35'!U8+'36'!U8+'37'!U8+'38'!U8+'39'!U8+'40'!U8+'41'!U8+'42'!U8+'43'!U8</f>
        <v>0</v>
      </c>
      <c r="E9" s="371">
        <f>'1'!W8+'2'!W8+'3'!W8+'4'!W8+'5'!W8+'6'!W8+'7'!W8+'8'!W8+'9'!W8+'10'!W8+'11'!W8+'12'!W8+'13'!W8+'14'!W8+'15'!W8+'16'!W8+'17'!W8+'18'!W8+'19'!W8+'20'!W8+'21'!W8+'22'!W8+'23'!W8+'24'!W8+'25'!W8+'26'!W8+'27'!W8+'28'!W8+'29'!W8+'30'!W8+'31'!W8+'32'!W8+'33'!W8+'34'!W8+'35'!W8+'36'!W8+'37'!W8+'38'!W8+'39'!W8+'40'!W8+'41'!W8+'42'!W8+'43'!W8</f>
        <v>0</v>
      </c>
      <c r="F9" s="371">
        <f>'1'!Y8+'2'!Y8+'3'!Y8+'4'!Y8+'5'!Y8+'6'!Y8+'7'!Y8+'8'!Y8+'9'!Y8+'10'!Y8+'11'!Y8+'12'!Y8+'13'!Y8+'14'!Y8+'15'!Y8+'16'!Y8+'17'!Y8+'18'!Y8+'19'!Y8+'20'!Y8+'21'!Y8+'22'!Y8+'23'!Y8+'24'!Y8+'25'!Y8+'26'!Y8+'27'!Y8+'28'!Y8+'29'!Y8+'30'!Y8+'31'!Y8+'32'!Y8+'33'!Y8+'34'!Y8+'35'!Y8+'36'!Y8+'37'!Y8+'38'!Y8+'39'!Y8+'40'!Y8+'41'!Y8+'42'!Y8+'43'!Y8</f>
        <v>0</v>
      </c>
    </row>
    <row r="10" spans="1:6" ht="17.100000000000001" customHeight="1" x14ac:dyDescent="0.15">
      <c r="A10" s="270">
        <v>5</v>
      </c>
      <c r="B10" s="278" t="s">
        <v>234</v>
      </c>
      <c r="C10" s="279">
        <f>'1'!S9+'2'!S9+'3'!S9+'4'!S9+'5'!S9+'6'!S9+'7'!S9+'8'!S9+'9'!S9+'10'!S9+'11'!S9+'12'!S9+'13'!S9+'14'!S9+'15'!S9+'16'!S9+'17'!S9+'18'!S9+'19'!S9+'20'!S9+'21'!S9+'22'!S9+'23'!S9+'24'!S9+'25'!S9+'26'!S9+'27'!S9+'28'!S9+'29'!S9+'30'!S9+'31'!S9+'32'!S9+'33'!S9+'34'!S9+'35'!S9+'36'!S9+'37'!S9+'38'!S9+'39'!S9+'40'!S9+'41'!S9+'42'!S9+'43'!S9</f>
        <v>0</v>
      </c>
      <c r="D10" s="280">
        <f>'1'!U9+'2'!U9+'3'!U9+'4'!U9+'5'!U9+'6'!U9+'7'!U9+'8'!U9+'9'!U9+'10'!U9+'11'!U9+'12'!U9+'13'!U9+'14'!U9+'15'!U9+'16'!U9+'17'!U9+'18'!U9+'19'!U9+'20'!U9+'21'!U9+'22'!U9+'23'!U9+'24'!U9+'25'!U9+'26'!U9+'27'!U9+'28'!U9+'29'!U9+'30'!U9+'31'!U9+'32'!U9+'33'!U9+'34'!U9+'35'!U9+'36'!U9+'37'!U9+'38'!U9+'39'!U9+'40'!U9+'41'!U9+'42'!U9+'43'!U9</f>
        <v>0</v>
      </c>
      <c r="E10" s="371">
        <f>'1'!W9+'2'!W9+'3'!W9+'4'!W9+'5'!W9+'6'!W9+'7'!W9+'8'!W9+'9'!W9+'10'!W9+'11'!W9+'12'!W9+'13'!W9+'14'!W9+'15'!W9+'16'!W9+'17'!W9+'18'!W9+'19'!W9+'20'!W9+'21'!W9+'22'!W9+'23'!W9+'24'!W9+'25'!W9+'26'!W9+'27'!W9+'28'!W9+'29'!W9+'30'!W9+'31'!W9+'32'!W9+'33'!W9+'34'!W9+'35'!W9+'36'!W9+'37'!W9+'38'!W9+'39'!W9+'40'!W9+'41'!W9+'42'!W9+'43'!W9</f>
        <v>0</v>
      </c>
      <c r="F10" s="371">
        <f>'1'!Y9+'2'!Y9+'3'!Y9+'4'!Y9+'5'!Y9+'6'!Y9+'7'!Y9+'8'!Y9+'9'!Y9+'10'!Y9+'11'!Y9+'12'!Y9+'13'!Y9+'14'!Y9+'15'!Y9+'16'!Y9+'17'!Y9+'18'!Y9+'19'!Y9+'20'!Y9+'21'!Y9+'22'!Y9+'23'!Y9+'24'!Y9+'25'!Y9+'26'!Y9+'27'!Y9+'28'!Y9+'29'!Y9+'30'!Y9+'31'!Y9+'32'!Y9+'33'!Y9+'34'!Y9+'35'!Y9+'36'!Y9+'37'!Y9+'38'!Y9+'39'!Y9+'40'!Y9+'41'!Y9+'42'!Y9+'43'!Y9</f>
        <v>0</v>
      </c>
    </row>
    <row r="11" spans="1:6" ht="17.100000000000001" customHeight="1" x14ac:dyDescent="0.15">
      <c r="A11" s="277">
        <v>6</v>
      </c>
      <c r="B11" s="278" t="s">
        <v>28</v>
      </c>
      <c r="C11" s="279">
        <f>'1'!S10+'2'!S10+'3'!S10+'4'!S10+'5'!S10+'6'!S10+'7'!S10+'8'!S10+'9'!S10+'10'!S10+'11'!S10+'12'!S10+'13'!S10+'14'!S10+'15'!S10+'16'!S10+'17'!S10+'18'!S10+'19'!S10+'20'!S10+'21'!S10+'22'!S10+'23'!S10+'24'!S10+'25'!S10+'26'!S10+'27'!S10+'28'!S10+'29'!S10+'30'!S10+'31'!S10+'32'!S10+'33'!S10+'34'!S10+'35'!S10+'36'!S10+'37'!S10+'38'!S10+'39'!S10+'40'!S10+'41'!S10+'42'!S10+'43'!S10</f>
        <v>0</v>
      </c>
      <c r="D11" s="280">
        <f>'1'!U10+'2'!U10+'3'!U10+'4'!U10+'5'!U10+'6'!U10+'7'!U10+'8'!U10+'9'!U10+'10'!U10+'11'!U10+'12'!U10+'13'!U10+'14'!U10+'15'!U10+'16'!U10+'17'!U10+'18'!U10+'19'!U10+'20'!U10+'21'!U10+'22'!U10+'23'!U10+'24'!U10+'25'!U10+'26'!U10+'27'!U10+'28'!U10+'29'!U10+'30'!U10+'31'!U10+'32'!U10+'33'!U10+'34'!U10+'35'!U10+'36'!U10+'37'!U10+'38'!U10+'39'!U10+'40'!U10+'41'!U10+'42'!U10+'43'!U10</f>
        <v>0</v>
      </c>
      <c r="E11" s="371">
        <f>'1'!W10+'2'!W10+'3'!W10+'4'!W10+'5'!W10+'6'!W10+'7'!W10+'8'!W10+'9'!W10+'10'!W10+'11'!W10+'12'!W10+'13'!W10+'14'!W10+'15'!W10+'16'!W10+'17'!W10+'18'!W10+'19'!W10+'20'!W10+'21'!W10+'22'!W10+'23'!W10+'24'!W10+'25'!W10+'26'!W10+'27'!W10+'28'!W10+'29'!W10+'30'!W10+'31'!W10+'32'!W10+'33'!W10+'34'!W10+'35'!W10+'36'!W10+'37'!W10+'38'!W10+'39'!W10+'40'!W10+'41'!W10+'42'!W10+'43'!W10</f>
        <v>0</v>
      </c>
      <c r="F11" s="371">
        <f>'1'!Y10+'2'!Y10+'3'!Y10+'4'!Y10+'5'!Y10+'6'!Y10+'7'!Y10+'8'!Y10+'9'!Y10+'10'!Y10+'11'!Y10+'12'!Y10+'13'!Y10+'14'!Y10+'15'!Y10+'16'!Y10+'17'!Y10+'18'!Y10+'19'!Y10+'20'!Y10+'21'!Y10+'22'!Y10+'23'!Y10+'24'!Y10+'25'!Y10+'26'!Y10+'27'!Y10+'28'!Y10+'29'!Y10+'30'!Y10+'31'!Y10+'32'!Y10+'33'!Y10+'34'!Y10+'35'!Y10+'36'!Y10+'37'!Y10+'38'!Y10+'39'!Y10+'40'!Y10+'41'!Y10+'42'!Y10+'43'!Y10</f>
        <v>0</v>
      </c>
    </row>
    <row r="12" spans="1:6" ht="17.100000000000001" customHeight="1" x14ac:dyDescent="0.15">
      <c r="A12" s="270">
        <v>7</v>
      </c>
      <c r="B12" s="278" t="s">
        <v>149</v>
      </c>
      <c r="C12" s="279">
        <f>'1'!S11+'2'!S11+'3'!S11+'4'!S11+'5'!S11+'6'!S11+'7'!S11+'8'!S11+'9'!S11+'10'!S11+'11'!S11+'12'!S11+'13'!S11+'14'!S11+'15'!S11+'16'!S11+'17'!S11+'18'!S11+'19'!S11+'20'!S11+'21'!S11+'22'!S11+'23'!S11+'24'!S11+'25'!S11+'26'!S11+'27'!S11+'28'!S11+'29'!S11+'30'!S11+'31'!S11+'32'!S11+'33'!S11+'34'!S11+'35'!S11+'36'!S11+'37'!S11+'38'!S11+'39'!S11+'40'!S11+'41'!S11+'42'!S11+'43'!S11</f>
        <v>0</v>
      </c>
      <c r="D12" s="280">
        <f>'1'!U11+'2'!U11+'3'!U11+'4'!U11+'5'!U11+'6'!U11+'7'!U11+'8'!U11+'9'!U11+'10'!U11+'11'!U11+'12'!U11+'13'!U11+'14'!U11+'15'!U11+'16'!U11+'17'!U11+'18'!U11+'19'!U11+'20'!U11+'21'!U11+'22'!U11+'23'!U11+'24'!U11+'25'!U11+'26'!U11+'27'!U11+'28'!U11+'29'!U11+'30'!U11+'31'!U11+'32'!U11+'33'!U11+'34'!U11+'35'!U11+'36'!U11+'37'!U11+'38'!U11+'39'!U11+'40'!U11+'41'!U11+'42'!U11+'43'!U11</f>
        <v>0</v>
      </c>
      <c r="E12" s="371">
        <f>'1'!W11+'2'!W11+'3'!W11+'4'!W11+'5'!W11+'6'!W11+'7'!W11+'8'!W11+'9'!W11+'10'!W11+'11'!W11+'12'!W11+'13'!W11+'14'!W11+'15'!W11+'16'!W11+'17'!W11+'18'!W11+'19'!W11+'20'!W11+'21'!W11+'22'!W11+'23'!W11+'24'!W11+'25'!W11+'26'!W11+'27'!W11+'28'!W11+'29'!W11+'30'!W11+'31'!W11+'32'!W11+'33'!W11+'34'!W11+'35'!W11+'36'!W11+'37'!W11+'38'!W11+'39'!W11+'40'!W11+'41'!W11+'42'!W11+'43'!W11</f>
        <v>0</v>
      </c>
      <c r="F12" s="371">
        <f>'1'!Y11+'2'!Y11+'3'!Y11+'4'!Y11+'5'!Y11+'6'!Y11+'7'!Y11+'8'!Y11+'9'!Y11+'10'!Y11+'11'!Y11+'12'!Y11+'13'!Y11+'14'!Y11+'15'!Y11+'16'!Y11+'17'!Y11+'18'!Y11+'19'!Y11+'20'!Y11+'21'!Y11+'22'!Y11+'23'!Y11+'24'!Y11+'25'!Y11+'26'!Y11+'27'!Y11+'28'!Y11+'29'!Y11+'30'!Y11+'31'!Y11+'32'!Y11+'33'!Y11+'34'!Y11+'35'!Y11+'36'!Y11+'37'!Y11+'38'!Y11+'39'!Y11+'40'!Y11+'41'!Y11+'42'!Y11+'43'!Y11</f>
        <v>0</v>
      </c>
    </row>
    <row r="13" spans="1:6" ht="17.100000000000001" customHeight="1" x14ac:dyDescent="0.15">
      <c r="A13" s="277">
        <v>8</v>
      </c>
      <c r="B13" s="278" t="s">
        <v>29</v>
      </c>
      <c r="C13" s="279">
        <f>'1'!S12+'2'!S12+'3'!S12+'4'!S12+'5'!S12+'6'!S12+'7'!S12+'8'!S12+'9'!S12+'10'!S12+'11'!S12+'12'!S12+'13'!S12+'14'!S12+'15'!S12+'16'!S12+'17'!S12+'18'!S12+'19'!S12+'20'!S12+'21'!S12+'22'!S12+'23'!S12+'24'!S12+'25'!S12+'26'!S12+'27'!S12+'28'!S12+'29'!S12+'30'!S12+'31'!S12+'32'!S12+'33'!S12+'34'!S12+'35'!S12+'36'!S12+'37'!S12+'38'!S12+'39'!S12+'40'!S12+'41'!S12+'42'!S12+'43'!S12</f>
        <v>0</v>
      </c>
      <c r="D13" s="280">
        <f>'1'!U12+'2'!U12+'3'!U12+'4'!U12+'5'!U12+'6'!U12+'7'!U12+'8'!U12+'9'!U12+'10'!U12+'11'!U12+'12'!U12+'13'!U12+'14'!U12+'15'!U12+'16'!U12+'17'!U12+'18'!U12+'19'!U12+'20'!U12+'21'!U12+'22'!U12+'23'!U12+'24'!U12+'25'!U12+'26'!U12+'27'!U12+'28'!U12+'29'!U12+'30'!U12+'31'!U12+'32'!U12+'33'!U12+'34'!U12+'35'!U12+'36'!U12+'37'!U12+'38'!U12+'39'!U12+'40'!U12+'41'!U12+'42'!U12+'43'!U12</f>
        <v>0</v>
      </c>
      <c r="E13" s="371">
        <f>'1'!W12+'2'!W12+'3'!W12+'4'!W12+'5'!W12+'6'!W12+'7'!W12+'8'!W12+'9'!W12+'10'!W12+'11'!W12+'12'!W12+'13'!W12+'14'!W12+'15'!W12+'16'!W12+'17'!W12+'18'!W12+'19'!W12+'20'!W12+'21'!W12+'22'!W12+'23'!W12+'24'!W12+'25'!W12+'26'!W12+'27'!W12+'28'!W12+'29'!W12+'30'!W12+'31'!W12+'32'!W12+'33'!W12+'34'!W12+'35'!W12+'36'!W12+'37'!W12+'38'!W12+'39'!W12+'40'!W12+'41'!W12+'42'!W12+'43'!W12</f>
        <v>0</v>
      </c>
      <c r="F13" s="371">
        <f>'1'!Y12+'2'!Y12+'3'!Y12+'4'!Y12+'5'!Y12+'6'!Y12+'7'!Y12+'8'!Y12+'9'!Y12+'10'!Y12+'11'!Y12+'12'!Y12+'13'!Y12+'14'!Y12+'15'!Y12+'16'!Y12+'17'!Y12+'18'!Y12+'19'!Y12+'20'!Y12+'21'!Y12+'22'!Y12+'23'!Y12+'24'!Y12+'25'!Y12+'26'!Y12+'27'!Y12+'28'!Y12+'29'!Y12+'30'!Y12+'31'!Y12+'32'!Y12+'33'!Y12+'34'!Y12+'35'!Y12+'36'!Y12+'37'!Y12+'38'!Y12+'39'!Y12+'40'!Y12+'41'!Y12+'42'!Y12+'43'!Y12</f>
        <v>0</v>
      </c>
    </row>
    <row r="14" spans="1:6" ht="17.100000000000001" customHeight="1" x14ac:dyDescent="0.15">
      <c r="A14" s="270">
        <v>9</v>
      </c>
      <c r="B14" s="278" t="s">
        <v>30</v>
      </c>
      <c r="C14" s="279">
        <f>'1'!S13+'2'!S13+'3'!S13+'4'!S13+'5'!S13+'6'!S13+'7'!S13+'8'!S13+'9'!S13+'10'!S13+'11'!S13+'12'!S13+'13'!S13+'14'!S13+'15'!S13+'16'!S13+'17'!S13+'18'!S13+'19'!S13+'20'!S13+'21'!S13+'22'!S13+'23'!S13+'24'!S13+'25'!S13+'26'!S13+'27'!S13+'28'!S13+'29'!S13+'30'!S13+'31'!S13+'32'!S13+'33'!S13+'34'!S13+'35'!S13+'36'!S13+'37'!S13+'38'!S13+'39'!S13+'40'!S13+'41'!S13+'42'!S13+'43'!S13</f>
        <v>0</v>
      </c>
      <c r="D14" s="280">
        <f>'1'!U13+'2'!U13+'3'!U13+'4'!U13+'5'!U13+'6'!U13+'7'!U13+'8'!U13+'9'!U13+'10'!U13+'11'!U13+'12'!U13+'13'!U13+'14'!U13+'15'!U13+'16'!U13+'17'!U13+'18'!U13+'19'!U13+'20'!U13+'21'!U13+'22'!U13+'23'!U13+'24'!U13+'25'!U13+'26'!U13+'27'!U13+'28'!U13+'29'!U13+'30'!U13+'31'!U13+'32'!U13+'33'!U13+'34'!U13+'35'!U13+'36'!U13+'37'!U13+'38'!U13+'39'!U13+'40'!U13+'41'!U13+'42'!U13+'43'!U13</f>
        <v>0</v>
      </c>
      <c r="E14" s="371">
        <f>'1'!W13+'2'!W13+'3'!W13+'4'!W13+'5'!W13+'6'!W13+'7'!W13+'8'!W13+'9'!W13+'10'!W13+'11'!W13+'12'!W13+'13'!W13+'14'!W13+'15'!W13+'16'!W13+'17'!W13+'18'!W13+'19'!W13+'20'!W13+'21'!W13+'22'!W13+'23'!W13+'24'!W13+'25'!W13+'26'!W13+'27'!W13+'28'!W13+'29'!W13+'30'!W13+'31'!W13+'32'!W13+'33'!W13+'34'!W13+'35'!W13+'36'!W13+'37'!W13+'38'!W13+'39'!W13+'40'!W13+'41'!W13+'42'!W13+'43'!W13</f>
        <v>0</v>
      </c>
      <c r="F14" s="371">
        <f>'1'!Y13+'2'!Y13+'3'!Y13+'4'!Y13+'5'!Y13+'6'!Y13+'7'!Y13+'8'!Y13+'9'!Y13+'10'!Y13+'11'!Y13+'12'!Y13+'13'!Y13+'14'!Y13+'15'!Y13+'16'!Y13+'17'!Y13+'18'!Y13+'19'!Y13+'20'!Y13+'21'!Y13+'22'!Y13+'23'!Y13+'24'!Y13+'25'!Y13+'26'!Y13+'27'!Y13+'28'!Y13+'29'!Y13+'30'!Y13+'31'!Y13+'32'!Y13+'33'!Y13+'34'!Y13+'35'!Y13+'36'!Y13+'37'!Y13+'38'!Y13+'39'!Y13+'40'!Y13+'41'!Y13+'42'!Y13+'43'!Y13</f>
        <v>0</v>
      </c>
    </row>
    <row r="15" spans="1:6" ht="17.100000000000001" customHeight="1" x14ac:dyDescent="0.15">
      <c r="A15" s="277">
        <v>10</v>
      </c>
      <c r="B15" s="278" t="s">
        <v>235</v>
      </c>
      <c r="C15" s="279">
        <f>'1'!S14+'2'!S14+'3'!S14+'4'!S14+'5'!S14+'6'!S14+'7'!S14+'8'!S14+'9'!S14+'10'!S14+'11'!S14+'12'!S14+'13'!S14+'14'!S14+'15'!S14+'16'!S14+'17'!S14+'18'!S14+'19'!S14+'20'!S14+'21'!S14+'22'!S14+'23'!S14+'24'!S14+'25'!S14+'26'!S14+'27'!S14+'28'!S14+'29'!S14+'30'!S14+'31'!S14+'32'!S14+'33'!S14+'34'!S14+'35'!S14+'36'!S14+'37'!S14+'38'!S14+'39'!S14+'40'!S14+'41'!S14+'42'!S14+'43'!S14</f>
        <v>0</v>
      </c>
      <c r="D15" s="280">
        <f>'1'!U14+'2'!U14+'3'!U14+'4'!U14+'5'!U14+'6'!U14+'7'!U14+'8'!U14+'9'!U14+'10'!U14+'11'!U14+'12'!U14+'13'!U14+'14'!U14+'15'!U14+'16'!U14+'17'!U14+'18'!U14+'19'!U14+'20'!U14+'21'!U14+'22'!U14+'23'!U14+'24'!U14+'25'!U14+'26'!U14+'27'!U14+'28'!U14+'29'!U14+'30'!U14+'31'!U14+'32'!U14+'33'!U14+'34'!U14+'35'!U14+'36'!U14+'37'!U14+'38'!U14+'39'!U14+'40'!U14+'41'!U14+'42'!U14+'43'!U14</f>
        <v>0</v>
      </c>
      <c r="E15" s="371">
        <f>'1'!W14+'2'!W14+'3'!W14+'4'!W14+'5'!W14+'6'!W14+'7'!W14+'8'!W14+'9'!W14+'10'!W14+'11'!W14+'12'!W14+'13'!W14+'14'!W14+'15'!W14+'16'!W14+'17'!W14+'18'!W14+'19'!W14+'20'!W14+'21'!W14+'22'!W14+'23'!W14+'24'!W14+'25'!W14+'26'!W14+'27'!W14+'28'!W14+'29'!W14+'30'!W14+'31'!W14+'32'!W14+'33'!W14+'34'!W14+'35'!W14+'36'!W14+'37'!W14+'38'!W14+'39'!W14+'40'!W14+'41'!W14+'42'!W14+'43'!W14</f>
        <v>0</v>
      </c>
      <c r="F15" s="371">
        <f>'1'!Y14+'2'!Y14+'3'!Y14+'4'!Y14+'5'!Y14+'6'!Y14+'7'!Y14+'8'!Y14+'9'!Y14+'10'!Y14+'11'!Y14+'12'!Y14+'13'!Y14+'14'!Y14+'15'!Y14+'16'!Y14+'17'!Y14+'18'!Y14+'19'!Y14+'20'!Y14+'21'!Y14+'22'!Y14+'23'!Y14+'24'!Y14+'25'!Y14+'26'!Y14+'27'!Y14+'28'!Y14+'29'!Y14+'30'!Y14+'31'!Y14+'32'!Y14+'33'!Y14+'34'!Y14+'35'!Y14+'36'!Y14+'37'!Y14+'38'!Y14+'39'!Y14+'40'!Y14+'41'!Y14+'42'!Y14+'43'!Y14</f>
        <v>0</v>
      </c>
    </row>
    <row r="16" spans="1:6" ht="17.100000000000001" customHeight="1" x14ac:dyDescent="0.15">
      <c r="A16" s="270">
        <v>11</v>
      </c>
      <c r="B16" s="278" t="s">
        <v>236</v>
      </c>
      <c r="C16" s="279">
        <f>'1'!S15+'2'!S15+'3'!S15+'4'!S15+'5'!S15+'6'!S15+'7'!S15+'8'!S15+'9'!S15+'10'!S15+'11'!S15+'12'!S15+'13'!S15+'14'!S15+'15'!S15+'16'!S15+'17'!S15+'18'!S15+'19'!S15+'20'!S15+'21'!S15+'22'!S15+'23'!S15+'24'!S15+'25'!S15+'26'!S15+'27'!S15+'28'!S15+'29'!S15+'30'!S15+'31'!S15+'32'!S15+'33'!S15+'34'!S15+'35'!S15+'36'!S15+'37'!S15+'38'!S15+'39'!S15+'40'!S15+'41'!S15+'42'!S15+'43'!S15</f>
        <v>0</v>
      </c>
      <c r="D16" s="280">
        <f>'1'!U15+'2'!U15+'3'!U15+'4'!U15+'5'!U15+'6'!U15+'7'!U15+'8'!U15+'9'!U15+'10'!U15+'11'!U15+'12'!U15+'13'!U15+'14'!U15+'15'!U15+'16'!U15+'17'!U15+'18'!U15+'19'!U15+'20'!U15+'21'!U15+'22'!U15+'23'!U15+'24'!U15+'25'!U15+'26'!U15+'27'!U15+'28'!U15+'29'!U15+'30'!U15+'31'!U15+'32'!U15+'33'!U15+'34'!U15+'35'!U15+'36'!U15+'37'!U15+'38'!U15+'39'!U15+'40'!U15+'41'!U15+'42'!U15+'43'!U15</f>
        <v>0</v>
      </c>
      <c r="E16" s="371">
        <f>'1'!W15+'2'!W15+'3'!W15+'4'!W15+'5'!W15+'6'!W15+'7'!W15+'8'!W15+'9'!W15+'10'!W15+'11'!W15+'12'!W15+'13'!W15+'14'!W15+'15'!W15+'16'!W15+'17'!W15+'18'!W15+'19'!W15+'20'!W15+'21'!W15+'22'!W15+'23'!W15+'24'!W15+'25'!W15+'26'!W15+'27'!W15+'28'!W15+'29'!W15+'30'!W15+'31'!W15+'32'!W15+'33'!W15+'34'!W15+'35'!W15+'36'!W15+'37'!W15+'38'!W15+'39'!W15+'40'!W15+'41'!W15+'42'!W15+'43'!W15</f>
        <v>0</v>
      </c>
      <c r="F16" s="371">
        <f>'1'!Y15+'2'!Y15+'3'!Y15+'4'!Y15+'5'!Y15+'6'!Y15+'7'!Y15+'8'!Y15+'9'!Y15+'10'!Y15+'11'!Y15+'12'!Y15+'13'!Y15+'14'!Y15+'15'!Y15+'16'!Y15+'17'!Y15+'18'!Y15+'19'!Y15+'20'!Y15+'21'!Y15+'22'!Y15+'23'!Y15+'24'!Y15+'25'!Y15+'26'!Y15+'27'!Y15+'28'!Y15+'29'!Y15+'30'!Y15+'31'!Y15+'32'!Y15+'33'!Y15+'34'!Y15+'35'!Y15+'36'!Y15+'37'!Y15+'38'!Y15+'39'!Y15+'40'!Y15+'41'!Y15+'42'!Y15+'43'!Y15</f>
        <v>0</v>
      </c>
    </row>
    <row r="17" spans="1:6" ht="17.100000000000001" customHeight="1" x14ac:dyDescent="0.15">
      <c r="A17" s="277">
        <v>12</v>
      </c>
      <c r="B17" s="278" t="s">
        <v>237</v>
      </c>
      <c r="C17" s="279">
        <f>'1'!S16+'2'!S16+'3'!S16+'4'!S16+'5'!S16+'6'!S16+'7'!S16+'8'!S16+'9'!S16+'10'!S16+'11'!S16+'12'!S16+'13'!S16+'14'!S16+'15'!S16+'16'!S16+'17'!S16+'18'!S16+'19'!S16+'20'!S16+'21'!S16+'22'!S16+'23'!S16+'24'!S16+'25'!S16+'26'!S16+'27'!S16+'28'!S16+'29'!S16+'30'!S16+'31'!S16+'32'!S16+'33'!S16+'34'!S16+'35'!S16+'36'!S16+'37'!S16+'38'!S16+'39'!S16+'40'!S16+'41'!S16+'42'!S16+'43'!S16</f>
        <v>0</v>
      </c>
      <c r="D17" s="280">
        <f>'1'!U16+'2'!U16+'3'!U16+'4'!U16+'5'!U16+'6'!U16+'7'!U16+'8'!U16+'9'!U16+'10'!U16+'11'!U16+'12'!U16+'13'!U16+'14'!U16+'15'!U16+'16'!U16+'17'!U16+'18'!U16+'19'!U16+'20'!U16+'21'!U16+'22'!U16+'23'!U16+'24'!U16+'25'!U16+'26'!U16+'27'!U16+'28'!U16+'29'!U16+'30'!U16+'31'!U16+'32'!U16+'33'!U16+'34'!U16+'35'!U16+'36'!U16+'37'!U16+'38'!U16+'39'!U16+'40'!U16+'41'!U16+'42'!U16+'43'!U16</f>
        <v>0</v>
      </c>
      <c r="E17" s="371">
        <f>'1'!W16+'2'!W16+'3'!W16+'4'!W16+'5'!W16+'6'!W16+'7'!W16+'8'!W16+'9'!W16+'10'!W16+'11'!W16+'12'!W16+'13'!W16+'14'!W16+'15'!W16+'16'!W16+'17'!W16+'18'!W16+'19'!W16+'20'!W16+'21'!W16+'22'!W16+'23'!W16+'24'!W16+'25'!W16+'26'!W16+'27'!W16+'28'!W16+'29'!W16+'30'!W16+'31'!W16+'32'!W16+'33'!W16+'34'!W16+'35'!W16+'36'!W16+'37'!W16+'38'!W16+'39'!W16+'40'!W16+'41'!W16+'42'!W16+'43'!W16</f>
        <v>0</v>
      </c>
      <c r="F17" s="371">
        <f>'1'!Y16+'2'!Y16+'3'!Y16+'4'!Y16+'5'!Y16+'6'!Y16+'7'!Y16+'8'!Y16+'9'!Y16+'10'!Y16+'11'!Y16+'12'!Y16+'13'!Y16+'14'!Y16+'15'!Y16+'16'!Y16+'17'!Y16+'18'!Y16+'19'!Y16+'20'!Y16+'21'!Y16+'22'!Y16+'23'!Y16+'24'!Y16+'25'!Y16+'26'!Y16+'27'!Y16+'28'!Y16+'29'!Y16+'30'!Y16+'31'!Y16+'32'!Y16+'33'!Y16+'34'!Y16+'35'!Y16+'36'!Y16+'37'!Y16+'38'!Y16+'39'!Y16+'40'!Y16+'41'!Y16+'42'!Y16+'43'!Y16</f>
        <v>0</v>
      </c>
    </row>
    <row r="18" spans="1:6" ht="17.100000000000001" customHeight="1" x14ac:dyDescent="0.15">
      <c r="A18" s="270">
        <v>13</v>
      </c>
      <c r="B18" s="278" t="s">
        <v>260</v>
      </c>
      <c r="C18" s="279">
        <f>'1'!S17+'2'!S17+'3'!S17+'4'!S17+'5'!S17+'6'!S17+'7'!S17+'8'!S17+'9'!S17+'10'!S17+'11'!S17+'12'!S17+'13'!S17+'14'!S17+'15'!S17+'16'!S17+'17'!S17+'18'!S17+'19'!S17+'20'!S17+'21'!S17+'22'!S17+'23'!S17+'24'!S17+'25'!S17+'26'!S17+'27'!S17+'28'!S17+'29'!S17+'30'!S17+'31'!S17+'32'!S17+'33'!S17+'34'!S17+'35'!S17+'36'!S17+'37'!S17+'38'!S17+'39'!S17+'40'!S17+'41'!S17+'42'!S17+'43'!S17</f>
        <v>0</v>
      </c>
      <c r="D18" s="280">
        <f>'1'!U17+'2'!U17+'3'!U17+'4'!U17+'5'!U17+'6'!U17+'7'!U17+'8'!U17+'9'!U17+'10'!U17+'11'!U17+'12'!U17+'13'!U17+'14'!U17+'15'!U17+'16'!U17+'17'!U17+'18'!U17+'19'!U17+'20'!U17+'21'!U17+'22'!U17+'23'!U17+'24'!U17+'25'!U17+'26'!U17+'27'!U17+'28'!U17+'29'!U17+'30'!U17+'31'!U17+'32'!U17+'33'!U17+'34'!U17+'35'!U17+'36'!U17+'37'!U17+'38'!U17+'39'!U17+'40'!U17+'41'!U17+'42'!U17+'43'!U17</f>
        <v>0</v>
      </c>
      <c r="E18" s="371">
        <f>'1'!W17+'2'!W17+'3'!W17+'4'!W17+'5'!W17+'6'!W17+'7'!W17+'8'!W17+'9'!W17+'10'!W17+'11'!W17+'12'!W17+'13'!W17+'14'!W17+'15'!W17+'16'!W17+'17'!W17+'18'!W17+'19'!W17+'20'!W17+'21'!W17+'22'!W17+'23'!W17+'24'!W17+'25'!W17+'26'!W17+'27'!W17+'28'!W17+'29'!W17+'30'!W17+'31'!W17+'32'!W17+'33'!W17+'34'!W17+'35'!W17+'36'!W17+'37'!W17+'38'!W17+'39'!W17+'40'!W17+'41'!W17+'42'!W17+'43'!W17</f>
        <v>0</v>
      </c>
      <c r="F18" s="371">
        <f>'1'!Y17+'2'!Y17+'3'!Y17+'4'!Y17+'5'!Y17+'6'!Y17+'7'!Y17+'8'!Y17+'9'!Y17+'10'!Y17+'11'!Y17+'12'!Y17+'13'!Y17+'14'!Y17+'15'!Y17+'16'!Y17+'17'!Y17+'18'!Y17+'19'!Y17+'20'!Y17+'21'!Y17+'22'!Y17+'23'!Y17+'24'!Y17+'25'!Y17+'26'!Y17+'27'!Y17+'28'!Y17+'29'!Y17+'30'!Y17+'31'!Y17+'32'!Y17+'33'!Y17+'34'!Y17+'35'!Y17+'36'!Y17+'37'!Y17+'38'!Y17+'39'!Y17+'40'!Y17+'41'!Y17+'42'!Y17+'43'!Y17</f>
        <v>0</v>
      </c>
    </row>
    <row r="19" spans="1:6" ht="17.100000000000001" customHeight="1" x14ac:dyDescent="0.15">
      <c r="A19" s="277">
        <v>14</v>
      </c>
      <c r="B19" s="278" t="s">
        <v>31</v>
      </c>
      <c r="C19" s="279">
        <f>'1'!S18+'2'!S18+'3'!S18+'4'!S18+'5'!S18+'6'!S18+'7'!S18+'8'!S18+'9'!S18+'10'!S18+'11'!S18+'12'!S18+'13'!S18+'14'!S18+'15'!S18+'16'!S18+'17'!S18+'18'!S18+'19'!S18+'20'!S18+'21'!S18+'22'!S18+'23'!S18+'24'!S18+'25'!S18+'26'!S18+'27'!S18+'28'!S18+'29'!S18+'30'!S18+'31'!S18+'32'!S18+'33'!S18+'34'!S18+'35'!S18+'36'!S18+'37'!S18+'38'!S18+'39'!S18+'40'!S18+'41'!S18+'42'!S18+'43'!S18</f>
        <v>0</v>
      </c>
      <c r="D19" s="280">
        <f>'1'!U18+'2'!U18+'3'!U18+'4'!U18+'5'!U18+'6'!U18+'7'!U18+'8'!U18+'9'!U18+'10'!U18+'11'!U18+'12'!U18+'13'!U18+'14'!U18+'15'!U18+'16'!U18+'17'!U18+'18'!U18+'19'!U18+'20'!U18+'21'!U18+'22'!U18+'23'!U18+'24'!U18+'25'!U18+'26'!U18+'27'!U18+'28'!U18+'29'!U18+'30'!U18+'31'!U18+'32'!U18+'33'!U18+'34'!U18+'35'!U18+'36'!U18+'37'!U18+'38'!U18+'39'!U18+'40'!U18+'41'!U18+'42'!U18+'43'!U18</f>
        <v>0</v>
      </c>
      <c r="E19" s="371">
        <f>'1'!W18+'2'!W18+'3'!W18+'4'!W18+'5'!W18+'6'!W18+'7'!W18+'8'!W18+'9'!W18+'10'!W18+'11'!W18+'12'!W18+'13'!W18+'14'!W18+'15'!W18+'16'!W18+'17'!W18+'18'!W18+'19'!W18+'20'!W18+'21'!W18+'22'!W18+'23'!W18+'24'!W18+'25'!W18+'26'!W18+'27'!W18+'28'!W18+'29'!W18+'30'!W18+'31'!W18+'32'!W18+'33'!W18+'34'!W18+'35'!W18+'36'!W18+'37'!W18+'38'!W18+'39'!W18+'40'!W18+'41'!W18+'42'!W18+'43'!W18</f>
        <v>0</v>
      </c>
      <c r="F19" s="371">
        <f>'1'!Y18+'2'!Y18+'3'!Y18+'4'!Y18+'5'!Y18+'6'!Y18+'7'!Y18+'8'!Y18+'9'!Y18+'10'!Y18+'11'!Y18+'12'!Y18+'13'!Y18+'14'!Y18+'15'!Y18+'16'!Y18+'17'!Y18+'18'!Y18+'19'!Y18+'20'!Y18+'21'!Y18+'22'!Y18+'23'!Y18+'24'!Y18+'25'!Y18+'26'!Y18+'27'!Y18+'28'!Y18+'29'!Y18+'30'!Y18+'31'!Y18+'32'!Y18+'33'!Y18+'34'!Y18+'35'!Y18+'36'!Y18+'37'!Y18+'38'!Y18+'39'!Y18+'40'!Y18+'41'!Y18+'42'!Y18+'43'!Y18</f>
        <v>0</v>
      </c>
    </row>
    <row r="20" spans="1:6" ht="17.100000000000001" customHeight="1" x14ac:dyDescent="0.15">
      <c r="A20" s="270">
        <v>15</v>
      </c>
      <c r="B20" s="278" t="s">
        <v>32</v>
      </c>
      <c r="C20" s="279">
        <f>'1'!S19+'2'!S19+'3'!S19+'4'!S19+'5'!S19+'6'!S19+'7'!S19+'8'!S19+'9'!S19+'10'!S19+'11'!S19+'12'!S19+'13'!S19+'14'!S19+'15'!S19+'16'!S19+'17'!S19+'18'!S19+'19'!S19+'20'!S19+'21'!S19+'22'!S19+'23'!S19+'24'!S19+'25'!S19+'26'!S19+'27'!S19+'28'!S19+'29'!S19+'30'!S19+'31'!S19+'32'!S19+'33'!S19+'34'!S19+'35'!S19+'36'!S19+'37'!S19+'38'!S19+'39'!S19+'40'!S19+'41'!S19+'42'!S19+'43'!S19</f>
        <v>0</v>
      </c>
      <c r="D20" s="280">
        <f>'1'!U19+'2'!U19+'3'!U19+'4'!U19+'5'!U19+'6'!U19+'7'!U19+'8'!U19+'9'!U19+'10'!U19+'11'!U19+'12'!U19+'13'!U19+'14'!U19+'15'!U19+'16'!U19+'17'!U19+'18'!U19+'19'!U19+'20'!U19+'21'!U19+'22'!U19+'23'!U19+'24'!U19+'25'!U19+'26'!U19+'27'!U19+'28'!U19+'29'!U19+'30'!U19+'31'!U19+'32'!U19+'33'!U19+'34'!U19+'35'!U19+'36'!U19+'37'!U19+'38'!U19+'39'!U19+'40'!U19+'41'!U19+'42'!U19+'43'!U19</f>
        <v>0</v>
      </c>
      <c r="E20" s="371">
        <f>'1'!W19+'2'!W19+'3'!W19+'4'!W19+'5'!W19+'6'!W19+'7'!W19+'8'!W19+'9'!W19+'10'!W19+'11'!W19+'12'!W19+'13'!W19+'14'!W19+'15'!W19+'16'!W19+'17'!W19+'18'!W19+'19'!W19+'20'!W19+'21'!W19+'22'!W19+'23'!W19+'24'!W19+'25'!W19+'26'!W19+'27'!W19+'28'!W19+'29'!W19+'30'!W19+'31'!W19+'32'!W19+'33'!W19+'34'!W19+'35'!W19+'36'!W19+'37'!W19+'38'!W19+'39'!W19+'40'!W19+'41'!W19+'42'!W19+'43'!W19</f>
        <v>0</v>
      </c>
      <c r="F20" s="371">
        <f>'1'!Y19+'2'!Y19+'3'!Y19+'4'!Y19+'5'!Y19+'6'!Y19+'7'!Y19+'8'!Y19+'9'!Y19+'10'!Y19+'11'!Y19+'12'!Y19+'13'!Y19+'14'!Y19+'15'!Y19+'16'!Y19+'17'!Y19+'18'!Y19+'19'!Y19+'20'!Y19+'21'!Y19+'22'!Y19+'23'!Y19+'24'!Y19+'25'!Y19+'26'!Y19+'27'!Y19+'28'!Y19+'29'!Y19+'30'!Y19+'31'!Y19+'32'!Y19+'33'!Y19+'34'!Y19+'35'!Y19+'36'!Y19+'37'!Y19+'38'!Y19+'39'!Y19+'40'!Y19+'41'!Y19+'42'!Y19+'43'!Y19</f>
        <v>0</v>
      </c>
    </row>
    <row r="21" spans="1:6" ht="17.100000000000001" customHeight="1" x14ac:dyDescent="0.15">
      <c r="A21" s="277">
        <v>16</v>
      </c>
      <c r="B21" s="278" t="s">
        <v>33</v>
      </c>
      <c r="C21" s="279">
        <f>'1'!S20+'2'!S20+'3'!S20+'4'!S20+'5'!S20+'6'!S20+'7'!S20+'8'!S20+'9'!S20+'10'!S20+'11'!S20+'12'!S20+'13'!S20+'14'!S20+'15'!S20+'16'!S20+'17'!S20+'18'!S20+'19'!S20+'20'!S20+'21'!S20+'22'!S20+'23'!S20+'24'!S20+'25'!S20+'26'!S20+'27'!S20+'28'!S20+'29'!S20+'30'!S20+'31'!S20+'32'!S20+'33'!S20+'34'!S20+'35'!S20+'36'!S20+'37'!S20+'38'!S20+'39'!S20+'40'!S20+'41'!S20+'42'!S20+'43'!S20</f>
        <v>0</v>
      </c>
      <c r="D21" s="280">
        <f>'1'!U20+'2'!U20+'3'!U20+'4'!U20+'5'!U20+'6'!U20+'7'!U20+'8'!U20+'9'!U20+'10'!U20+'11'!U20+'12'!U20+'13'!U20+'14'!U20+'15'!U20+'16'!U20+'17'!U20+'18'!U20+'19'!U20+'20'!U20+'21'!U20+'22'!U20+'23'!U20+'24'!U20+'25'!U20+'26'!U20+'27'!U20+'28'!U20+'29'!U20+'30'!U20+'31'!U20+'32'!U20+'33'!U20+'34'!U20+'35'!U20+'36'!U20+'37'!U20+'38'!U20+'39'!U20+'40'!U20+'41'!U20+'42'!U20+'43'!U20</f>
        <v>0</v>
      </c>
      <c r="E21" s="371">
        <f>'1'!W20+'2'!W20+'3'!W20+'4'!W20+'5'!W20+'6'!W20+'7'!W20+'8'!W20+'9'!W20+'10'!W20+'11'!W20+'12'!W20+'13'!W20+'14'!W20+'15'!W20+'16'!W20+'17'!W20+'18'!W20+'19'!W20+'20'!W20+'21'!W20+'22'!W20+'23'!W20+'24'!W20+'25'!W20+'26'!W20+'27'!W20+'28'!W20+'29'!W20+'30'!W20+'31'!W20+'32'!W20+'33'!W20+'34'!W20+'35'!W20+'36'!W20+'37'!W20+'38'!W20+'39'!W20+'40'!W20+'41'!W20+'42'!W20+'43'!W20</f>
        <v>0</v>
      </c>
      <c r="F21" s="371">
        <f>'1'!Y20+'2'!Y20+'3'!Y20+'4'!Y20+'5'!Y20+'6'!Y20+'7'!Y20+'8'!Y20+'9'!Y20+'10'!Y20+'11'!Y20+'12'!Y20+'13'!Y20+'14'!Y20+'15'!Y20+'16'!Y20+'17'!Y20+'18'!Y20+'19'!Y20+'20'!Y20+'21'!Y20+'22'!Y20+'23'!Y20+'24'!Y20+'25'!Y20+'26'!Y20+'27'!Y20+'28'!Y20+'29'!Y20+'30'!Y20+'31'!Y20+'32'!Y20+'33'!Y20+'34'!Y20+'35'!Y20+'36'!Y20+'37'!Y20+'38'!Y20+'39'!Y20+'40'!Y20+'41'!Y20+'42'!Y20+'43'!Y20</f>
        <v>0</v>
      </c>
    </row>
    <row r="22" spans="1:6" ht="17.100000000000001" customHeight="1" x14ac:dyDescent="0.15">
      <c r="A22" s="270">
        <v>17</v>
      </c>
      <c r="B22" s="278" t="s">
        <v>150</v>
      </c>
      <c r="C22" s="279">
        <f>'1'!S21+'2'!S21+'3'!S21+'4'!S21+'5'!S21+'6'!S21+'7'!S21+'8'!S21+'9'!S21+'10'!S21+'11'!S21+'12'!S21+'13'!S21+'14'!S21+'15'!S21+'16'!S21+'17'!S21+'18'!S21+'19'!S21+'20'!S21+'21'!S21+'22'!S21+'23'!S21+'24'!S21+'25'!S21+'26'!S21+'27'!S21+'28'!S21+'29'!S21+'30'!S21+'31'!S21+'32'!S21+'33'!S21+'34'!S21+'35'!S21+'36'!S21+'37'!S21+'38'!S21+'39'!S21+'40'!S21+'41'!S21+'42'!S21+'43'!S21</f>
        <v>0</v>
      </c>
      <c r="D22" s="280">
        <f>'1'!U21+'2'!U21+'3'!U21+'4'!U21+'5'!U21+'6'!U21+'7'!U21+'8'!U21+'9'!U21+'10'!U21+'11'!U21+'12'!U21+'13'!U21+'14'!U21+'15'!U21+'16'!U21+'17'!U21+'18'!U21+'19'!U21+'20'!U21+'21'!U21+'22'!U21+'23'!U21+'24'!U21+'25'!U21+'26'!U21+'27'!U21+'28'!U21+'29'!U21+'30'!U21+'31'!U21+'32'!U21+'33'!U21+'34'!U21+'35'!U21+'36'!U21+'37'!U21+'38'!U21+'39'!U21+'40'!U21+'41'!U21+'42'!U21+'43'!U21</f>
        <v>0</v>
      </c>
      <c r="E22" s="371">
        <f>'1'!W21+'2'!W21+'3'!W21+'4'!W21+'5'!W21+'6'!W21+'7'!W21+'8'!W21+'9'!W21+'10'!W21+'11'!W21+'12'!W21+'13'!W21+'14'!W21+'15'!W21+'16'!W21+'17'!W21+'18'!W21+'19'!W21+'20'!W21+'21'!W21+'22'!W21+'23'!W21+'24'!W21+'25'!W21+'26'!W21+'27'!W21+'28'!W21+'29'!W21+'30'!W21+'31'!W21+'32'!W21+'33'!W21+'34'!W21+'35'!W21+'36'!W21+'37'!W21+'38'!W21+'39'!W21+'40'!W21+'41'!W21+'42'!W21+'43'!W21</f>
        <v>0</v>
      </c>
      <c r="F22" s="371">
        <f>'1'!Y21+'2'!Y21+'3'!Y21+'4'!Y21+'5'!Y21+'6'!Y21+'7'!Y21+'8'!Y21+'9'!Y21+'10'!Y21+'11'!Y21+'12'!Y21+'13'!Y21+'14'!Y21+'15'!Y21+'16'!Y21+'17'!Y21+'18'!Y21+'19'!Y21+'20'!Y21+'21'!Y21+'22'!Y21+'23'!Y21+'24'!Y21+'25'!Y21+'26'!Y21+'27'!Y21+'28'!Y21+'29'!Y21+'30'!Y21+'31'!Y21+'32'!Y21+'33'!Y21+'34'!Y21+'35'!Y21+'36'!Y21+'37'!Y21+'38'!Y21+'39'!Y21+'40'!Y21+'41'!Y21+'42'!Y21+'43'!Y21</f>
        <v>0</v>
      </c>
    </row>
    <row r="23" spans="1:6" ht="17.100000000000001" customHeight="1" x14ac:dyDescent="0.15">
      <c r="A23" s="277">
        <v>18</v>
      </c>
      <c r="B23" s="278" t="s">
        <v>151</v>
      </c>
      <c r="C23" s="279">
        <f>'1'!S22+'2'!S22+'3'!S22+'4'!S22+'5'!S22+'6'!S22+'7'!S22+'8'!S22+'9'!S22+'10'!S22+'11'!S22+'12'!S22+'13'!S22+'14'!S22+'15'!S22+'16'!S22+'17'!S22+'18'!S22+'19'!S22+'20'!S22+'21'!S22+'22'!S22+'23'!S22+'24'!S22+'25'!S22+'26'!S22+'27'!S22+'28'!S22+'29'!S22+'30'!S22+'31'!S22+'32'!S22+'33'!S22+'34'!S22+'35'!S22+'36'!S22+'37'!S22+'38'!S22+'39'!S22+'40'!S22+'41'!S22+'42'!S22+'43'!S22</f>
        <v>0</v>
      </c>
      <c r="D23" s="280">
        <f>'1'!U22+'2'!U22+'3'!U22+'4'!U22+'5'!U22+'6'!U22+'7'!U22+'8'!U22+'9'!U22+'10'!U22+'11'!U22+'12'!U22+'13'!U22+'14'!U22+'15'!U22+'16'!U22+'17'!U22+'18'!U22+'19'!U22+'20'!U22+'21'!U22+'22'!U22+'23'!U22+'24'!U22+'25'!U22+'26'!U22+'27'!U22+'28'!U22+'29'!U22+'30'!U22+'31'!U22+'32'!U22+'33'!U22+'34'!U22+'35'!U22+'36'!U22+'37'!U22+'38'!U22+'39'!U22+'40'!U22+'41'!U22+'42'!U22+'43'!U22</f>
        <v>0</v>
      </c>
      <c r="E23" s="371">
        <f>'1'!W22+'2'!W22+'3'!W22+'4'!W22+'5'!W22+'6'!W22+'7'!W22+'8'!W22+'9'!W22+'10'!W22+'11'!W22+'12'!W22+'13'!W22+'14'!W22+'15'!W22+'16'!W22+'17'!W22+'18'!W22+'19'!W22+'20'!W22+'21'!W22+'22'!W22+'23'!W22+'24'!W22+'25'!W22+'26'!W22+'27'!W22+'28'!W22+'29'!W22+'30'!W22+'31'!W22+'32'!W22+'33'!W22+'34'!W22+'35'!W22+'36'!W22+'37'!W22+'38'!W22+'39'!W22+'40'!W22+'41'!W22+'42'!W22+'43'!W22</f>
        <v>0</v>
      </c>
      <c r="F23" s="371">
        <f>'1'!Y22+'2'!Y22+'3'!Y22+'4'!Y22+'5'!Y22+'6'!Y22+'7'!Y22+'8'!Y22+'9'!Y22+'10'!Y22+'11'!Y22+'12'!Y22+'13'!Y22+'14'!Y22+'15'!Y22+'16'!Y22+'17'!Y22+'18'!Y22+'19'!Y22+'20'!Y22+'21'!Y22+'22'!Y22+'23'!Y22+'24'!Y22+'25'!Y22+'26'!Y22+'27'!Y22+'28'!Y22+'29'!Y22+'30'!Y22+'31'!Y22+'32'!Y22+'33'!Y22+'34'!Y22+'35'!Y22+'36'!Y22+'37'!Y22+'38'!Y22+'39'!Y22+'40'!Y22+'41'!Y22+'42'!Y22+'43'!Y22</f>
        <v>0</v>
      </c>
    </row>
    <row r="24" spans="1:6" ht="17.100000000000001" customHeight="1" x14ac:dyDescent="0.15">
      <c r="A24" s="270">
        <v>19</v>
      </c>
      <c r="B24" s="278" t="s">
        <v>152</v>
      </c>
      <c r="C24" s="279">
        <f>'1'!S23+'2'!S23+'3'!S23+'4'!S23+'5'!S23+'6'!S23+'7'!S23+'8'!S23+'9'!S23+'10'!S23+'11'!S23+'12'!S23+'13'!S23+'14'!S23+'15'!S23+'16'!S23+'17'!S23+'18'!S23+'19'!S23+'20'!S23+'21'!S23+'22'!S23+'23'!S23+'24'!S23+'25'!S23+'26'!S23+'27'!S23+'28'!S23+'29'!S23+'30'!S23+'31'!S23+'32'!S23+'33'!S23+'34'!S23+'35'!S23+'36'!S23+'37'!S23+'38'!S23+'39'!S23+'40'!S23+'41'!S23+'42'!S23+'43'!S23</f>
        <v>0</v>
      </c>
      <c r="D24" s="280">
        <f>'1'!U23+'2'!U23+'3'!U23+'4'!U23+'5'!U23+'6'!U23+'7'!U23+'8'!U23+'9'!U23+'10'!U23+'11'!U23+'12'!U23+'13'!U23+'14'!U23+'15'!U23+'16'!U23+'17'!U23+'18'!U23+'19'!U23+'20'!U23+'21'!U23+'22'!U23+'23'!U23+'24'!U23+'25'!U23+'26'!U23+'27'!U23+'28'!U23+'29'!U23+'30'!U23+'31'!U23+'32'!U23+'33'!U23+'34'!U23+'35'!U23+'36'!U23+'37'!U23+'38'!U23+'39'!U23+'40'!U23+'41'!U23+'42'!U23+'43'!U23</f>
        <v>0</v>
      </c>
      <c r="E24" s="371">
        <f>'1'!W23+'2'!W23+'3'!W23+'4'!W23+'5'!W23+'6'!W23+'7'!W23+'8'!W23+'9'!W23+'10'!W23+'11'!W23+'12'!W23+'13'!W23+'14'!W23+'15'!W23+'16'!W23+'17'!W23+'18'!W23+'19'!W23+'20'!W23+'21'!W23+'22'!W23+'23'!W23+'24'!W23+'25'!W23+'26'!W23+'27'!W23+'28'!W23+'29'!W23+'30'!W23+'31'!W23+'32'!W23+'33'!W23+'34'!W23+'35'!W23+'36'!W23+'37'!W23+'38'!W23+'39'!W23+'40'!W23+'41'!W23+'42'!W23+'43'!W23</f>
        <v>0</v>
      </c>
      <c r="F24" s="371">
        <f>'1'!Y23+'2'!Y23+'3'!Y23+'4'!Y23+'5'!Y23+'6'!Y23+'7'!Y23+'8'!Y23+'9'!Y23+'10'!Y23+'11'!Y23+'12'!Y23+'13'!Y23+'14'!Y23+'15'!Y23+'16'!Y23+'17'!Y23+'18'!Y23+'19'!Y23+'20'!Y23+'21'!Y23+'22'!Y23+'23'!Y23+'24'!Y23+'25'!Y23+'26'!Y23+'27'!Y23+'28'!Y23+'29'!Y23+'30'!Y23+'31'!Y23+'32'!Y23+'33'!Y23+'34'!Y23+'35'!Y23+'36'!Y23+'37'!Y23+'38'!Y23+'39'!Y23+'40'!Y23+'41'!Y23+'42'!Y23+'43'!Y23</f>
        <v>0</v>
      </c>
    </row>
    <row r="25" spans="1:6" ht="17.100000000000001" customHeight="1" x14ac:dyDescent="0.15">
      <c r="A25" s="277">
        <v>20</v>
      </c>
      <c r="B25" s="278" t="s">
        <v>238</v>
      </c>
      <c r="C25" s="279">
        <f>'1'!S24+'2'!S24+'3'!S24+'4'!S24+'5'!S24+'6'!S24+'7'!S24+'8'!S24+'9'!S24+'10'!S24+'11'!S24+'12'!S24+'13'!S24+'14'!S24+'15'!S24+'16'!S24+'17'!S24+'18'!S24+'19'!S24+'20'!S24+'21'!S24+'22'!S24+'23'!S24+'24'!S24+'25'!S24+'26'!S24+'27'!S24+'28'!S24+'29'!S24+'30'!S24+'31'!S24+'32'!S24+'33'!S24+'34'!S24+'35'!S24+'36'!S24+'37'!S24+'38'!S24+'39'!S24+'40'!S24+'41'!S24+'42'!S24+'43'!S24</f>
        <v>0</v>
      </c>
      <c r="D25" s="280">
        <f>'1'!U24+'2'!U24+'3'!U24+'4'!U24+'5'!U24+'6'!U24+'7'!U24+'8'!U24+'9'!U24+'10'!U24+'11'!U24+'12'!U24+'13'!U24+'14'!U24+'15'!U24+'16'!U24+'17'!U24+'18'!U24+'19'!U24+'20'!U24+'21'!U24+'22'!U24+'23'!U24+'24'!U24+'25'!U24+'26'!U24+'27'!U24+'28'!U24+'29'!U24+'30'!U24+'31'!U24+'32'!U24+'33'!U24+'34'!U24+'35'!U24+'36'!U24+'37'!U24+'38'!U24+'39'!U24+'40'!U24+'41'!U24+'42'!U24+'43'!U24</f>
        <v>0</v>
      </c>
      <c r="E25" s="371">
        <f>'1'!W24+'2'!W24+'3'!W24+'4'!W24+'5'!W24+'6'!W24+'7'!W24+'8'!W24+'9'!W24+'10'!W24+'11'!W24+'12'!W24+'13'!W24+'14'!W24+'15'!W24+'16'!W24+'17'!W24+'18'!W24+'19'!W24+'20'!W24+'21'!W24+'22'!W24+'23'!W24+'24'!W24+'25'!W24+'26'!W24+'27'!W24+'28'!W24+'29'!W24+'30'!W24+'31'!W24+'32'!W24+'33'!W24+'34'!W24+'35'!W24+'36'!W24+'37'!W24+'38'!W24+'39'!W24+'40'!W24+'41'!W24+'42'!W24+'43'!W24</f>
        <v>0</v>
      </c>
      <c r="F25" s="371">
        <f>'1'!Y24+'2'!Y24+'3'!Y24+'4'!Y24+'5'!Y24+'6'!Y24+'7'!Y24+'8'!Y24+'9'!Y24+'10'!Y24+'11'!Y24+'12'!Y24+'13'!Y24+'14'!Y24+'15'!Y24+'16'!Y24+'17'!Y24+'18'!Y24+'19'!Y24+'20'!Y24+'21'!Y24+'22'!Y24+'23'!Y24+'24'!Y24+'25'!Y24+'26'!Y24+'27'!Y24+'28'!Y24+'29'!Y24+'30'!Y24+'31'!Y24+'32'!Y24+'33'!Y24+'34'!Y24+'35'!Y24+'36'!Y24+'37'!Y24+'38'!Y24+'39'!Y24+'40'!Y24+'41'!Y24+'42'!Y24+'43'!Y24</f>
        <v>0</v>
      </c>
    </row>
    <row r="26" spans="1:6" ht="17.100000000000001" customHeight="1" x14ac:dyDescent="0.15">
      <c r="A26" s="270">
        <v>21</v>
      </c>
      <c r="B26" s="278" t="s">
        <v>34</v>
      </c>
      <c r="C26" s="279">
        <f>'1'!S25+'2'!S25+'3'!S25+'4'!S25+'5'!S25+'6'!S25+'7'!S25+'8'!S25+'9'!S25+'10'!S25+'11'!S25+'12'!S25+'13'!S25+'14'!S25+'15'!S25+'16'!S25+'17'!S25+'18'!S25+'19'!S25+'20'!S25+'21'!S25+'22'!S25+'23'!S25+'24'!S25+'25'!S25+'26'!S25+'27'!S25+'28'!S25+'29'!S25+'30'!S25+'31'!S25+'32'!S25+'33'!S25+'34'!S25+'35'!S25+'36'!S25+'37'!S25+'38'!S25+'39'!S25+'40'!S25+'41'!S25+'42'!S25+'43'!S25</f>
        <v>0</v>
      </c>
      <c r="D26" s="280">
        <f>'1'!U25+'2'!U25+'3'!U25+'4'!U25+'5'!U25+'6'!U25+'7'!U25+'8'!U25+'9'!U25+'10'!U25+'11'!U25+'12'!U25+'13'!U25+'14'!U25+'15'!U25+'16'!U25+'17'!U25+'18'!U25+'19'!U25+'20'!U25+'21'!U25+'22'!U25+'23'!U25+'24'!U25+'25'!U25+'26'!U25+'27'!U25+'28'!U25+'29'!U25+'30'!U25+'31'!U25+'32'!U25+'33'!U25+'34'!U25+'35'!U25+'36'!U25+'37'!U25+'38'!U25+'39'!U25+'40'!U25+'41'!U25+'42'!U25+'43'!U25</f>
        <v>0</v>
      </c>
      <c r="E26" s="371">
        <f>'1'!W25+'2'!W25+'3'!W25+'4'!W25+'5'!W25+'6'!W25+'7'!W25+'8'!W25+'9'!W25+'10'!W25+'11'!W25+'12'!W25+'13'!W25+'14'!W25+'15'!W25+'16'!W25+'17'!W25+'18'!W25+'19'!W25+'20'!W25+'21'!W25+'22'!W25+'23'!W25+'24'!W25+'25'!W25+'26'!W25+'27'!W25+'28'!W25+'29'!W25+'30'!W25+'31'!W25+'32'!W25+'33'!W25+'34'!W25+'35'!W25+'36'!W25+'37'!W25+'38'!W25+'39'!W25+'40'!W25+'41'!W25+'42'!W25+'43'!W25</f>
        <v>0</v>
      </c>
      <c r="F26" s="371">
        <f>'1'!Y25+'2'!Y25+'3'!Y25+'4'!Y25+'5'!Y25+'6'!Y25+'7'!Y25+'8'!Y25+'9'!Y25+'10'!Y25+'11'!Y25+'12'!Y25+'13'!Y25+'14'!Y25+'15'!Y25+'16'!Y25+'17'!Y25+'18'!Y25+'19'!Y25+'20'!Y25+'21'!Y25+'22'!Y25+'23'!Y25+'24'!Y25+'25'!Y25+'26'!Y25+'27'!Y25+'28'!Y25+'29'!Y25+'30'!Y25+'31'!Y25+'32'!Y25+'33'!Y25+'34'!Y25+'35'!Y25+'36'!Y25+'37'!Y25+'38'!Y25+'39'!Y25+'40'!Y25+'41'!Y25+'42'!Y25+'43'!Y25</f>
        <v>0</v>
      </c>
    </row>
    <row r="27" spans="1:6" ht="17.100000000000001" customHeight="1" x14ac:dyDescent="0.15">
      <c r="A27" s="277">
        <v>22</v>
      </c>
      <c r="B27" s="278" t="s">
        <v>173</v>
      </c>
      <c r="C27" s="279">
        <f>'1'!S26+'2'!S26+'3'!S26+'4'!S26+'5'!S26+'6'!S26+'7'!S26+'8'!S26+'9'!S26+'10'!S26+'11'!S26+'12'!S26+'13'!S26+'14'!S26+'15'!S26+'16'!S26+'17'!S26+'18'!S26+'19'!S26+'20'!S26+'21'!S26+'22'!S26+'23'!S26+'24'!S26+'25'!S26+'26'!S26+'27'!S26+'28'!S26+'29'!S26+'30'!S26+'31'!S26+'32'!S26+'33'!S26+'34'!S26+'35'!S26+'36'!S26+'37'!S26+'38'!S26+'39'!S26+'40'!S26+'41'!S26+'42'!S26+'43'!S26</f>
        <v>0</v>
      </c>
      <c r="D27" s="280">
        <f>'1'!U26+'2'!U26+'3'!U26+'4'!U26+'5'!U26+'6'!U26+'7'!U26+'8'!U26+'9'!U26+'10'!U26+'11'!U26+'12'!U26+'13'!U26+'14'!U26+'15'!U26+'16'!U26+'17'!U26+'18'!U26+'19'!U26+'20'!U26+'21'!U26+'22'!U26+'23'!U26+'24'!U26+'25'!U26+'26'!U26+'27'!U26+'28'!U26+'29'!U26+'30'!U26+'31'!U26+'32'!U26+'33'!U26+'34'!U26+'35'!U26+'36'!U26+'37'!U26+'38'!U26+'39'!U26+'40'!U26+'41'!U26+'42'!U26+'43'!U26</f>
        <v>0</v>
      </c>
      <c r="E27" s="371">
        <f>'1'!W26+'2'!W26+'3'!W26+'4'!W26+'5'!W26+'6'!W26+'7'!W26+'8'!W26+'9'!W26+'10'!W26+'11'!W26+'12'!W26+'13'!W26+'14'!W26+'15'!W26+'16'!W26+'17'!W26+'18'!W26+'19'!W26+'20'!W26+'21'!W26+'22'!W26+'23'!W26+'24'!W26+'25'!W26+'26'!W26+'27'!W26+'28'!W26+'29'!W26+'30'!W26+'31'!W26+'32'!W26+'33'!W26+'34'!W26+'35'!W26+'36'!W26+'37'!W26+'38'!W26+'39'!W26+'40'!W26+'41'!W26+'42'!W26+'43'!W26</f>
        <v>0</v>
      </c>
      <c r="F27" s="371">
        <f>'1'!Y26+'2'!Y26+'3'!Y26+'4'!Y26+'5'!Y26+'6'!Y26+'7'!Y26+'8'!Y26+'9'!Y26+'10'!Y26+'11'!Y26+'12'!Y26+'13'!Y26+'14'!Y26+'15'!Y26+'16'!Y26+'17'!Y26+'18'!Y26+'19'!Y26+'20'!Y26+'21'!Y26+'22'!Y26+'23'!Y26+'24'!Y26+'25'!Y26+'26'!Y26+'27'!Y26+'28'!Y26+'29'!Y26+'30'!Y26+'31'!Y26+'32'!Y26+'33'!Y26+'34'!Y26+'35'!Y26+'36'!Y26+'37'!Y26+'38'!Y26+'39'!Y26+'40'!Y26+'41'!Y26+'42'!Y26+'43'!Y26</f>
        <v>0</v>
      </c>
    </row>
    <row r="28" spans="1:6" ht="17.100000000000001" customHeight="1" x14ac:dyDescent="0.15">
      <c r="A28" s="270">
        <v>23</v>
      </c>
      <c r="B28" s="278" t="s">
        <v>239</v>
      </c>
      <c r="C28" s="279">
        <f>'1'!S27+'2'!S27+'3'!S27+'4'!S27+'5'!S27+'6'!S27+'7'!S27+'8'!S27+'9'!S27+'10'!S27+'11'!S27+'12'!S27+'13'!S27+'14'!S27+'15'!S27+'16'!S27+'17'!S27+'18'!S27+'19'!S27+'20'!S27+'21'!S27+'22'!S27+'23'!S27+'24'!S27+'25'!S27+'26'!S27+'27'!S27+'28'!S27+'29'!S27+'30'!S27+'31'!S27+'32'!S27+'33'!S27+'34'!S27+'35'!S27+'36'!S27+'37'!S27+'38'!S27+'39'!S27+'40'!S27+'41'!S27+'42'!S27+'43'!S27</f>
        <v>0</v>
      </c>
      <c r="D28" s="280">
        <f>'1'!U27+'2'!U27+'3'!U27+'4'!U27+'5'!U27+'6'!U27+'7'!U27+'8'!U27+'9'!U27+'10'!U27+'11'!U27+'12'!U27+'13'!U27+'14'!U27+'15'!U27+'16'!U27+'17'!U27+'18'!U27+'19'!U27+'20'!U27+'21'!U27+'22'!U27+'23'!U27+'24'!U27+'25'!U27+'26'!U27+'27'!U27+'28'!U27+'29'!U27+'30'!U27+'31'!U27+'32'!U27+'33'!U27+'34'!U27+'35'!U27+'36'!U27+'37'!U27+'38'!U27+'39'!U27+'40'!U27+'41'!U27+'42'!U27+'43'!U27</f>
        <v>0</v>
      </c>
      <c r="E28" s="371">
        <f>'1'!W27+'2'!W27+'3'!W27+'4'!W27+'5'!W27+'6'!W27+'7'!W27+'8'!W27+'9'!W27+'10'!W27+'11'!W27+'12'!W27+'13'!W27+'14'!W27+'15'!W27+'16'!W27+'17'!W27+'18'!W27+'19'!W27+'20'!W27+'21'!W27+'22'!W27+'23'!W27+'24'!W27+'25'!W27+'26'!W27+'27'!W27+'28'!W27+'29'!W27+'30'!W27+'31'!W27+'32'!W27+'33'!W27+'34'!W27+'35'!W27+'36'!W27+'37'!W27+'38'!W27+'39'!W27+'40'!W27+'41'!W27+'42'!W27+'43'!W27</f>
        <v>0</v>
      </c>
      <c r="F28" s="371">
        <f>'1'!Y27+'2'!Y27+'3'!Y27+'4'!Y27+'5'!Y27+'6'!Y27+'7'!Y27+'8'!Y27+'9'!Y27+'10'!Y27+'11'!Y27+'12'!Y27+'13'!Y27+'14'!Y27+'15'!Y27+'16'!Y27+'17'!Y27+'18'!Y27+'19'!Y27+'20'!Y27+'21'!Y27+'22'!Y27+'23'!Y27+'24'!Y27+'25'!Y27+'26'!Y27+'27'!Y27+'28'!Y27+'29'!Y27+'30'!Y27+'31'!Y27+'32'!Y27+'33'!Y27+'34'!Y27+'35'!Y27+'36'!Y27+'37'!Y27+'38'!Y27+'39'!Y27+'40'!Y27+'41'!Y27+'42'!Y27+'43'!Y27</f>
        <v>0</v>
      </c>
    </row>
    <row r="29" spans="1:6" ht="17.100000000000001" customHeight="1" x14ac:dyDescent="0.15">
      <c r="A29" s="277">
        <v>24</v>
      </c>
      <c r="B29" s="278" t="s">
        <v>240</v>
      </c>
      <c r="C29" s="279">
        <f>'1'!S28+'2'!S28+'3'!S28+'4'!S28+'5'!S28+'6'!S28+'7'!S28+'8'!S28+'9'!S28+'10'!S28+'11'!S28+'12'!S28+'13'!S28+'14'!S28+'15'!S28+'16'!S28+'17'!S28+'18'!S28+'19'!S28+'20'!S28+'21'!S28+'22'!S28+'23'!S28+'24'!S28+'25'!S28+'26'!S28+'27'!S28+'28'!S28+'29'!S28+'30'!S28+'31'!S28+'32'!S28+'33'!S28+'34'!S28+'35'!S28+'36'!S28+'37'!S28+'38'!S28+'39'!S28+'40'!S28+'41'!S28+'42'!S28+'43'!S28</f>
        <v>0</v>
      </c>
      <c r="D29" s="280">
        <f>'1'!U28+'2'!U28+'3'!U28+'4'!U28+'5'!U28+'6'!U28+'7'!U28+'8'!U28+'9'!U28+'10'!U28+'11'!U28+'12'!U28+'13'!U28+'14'!U28+'15'!U28+'16'!U28+'17'!U28+'18'!U28+'19'!U28+'20'!U28+'21'!U28+'22'!U28+'23'!U28+'24'!U28+'25'!U28+'26'!U28+'27'!U28+'28'!U28+'29'!U28+'30'!U28+'31'!U28+'32'!U28+'33'!U28+'34'!U28+'35'!U28+'36'!U28+'37'!U28+'38'!U28+'39'!U28+'40'!U28+'41'!U28+'42'!U28+'43'!U28</f>
        <v>0</v>
      </c>
      <c r="E29" s="371">
        <f>'1'!W28+'2'!W28+'3'!W28+'4'!W28+'5'!W28+'6'!W28+'7'!W28+'8'!W28+'9'!W28+'10'!W28+'11'!W28+'12'!W28+'13'!W28+'14'!W28+'15'!W28+'16'!W28+'17'!W28+'18'!W28+'19'!W28+'20'!W28+'21'!W28+'22'!W28+'23'!W28+'24'!W28+'25'!W28+'26'!W28+'27'!W28+'28'!W28+'29'!W28+'30'!W28+'31'!W28+'32'!W28+'33'!W28+'34'!W28+'35'!W28+'36'!W28+'37'!W28+'38'!W28+'39'!W28+'40'!W28+'41'!W28+'42'!W28+'43'!W28</f>
        <v>0</v>
      </c>
      <c r="F29" s="371">
        <f>'1'!Y28+'2'!Y28+'3'!Y28+'4'!Y28+'5'!Y28+'6'!Y28+'7'!Y28+'8'!Y28+'9'!Y28+'10'!Y28+'11'!Y28+'12'!Y28+'13'!Y28+'14'!Y28+'15'!Y28+'16'!Y28+'17'!Y28+'18'!Y28+'19'!Y28+'20'!Y28+'21'!Y28+'22'!Y28+'23'!Y28+'24'!Y28+'25'!Y28+'26'!Y28+'27'!Y28+'28'!Y28+'29'!Y28+'30'!Y28+'31'!Y28+'32'!Y28+'33'!Y28+'34'!Y28+'35'!Y28+'36'!Y28+'37'!Y28+'38'!Y28+'39'!Y28+'40'!Y28+'41'!Y28+'42'!Y28+'43'!Y28</f>
        <v>0</v>
      </c>
    </row>
    <row r="30" spans="1:6" ht="17.100000000000001" customHeight="1" x14ac:dyDescent="0.15">
      <c r="A30" s="270">
        <v>25</v>
      </c>
      <c r="B30" s="278" t="s">
        <v>261</v>
      </c>
      <c r="C30" s="279">
        <f>'1'!S29+'2'!S29+'3'!S29+'4'!S29+'5'!S29+'6'!S29+'7'!S29+'8'!S29+'9'!S29+'10'!S29+'11'!S29+'12'!S29+'13'!S29+'14'!S29+'15'!S29+'16'!S29+'17'!S29+'18'!S29+'19'!S29+'20'!S29+'21'!S29+'22'!S29+'23'!S29+'24'!S29+'25'!S29+'26'!S29+'27'!S29+'28'!S29+'29'!S29+'30'!S29+'31'!S29+'32'!S29+'33'!S29+'34'!S29+'35'!S29+'36'!S29+'37'!S29+'38'!S29+'39'!S29+'40'!S29+'41'!S29+'42'!S29+'43'!S29</f>
        <v>0</v>
      </c>
      <c r="D30" s="280">
        <f>'1'!U29+'2'!U29+'3'!U29+'4'!U29+'5'!U29+'6'!U29+'7'!U29+'8'!U29+'9'!U29+'10'!U29+'11'!U29+'12'!U29+'13'!U29+'14'!U29+'15'!U29+'16'!U29+'17'!U29+'18'!U29+'19'!U29+'20'!U29+'21'!U29+'22'!U29+'23'!U29+'24'!U29+'25'!U29+'26'!U29+'27'!U29+'28'!U29+'29'!U29+'30'!U29+'31'!U29+'32'!U29+'33'!U29+'34'!U29+'35'!U29+'36'!U29+'37'!U29+'38'!U29+'39'!U29+'40'!U29+'41'!U29+'42'!U29+'43'!U29</f>
        <v>0</v>
      </c>
      <c r="E30" s="371">
        <f>'1'!W29+'2'!W29+'3'!W29+'4'!W29+'5'!W29+'6'!W29+'7'!W29+'8'!W29+'9'!W29+'10'!W29+'11'!W29+'12'!W29+'13'!W29+'14'!W29+'15'!W29+'16'!W29+'17'!W29+'18'!W29+'19'!W29+'20'!W29+'21'!W29+'22'!W29+'23'!W29+'24'!W29+'25'!W29+'26'!W29+'27'!W29+'28'!W29+'29'!W29+'30'!W29+'31'!W29+'32'!W29+'33'!W29+'34'!W29+'35'!W29+'36'!W29+'37'!W29+'38'!W29+'39'!W29+'40'!W29+'41'!W29+'42'!W29+'43'!W29</f>
        <v>0</v>
      </c>
      <c r="F30" s="371">
        <f>'1'!Y29+'2'!Y29+'3'!Y29+'4'!Y29+'5'!Y29+'6'!Y29+'7'!Y29+'8'!Y29+'9'!Y29+'10'!Y29+'11'!Y29+'12'!Y29+'13'!Y29+'14'!Y29+'15'!Y29+'16'!Y29+'17'!Y29+'18'!Y29+'19'!Y29+'20'!Y29+'21'!Y29+'22'!Y29+'23'!Y29+'24'!Y29+'25'!Y29+'26'!Y29+'27'!Y29+'28'!Y29+'29'!Y29+'30'!Y29+'31'!Y29+'32'!Y29+'33'!Y29+'34'!Y29+'35'!Y29+'36'!Y29+'37'!Y29+'38'!Y29+'39'!Y29+'40'!Y29+'41'!Y29+'42'!Y29+'43'!Y29</f>
        <v>0</v>
      </c>
    </row>
    <row r="31" spans="1:6" ht="17.100000000000001" customHeight="1" x14ac:dyDescent="0.15">
      <c r="A31" s="277">
        <v>26</v>
      </c>
      <c r="B31" s="278" t="s">
        <v>262</v>
      </c>
      <c r="C31" s="279">
        <f>'1'!S30+'2'!S30+'3'!S30+'4'!S30+'5'!S30+'6'!S30+'7'!S30+'8'!S30+'9'!S30+'10'!S30+'11'!S30+'12'!S30+'13'!S30+'14'!S30+'15'!S30+'16'!S30+'17'!S30+'18'!S30+'19'!S30+'20'!S30+'21'!S30+'22'!S30+'23'!S30+'24'!S30+'25'!S30+'26'!S30+'27'!S30+'28'!S30+'29'!S30+'30'!S30+'31'!S30+'32'!S30+'33'!S30+'34'!S30+'35'!S30+'36'!S30+'37'!S30+'38'!S30+'39'!S30+'40'!S30+'41'!S30+'42'!S30+'43'!S30</f>
        <v>0</v>
      </c>
      <c r="D31" s="280">
        <f>'1'!U30+'2'!U30+'3'!U30+'4'!U30+'5'!U30+'6'!U30+'7'!U30+'8'!U30+'9'!U30+'10'!U30+'11'!U30+'12'!U30+'13'!U30+'14'!U30+'15'!U30+'16'!U30+'17'!U30+'18'!U30+'19'!U30+'20'!U30+'21'!U30+'22'!U30+'23'!U30+'24'!U30+'25'!U30+'26'!U30+'27'!U30+'28'!U30+'29'!U30+'30'!U30+'31'!U30+'32'!U30+'33'!U30+'34'!U30+'35'!U30+'36'!U30+'37'!U30+'38'!U30+'39'!U30+'40'!U30+'41'!U30+'42'!U30+'43'!U30</f>
        <v>0</v>
      </c>
      <c r="E31" s="371">
        <f>'1'!W30+'2'!W30+'3'!W30+'4'!W30+'5'!W30+'6'!W30+'7'!W30+'8'!W30+'9'!W30+'10'!W30+'11'!W30+'12'!W30+'13'!W30+'14'!W30+'15'!W30+'16'!W30+'17'!W30+'18'!W30+'19'!W30+'20'!W30+'21'!W30+'22'!W30+'23'!W30+'24'!W30+'25'!W30+'26'!W30+'27'!W30+'28'!W30+'29'!W30+'30'!W30+'31'!W30+'32'!W30+'33'!W30+'34'!W30+'35'!W30+'36'!W30+'37'!W30+'38'!W30+'39'!W30+'40'!W30+'41'!W30+'42'!W30+'43'!W30</f>
        <v>0</v>
      </c>
      <c r="F31" s="371">
        <f>'1'!Y30+'2'!Y30+'3'!Y30+'4'!Y30+'5'!Y30+'6'!Y30+'7'!Y30+'8'!Y30+'9'!Y30+'10'!Y30+'11'!Y30+'12'!Y30+'13'!Y30+'14'!Y30+'15'!Y30+'16'!Y30+'17'!Y30+'18'!Y30+'19'!Y30+'20'!Y30+'21'!Y30+'22'!Y30+'23'!Y30+'24'!Y30+'25'!Y30+'26'!Y30+'27'!Y30+'28'!Y30+'29'!Y30+'30'!Y30+'31'!Y30+'32'!Y30+'33'!Y30+'34'!Y30+'35'!Y30+'36'!Y30+'37'!Y30+'38'!Y30+'39'!Y30+'40'!Y30+'41'!Y30+'42'!Y30+'43'!Y30</f>
        <v>0</v>
      </c>
    </row>
    <row r="32" spans="1:6" ht="17.100000000000001" customHeight="1" x14ac:dyDescent="0.15">
      <c r="A32" s="270">
        <v>27</v>
      </c>
      <c r="B32" s="278" t="s">
        <v>35</v>
      </c>
      <c r="C32" s="279">
        <f>'1'!S31+'2'!S31+'3'!S31+'4'!S31+'5'!S31+'6'!S31+'7'!S31+'8'!S31+'9'!S31+'10'!S31+'11'!S31+'12'!S31+'13'!S31+'14'!S31+'15'!S31+'16'!S31+'17'!S31+'18'!S31+'19'!S31+'20'!S31+'21'!S31+'22'!S31+'23'!S31+'24'!S31+'25'!S31+'26'!S31+'27'!S31+'28'!S31+'29'!S31+'30'!S31+'31'!S31+'32'!S31+'33'!S31+'34'!S31+'35'!S31+'36'!S31+'37'!S31+'38'!S31+'39'!S31+'40'!S31+'41'!S31+'42'!S31+'43'!S31</f>
        <v>0</v>
      </c>
      <c r="D32" s="280">
        <f>'1'!U31+'2'!U31+'3'!U31+'4'!U31+'5'!U31+'6'!U31+'7'!U31+'8'!U31+'9'!U31+'10'!U31+'11'!U31+'12'!U31+'13'!U31+'14'!U31+'15'!U31+'16'!U31+'17'!U31+'18'!U31+'19'!U31+'20'!U31+'21'!U31+'22'!U31+'23'!U31+'24'!U31+'25'!U31+'26'!U31+'27'!U31+'28'!U31+'29'!U31+'30'!U31+'31'!U31+'32'!U31+'33'!U31+'34'!U31+'35'!U31+'36'!U31+'37'!U31+'38'!U31+'39'!U31+'40'!U31+'41'!U31+'42'!U31+'43'!U31</f>
        <v>0</v>
      </c>
      <c r="E32" s="371">
        <f>'1'!W31+'2'!W31+'3'!W31+'4'!W31+'5'!W31+'6'!W31+'7'!W31+'8'!W31+'9'!W31+'10'!W31+'11'!W31+'12'!W31+'13'!W31+'14'!W31+'15'!W31+'16'!W31+'17'!W31+'18'!W31+'19'!W31+'20'!W31+'21'!W31+'22'!W31+'23'!W31+'24'!W31+'25'!W31+'26'!W31+'27'!W31+'28'!W31+'29'!W31+'30'!W31+'31'!W31+'32'!W31+'33'!W31+'34'!W31+'35'!W31+'36'!W31+'37'!W31+'38'!W31+'39'!W31+'40'!W31+'41'!W31+'42'!W31+'43'!W31</f>
        <v>0</v>
      </c>
      <c r="F32" s="371">
        <f>'1'!Y31+'2'!Y31+'3'!Y31+'4'!Y31+'5'!Y31+'6'!Y31+'7'!Y31+'8'!Y31+'9'!Y31+'10'!Y31+'11'!Y31+'12'!Y31+'13'!Y31+'14'!Y31+'15'!Y31+'16'!Y31+'17'!Y31+'18'!Y31+'19'!Y31+'20'!Y31+'21'!Y31+'22'!Y31+'23'!Y31+'24'!Y31+'25'!Y31+'26'!Y31+'27'!Y31+'28'!Y31+'29'!Y31+'30'!Y31+'31'!Y31+'32'!Y31+'33'!Y31+'34'!Y31+'35'!Y31+'36'!Y31+'37'!Y31+'38'!Y31+'39'!Y31+'40'!Y31+'41'!Y31+'42'!Y31+'43'!Y31</f>
        <v>0</v>
      </c>
    </row>
    <row r="33" spans="1:6" ht="17.100000000000001" customHeight="1" x14ac:dyDescent="0.15">
      <c r="A33" s="277">
        <v>28</v>
      </c>
      <c r="B33" s="278" t="s">
        <v>241</v>
      </c>
      <c r="C33" s="279">
        <f>'1'!S32+'2'!S32+'3'!S32+'4'!S32+'5'!S32+'6'!S32+'7'!S32+'8'!S32+'9'!S32+'10'!S32+'11'!S32+'12'!S32+'13'!S32+'14'!S32+'15'!S32+'16'!S32+'17'!S32+'18'!S32+'19'!S32+'20'!S32+'21'!S32+'22'!S32+'23'!S32+'24'!S32+'25'!S32+'26'!S32+'27'!S32+'28'!S32+'29'!S32+'30'!S32+'31'!S32+'32'!S32+'33'!S32+'34'!S32+'35'!S32+'36'!S32+'37'!S32+'38'!S32+'39'!S32+'40'!S32+'41'!S32+'42'!S32+'43'!S32</f>
        <v>0</v>
      </c>
      <c r="D33" s="280">
        <f>'1'!U32+'2'!U32+'3'!U32+'4'!U32+'5'!U32+'6'!U32+'7'!U32+'8'!U32+'9'!U32+'10'!U32+'11'!U32+'12'!U32+'13'!U32+'14'!U32+'15'!U32+'16'!U32+'17'!U32+'18'!U32+'19'!U32+'20'!U32+'21'!U32+'22'!U32+'23'!U32+'24'!U32+'25'!U32+'26'!U32+'27'!U32+'28'!U32+'29'!U32+'30'!U32+'31'!U32+'32'!U32+'33'!U32+'34'!U32+'35'!U32+'36'!U32+'37'!U32+'38'!U32+'39'!U32+'40'!U32+'41'!U32+'42'!U32+'43'!U32</f>
        <v>0</v>
      </c>
      <c r="E33" s="371">
        <f>'1'!W32+'2'!W32+'3'!W32+'4'!W32+'5'!W32+'6'!W32+'7'!W32+'8'!W32+'9'!W32+'10'!W32+'11'!W32+'12'!W32+'13'!W32+'14'!W32+'15'!W32+'16'!W32+'17'!W32+'18'!W32+'19'!W32+'20'!W32+'21'!W32+'22'!W32+'23'!W32+'24'!W32+'25'!W32+'26'!W32+'27'!W32+'28'!W32+'29'!W32+'30'!W32+'31'!W32+'32'!W32+'33'!W32+'34'!W32+'35'!W32+'36'!W32+'37'!W32+'38'!W32+'39'!W32+'40'!W32+'41'!W32+'42'!W32+'43'!W32</f>
        <v>0</v>
      </c>
      <c r="F33" s="371">
        <f>'1'!Y32+'2'!Y32+'3'!Y32+'4'!Y32+'5'!Y32+'6'!Y32+'7'!Y32+'8'!Y32+'9'!Y32+'10'!Y32+'11'!Y32+'12'!Y32+'13'!Y32+'14'!Y32+'15'!Y32+'16'!Y32+'17'!Y32+'18'!Y32+'19'!Y32+'20'!Y32+'21'!Y32+'22'!Y32+'23'!Y32+'24'!Y32+'25'!Y32+'26'!Y32+'27'!Y32+'28'!Y32+'29'!Y32+'30'!Y32+'31'!Y32+'32'!Y32+'33'!Y32+'34'!Y32+'35'!Y32+'36'!Y32+'37'!Y32+'38'!Y32+'39'!Y32+'40'!Y32+'41'!Y32+'42'!Y32+'43'!Y32</f>
        <v>0</v>
      </c>
    </row>
    <row r="34" spans="1:6" ht="17.100000000000001" customHeight="1" x14ac:dyDescent="0.15">
      <c r="A34" s="270">
        <v>29</v>
      </c>
      <c r="B34" s="278" t="s">
        <v>242</v>
      </c>
      <c r="C34" s="279">
        <f>'1'!S33+'2'!S33+'3'!S33+'4'!S33+'5'!S33+'6'!S33+'7'!S33+'8'!S33+'9'!S33+'10'!S33+'11'!S33+'12'!S33+'13'!S33+'14'!S33+'15'!S33+'16'!S33+'17'!S33+'18'!S33+'19'!S33+'20'!S33+'21'!S33+'22'!S33+'23'!S33+'24'!S33+'25'!S33+'26'!S33+'27'!S33+'28'!S33+'29'!S33+'30'!S33+'31'!S33+'32'!S33+'33'!S33+'34'!S33+'35'!S33+'36'!S33+'37'!S33+'38'!S33+'39'!S33+'40'!S33+'41'!S33+'42'!S33+'43'!S33</f>
        <v>0</v>
      </c>
      <c r="D34" s="280">
        <f>'1'!U33+'2'!U33+'3'!U33+'4'!U33+'5'!U33+'6'!U33+'7'!U33+'8'!U33+'9'!U33+'10'!U33+'11'!U33+'12'!U33+'13'!U33+'14'!U33+'15'!U33+'16'!U33+'17'!U33+'18'!U33+'19'!U33+'20'!U33+'21'!U33+'22'!U33+'23'!U33+'24'!U33+'25'!U33+'26'!U33+'27'!U33+'28'!U33+'29'!U33+'30'!U33+'31'!U33+'32'!U33+'33'!U33+'34'!U33+'35'!U33+'36'!U33+'37'!U33+'38'!U33+'39'!U33+'40'!U33+'41'!U33+'42'!U33+'43'!U33</f>
        <v>0</v>
      </c>
      <c r="E34" s="371">
        <f>'1'!W33+'2'!W33+'3'!W33+'4'!W33+'5'!W33+'6'!W33+'7'!W33+'8'!W33+'9'!W33+'10'!W33+'11'!W33+'12'!W33+'13'!W33+'14'!W33+'15'!W33+'16'!W33+'17'!W33+'18'!W33+'19'!W33+'20'!W33+'21'!W33+'22'!W33+'23'!W33+'24'!W33+'25'!W33+'26'!W33+'27'!W33+'28'!W33+'29'!W33+'30'!W33+'31'!W33+'32'!W33+'33'!W33+'34'!W33+'35'!W33+'36'!W33+'37'!W33+'38'!W33+'39'!W33+'40'!W33+'41'!W33+'42'!W33+'43'!W33</f>
        <v>0</v>
      </c>
      <c r="F34" s="371">
        <f>'1'!Y33+'2'!Y33+'3'!Y33+'4'!Y33+'5'!Y33+'6'!Y33+'7'!Y33+'8'!Y33+'9'!Y33+'10'!Y33+'11'!Y33+'12'!Y33+'13'!Y33+'14'!Y33+'15'!Y33+'16'!Y33+'17'!Y33+'18'!Y33+'19'!Y33+'20'!Y33+'21'!Y33+'22'!Y33+'23'!Y33+'24'!Y33+'25'!Y33+'26'!Y33+'27'!Y33+'28'!Y33+'29'!Y33+'30'!Y33+'31'!Y33+'32'!Y33+'33'!Y33+'34'!Y33+'35'!Y33+'36'!Y33+'37'!Y33+'38'!Y33+'39'!Y33+'40'!Y33+'41'!Y33+'42'!Y33+'43'!Y33</f>
        <v>0</v>
      </c>
    </row>
    <row r="35" spans="1:6" ht="17.100000000000001" customHeight="1" x14ac:dyDescent="0.15">
      <c r="A35" s="277">
        <v>30</v>
      </c>
      <c r="B35" s="278" t="s">
        <v>243</v>
      </c>
      <c r="C35" s="279">
        <f>'1'!S34+'2'!S34+'3'!S34+'4'!S34+'5'!S34+'6'!S34+'7'!S34+'8'!S34+'9'!S34+'10'!S34+'11'!S34+'12'!S34+'13'!S34+'14'!S34+'15'!S34+'16'!S34+'17'!S34+'18'!S34+'19'!S34+'20'!S34+'21'!S34+'22'!S34+'23'!S34+'24'!S34+'25'!S34+'26'!S34+'27'!S34+'28'!S34+'29'!S34+'30'!S34+'31'!S34+'32'!S34+'33'!S34+'34'!S34+'35'!S34+'36'!S34+'37'!S34+'38'!S34+'39'!S34+'40'!S34+'41'!S34+'42'!S34+'43'!S34</f>
        <v>0</v>
      </c>
      <c r="D35" s="280">
        <f>'1'!U34+'2'!U34+'3'!U34+'4'!U34+'5'!U34+'6'!U34+'7'!U34+'8'!U34+'9'!U34+'10'!U34+'11'!U34+'12'!U34+'13'!U34+'14'!U34+'15'!U34+'16'!U34+'17'!U34+'18'!U34+'19'!U34+'20'!U34+'21'!U34+'22'!U34+'23'!U34+'24'!U34+'25'!U34+'26'!U34+'27'!U34+'28'!U34+'29'!U34+'30'!U34+'31'!U34+'32'!U34+'33'!U34+'34'!U34+'35'!U34+'36'!U34+'37'!U34+'38'!U34+'39'!U34+'40'!U34+'41'!U34+'42'!U34+'43'!U34</f>
        <v>0</v>
      </c>
      <c r="E35" s="371">
        <f>'1'!W34+'2'!W34+'3'!W34+'4'!W34+'5'!W34+'6'!W34+'7'!W34+'8'!W34+'9'!W34+'10'!W34+'11'!W34+'12'!W34+'13'!W34+'14'!W34+'15'!W34+'16'!W34+'17'!W34+'18'!W34+'19'!W34+'20'!W34+'21'!W34+'22'!W34+'23'!W34+'24'!W34+'25'!W34+'26'!W34+'27'!W34+'28'!W34+'29'!W34+'30'!W34+'31'!W34+'32'!W34+'33'!W34+'34'!W34+'35'!W34+'36'!W34+'37'!W34+'38'!W34+'39'!W34+'40'!W34+'41'!W34+'42'!W34+'43'!W34</f>
        <v>0</v>
      </c>
      <c r="F35" s="371">
        <f>'1'!Y34+'2'!Y34+'3'!Y34+'4'!Y34+'5'!Y34+'6'!Y34+'7'!Y34+'8'!Y34+'9'!Y34+'10'!Y34+'11'!Y34+'12'!Y34+'13'!Y34+'14'!Y34+'15'!Y34+'16'!Y34+'17'!Y34+'18'!Y34+'19'!Y34+'20'!Y34+'21'!Y34+'22'!Y34+'23'!Y34+'24'!Y34+'25'!Y34+'26'!Y34+'27'!Y34+'28'!Y34+'29'!Y34+'30'!Y34+'31'!Y34+'32'!Y34+'33'!Y34+'34'!Y34+'35'!Y34+'36'!Y34+'37'!Y34+'38'!Y34+'39'!Y34+'40'!Y34+'41'!Y34+'42'!Y34+'43'!Y34</f>
        <v>0</v>
      </c>
    </row>
    <row r="36" spans="1:6" ht="17.100000000000001" customHeight="1" x14ac:dyDescent="0.15">
      <c r="A36" s="270">
        <v>31</v>
      </c>
      <c r="B36" s="278" t="s">
        <v>244</v>
      </c>
      <c r="C36" s="279">
        <f>'1'!S35+'2'!S35+'3'!S35+'4'!S35+'5'!S35+'6'!S35+'7'!S35+'8'!S35+'9'!S35+'10'!S35+'11'!S35+'12'!S35+'13'!S35+'14'!S35+'15'!S35+'16'!S35+'17'!S35+'18'!S35+'19'!S35+'20'!S35+'21'!S35+'22'!S35+'23'!S35+'24'!S35+'25'!S35+'26'!S35+'27'!S35+'28'!S35+'29'!S35+'30'!S35+'31'!S35+'32'!S35+'33'!S35+'34'!S35+'35'!S35+'36'!S35+'37'!S35+'38'!S35+'39'!S35+'40'!S35+'41'!S35+'42'!S35+'43'!S35</f>
        <v>0</v>
      </c>
      <c r="D36" s="280">
        <f>'1'!U35+'2'!U35+'3'!U35+'4'!U35+'5'!U35+'6'!U35+'7'!U35+'8'!U35+'9'!U35+'10'!U35+'11'!U35+'12'!U35+'13'!U35+'14'!U35+'15'!U35+'16'!U35+'17'!U35+'18'!U35+'19'!U35+'20'!U35+'21'!U35+'22'!U35+'23'!U35+'24'!U35+'25'!U35+'26'!U35+'27'!U35+'28'!U35+'29'!U35+'30'!U35+'31'!U35+'32'!U35+'33'!U35+'34'!U35+'35'!U35+'36'!U35+'37'!U35+'38'!U35+'39'!U35+'40'!U35+'41'!U35+'42'!U35+'43'!U35</f>
        <v>0</v>
      </c>
      <c r="E36" s="371">
        <f>'1'!W35+'2'!W35+'3'!W35+'4'!W35+'5'!W35+'6'!W35+'7'!W35+'8'!W35+'9'!W35+'10'!W35+'11'!W35+'12'!W35+'13'!W35+'14'!W35+'15'!W35+'16'!W35+'17'!W35+'18'!W35+'19'!W35+'20'!W35+'21'!W35+'22'!W35+'23'!W35+'24'!W35+'25'!W35+'26'!W35+'27'!W35+'28'!W35+'29'!W35+'30'!W35+'31'!W35+'32'!W35+'33'!W35+'34'!W35+'35'!W35+'36'!W35+'37'!W35+'38'!W35+'39'!W35+'40'!W35+'41'!W35+'42'!W35+'43'!W35</f>
        <v>0</v>
      </c>
      <c r="F36" s="371">
        <f>'1'!Y35+'2'!Y35+'3'!Y35+'4'!Y35+'5'!Y35+'6'!Y35+'7'!Y35+'8'!Y35+'9'!Y35+'10'!Y35+'11'!Y35+'12'!Y35+'13'!Y35+'14'!Y35+'15'!Y35+'16'!Y35+'17'!Y35+'18'!Y35+'19'!Y35+'20'!Y35+'21'!Y35+'22'!Y35+'23'!Y35+'24'!Y35+'25'!Y35+'26'!Y35+'27'!Y35+'28'!Y35+'29'!Y35+'30'!Y35+'31'!Y35+'32'!Y35+'33'!Y35+'34'!Y35+'35'!Y35+'36'!Y35+'37'!Y35+'38'!Y35+'39'!Y35+'40'!Y35+'41'!Y35+'42'!Y35+'43'!Y35</f>
        <v>0</v>
      </c>
    </row>
    <row r="37" spans="1:6" ht="17.100000000000001" customHeight="1" x14ac:dyDescent="0.15">
      <c r="A37" s="277">
        <v>32</v>
      </c>
      <c r="B37" s="278" t="s">
        <v>36</v>
      </c>
      <c r="C37" s="279">
        <f>'1'!S36+'2'!S36+'3'!S36+'4'!S36+'5'!S36+'6'!S36+'7'!S36+'8'!S36+'9'!S36+'10'!S36+'11'!S36+'12'!S36+'13'!S36+'14'!S36+'15'!S36+'16'!S36+'17'!S36+'18'!S36+'19'!S36+'20'!S36+'21'!S36+'22'!S36+'23'!S36+'24'!S36+'25'!S36+'26'!S36+'27'!S36+'28'!S36+'29'!S36+'30'!S36+'31'!S36+'32'!S36+'33'!S36+'34'!S36+'35'!S36+'36'!S36+'37'!S36+'38'!S36+'39'!S36+'40'!S36+'41'!S36+'42'!S36+'43'!S36</f>
        <v>0</v>
      </c>
      <c r="D37" s="280">
        <f>'1'!U36+'2'!U36+'3'!U36+'4'!U36+'5'!U36+'6'!U36+'7'!U36+'8'!U36+'9'!U36+'10'!U36+'11'!U36+'12'!U36+'13'!U36+'14'!U36+'15'!U36+'16'!U36+'17'!U36+'18'!U36+'19'!U36+'20'!U36+'21'!U36+'22'!U36+'23'!U36+'24'!U36+'25'!U36+'26'!U36+'27'!U36+'28'!U36+'29'!U36+'30'!U36+'31'!U36+'32'!U36+'33'!U36+'34'!U36+'35'!U36+'36'!U36+'37'!U36+'38'!U36+'39'!U36+'40'!U36+'41'!U36+'42'!U36+'43'!U36</f>
        <v>0</v>
      </c>
      <c r="E37" s="371">
        <f>'1'!W36+'2'!W36+'3'!W36+'4'!W36+'5'!W36+'6'!W36+'7'!W36+'8'!W36+'9'!W36+'10'!W36+'11'!W36+'12'!W36+'13'!W36+'14'!W36+'15'!W36+'16'!W36+'17'!W36+'18'!W36+'19'!W36+'20'!W36+'21'!W36+'22'!W36+'23'!W36+'24'!W36+'25'!W36+'26'!W36+'27'!W36+'28'!W36+'29'!W36+'30'!W36+'31'!W36+'32'!W36+'33'!W36+'34'!W36+'35'!W36+'36'!W36+'37'!W36+'38'!W36+'39'!W36+'40'!W36+'41'!W36+'42'!W36+'43'!W36</f>
        <v>0</v>
      </c>
      <c r="F37" s="371">
        <f>'1'!Y36+'2'!Y36+'3'!Y36+'4'!Y36+'5'!Y36+'6'!Y36+'7'!Y36+'8'!Y36+'9'!Y36+'10'!Y36+'11'!Y36+'12'!Y36+'13'!Y36+'14'!Y36+'15'!Y36+'16'!Y36+'17'!Y36+'18'!Y36+'19'!Y36+'20'!Y36+'21'!Y36+'22'!Y36+'23'!Y36+'24'!Y36+'25'!Y36+'26'!Y36+'27'!Y36+'28'!Y36+'29'!Y36+'30'!Y36+'31'!Y36+'32'!Y36+'33'!Y36+'34'!Y36+'35'!Y36+'36'!Y36+'37'!Y36+'38'!Y36+'39'!Y36+'40'!Y36+'41'!Y36+'42'!Y36+'43'!Y36</f>
        <v>0</v>
      </c>
    </row>
    <row r="38" spans="1:6" ht="17.100000000000001" customHeight="1" x14ac:dyDescent="0.15">
      <c r="A38" s="270">
        <v>33</v>
      </c>
      <c r="B38" s="278" t="s">
        <v>37</v>
      </c>
      <c r="C38" s="279">
        <f>'1'!S37+'2'!S37+'3'!S37+'4'!S37+'5'!S37+'6'!S37+'7'!S37+'8'!S37+'9'!S37+'10'!S37+'11'!S37+'12'!S37+'13'!S37+'14'!S37+'15'!S37+'16'!S37+'17'!S37+'18'!S37+'19'!S37+'20'!S37+'21'!S37+'22'!S37+'23'!S37+'24'!S37+'25'!S37+'26'!S37+'27'!S37+'28'!S37+'29'!S37+'30'!S37+'31'!S37+'32'!S37+'33'!S37+'34'!S37+'35'!S37+'36'!S37+'37'!S37+'38'!S37+'39'!S37+'40'!S37+'41'!S37+'42'!S37+'43'!S37</f>
        <v>0</v>
      </c>
      <c r="D38" s="280">
        <f>'1'!U37+'2'!U37+'3'!U37+'4'!U37+'5'!U37+'6'!U37+'7'!U37+'8'!U37+'9'!U37+'10'!U37+'11'!U37+'12'!U37+'13'!U37+'14'!U37+'15'!U37+'16'!U37+'17'!U37+'18'!U37+'19'!U37+'20'!U37+'21'!U37+'22'!U37+'23'!U37+'24'!U37+'25'!U37+'26'!U37+'27'!U37+'28'!U37+'29'!U37+'30'!U37+'31'!U37+'32'!U37+'33'!U37+'34'!U37+'35'!U37+'36'!U37+'37'!U37+'38'!U37+'39'!U37+'40'!U37+'41'!U37+'42'!U37+'43'!U37</f>
        <v>0</v>
      </c>
      <c r="E38" s="371">
        <f>'1'!W37+'2'!W37+'3'!W37+'4'!W37+'5'!W37+'6'!W37+'7'!W37+'8'!W37+'9'!W37+'10'!W37+'11'!W37+'12'!W37+'13'!W37+'14'!W37+'15'!W37+'16'!W37+'17'!W37+'18'!W37+'19'!W37+'20'!W37+'21'!W37+'22'!W37+'23'!W37+'24'!W37+'25'!W37+'26'!W37+'27'!W37+'28'!W37+'29'!W37+'30'!W37+'31'!W37+'32'!W37+'33'!W37+'34'!W37+'35'!W37+'36'!W37+'37'!W37+'38'!W37+'39'!W37+'40'!W37+'41'!W37+'42'!W37+'43'!W37</f>
        <v>0</v>
      </c>
      <c r="F38" s="371">
        <f>'1'!Y37+'2'!Y37+'3'!Y37+'4'!Y37+'5'!Y37+'6'!Y37+'7'!Y37+'8'!Y37+'9'!Y37+'10'!Y37+'11'!Y37+'12'!Y37+'13'!Y37+'14'!Y37+'15'!Y37+'16'!Y37+'17'!Y37+'18'!Y37+'19'!Y37+'20'!Y37+'21'!Y37+'22'!Y37+'23'!Y37+'24'!Y37+'25'!Y37+'26'!Y37+'27'!Y37+'28'!Y37+'29'!Y37+'30'!Y37+'31'!Y37+'32'!Y37+'33'!Y37+'34'!Y37+'35'!Y37+'36'!Y37+'37'!Y37+'38'!Y37+'39'!Y37+'40'!Y37+'41'!Y37+'42'!Y37+'43'!Y37</f>
        <v>0</v>
      </c>
    </row>
    <row r="39" spans="1:6" ht="17.100000000000001" customHeight="1" x14ac:dyDescent="0.15">
      <c r="A39" s="277">
        <v>34</v>
      </c>
      <c r="B39" s="278" t="s">
        <v>245</v>
      </c>
      <c r="C39" s="279">
        <f>'1'!S38+'2'!S38+'3'!S38+'4'!S38+'5'!S38+'6'!S38+'7'!S38+'8'!S38+'9'!S38+'10'!S38+'11'!S38+'12'!S38+'13'!S38+'14'!S38+'15'!S38+'16'!S38+'17'!S38+'18'!S38+'19'!S38+'20'!S38+'21'!S38+'22'!S38+'23'!S38+'24'!S38+'25'!S38+'26'!S38+'27'!S38+'28'!S38+'29'!S38+'30'!S38+'31'!S38+'32'!S38+'33'!S38+'34'!S38+'35'!S38+'36'!S38+'37'!S38+'38'!S38+'39'!S38+'40'!S38+'41'!S38+'42'!S38+'43'!S38</f>
        <v>0</v>
      </c>
      <c r="D39" s="280">
        <f>'1'!U38+'2'!U38+'3'!U38+'4'!U38+'5'!U38+'6'!U38+'7'!U38+'8'!U38+'9'!U38+'10'!U38+'11'!U38+'12'!U38+'13'!U38+'14'!U38+'15'!U38+'16'!U38+'17'!U38+'18'!U38+'19'!U38+'20'!U38+'21'!U38+'22'!U38+'23'!U38+'24'!U38+'25'!U38+'26'!U38+'27'!U38+'28'!U38+'29'!U38+'30'!U38+'31'!U38+'32'!U38+'33'!U38+'34'!U38+'35'!U38+'36'!U38+'37'!U38+'38'!U38+'39'!U38+'40'!U38+'41'!U38+'42'!U38+'43'!U38</f>
        <v>0</v>
      </c>
      <c r="E39" s="371">
        <f>'1'!W38+'2'!W38+'3'!W38+'4'!W38+'5'!W38+'6'!W38+'7'!W38+'8'!W38+'9'!W38+'10'!W38+'11'!W38+'12'!W38+'13'!W38+'14'!W38+'15'!W38+'16'!W38+'17'!W38+'18'!W38+'19'!W38+'20'!W38+'21'!W38+'22'!W38+'23'!W38+'24'!W38+'25'!W38+'26'!W38+'27'!W38+'28'!W38+'29'!W38+'30'!W38+'31'!W38+'32'!W38+'33'!W38+'34'!W38+'35'!W38+'36'!W38+'37'!W38+'38'!W38+'39'!W38+'40'!W38+'41'!W38+'42'!W38+'43'!W38</f>
        <v>0</v>
      </c>
      <c r="F39" s="371">
        <f>'1'!Y38+'2'!Y38+'3'!Y38+'4'!Y38+'5'!Y38+'6'!Y38+'7'!Y38+'8'!Y38+'9'!Y38+'10'!Y38+'11'!Y38+'12'!Y38+'13'!Y38+'14'!Y38+'15'!Y38+'16'!Y38+'17'!Y38+'18'!Y38+'19'!Y38+'20'!Y38+'21'!Y38+'22'!Y38+'23'!Y38+'24'!Y38+'25'!Y38+'26'!Y38+'27'!Y38+'28'!Y38+'29'!Y38+'30'!Y38+'31'!Y38+'32'!Y38+'33'!Y38+'34'!Y38+'35'!Y38+'36'!Y38+'37'!Y38+'38'!Y38+'39'!Y38+'40'!Y38+'41'!Y38+'42'!Y38+'43'!Y38</f>
        <v>0</v>
      </c>
    </row>
    <row r="40" spans="1:6" ht="17.100000000000001" customHeight="1" x14ac:dyDescent="0.15">
      <c r="A40" s="270">
        <v>35</v>
      </c>
      <c r="B40" s="278" t="s">
        <v>120</v>
      </c>
      <c r="C40" s="279">
        <f>'1'!S39+'2'!S39+'3'!S39+'4'!S39+'5'!S39+'6'!S39+'7'!S39+'8'!S39+'9'!S39+'10'!S39+'11'!S39+'12'!S39+'13'!S39+'14'!S39+'15'!S39+'16'!S39+'17'!S39+'18'!S39+'19'!S39+'20'!S39+'21'!S39+'22'!S39+'23'!S39+'24'!S39+'25'!S39+'26'!S39+'27'!S39+'28'!S39+'29'!S39+'30'!S39+'31'!S39+'32'!S39+'33'!S39+'34'!S39+'35'!S39+'36'!S39+'37'!S39+'38'!S39+'39'!S39+'40'!S39+'41'!S39+'42'!S39+'43'!S39</f>
        <v>0</v>
      </c>
      <c r="D40" s="280">
        <f>'1'!U39+'2'!U39+'3'!U39+'4'!U39+'5'!U39+'6'!U39+'7'!U39+'8'!U39+'9'!U39+'10'!U39+'11'!U39+'12'!U39+'13'!U39+'14'!U39+'15'!U39+'16'!U39+'17'!U39+'18'!U39+'19'!U39+'20'!U39+'21'!U39+'22'!U39+'23'!U39+'24'!U39+'25'!U39+'26'!U39+'27'!U39+'28'!U39+'29'!U39+'30'!U39+'31'!U39+'32'!U39+'33'!U39+'34'!U39+'35'!U39+'36'!U39+'37'!U39+'38'!U39+'39'!U39+'40'!U39+'41'!U39+'42'!U39+'43'!U39</f>
        <v>0</v>
      </c>
      <c r="E40" s="371">
        <f>'1'!W39+'2'!W39+'3'!W39+'4'!W39+'5'!W39+'6'!W39+'7'!W39+'8'!W39+'9'!W39+'10'!W39+'11'!W39+'12'!W39+'13'!W39+'14'!W39+'15'!W39+'16'!W39+'17'!W39+'18'!W39+'19'!W39+'20'!W39+'21'!W39+'22'!W39+'23'!W39+'24'!W39+'25'!W39+'26'!W39+'27'!W39+'28'!W39+'29'!W39+'30'!W39+'31'!W39+'32'!W39+'33'!W39+'34'!W39+'35'!W39+'36'!W39+'37'!W39+'38'!W39+'39'!W39+'40'!W39+'41'!W39+'42'!W39+'43'!W39</f>
        <v>0</v>
      </c>
      <c r="F40" s="371">
        <f>'1'!Y39+'2'!Y39+'3'!Y39+'4'!Y39+'5'!Y39+'6'!Y39+'7'!Y39+'8'!Y39+'9'!Y39+'10'!Y39+'11'!Y39+'12'!Y39+'13'!Y39+'14'!Y39+'15'!Y39+'16'!Y39+'17'!Y39+'18'!Y39+'19'!Y39+'20'!Y39+'21'!Y39+'22'!Y39+'23'!Y39+'24'!Y39+'25'!Y39+'26'!Y39+'27'!Y39+'28'!Y39+'29'!Y39+'30'!Y39+'31'!Y39+'32'!Y39+'33'!Y39+'34'!Y39+'35'!Y39+'36'!Y39+'37'!Y39+'38'!Y39+'39'!Y39+'40'!Y39+'41'!Y39+'42'!Y39+'43'!Y39</f>
        <v>0</v>
      </c>
    </row>
    <row r="41" spans="1:6" ht="17.100000000000001" customHeight="1" x14ac:dyDescent="0.15">
      <c r="A41" s="277">
        <v>36</v>
      </c>
      <c r="B41" s="278" t="s">
        <v>38</v>
      </c>
      <c r="C41" s="279">
        <f>'1'!S40+'2'!S40+'3'!S40+'4'!S40+'5'!S40+'6'!S40+'7'!S40+'8'!S40+'9'!S40+'10'!S40+'11'!S40+'12'!S40+'13'!S40+'14'!S40+'15'!S40+'16'!S40+'17'!S40+'18'!S40+'19'!S40+'20'!S40+'21'!S40+'22'!S40+'23'!S40+'24'!S40+'25'!S40+'26'!S40+'27'!S40+'28'!S40+'29'!S40+'30'!S40+'31'!S40+'32'!S40+'33'!S40+'34'!S40+'35'!S40+'36'!S40+'37'!S40+'38'!S40+'39'!S40+'40'!S40+'41'!S40+'42'!S40+'43'!S40</f>
        <v>0</v>
      </c>
      <c r="D41" s="280">
        <f>'1'!U40+'2'!U40+'3'!U40+'4'!U40+'5'!U40+'6'!U40+'7'!U40+'8'!U40+'9'!U40+'10'!U40+'11'!U40+'12'!U40+'13'!U40+'14'!U40+'15'!U40+'16'!U40+'17'!U40+'18'!U40+'19'!U40+'20'!U40+'21'!U40+'22'!U40+'23'!U40+'24'!U40+'25'!U40+'26'!U40+'27'!U40+'28'!U40+'29'!U40+'30'!U40+'31'!U40+'32'!U40+'33'!U40+'34'!U40+'35'!U40+'36'!U40+'37'!U40+'38'!U40+'39'!U40+'40'!U40+'41'!U40+'42'!U40+'43'!U40</f>
        <v>0</v>
      </c>
      <c r="E41" s="371">
        <f>'1'!W40+'2'!W40+'3'!W40+'4'!W40+'5'!W40+'6'!W40+'7'!W40+'8'!W40+'9'!W40+'10'!W40+'11'!W40+'12'!W40+'13'!W40+'14'!W40+'15'!W40+'16'!W40+'17'!W40+'18'!W40+'19'!W40+'20'!W40+'21'!W40+'22'!W40+'23'!W40+'24'!W40+'25'!W40+'26'!W40+'27'!W40+'28'!W40+'29'!W40+'30'!W40+'31'!W40+'32'!W40+'33'!W40+'34'!W40+'35'!W40+'36'!W40+'37'!W40+'38'!W40+'39'!W40+'40'!W40+'41'!W40+'42'!W40+'43'!W40</f>
        <v>0</v>
      </c>
      <c r="F41" s="371">
        <f>'1'!Y40+'2'!Y40+'3'!Y40+'4'!Y40+'5'!Y40+'6'!Y40+'7'!Y40+'8'!Y40+'9'!Y40+'10'!Y40+'11'!Y40+'12'!Y40+'13'!Y40+'14'!Y40+'15'!Y40+'16'!Y40+'17'!Y40+'18'!Y40+'19'!Y40+'20'!Y40+'21'!Y40+'22'!Y40+'23'!Y40+'24'!Y40+'25'!Y40+'26'!Y40+'27'!Y40+'28'!Y40+'29'!Y40+'30'!Y40+'31'!Y40+'32'!Y40+'33'!Y40+'34'!Y40+'35'!Y40+'36'!Y40+'37'!Y40+'38'!Y40+'39'!Y40+'40'!Y40+'41'!Y40+'42'!Y40+'43'!Y40</f>
        <v>0</v>
      </c>
    </row>
    <row r="42" spans="1:6" ht="17.100000000000001" customHeight="1" x14ac:dyDescent="0.15">
      <c r="A42" s="270">
        <v>37</v>
      </c>
      <c r="B42" s="278" t="s">
        <v>39</v>
      </c>
      <c r="C42" s="279">
        <f>'1'!S41+'2'!S41+'3'!S41+'4'!S41+'5'!S41+'6'!S41+'7'!S41+'8'!S41+'9'!S41+'10'!S41+'11'!S41+'12'!S41+'13'!S41+'14'!S41+'15'!S41+'16'!S41+'17'!S41+'18'!S41+'19'!S41+'20'!S41+'21'!S41+'22'!S41+'23'!S41+'24'!S41+'25'!S41+'26'!S41+'27'!S41+'28'!S41+'29'!S41+'30'!S41+'31'!S41+'32'!S41+'33'!S41+'34'!S41+'35'!S41+'36'!S41+'37'!S41+'38'!S41+'39'!S41+'40'!S41+'41'!S41+'42'!S41+'43'!S41</f>
        <v>0</v>
      </c>
      <c r="D42" s="280">
        <f>'1'!U41+'2'!U41+'3'!U41+'4'!U41+'5'!U41+'6'!U41+'7'!U41+'8'!U41+'9'!U41+'10'!U41+'11'!U41+'12'!U41+'13'!U41+'14'!U41+'15'!U41+'16'!U41+'17'!U41+'18'!U41+'19'!U41+'20'!U41+'21'!U41+'22'!U41+'23'!U41+'24'!U41+'25'!U41+'26'!U41+'27'!U41+'28'!U41+'29'!U41+'30'!U41+'31'!U41+'32'!U41+'33'!U41+'34'!U41+'35'!U41+'36'!U41+'37'!U41+'38'!U41+'39'!U41+'40'!U41+'41'!U41+'42'!U41+'43'!U41</f>
        <v>0</v>
      </c>
      <c r="E42" s="371">
        <f>'1'!W41+'2'!W41+'3'!W41+'4'!W41+'5'!W41+'6'!W41+'7'!W41+'8'!W41+'9'!W41+'10'!W41+'11'!W41+'12'!W41+'13'!W41+'14'!W41+'15'!W41+'16'!W41+'17'!W41+'18'!W41+'19'!W41+'20'!W41+'21'!W41+'22'!W41+'23'!W41+'24'!W41+'25'!W41+'26'!W41+'27'!W41+'28'!W41+'29'!W41+'30'!W41+'31'!W41+'32'!W41+'33'!W41+'34'!W41+'35'!W41+'36'!W41+'37'!W41+'38'!W41+'39'!W41+'40'!W41+'41'!W41+'42'!W41+'43'!W41</f>
        <v>0</v>
      </c>
      <c r="F42" s="371">
        <f>'1'!Y41+'2'!Y41+'3'!Y41+'4'!Y41+'5'!Y41+'6'!Y41+'7'!Y41+'8'!Y41+'9'!Y41+'10'!Y41+'11'!Y41+'12'!Y41+'13'!Y41+'14'!Y41+'15'!Y41+'16'!Y41+'17'!Y41+'18'!Y41+'19'!Y41+'20'!Y41+'21'!Y41+'22'!Y41+'23'!Y41+'24'!Y41+'25'!Y41+'26'!Y41+'27'!Y41+'28'!Y41+'29'!Y41+'30'!Y41+'31'!Y41+'32'!Y41+'33'!Y41+'34'!Y41+'35'!Y41+'36'!Y41+'37'!Y41+'38'!Y41+'39'!Y41+'40'!Y41+'41'!Y41+'42'!Y41+'43'!Y41</f>
        <v>0</v>
      </c>
    </row>
    <row r="43" spans="1:6" ht="17.100000000000001" customHeight="1" x14ac:dyDescent="0.15">
      <c r="A43" s="277">
        <v>38</v>
      </c>
      <c r="B43" s="278" t="s">
        <v>246</v>
      </c>
      <c r="C43" s="279">
        <f>'1'!S42+'2'!S42+'3'!S42+'4'!S42+'5'!S42+'6'!S42+'7'!S42+'8'!S42+'9'!S42+'10'!S42+'11'!S42+'12'!S42+'13'!S42+'14'!S42+'15'!S42+'16'!S42+'17'!S42+'18'!S42+'19'!S42+'20'!S42+'21'!S42+'22'!S42+'23'!S42+'24'!S42+'25'!S42+'26'!S42+'27'!S42+'28'!S42+'29'!S42+'30'!S42+'31'!S42+'32'!S42+'33'!S42+'34'!S42+'35'!S42+'36'!S42+'37'!S42+'38'!S42+'39'!S42+'40'!S42+'41'!S42+'42'!S42+'43'!S42</f>
        <v>0</v>
      </c>
      <c r="D43" s="280">
        <f>'1'!U42+'2'!U42+'3'!U42+'4'!U42+'5'!U42+'6'!U42+'7'!U42+'8'!U42+'9'!U42+'10'!U42+'11'!U42+'12'!U42+'13'!U42+'14'!U42+'15'!U42+'16'!U42+'17'!U42+'18'!U42+'19'!U42+'20'!U42+'21'!U42+'22'!U42+'23'!U42+'24'!U42+'25'!U42+'26'!U42+'27'!U42+'28'!U42+'29'!U42+'30'!U42+'31'!U42+'32'!U42+'33'!U42+'34'!U42+'35'!U42+'36'!U42+'37'!U42+'38'!U42+'39'!U42+'40'!U42+'41'!U42+'42'!U42+'43'!U42</f>
        <v>0</v>
      </c>
      <c r="E43" s="371">
        <f>'1'!W42+'2'!W42+'3'!W42+'4'!W42+'5'!W42+'6'!W42+'7'!W42+'8'!W42+'9'!W42+'10'!W42+'11'!W42+'12'!W42+'13'!W42+'14'!W42+'15'!W42+'16'!W42+'17'!W42+'18'!W42+'19'!W42+'20'!W42+'21'!W42+'22'!W42+'23'!W42+'24'!W42+'25'!W42+'26'!W42+'27'!W42+'28'!W42+'29'!W42+'30'!W42+'31'!W42+'32'!W42+'33'!W42+'34'!W42+'35'!W42+'36'!W42+'37'!W42+'38'!W42+'39'!W42+'40'!W42+'41'!W42+'42'!W42+'43'!W42</f>
        <v>0</v>
      </c>
      <c r="F43" s="371">
        <f>'1'!Y42+'2'!Y42+'3'!Y42+'4'!Y42+'5'!Y42+'6'!Y42+'7'!Y42+'8'!Y42+'9'!Y42+'10'!Y42+'11'!Y42+'12'!Y42+'13'!Y42+'14'!Y42+'15'!Y42+'16'!Y42+'17'!Y42+'18'!Y42+'19'!Y42+'20'!Y42+'21'!Y42+'22'!Y42+'23'!Y42+'24'!Y42+'25'!Y42+'26'!Y42+'27'!Y42+'28'!Y42+'29'!Y42+'30'!Y42+'31'!Y42+'32'!Y42+'33'!Y42+'34'!Y42+'35'!Y42+'36'!Y42+'37'!Y42+'38'!Y42+'39'!Y42+'40'!Y42+'41'!Y42+'42'!Y42+'43'!Y42</f>
        <v>0</v>
      </c>
    </row>
    <row r="44" spans="1:6" ht="17.100000000000001" customHeight="1" x14ac:dyDescent="0.15">
      <c r="A44" s="270">
        <v>39</v>
      </c>
      <c r="B44" s="278" t="s">
        <v>247</v>
      </c>
      <c r="C44" s="279">
        <f>'1'!S43+'2'!S43+'3'!S43+'4'!S43+'5'!S43+'6'!S43+'7'!S43+'8'!S43+'9'!S43+'10'!S43+'11'!S43+'12'!S43+'13'!S43+'14'!S43+'15'!S43+'16'!S43+'17'!S43+'18'!S43+'19'!S43+'20'!S43+'21'!S43+'22'!S43+'23'!S43+'24'!S43+'25'!S43+'26'!S43+'27'!S43+'28'!S43+'29'!S43+'30'!S43+'31'!S43+'32'!S43+'33'!S43+'34'!S43+'35'!S43+'36'!S43+'37'!S43+'38'!S43+'39'!S43+'40'!S43+'41'!S43+'42'!S43+'43'!S43</f>
        <v>0</v>
      </c>
      <c r="D44" s="280">
        <f>'1'!U43+'2'!U43+'3'!U43+'4'!U43+'5'!U43+'6'!U43+'7'!U43+'8'!U43+'9'!U43+'10'!U43+'11'!U43+'12'!U43+'13'!U43+'14'!U43+'15'!U43+'16'!U43+'17'!U43+'18'!U43+'19'!U43+'20'!U43+'21'!U43+'22'!U43+'23'!U43+'24'!U43+'25'!U43+'26'!U43+'27'!U43+'28'!U43+'29'!U43+'30'!U43+'31'!U43+'32'!U43+'33'!U43+'34'!U43+'35'!U43+'36'!U43+'37'!U43+'38'!U43+'39'!U43+'40'!U43+'41'!U43+'42'!U43+'43'!U43</f>
        <v>0</v>
      </c>
      <c r="E44" s="371">
        <f>'1'!W43+'2'!W43+'3'!W43+'4'!W43+'5'!W43+'6'!W43+'7'!W43+'8'!W43+'9'!W43+'10'!W43+'11'!W43+'12'!W43+'13'!W43+'14'!W43+'15'!W43+'16'!W43+'17'!W43+'18'!W43+'19'!W43+'20'!W43+'21'!W43+'22'!W43+'23'!W43+'24'!W43+'25'!W43+'26'!W43+'27'!W43+'28'!W43+'29'!W43+'30'!W43+'31'!W43+'32'!W43+'33'!W43+'34'!W43+'35'!W43+'36'!W43+'37'!W43+'38'!W43+'39'!W43+'40'!W43+'41'!W43+'42'!W43+'43'!W43</f>
        <v>0</v>
      </c>
      <c r="F44" s="371">
        <f>'1'!Y43+'2'!Y43+'3'!Y43+'4'!Y43+'5'!Y43+'6'!Y43+'7'!Y43+'8'!Y43+'9'!Y43+'10'!Y43+'11'!Y43+'12'!Y43+'13'!Y43+'14'!Y43+'15'!Y43+'16'!Y43+'17'!Y43+'18'!Y43+'19'!Y43+'20'!Y43+'21'!Y43+'22'!Y43+'23'!Y43+'24'!Y43+'25'!Y43+'26'!Y43+'27'!Y43+'28'!Y43+'29'!Y43+'30'!Y43+'31'!Y43+'32'!Y43+'33'!Y43+'34'!Y43+'35'!Y43+'36'!Y43+'37'!Y43+'38'!Y43+'39'!Y43+'40'!Y43+'41'!Y43+'42'!Y43+'43'!Y43</f>
        <v>0</v>
      </c>
    </row>
    <row r="45" spans="1:6" ht="17.100000000000001" customHeight="1" x14ac:dyDescent="0.15">
      <c r="A45" s="277">
        <v>40</v>
      </c>
      <c r="B45" s="278" t="s">
        <v>40</v>
      </c>
      <c r="C45" s="279">
        <f>'1'!S44+'2'!S44+'3'!S44+'4'!S44+'5'!S44+'6'!S44+'7'!S44+'8'!S44+'9'!S44+'10'!S44+'11'!S44+'12'!S44+'13'!S44+'14'!S44+'15'!S44+'16'!S44+'17'!S44+'18'!S44+'19'!S44+'20'!S44+'21'!S44+'22'!S44+'23'!S44+'24'!S44+'25'!S44+'26'!S44+'27'!S44+'28'!S44+'29'!S44+'30'!S44+'31'!S44+'32'!S44+'33'!S44+'34'!S44+'35'!S44+'36'!S44+'37'!S44+'38'!S44+'39'!S44+'40'!S44+'41'!S44+'42'!S44+'43'!S44</f>
        <v>0</v>
      </c>
      <c r="D45" s="280">
        <f>'1'!U44+'2'!U44+'3'!U44+'4'!U44+'5'!U44+'6'!U44+'7'!U44+'8'!U44+'9'!U44+'10'!U44+'11'!U44+'12'!U44+'13'!U44+'14'!U44+'15'!U44+'16'!U44+'17'!U44+'18'!U44+'19'!U44+'20'!U44+'21'!U44+'22'!U44+'23'!U44+'24'!U44+'25'!U44+'26'!U44+'27'!U44+'28'!U44+'29'!U44+'30'!U44+'31'!U44+'32'!U44+'33'!U44+'34'!U44+'35'!U44+'36'!U44+'37'!U44+'38'!U44+'39'!U44+'40'!U44+'41'!U44+'42'!U44+'43'!U44</f>
        <v>0</v>
      </c>
      <c r="E45" s="371">
        <f>'1'!W44+'2'!W44+'3'!W44+'4'!W44+'5'!W44+'6'!W44+'7'!W44+'8'!W44+'9'!W44+'10'!W44+'11'!W44+'12'!W44+'13'!W44+'14'!W44+'15'!W44+'16'!W44+'17'!W44+'18'!W44+'19'!W44+'20'!W44+'21'!W44+'22'!W44+'23'!W44+'24'!W44+'25'!W44+'26'!W44+'27'!W44+'28'!W44+'29'!W44+'30'!W44+'31'!W44+'32'!W44+'33'!W44+'34'!W44+'35'!W44+'36'!W44+'37'!W44+'38'!W44+'39'!W44+'40'!W44+'41'!W44+'42'!W44+'43'!W44</f>
        <v>0</v>
      </c>
      <c r="F45" s="371">
        <f>'1'!Y44+'2'!Y44+'3'!Y44+'4'!Y44+'5'!Y44+'6'!Y44+'7'!Y44+'8'!Y44+'9'!Y44+'10'!Y44+'11'!Y44+'12'!Y44+'13'!Y44+'14'!Y44+'15'!Y44+'16'!Y44+'17'!Y44+'18'!Y44+'19'!Y44+'20'!Y44+'21'!Y44+'22'!Y44+'23'!Y44+'24'!Y44+'25'!Y44+'26'!Y44+'27'!Y44+'28'!Y44+'29'!Y44+'30'!Y44+'31'!Y44+'32'!Y44+'33'!Y44+'34'!Y44+'35'!Y44+'36'!Y44+'37'!Y44+'38'!Y44+'39'!Y44+'40'!Y44+'41'!Y44+'42'!Y44+'43'!Y44</f>
        <v>0</v>
      </c>
    </row>
    <row r="46" spans="1:6" ht="17.100000000000001" customHeight="1" x14ac:dyDescent="0.15">
      <c r="A46" s="270">
        <v>41</v>
      </c>
      <c r="B46" s="278" t="s">
        <v>41</v>
      </c>
      <c r="C46" s="279">
        <f>'1'!S45+'2'!S45+'3'!S45+'4'!S45+'5'!S45+'6'!S45+'7'!S45+'8'!S45+'9'!S45+'10'!S45+'11'!S45+'12'!S45+'13'!S45+'14'!S45+'15'!S45+'16'!S45+'17'!S45+'18'!S45+'19'!S45+'20'!S45+'21'!S45+'22'!S45+'23'!S45+'24'!S45+'25'!S45+'26'!S45+'27'!S45+'28'!S45+'29'!S45+'30'!S45+'31'!S45+'32'!S45+'33'!S45+'34'!S45+'35'!S45+'36'!S45+'37'!S45+'38'!S45+'39'!S45+'40'!S45+'41'!S45+'42'!S45+'43'!S45</f>
        <v>0</v>
      </c>
      <c r="D46" s="280">
        <f>'1'!U45+'2'!U45+'3'!U45+'4'!U45+'5'!U45+'6'!U45+'7'!U45+'8'!U45+'9'!U45+'10'!U45+'11'!U45+'12'!U45+'13'!U45+'14'!U45+'15'!U45+'16'!U45+'17'!U45+'18'!U45+'19'!U45+'20'!U45+'21'!U45+'22'!U45+'23'!U45+'24'!U45+'25'!U45+'26'!U45+'27'!U45+'28'!U45+'29'!U45+'30'!U45+'31'!U45+'32'!U45+'33'!U45+'34'!U45+'35'!U45+'36'!U45+'37'!U45+'38'!U45+'39'!U45+'40'!U45+'41'!U45+'42'!U45+'43'!U45</f>
        <v>0</v>
      </c>
      <c r="E46" s="371">
        <f>'1'!W45+'2'!W45+'3'!W45+'4'!W45+'5'!W45+'6'!W45+'7'!W45+'8'!W45+'9'!W45+'10'!W45+'11'!W45+'12'!W45+'13'!W45+'14'!W45+'15'!W45+'16'!W45+'17'!W45+'18'!W45+'19'!W45+'20'!W45+'21'!W45+'22'!W45+'23'!W45+'24'!W45+'25'!W45+'26'!W45+'27'!W45+'28'!W45+'29'!W45+'30'!W45+'31'!W45+'32'!W45+'33'!W45+'34'!W45+'35'!W45+'36'!W45+'37'!W45+'38'!W45+'39'!W45+'40'!W45+'41'!W45+'42'!W45+'43'!W45</f>
        <v>0</v>
      </c>
      <c r="F46" s="371">
        <f>'1'!Y45+'2'!Y45+'3'!Y45+'4'!Y45+'5'!Y45+'6'!Y45+'7'!Y45+'8'!Y45+'9'!Y45+'10'!Y45+'11'!Y45+'12'!Y45+'13'!Y45+'14'!Y45+'15'!Y45+'16'!Y45+'17'!Y45+'18'!Y45+'19'!Y45+'20'!Y45+'21'!Y45+'22'!Y45+'23'!Y45+'24'!Y45+'25'!Y45+'26'!Y45+'27'!Y45+'28'!Y45+'29'!Y45+'30'!Y45+'31'!Y45+'32'!Y45+'33'!Y45+'34'!Y45+'35'!Y45+'36'!Y45+'37'!Y45+'38'!Y45+'39'!Y45+'40'!Y45+'41'!Y45+'42'!Y45+'43'!Y45</f>
        <v>0</v>
      </c>
    </row>
    <row r="47" spans="1:6" ht="17.100000000000001" customHeight="1" x14ac:dyDescent="0.15">
      <c r="A47" s="277">
        <v>42</v>
      </c>
      <c r="B47" s="278" t="s">
        <v>248</v>
      </c>
      <c r="C47" s="279">
        <f>'1'!S46+'2'!S46+'3'!S46+'4'!S46+'5'!S46+'6'!S46+'7'!S46+'8'!S46+'9'!S46+'10'!S46+'11'!S46+'12'!S46+'13'!S46+'14'!S46+'15'!S46+'16'!S46+'17'!S46+'18'!S46+'19'!S46+'20'!S46+'21'!S46+'22'!S46+'23'!S46+'24'!S46+'25'!S46+'26'!S46+'27'!S46+'28'!S46+'29'!S46+'30'!S46+'31'!S46+'32'!S46+'33'!S46+'34'!S46+'35'!S46+'36'!S46+'37'!S46+'38'!S46+'39'!S46+'40'!S46+'41'!S46+'42'!S46+'43'!S46</f>
        <v>0</v>
      </c>
      <c r="D47" s="280">
        <f>'1'!U46+'2'!U46+'3'!U46+'4'!U46+'5'!U46+'6'!U46+'7'!U46+'8'!U46+'9'!U46+'10'!U46+'11'!U46+'12'!U46+'13'!U46+'14'!U46+'15'!U46+'16'!U46+'17'!U46+'18'!U46+'19'!U46+'20'!U46+'21'!U46+'22'!U46+'23'!U46+'24'!U46+'25'!U46+'26'!U46+'27'!U46+'28'!U46+'29'!U46+'30'!U46+'31'!U46+'32'!U46+'33'!U46+'34'!U46+'35'!U46+'36'!U46+'37'!U46+'38'!U46+'39'!U46+'40'!U46+'41'!U46+'42'!U46+'43'!U46</f>
        <v>0</v>
      </c>
      <c r="E47" s="371">
        <f>'1'!W46+'2'!W46+'3'!W46+'4'!W46+'5'!W46+'6'!W46+'7'!W46+'8'!W46+'9'!W46+'10'!W46+'11'!W46+'12'!W46+'13'!W46+'14'!W46+'15'!W46+'16'!W46+'17'!W46+'18'!W46+'19'!W46+'20'!W46+'21'!W46+'22'!W46+'23'!W46+'24'!W46+'25'!W46+'26'!W46+'27'!W46+'28'!W46+'29'!W46+'30'!W46+'31'!W46+'32'!W46+'33'!W46+'34'!W46+'35'!W46+'36'!W46+'37'!W46+'38'!W46+'39'!W46+'40'!W46+'41'!W46+'42'!W46+'43'!W46</f>
        <v>0</v>
      </c>
      <c r="F47" s="371">
        <f>'1'!Y46+'2'!Y46+'3'!Y46+'4'!Y46+'5'!Y46+'6'!Y46+'7'!Y46+'8'!Y46+'9'!Y46+'10'!Y46+'11'!Y46+'12'!Y46+'13'!Y46+'14'!Y46+'15'!Y46+'16'!Y46+'17'!Y46+'18'!Y46+'19'!Y46+'20'!Y46+'21'!Y46+'22'!Y46+'23'!Y46+'24'!Y46+'25'!Y46+'26'!Y46+'27'!Y46+'28'!Y46+'29'!Y46+'30'!Y46+'31'!Y46+'32'!Y46+'33'!Y46+'34'!Y46+'35'!Y46+'36'!Y46+'37'!Y46+'38'!Y46+'39'!Y46+'40'!Y46+'41'!Y46+'42'!Y46+'43'!Y46</f>
        <v>0</v>
      </c>
    </row>
    <row r="48" spans="1:6" ht="17.100000000000001" customHeight="1" thickBot="1" x14ac:dyDescent="0.2">
      <c r="A48" s="292">
        <v>43</v>
      </c>
      <c r="B48" s="293" t="s">
        <v>249</v>
      </c>
      <c r="C48" s="294">
        <f>'1'!S47+'2'!S47+'3'!S47+'4'!S47+'5'!S47+'6'!S47+'7'!S47+'8'!S47+'9'!S47+'10'!S47+'11'!S47+'12'!S47+'13'!S47+'14'!S47+'15'!S47+'16'!S47+'17'!S47+'18'!S47+'19'!S47+'20'!S47+'21'!S47+'22'!S47+'23'!S47+'24'!S47+'25'!S47+'26'!S47+'27'!S47+'28'!S47+'29'!S47+'30'!S47+'31'!S47+'32'!S47+'33'!S47+'34'!S47+'35'!S47+'36'!S47+'37'!S47+'38'!S47+'39'!S47+'40'!S47+'41'!S47+'42'!S47+'43'!S47</f>
        <v>0</v>
      </c>
      <c r="D48" s="295">
        <f>'1'!U47+'2'!U47+'3'!U47+'4'!U47+'5'!U47+'6'!U47+'7'!U47+'8'!U47+'9'!U47+'10'!U47+'11'!U47+'12'!U47+'13'!U47+'14'!U47+'15'!U47+'16'!U47+'17'!U47+'18'!U47+'19'!U47+'20'!U47+'21'!U47+'22'!U47+'23'!U47+'24'!U47+'25'!U47+'26'!U47+'27'!U47+'28'!U47+'29'!U47+'30'!U47+'31'!U47+'32'!U47+'33'!U47+'34'!U47+'35'!U47+'36'!U47+'37'!U47+'38'!U47+'39'!U47+'40'!U47+'41'!U47+'42'!U47+'43'!U47</f>
        <v>0</v>
      </c>
      <c r="E48" s="372">
        <f>'1'!W47+'2'!W47+'3'!W47+'4'!W47+'5'!W47+'6'!W47+'7'!W47+'8'!W47+'9'!W47+'10'!W47+'11'!W47+'12'!W47+'13'!W47+'14'!W47+'15'!W47+'16'!W47+'17'!W47+'18'!W47+'19'!W47+'20'!W47+'21'!W47+'22'!W47+'23'!W47+'24'!W47+'25'!W47+'26'!W47+'27'!W47+'28'!W47+'29'!W47+'30'!W47+'31'!W47+'32'!W47+'33'!W47+'34'!W47+'35'!W47+'36'!W47+'37'!W47+'38'!W47+'39'!W47+'40'!W47+'41'!W47+'42'!W47+'43'!W47</f>
        <v>0</v>
      </c>
      <c r="F48" s="372">
        <f>'1'!Y47+'2'!Y47+'3'!Y47+'4'!Y47+'5'!Y47+'6'!Y47+'7'!Y47+'8'!Y47+'9'!Y47+'10'!Y47+'11'!Y47+'12'!Y47+'13'!Y47+'14'!Y47+'15'!Y47+'16'!Y47+'17'!Y47+'18'!Y47+'19'!Y47+'20'!Y47+'21'!Y47+'22'!Y47+'23'!Y47+'24'!Y47+'25'!Y47+'26'!Y47+'27'!Y47+'28'!Y47+'29'!Y47+'30'!Y47+'31'!Y47+'32'!Y47+'33'!Y47+'34'!Y47+'35'!Y47+'36'!Y47+'37'!Y47+'38'!Y47+'39'!Y47+'40'!Y47+'41'!Y47+'42'!Y47+'43'!Y47</f>
        <v>0</v>
      </c>
    </row>
    <row r="49" spans="1:6" ht="20.25" customHeight="1" thickBot="1" x14ac:dyDescent="0.2">
      <c r="A49" s="358"/>
      <c r="B49" s="269" t="s">
        <v>293</v>
      </c>
      <c r="C49" s="296">
        <f>SUM(C6:C48)</f>
        <v>0</v>
      </c>
      <c r="D49" s="296">
        <f t="shared" ref="D49:F49" si="0">SUM(D6:D48)</f>
        <v>0</v>
      </c>
      <c r="E49" s="296">
        <f t="shared" si="0"/>
        <v>0</v>
      </c>
      <c r="F49" s="296">
        <f t="shared" si="0"/>
        <v>0</v>
      </c>
    </row>
    <row r="50" spans="1:6" ht="6.75" customHeight="1" x14ac:dyDescent="0.15"/>
    <row r="51" spans="1:6" ht="18.600000000000001" customHeight="1" x14ac:dyDescent="0.15">
      <c r="B51" s="263" t="s">
        <v>138</v>
      </c>
      <c r="E51" s="264"/>
      <c r="F51" s="264"/>
    </row>
    <row r="52" spans="1:6" ht="18.600000000000001" customHeight="1" x14ac:dyDescent="0.15">
      <c r="B52" s="265"/>
      <c r="C52" s="366" t="s">
        <v>91</v>
      </c>
      <c r="D52" s="367" t="s">
        <v>126</v>
      </c>
      <c r="E52" s="368" t="s">
        <v>93</v>
      </c>
      <c r="F52" s="367" t="s">
        <v>139</v>
      </c>
    </row>
    <row r="53" spans="1:6" ht="18.600000000000001" customHeight="1" x14ac:dyDescent="0.15">
      <c r="B53" s="266"/>
      <c r="C53" s="268" t="s">
        <v>90</v>
      </c>
      <c r="D53" s="267" t="s">
        <v>90</v>
      </c>
      <c r="E53" s="269" t="s">
        <v>140</v>
      </c>
      <c r="F53" s="267" t="s">
        <v>140</v>
      </c>
    </row>
    <row r="54" spans="1:6" ht="18.600000000000001" customHeight="1" x14ac:dyDescent="0.15">
      <c r="B54" s="273" t="s">
        <v>141</v>
      </c>
      <c r="C54" s="274">
        <f>C49</f>
        <v>0</v>
      </c>
      <c r="D54" s="274">
        <f>D49</f>
        <v>0</v>
      </c>
      <c r="E54" s="275">
        <f>E49</f>
        <v>0</v>
      </c>
      <c r="F54" s="276">
        <f>F49</f>
        <v>0</v>
      </c>
    </row>
    <row r="55" spans="1:6" ht="18.600000000000001" customHeight="1" x14ac:dyDescent="0.15">
      <c r="B55" s="273" t="s">
        <v>142</v>
      </c>
      <c r="C55" s="274">
        <f>まとめ!C49</f>
        <v>0</v>
      </c>
      <c r="D55" s="281">
        <v>39560835</v>
      </c>
      <c r="E55" s="282" t="s">
        <v>143</v>
      </c>
      <c r="F55" s="283" t="s">
        <v>143</v>
      </c>
    </row>
    <row r="56" spans="1:6" ht="18.600000000000001" customHeight="1" x14ac:dyDescent="0.15">
      <c r="B56" s="266" t="s">
        <v>144</v>
      </c>
      <c r="C56" s="334" t="e">
        <f>C54/C55</f>
        <v>#DIV/0!</v>
      </c>
      <c r="D56" s="284">
        <f>D54/D55*100</f>
        <v>0</v>
      </c>
      <c r="E56" s="335" t="s">
        <v>145</v>
      </c>
      <c r="F56" s="285" t="s">
        <v>145</v>
      </c>
    </row>
    <row r="57" spans="1:6" ht="18.600000000000001" customHeight="1" x14ac:dyDescent="0.15">
      <c r="B57" s="264" t="s">
        <v>435</v>
      </c>
    </row>
    <row r="58" spans="1:6" ht="6" customHeight="1" x14ac:dyDescent="0.15"/>
    <row r="59" spans="1:6" ht="18.600000000000001" customHeight="1" x14ac:dyDescent="0.15">
      <c r="B59" s="265" t="s">
        <v>157</v>
      </c>
      <c r="C59" s="286">
        <f>まとめ!C49</f>
        <v>0</v>
      </c>
    </row>
    <row r="60" spans="1:6" ht="18.600000000000001" customHeight="1" x14ac:dyDescent="0.15">
      <c r="B60" s="265" t="s">
        <v>158</v>
      </c>
      <c r="C60" s="287">
        <f>'1'!H48+'2'!H48+'3'!H48+'4'!H48+'5'!H48+'6'!H48+'7'!H48+'8'!H48+'9'!H48+'10'!H48+'11'!H48+'12'!H48+'13'!H48+'14'!H48+'15'!H48+'16'!H48+'17'!H48+'18'!H48+'19'!H48+'20'!H48+'21'!H48+'22'!H48+'23'!H48+'24'!H48+'25'!H48+'26'!H48+'27'!H48+'28'!H48+'29'!H48+'30'!H48+'31'!H48+'32'!H48+'33'!H48+'34'!H48+'35'!H48+'36'!H48+'37'!H48+'38'!H48+'39'!H48+'40'!H48+'41'!H48+'42'!H48+'43'!H48</f>
        <v>0</v>
      </c>
    </row>
    <row r="61" spans="1:6" ht="18.600000000000001" customHeight="1" x14ac:dyDescent="0.15">
      <c r="B61" s="266" t="s">
        <v>159</v>
      </c>
      <c r="C61" s="288">
        <f>'1'!R48+'2'!R48+'3'!R48+'4'!R48+'5'!R48+'6'!R48+'7'!R48+'8'!R48+'9'!R48+'10'!R48+'11'!R48+'12'!R48+'13'!R48+'14'!R48+'15'!R48+'16'!R48+'17'!R48+'18'!R48+'19'!R48+'20'!R48+'21'!R48+'22'!R48+'23'!R48+'24'!R48+'25'!R48+'26'!R48+'27'!R48+'28'!R48+'29'!R48+'30'!R48+'31'!R48+'32'!R48+'33'!R48+'34'!R48+'35'!R48+'36'!R48+'37'!R48+'38'!R48+'39'!R48+'40'!R48+'41'!R48+'42'!R48+'43'!R48</f>
        <v>0</v>
      </c>
    </row>
    <row r="62" spans="1:6" ht="18.600000000000001" customHeight="1" x14ac:dyDescent="0.15">
      <c r="B62" s="289" t="s">
        <v>160</v>
      </c>
      <c r="C62" s="290">
        <f>C59+C60+C61</f>
        <v>0</v>
      </c>
    </row>
    <row r="63" spans="1:6" ht="18.600000000000001" customHeight="1" x14ac:dyDescent="0.15">
      <c r="C63" s="291" t="s">
        <v>170</v>
      </c>
    </row>
  </sheetData>
  <phoneticPr fontId="5"/>
  <conditionalFormatting sqref="C6:C48">
    <cfRule type="top10" dxfId="175" priority="5" rank="5"/>
  </conditionalFormatting>
  <conditionalFormatting sqref="D6:D48">
    <cfRule type="top10" dxfId="174" priority="3" rank="5"/>
  </conditionalFormatting>
  <conditionalFormatting sqref="E6:E48">
    <cfRule type="top10" dxfId="173" priority="2" rank="5"/>
  </conditionalFormatting>
  <conditionalFormatting sqref="F6:F48">
    <cfRule type="top10" dxfId="172" priority="1" rank="5"/>
  </conditionalFormatting>
  <pageMargins left="0.74803149606299213" right="0.74803149606299213" top="0.98425196850393704" bottom="0.98425196850393704" header="0.51181102362204722" footer="0.51181102362204722"/>
  <pageSetup paperSize="9" scale="57" orientation="portrait" r:id="rId1"/>
  <headerFooter alignWithMargins="0">
    <oddHeader>&amp;L&amp;F&amp;R&amp;A</oddHeader>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Z56"/>
  <sheetViews>
    <sheetView showGridLines="0" zoomScale="90" zoomScaleNormal="90" workbookViewId="0">
      <pane xSplit="2" ySplit="4" topLeftCell="C5" activePane="bottomRight" state="frozen"/>
      <selection pane="topRight"/>
      <selection pane="bottomLeft"/>
      <selection pane="bottomRight" activeCell="C5" sqref="C5"/>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298</v>
      </c>
      <c r="B3" s="47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81"/>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43" t="s">
        <v>231</v>
      </c>
      <c r="C5" s="382">
        <f>まとめ!$C$6</f>
        <v>0</v>
      </c>
      <c r="D5" s="245">
        <f>投入係数表!C5</f>
        <v>0.10110864007187581</v>
      </c>
      <c r="E5" s="191">
        <f>$C$5*D5</f>
        <v>0</v>
      </c>
      <c r="F5" s="245">
        <f>分析係数表!C5</f>
        <v>0.41117931082742698</v>
      </c>
      <c r="G5" s="191">
        <f t="shared" ref="G5:G38" si="0">E5*F5</f>
        <v>0</v>
      </c>
      <c r="H5" s="191">
        <f t="array" ref="H5:H47">MMULT(逆行列係数!$C$5:$AS$47,G5:G47)</f>
        <v>0</v>
      </c>
      <c r="I5" s="191">
        <f>C5+H5</f>
        <v>0</v>
      </c>
      <c r="J5" s="383">
        <f>分析係数表!G5</f>
        <v>0.11853963429851756</v>
      </c>
      <c r="K5" s="384">
        <f t="shared" ref="K5:K38" si="1">I5*J5</f>
        <v>0</v>
      </c>
      <c r="L5" s="385" t="s">
        <v>118</v>
      </c>
      <c r="M5" s="385" t="s">
        <v>118</v>
      </c>
      <c r="N5" s="386">
        <f>分析係数表!H5</f>
        <v>9.9512849369288881E-3</v>
      </c>
      <c r="O5" s="387">
        <f t="shared" ref="O5:O47" si="2">$M$48*N5</f>
        <v>0</v>
      </c>
      <c r="P5" s="245">
        <f>分析係数表!C5</f>
        <v>0.41117931082742698</v>
      </c>
      <c r="Q5" s="387">
        <f t="shared" ref="Q5:Q38" si="3">O5*P5</f>
        <v>0</v>
      </c>
      <c r="R5" s="197">
        <f t="array" ref="R5:R47">MMULT(逆行列係数!C5:AS47,Q5:Q47)</f>
        <v>0</v>
      </c>
      <c r="S5" s="198">
        <f t="shared" ref="S5:S38" si="4">I5+R5</f>
        <v>0</v>
      </c>
      <c r="T5" s="388">
        <f>分析係数表!F5</f>
        <v>0.48570802668722374</v>
      </c>
      <c r="U5" s="200">
        <f t="shared" ref="U5:U38" si="5">S5*T5</f>
        <v>0</v>
      </c>
      <c r="V5" s="388">
        <f>分析係数表!D5</f>
        <v>0.24151604727387679</v>
      </c>
      <c r="W5" s="201">
        <f t="shared" ref="W5:W38" si="6">ROUND(S5*V5,0)</f>
        <v>0</v>
      </c>
      <c r="X5" s="388">
        <f>分析係数表!E5</f>
        <v>3.7141383498510906E-2</v>
      </c>
      <c r="Y5" s="201">
        <f t="shared" ref="Y5:Y38" si="7">ROUND(S5*X5,0)</f>
        <v>0</v>
      </c>
    </row>
    <row r="6" spans="1:26" ht="17.100000000000001" customHeight="1" x14ac:dyDescent="0.15">
      <c r="A6" s="237">
        <v>2</v>
      </c>
      <c r="B6" s="236" t="s">
        <v>232</v>
      </c>
      <c r="C6" s="232"/>
      <c r="D6" s="190">
        <f>投入係数表!C6</f>
        <v>1.9965504045787555E-4</v>
      </c>
      <c r="E6" s="191">
        <f t="shared" ref="E6:E47" si="8">$C$5*D6</f>
        <v>0</v>
      </c>
      <c r="F6" s="190">
        <f>分析係数表!C6</f>
        <v>0.10310531894992825</v>
      </c>
      <c r="G6" s="191">
        <f t="shared" si="0"/>
        <v>0</v>
      </c>
      <c r="H6" s="191">
        <v>0</v>
      </c>
      <c r="I6" s="191">
        <f t="shared" ref="I6:I47" si="9">C6+H6</f>
        <v>0</v>
      </c>
      <c r="J6" s="192">
        <f>分析係数表!G6</f>
        <v>0.26053294922578324</v>
      </c>
      <c r="K6" s="193">
        <f t="shared" si="1"/>
        <v>0</v>
      </c>
      <c r="L6" s="194"/>
      <c r="M6" s="194"/>
      <c r="N6" s="195">
        <f>分析係数表!H6</f>
        <v>5.556260079027268E-4</v>
      </c>
      <c r="O6" s="196">
        <f t="shared" si="2"/>
        <v>0</v>
      </c>
      <c r="P6" s="190">
        <f>分析係数表!C6</f>
        <v>0.10310531894992825</v>
      </c>
      <c r="Q6" s="196">
        <f t="shared" si="3"/>
        <v>0</v>
      </c>
      <c r="R6" s="197">
        <v>0</v>
      </c>
      <c r="S6" s="198">
        <f t="shared" si="4"/>
        <v>0</v>
      </c>
      <c r="T6" s="199">
        <f>分析係数表!F6</f>
        <v>0.67176809506661861</v>
      </c>
      <c r="U6" s="200">
        <f t="shared" si="5"/>
        <v>0</v>
      </c>
      <c r="V6" s="199">
        <f>分析係数表!D6</f>
        <v>0.30950666186532227</v>
      </c>
      <c r="W6" s="201">
        <f t="shared" si="6"/>
        <v>0</v>
      </c>
      <c r="X6" s="199">
        <f>分析係数表!E6</f>
        <v>0.10658984515664387</v>
      </c>
      <c r="Y6" s="201">
        <f t="shared" si="7"/>
        <v>0</v>
      </c>
    </row>
    <row r="7" spans="1:26" ht="17.100000000000001" customHeight="1" x14ac:dyDescent="0.15">
      <c r="A7" s="238">
        <v>3</v>
      </c>
      <c r="B7" s="236" t="s">
        <v>233</v>
      </c>
      <c r="C7" s="232"/>
      <c r="D7" s="190">
        <f>投入係数表!C7</f>
        <v>0</v>
      </c>
      <c r="E7" s="191">
        <f t="shared" si="8"/>
        <v>0</v>
      </c>
      <c r="F7" s="190">
        <f>分析係数表!C7</f>
        <v>0.30082868525896411</v>
      </c>
      <c r="G7" s="191">
        <f t="shared" si="0"/>
        <v>0</v>
      </c>
      <c r="H7" s="191">
        <v>0</v>
      </c>
      <c r="I7" s="191">
        <f t="shared" si="9"/>
        <v>0</v>
      </c>
      <c r="J7" s="192">
        <f>分析係数表!G7</f>
        <v>0.15491417673235855</v>
      </c>
      <c r="K7" s="193">
        <f t="shared" si="1"/>
        <v>0</v>
      </c>
      <c r="L7" s="194"/>
      <c r="M7" s="194"/>
      <c r="N7" s="195">
        <f>分析係数表!H7</f>
        <v>9.3886645084754355E-4</v>
      </c>
      <c r="O7" s="196">
        <f t="shared" si="2"/>
        <v>0</v>
      </c>
      <c r="P7" s="190">
        <f>分析係数表!C7</f>
        <v>0.30082868525896411</v>
      </c>
      <c r="Q7" s="196">
        <f t="shared" si="3"/>
        <v>0</v>
      </c>
      <c r="R7" s="197">
        <v>0</v>
      </c>
      <c r="S7" s="198">
        <f t="shared" si="4"/>
        <v>0</v>
      </c>
      <c r="T7" s="199">
        <f>分析係数表!F7</f>
        <v>0.42319135410044501</v>
      </c>
      <c r="U7" s="200">
        <f t="shared" si="5"/>
        <v>0</v>
      </c>
      <c r="V7" s="199">
        <f>分析係数表!D7</f>
        <v>0.10375079465988557</v>
      </c>
      <c r="W7" s="201">
        <f t="shared" si="6"/>
        <v>0</v>
      </c>
      <c r="X7" s="199">
        <f>分析係数表!E7</f>
        <v>3.1277813095994915E-2</v>
      </c>
      <c r="Y7" s="201">
        <f t="shared" si="7"/>
        <v>0</v>
      </c>
    </row>
    <row r="8" spans="1:26" ht="17.100000000000001" customHeight="1" x14ac:dyDescent="0.15">
      <c r="A8" s="237">
        <v>4</v>
      </c>
      <c r="B8" s="236" t="s">
        <v>27</v>
      </c>
      <c r="C8" s="232"/>
      <c r="D8" s="190">
        <f>投入係数表!C8</f>
        <v>5.5459733460520989E-6</v>
      </c>
      <c r="E8" s="191">
        <f t="shared" si="8"/>
        <v>0</v>
      </c>
      <c r="F8" s="190">
        <f>分析係数表!C8</f>
        <v>7.8677553938995004E-3</v>
      </c>
      <c r="G8" s="191">
        <f t="shared" si="0"/>
        <v>0</v>
      </c>
      <c r="H8" s="191">
        <v>0</v>
      </c>
      <c r="I8" s="191">
        <f t="shared" si="9"/>
        <v>0</v>
      </c>
      <c r="J8" s="192">
        <f>分析係数表!G8</f>
        <v>0.22660668380462726</v>
      </c>
      <c r="K8" s="193">
        <f t="shared" si="1"/>
        <v>0</v>
      </c>
      <c r="L8" s="194"/>
      <c r="M8" s="194"/>
      <c r="N8" s="195">
        <f>分析係数表!H8</f>
        <v>-2.0122409892090618E-5</v>
      </c>
      <c r="O8" s="196">
        <f t="shared" si="2"/>
        <v>0</v>
      </c>
      <c r="P8" s="190">
        <f>分析係数表!C8</f>
        <v>7.8677553938995004E-3</v>
      </c>
      <c r="Q8" s="196">
        <f t="shared" si="3"/>
        <v>0</v>
      </c>
      <c r="R8" s="197">
        <v>0</v>
      </c>
      <c r="S8" s="198">
        <f t="shared" si="4"/>
        <v>0</v>
      </c>
      <c r="T8" s="199">
        <f>分析係数表!F8</f>
        <v>0.44415167095115682</v>
      </c>
      <c r="U8" s="200">
        <f t="shared" si="5"/>
        <v>0</v>
      </c>
      <c r="V8" s="199">
        <f>分析係数表!D8</f>
        <v>5.507712082262211E-2</v>
      </c>
      <c r="W8" s="201">
        <f t="shared" si="6"/>
        <v>0</v>
      </c>
      <c r="X8" s="199">
        <f>分析係数表!E8</f>
        <v>5.2699228791773779E-2</v>
      </c>
      <c r="Y8" s="201">
        <f t="shared" si="7"/>
        <v>0</v>
      </c>
    </row>
    <row r="9" spans="1:26" ht="17.100000000000001" customHeight="1" x14ac:dyDescent="0.15">
      <c r="A9" s="238">
        <v>5</v>
      </c>
      <c r="B9" s="236" t="s">
        <v>234</v>
      </c>
      <c r="C9" s="232"/>
      <c r="D9" s="190">
        <f>投入係数表!C9</f>
        <v>0.10435858045266234</v>
      </c>
      <c r="E9" s="191">
        <f t="shared" si="8"/>
        <v>0</v>
      </c>
      <c r="F9" s="190">
        <f>分析係数表!C9</f>
        <v>0.32088244947501077</v>
      </c>
      <c r="G9" s="191">
        <f t="shared" si="0"/>
        <v>0</v>
      </c>
      <c r="H9" s="191">
        <v>0</v>
      </c>
      <c r="I9" s="191">
        <f t="shared" si="9"/>
        <v>0</v>
      </c>
      <c r="J9" s="192">
        <f>分析係数表!G9</f>
        <v>0.13756925498307038</v>
      </c>
      <c r="K9" s="193">
        <f t="shared" si="1"/>
        <v>0</v>
      </c>
      <c r="L9" s="194"/>
      <c r="M9" s="194"/>
      <c r="N9" s="195">
        <f>分析係数表!H9</f>
        <v>8.5127532229079331E-2</v>
      </c>
      <c r="O9" s="196">
        <f t="shared" si="2"/>
        <v>0</v>
      </c>
      <c r="P9" s="190">
        <f>分析係数表!C9</f>
        <v>0.32088244947501077</v>
      </c>
      <c r="Q9" s="196">
        <f t="shared" si="3"/>
        <v>0</v>
      </c>
      <c r="R9" s="197">
        <v>0</v>
      </c>
      <c r="S9" s="198">
        <f t="shared" si="4"/>
        <v>0</v>
      </c>
      <c r="T9" s="199">
        <f>分析係数表!F9</f>
        <v>0.36414820056107028</v>
      </c>
      <c r="U9" s="200">
        <f t="shared" si="5"/>
        <v>0</v>
      </c>
      <c r="V9" s="199">
        <f>分析係数表!D9</f>
        <v>3.5884456721163506E-2</v>
      </c>
      <c r="W9" s="201">
        <f t="shared" si="6"/>
        <v>0</v>
      </c>
      <c r="X9" s="199">
        <f>分析係数表!E9</f>
        <v>3.485076302379219E-2</v>
      </c>
      <c r="Y9" s="201">
        <f t="shared" si="7"/>
        <v>0</v>
      </c>
    </row>
    <row r="10" spans="1:26" ht="17.100000000000001" customHeight="1" x14ac:dyDescent="0.15">
      <c r="A10" s="237">
        <v>6</v>
      </c>
      <c r="B10" s="236" t="s">
        <v>28</v>
      </c>
      <c r="C10" s="232"/>
      <c r="D10" s="190">
        <f>投入係数表!C10</f>
        <v>3.7573969419502969E-3</v>
      </c>
      <c r="E10" s="191">
        <f t="shared" si="8"/>
        <v>0</v>
      </c>
      <c r="F10" s="190">
        <f>分析係数表!C10</f>
        <v>0.113794304287262</v>
      </c>
      <c r="G10" s="191">
        <f t="shared" si="0"/>
        <v>0</v>
      </c>
      <c r="H10" s="191">
        <v>0</v>
      </c>
      <c r="I10" s="191">
        <f t="shared" si="9"/>
        <v>0</v>
      </c>
      <c r="J10" s="192">
        <f>分析係数表!G10</f>
        <v>0.24543939877344109</v>
      </c>
      <c r="K10" s="193">
        <f t="shared" si="1"/>
        <v>0</v>
      </c>
      <c r="L10" s="194"/>
      <c r="M10" s="194"/>
      <c r="N10" s="195">
        <f>分析係数表!H10</f>
        <v>1.4107046808760652E-2</v>
      </c>
      <c r="O10" s="196">
        <f t="shared" si="2"/>
        <v>0</v>
      </c>
      <c r="P10" s="190">
        <f>分析係数表!C10</f>
        <v>0.113794304287262</v>
      </c>
      <c r="Q10" s="196">
        <f t="shared" si="3"/>
        <v>0</v>
      </c>
      <c r="R10" s="197">
        <v>0</v>
      </c>
      <c r="S10" s="198">
        <f t="shared" si="4"/>
        <v>0</v>
      </c>
      <c r="T10" s="199">
        <f>分析係数表!F10</f>
        <v>0.3909851465844234</v>
      </c>
      <c r="U10" s="200">
        <f t="shared" si="5"/>
        <v>0</v>
      </c>
      <c r="V10" s="199">
        <f>分析係数表!D10</f>
        <v>0.11425786096635826</v>
      </c>
      <c r="W10" s="201">
        <f t="shared" si="6"/>
        <v>0</v>
      </c>
      <c r="X10" s="199">
        <f>分析係数表!E10</f>
        <v>7.9410826332021692E-2</v>
      </c>
      <c r="Y10" s="201">
        <f t="shared" si="7"/>
        <v>0</v>
      </c>
    </row>
    <row r="11" spans="1:26" ht="17.100000000000001" customHeight="1" x14ac:dyDescent="0.15">
      <c r="A11" s="238">
        <v>7</v>
      </c>
      <c r="B11" s="236" t="s">
        <v>149</v>
      </c>
      <c r="C11" s="232"/>
      <c r="D11" s="190">
        <f>投入係数表!C11</f>
        <v>2.884183438614394E-2</v>
      </c>
      <c r="E11" s="191">
        <f t="shared" si="8"/>
        <v>0</v>
      </c>
      <c r="F11" s="190">
        <f>分析係数表!C11</f>
        <v>0.2692571232798493</v>
      </c>
      <c r="G11" s="191">
        <f t="shared" si="0"/>
        <v>0</v>
      </c>
      <c r="H11" s="191">
        <v>0</v>
      </c>
      <c r="I11" s="191">
        <f t="shared" si="9"/>
        <v>0</v>
      </c>
      <c r="J11" s="192">
        <f>分析係数表!G11</f>
        <v>0.17808257143023845</v>
      </c>
      <c r="K11" s="193">
        <f t="shared" si="1"/>
        <v>0</v>
      </c>
      <c r="L11" s="194"/>
      <c r="M11" s="194"/>
      <c r="N11" s="195">
        <f>分析係数表!H11</f>
        <v>1.0624524816553835E-3</v>
      </c>
      <c r="O11" s="196">
        <f t="shared" si="2"/>
        <v>0</v>
      </c>
      <c r="P11" s="190">
        <f>分析係数表!C11</f>
        <v>0.2692571232798493</v>
      </c>
      <c r="Q11" s="196">
        <f t="shared" si="3"/>
        <v>0</v>
      </c>
      <c r="R11" s="197">
        <v>0</v>
      </c>
      <c r="S11" s="198">
        <f t="shared" si="4"/>
        <v>0</v>
      </c>
      <c r="T11" s="199">
        <f>分析係数表!F11</f>
        <v>0.34923508235554956</v>
      </c>
      <c r="U11" s="200">
        <f t="shared" si="5"/>
        <v>0</v>
      </c>
      <c r="V11" s="199">
        <f>分析係数表!D11</f>
        <v>5.3391076544275953E-2</v>
      </c>
      <c r="W11" s="201">
        <f t="shared" si="6"/>
        <v>0</v>
      </c>
      <c r="X11" s="199">
        <f>分析係数表!E11</f>
        <v>4.5257627296649179E-2</v>
      </c>
      <c r="Y11" s="201">
        <f t="shared" si="7"/>
        <v>0</v>
      </c>
    </row>
    <row r="12" spans="1:26" ht="17.100000000000001" customHeight="1" x14ac:dyDescent="0.15">
      <c r="A12" s="237">
        <v>8</v>
      </c>
      <c r="B12" s="236" t="s">
        <v>29</v>
      </c>
      <c r="C12" s="232"/>
      <c r="D12" s="190">
        <f>投入係数表!C12</f>
        <v>5.5864589514782792E-2</v>
      </c>
      <c r="E12" s="191">
        <f t="shared" si="8"/>
        <v>0</v>
      </c>
      <c r="F12" s="190">
        <f>分析係数表!C12</f>
        <v>0.13361385103556844</v>
      </c>
      <c r="G12" s="191">
        <f t="shared" si="0"/>
        <v>0</v>
      </c>
      <c r="H12" s="191">
        <v>0</v>
      </c>
      <c r="I12" s="191">
        <f t="shared" si="9"/>
        <v>0</v>
      </c>
      <c r="J12" s="192">
        <f>分析係数表!G12</f>
        <v>9.8052650116616694E-2</v>
      </c>
      <c r="K12" s="193">
        <f t="shared" si="1"/>
        <v>0</v>
      </c>
      <c r="L12" s="194"/>
      <c r="M12" s="194"/>
      <c r="N12" s="195">
        <f>分析係数表!H12</f>
        <v>8.1676000900235725E-3</v>
      </c>
      <c r="O12" s="196">
        <f t="shared" si="2"/>
        <v>0</v>
      </c>
      <c r="P12" s="190">
        <f>分析係数表!C12</f>
        <v>0.13361385103556844</v>
      </c>
      <c r="Q12" s="196">
        <f t="shared" si="3"/>
        <v>0</v>
      </c>
      <c r="R12" s="197">
        <v>0</v>
      </c>
      <c r="S12" s="198">
        <f t="shared" si="4"/>
        <v>0</v>
      </c>
      <c r="T12" s="199">
        <f>分析係数表!F12</f>
        <v>0.31889278097965035</v>
      </c>
      <c r="U12" s="200">
        <f t="shared" si="5"/>
        <v>0</v>
      </c>
      <c r="V12" s="199">
        <f>分析係数表!D12</f>
        <v>1.3867836747138904E-2</v>
      </c>
      <c r="W12" s="201">
        <f t="shared" si="6"/>
        <v>0</v>
      </c>
      <c r="X12" s="199">
        <f>分析係数表!E12</f>
        <v>1.3824028822110035E-2</v>
      </c>
      <c r="Y12" s="201">
        <f t="shared" si="7"/>
        <v>0</v>
      </c>
    </row>
    <row r="13" spans="1:26" ht="17.100000000000001" customHeight="1" x14ac:dyDescent="0.15">
      <c r="A13" s="238">
        <v>9</v>
      </c>
      <c r="B13" s="236" t="s">
        <v>30</v>
      </c>
      <c r="C13" s="232"/>
      <c r="D13" s="190">
        <f>投入係数表!C13</f>
        <v>1.0770280238033177E-2</v>
      </c>
      <c r="E13" s="191">
        <f t="shared" si="8"/>
        <v>0</v>
      </c>
      <c r="F13" s="190">
        <f>分析係数表!C13</f>
        <v>0.37847559990512891</v>
      </c>
      <c r="G13" s="191">
        <f t="shared" si="0"/>
        <v>0</v>
      </c>
      <c r="H13" s="191">
        <v>0</v>
      </c>
      <c r="I13" s="191">
        <f t="shared" si="9"/>
        <v>0</v>
      </c>
      <c r="J13" s="192">
        <f>分析係数表!G13</f>
        <v>1.1659934667416844E-2</v>
      </c>
      <c r="K13" s="193">
        <f t="shared" si="1"/>
        <v>0</v>
      </c>
      <c r="L13" s="194"/>
      <c r="M13" s="194"/>
      <c r="N13" s="195">
        <f>分析係数表!H13</f>
        <v>2.0741523717299939E-2</v>
      </c>
      <c r="O13" s="196">
        <f t="shared" si="2"/>
        <v>0</v>
      </c>
      <c r="P13" s="190">
        <f>分析係数表!C13</f>
        <v>0.37847559990512891</v>
      </c>
      <c r="Q13" s="196">
        <f t="shared" si="3"/>
        <v>0</v>
      </c>
      <c r="R13" s="197">
        <v>0</v>
      </c>
      <c r="S13" s="198">
        <f t="shared" si="4"/>
        <v>0</v>
      </c>
      <c r="T13" s="199">
        <f>分析係数表!F13</f>
        <v>0.30341232585675537</v>
      </c>
      <c r="U13" s="200">
        <f t="shared" si="5"/>
        <v>0</v>
      </c>
      <c r="V13" s="199">
        <f>分析係数表!D13</f>
        <v>1.0097998874734429E-3</v>
      </c>
      <c r="W13" s="201">
        <f t="shared" si="6"/>
        <v>0</v>
      </c>
      <c r="X13" s="199">
        <f>分析係数表!E13</f>
        <v>1.0097998874734429E-3</v>
      </c>
      <c r="Y13" s="201">
        <f t="shared" si="7"/>
        <v>0</v>
      </c>
    </row>
    <row r="14" spans="1:26" ht="17.100000000000001" customHeight="1" x14ac:dyDescent="0.15">
      <c r="A14" s="237">
        <v>10</v>
      </c>
      <c r="B14" s="236" t="s">
        <v>235</v>
      </c>
      <c r="C14" s="232"/>
      <c r="D14" s="190">
        <f>投入係数表!C14</f>
        <v>1.4297519286122311E-2</v>
      </c>
      <c r="E14" s="191">
        <f t="shared" si="8"/>
        <v>0</v>
      </c>
      <c r="F14" s="190">
        <f>分析係数表!C14</f>
        <v>0.46200357755172961</v>
      </c>
      <c r="G14" s="191">
        <f t="shared" si="0"/>
        <v>0</v>
      </c>
      <c r="H14" s="191">
        <v>0</v>
      </c>
      <c r="I14" s="191">
        <f t="shared" si="9"/>
        <v>0</v>
      </c>
      <c r="J14" s="192">
        <f>分析係数表!G14</f>
        <v>0.22355968676439547</v>
      </c>
      <c r="K14" s="193">
        <f t="shared" si="1"/>
        <v>0</v>
      </c>
      <c r="L14" s="194"/>
      <c r="M14" s="194"/>
      <c r="N14" s="195">
        <f>分析係数表!H14</f>
        <v>1.2516784591700431E-3</v>
      </c>
      <c r="O14" s="196">
        <f t="shared" si="2"/>
        <v>0</v>
      </c>
      <c r="P14" s="190">
        <f>分析係数表!C14</f>
        <v>0.46200357755172961</v>
      </c>
      <c r="Q14" s="196">
        <f t="shared" si="3"/>
        <v>0</v>
      </c>
      <c r="R14" s="197">
        <v>0</v>
      </c>
      <c r="S14" s="198">
        <f t="shared" si="4"/>
        <v>0</v>
      </c>
      <c r="T14" s="199">
        <f>分析係数表!F14</f>
        <v>0.33935947066777478</v>
      </c>
      <c r="U14" s="200">
        <f t="shared" si="5"/>
        <v>0</v>
      </c>
      <c r="V14" s="199">
        <f>分析係数表!D14</f>
        <v>4.7522447367376097E-2</v>
      </c>
      <c r="W14" s="201">
        <f t="shared" si="6"/>
        <v>0</v>
      </c>
      <c r="X14" s="199">
        <f>分析係数表!E14</f>
        <v>4.5487572354401241E-2</v>
      </c>
      <c r="Y14" s="201">
        <f t="shared" si="7"/>
        <v>0</v>
      </c>
    </row>
    <row r="15" spans="1:26" ht="17.100000000000001" customHeight="1" x14ac:dyDescent="0.15">
      <c r="A15" s="238">
        <v>11</v>
      </c>
      <c r="B15" s="236" t="s">
        <v>236</v>
      </c>
      <c r="C15" s="232"/>
      <c r="D15" s="190">
        <f>投入係数表!C15</f>
        <v>2.290486991919517E-3</v>
      </c>
      <c r="E15" s="191">
        <f t="shared" si="8"/>
        <v>0</v>
      </c>
      <c r="F15" s="190">
        <f>分析係数表!C15</f>
        <v>0.44388091268696783</v>
      </c>
      <c r="G15" s="191">
        <f t="shared" si="0"/>
        <v>0</v>
      </c>
      <c r="H15" s="191">
        <v>0</v>
      </c>
      <c r="I15" s="191">
        <f t="shared" si="9"/>
        <v>0</v>
      </c>
      <c r="J15" s="192">
        <f>分析係数表!G15</f>
        <v>0.23205691273661022</v>
      </c>
      <c r="K15" s="193">
        <f t="shared" si="1"/>
        <v>0</v>
      </c>
      <c r="L15" s="194"/>
      <c r="M15" s="194"/>
      <c r="N15" s="195">
        <f>分析係数表!H15</f>
        <v>1.7260615822143291E-3</v>
      </c>
      <c r="O15" s="196">
        <f t="shared" si="2"/>
        <v>0</v>
      </c>
      <c r="P15" s="190">
        <f>分析係数表!C15</f>
        <v>0.44388091268696783</v>
      </c>
      <c r="Q15" s="196">
        <f t="shared" si="3"/>
        <v>0</v>
      </c>
      <c r="R15" s="197">
        <v>0</v>
      </c>
      <c r="S15" s="198">
        <f t="shared" si="4"/>
        <v>0</v>
      </c>
      <c r="T15" s="199">
        <f>分析係数表!F15</f>
        <v>0.45399226383412611</v>
      </c>
      <c r="U15" s="200">
        <f t="shared" si="5"/>
        <v>0</v>
      </c>
      <c r="V15" s="199">
        <f>分析係数表!D15</f>
        <v>3.6381962666217654E-2</v>
      </c>
      <c r="W15" s="201">
        <f t="shared" si="6"/>
        <v>0</v>
      </c>
      <c r="X15" s="199">
        <f>分析係数表!E15</f>
        <v>3.4246799594014998E-2</v>
      </c>
      <c r="Y15" s="201">
        <f t="shared" si="7"/>
        <v>0</v>
      </c>
    </row>
    <row r="16" spans="1:26" ht="17.100000000000001" customHeight="1" x14ac:dyDescent="0.15">
      <c r="A16" s="237">
        <v>12</v>
      </c>
      <c r="B16" s="236" t="s">
        <v>237</v>
      </c>
      <c r="C16" s="232"/>
      <c r="D16" s="190">
        <f>投入係数表!C16</f>
        <v>3.244394407440478E-4</v>
      </c>
      <c r="E16" s="191">
        <f t="shared" si="8"/>
        <v>0</v>
      </c>
      <c r="F16" s="190">
        <f>分析係数表!C16</f>
        <v>8.6199437594635553E-2</v>
      </c>
      <c r="G16" s="191">
        <f t="shared" si="0"/>
        <v>0</v>
      </c>
      <c r="H16" s="191">
        <v>0</v>
      </c>
      <c r="I16" s="191">
        <f t="shared" si="9"/>
        <v>0</v>
      </c>
      <c r="J16" s="192">
        <f>分析係数表!G16</f>
        <v>0.29342581896303888</v>
      </c>
      <c r="K16" s="193">
        <f t="shared" si="1"/>
        <v>0</v>
      </c>
      <c r="L16" s="194"/>
      <c r="M16" s="194"/>
      <c r="N16" s="195">
        <f>分析係数表!H16</f>
        <v>7.408705460269728E-5</v>
      </c>
      <c r="O16" s="196">
        <f t="shared" si="2"/>
        <v>0</v>
      </c>
      <c r="P16" s="190">
        <f>分析係数表!C16</f>
        <v>8.6199437594635553E-2</v>
      </c>
      <c r="Q16" s="196">
        <f t="shared" si="3"/>
        <v>0</v>
      </c>
      <c r="R16" s="197">
        <v>0</v>
      </c>
      <c r="S16" s="198">
        <f t="shared" si="4"/>
        <v>0</v>
      </c>
      <c r="T16" s="199">
        <f>分析係数表!F16</f>
        <v>0.46132696318521343</v>
      </c>
      <c r="U16" s="200">
        <f t="shared" si="5"/>
        <v>0</v>
      </c>
      <c r="V16" s="199">
        <f>分析係数表!D16</f>
        <v>7.7759018132968136E-2</v>
      </c>
      <c r="W16" s="201">
        <f t="shared" si="6"/>
        <v>0</v>
      </c>
      <c r="X16" s="199">
        <f>分析係数表!E16</f>
        <v>5.8836751015373036E-2</v>
      </c>
      <c r="Y16" s="201">
        <f t="shared" si="7"/>
        <v>0</v>
      </c>
    </row>
    <row r="17" spans="1:25" ht="17.100000000000001" customHeight="1" x14ac:dyDescent="0.15">
      <c r="A17" s="238">
        <v>13</v>
      </c>
      <c r="B17" s="236" t="s">
        <v>260</v>
      </c>
      <c r="C17" s="232"/>
      <c r="D17" s="190">
        <f>投入係数表!C17</f>
        <v>2.4956880057234445E-3</v>
      </c>
      <c r="E17" s="191">
        <f t="shared" si="8"/>
        <v>0</v>
      </c>
      <c r="F17" s="190">
        <f>分析係数表!C17</f>
        <v>0.28897883258185864</v>
      </c>
      <c r="G17" s="191">
        <f t="shared" si="0"/>
        <v>0</v>
      </c>
      <c r="H17" s="191">
        <v>0</v>
      </c>
      <c r="I17" s="191">
        <f t="shared" si="9"/>
        <v>0</v>
      </c>
      <c r="J17" s="192">
        <f>分析係数表!G17</f>
        <v>0.22037887844027682</v>
      </c>
      <c r="K17" s="193">
        <f t="shared" si="1"/>
        <v>0</v>
      </c>
      <c r="L17" s="194"/>
      <c r="M17" s="194"/>
      <c r="N17" s="195">
        <f>分析係数表!H17</f>
        <v>3.2351885208861198E-4</v>
      </c>
      <c r="O17" s="196">
        <f t="shared" si="2"/>
        <v>0</v>
      </c>
      <c r="P17" s="190">
        <f>分析係数表!C17</f>
        <v>0.28897883258185864</v>
      </c>
      <c r="Q17" s="196">
        <f t="shared" si="3"/>
        <v>0</v>
      </c>
      <c r="R17" s="197">
        <v>0</v>
      </c>
      <c r="S17" s="198">
        <f t="shared" si="4"/>
        <v>0</v>
      </c>
      <c r="T17" s="199">
        <f>分析係数表!F17</f>
        <v>0.481838760471413</v>
      </c>
      <c r="U17" s="200">
        <f t="shared" si="5"/>
        <v>0</v>
      </c>
      <c r="V17" s="199">
        <f>分析係数表!D17</f>
        <v>4.4574750223706147E-2</v>
      </c>
      <c r="W17" s="201">
        <f t="shared" si="6"/>
        <v>0</v>
      </c>
      <c r="X17" s="199">
        <f>分析係数表!E17</f>
        <v>4.2045194422028871E-2</v>
      </c>
      <c r="Y17" s="201">
        <f t="shared" si="7"/>
        <v>0</v>
      </c>
    </row>
    <row r="18" spans="1:25" ht="17.100000000000001" customHeight="1" x14ac:dyDescent="0.15">
      <c r="A18" s="237">
        <v>14</v>
      </c>
      <c r="B18" s="236" t="s">
        <v>31</v>
      </c>
      <c r="C18" s="232"/>
      <c r="D18" s="190">
        <f>投入係数表!C18</f>
        <v>4.159480009539074E-5</v>
      </c>
      <c r="E18" s="191">
        <f t="shared" si="8"/>
        <v>0</v>
      </c>
      <c r="F18" s="190">
        <f>分析係数表!C18</f>
        <v>0.52580759808160726</v>
      </c>
      <c r="G18" s="191">
        <f t="shared" si="0"/>
        <v>0</v>
      </c>
      <c r="H18" s="191">
        <v>0</v>
      </c>
      <c r="I18" s="191">
        <f t="shared" si="9"/>
        <v>0</v>
      </c>
      <c r="J18" s="192">
        <f>分析係数表!G18</f>
        <v>7.2452233733790519E-2</v>
      </c>
      <c r="K18" s="193">
        <f t="shared" si="1"/>
        <v>0</v>
      </c>
      <c r="L18" s="194"/>
      <c r="M18" s="194"/>
      <c r="N18" s="195">
        <f>分析係数表!H18</f>
        <v>-1.1374003880181702E-4</v>
      </c>
      <c r="O18" s="196">
        <f t="shared" si="2"/>
        <v>0</v>
      </c>
      <c r="P18" s="190">
        <f>分析係数表!C18</f>
        <v>0.52580759808160726</v>
      </c>
      <c r="Q18" s="196">
        <f t="shared" si="3"/>
        <v>0</v>
      </c>
      <c r="R18" s="197">
        <v>0</v>
      </c>
      <c r="S18" s="198">
        <f t="shared" si="4"/>
        <v>0</v>
      </c>
      <c r="T18" s="199">
        <f>分析係数表!F18</f>
        <v>0.26496716403559761</v>
      </c>
      <c r="U18" s="200">
        <f t="shared" si="5"/>
        <v>0</v>
      </c>
      <c r="V18" s="199">
        <f>分析係数表!D18</f>
        <v>1.0166939725639489E-2</v>
      </c>
      <c r="W18" s="201">
        <f t="shared" si="6"/>
        <v>0</v>
      </c>
      <c r="X18" s="199">
        <f>分析係数表!E18</f>
        <v>9.8652997009102839E-3</v>
      </c>
      <c r="Y18" s="201">
        <f t="shared" si="7"/>
        <v>0</v>
      </c>
    </row>
    <row r="19" spans="1:25" ht="17.100000000000001" customHeight="1" x14ac:dyDescent="0.15">
      <c r="A19" s="238">
        <v>15</v>
      </c>
      <c r="B19" s="236" t="s">
        <v>32</v>
      </c>
      <c r="C19" s="232"/>
      <c r="D19" s="190">
        <f>投入係数表!C19</f>
        <v>0</v>
      </c>
      <c r="E19" s="191">
        <f t="shared" si="8"/>
        <v>0</v>
      </c>
      <c r="F19" s="190">
        <f>分析係数表!C19</f>
        <v>0.20855999600083863</v>
      </c>
      <c r="G19" s="191">
        <f t="shared" si="0"/>
        <v>0</v>
      </c>
      <c r="H19" s="191">
        <v>0</v>
      </c>
      <c r="I19" s="191">
        <f t="shared" si="9"/>
        <v>0</v>
      </c>
      <c r="J19" s="192">
        <f>分析係数表!G19</f>
        <v>0.15120623777001357</v>
      </c>
      <c r="K19" s="193">
        <f t="shared" si="1"/>
        <v>0</v>
      </c>
      <c r="L19" s="194"/>
      <c r="M19" s="194"/>
      <c r="N19" s="195">
        <f>分析係数表!H19</f>
        <v>5.5245161703739701E-4</v>
      </c>
      <c r="O19" s="196">
        <f t="shared" si="2"/>
        <v>0</v>
      </c>
      <c r="P19" s="190">
        <f>分析係数表!C19</f>
        <v>0.20855999600083863</v>
      </c>
      <c r="Q19" s="196">
        <f t="shared" si="3"/>
        <v>0</v>
      </c>
      <c r="R19" s="197">
        <v>0</v>
      </c>
      <c r="S19" s="198">
        <f t="shared" si="4"/>
        <v>0</v>
      </c>
      <c r="T19" s="199">
        <f>分析係数表!F19</f>
        <v>0.15088328436796519</v>
      </c>
      <c r="U19" s="200">
        <f t="shared" si="5"/>
        <v>0</v>
      </c>
      <c r="V19" s="199">
        <f>分析係数表!D19</f>
        <v>1.4370745054861198E-2</v>
      </c>
      <c r="W19" s="201">
        <f t="shared" si="6"/>
        <v>0</v>
      </c>
      <c r="X19" s="199">
        <f>分析係数表!E19</f>
        <v>1.3525888053722004E-2</v>
      </c>
      <c r="Y19" s="201">
        <f t="shared" si="7"/>
        <v>0</v>
      </c>
    </row>
    <row r="20" spans="1:25" ht="17.100000000000001" customHeight="1" x14ac:dyDescent="0.15">
      <c r="A20" s="237">
        <v>16</v>
      </c>
      <c r="B20" s="236" t="s">
        <v>33</v>
      </c>
      <c r="C20" s="232"/>
      <c r="D20" s="190">
        <f>投入係数表!C20</f>
        <v>1.1396975226137063E-3</v>
      </c>
      <c r="E20" s="191">
        <f t="shared" si="8"/>
        <v>0</v>
      </c>
      <c r="F20" s="190">
        <f>分析係数表!C20</f>
        <v>0.59300803485194087</v>
      </c>
      <c r="G20" s="191">
        <f t="shared" si="0"/>
        <v>0</v>
      </c>
      <c r="H20" s="191">
        <v>0</v>
      </c>
      <c r="I20" s="191">
        <f t="shared" si="9"/>
        <v>0</v>
      </c>
      <c r="J20" s="192">
        <f>分析係数表!G20</f>
        <v>0.27219553180946637</v>
      </c>
      <c r="K20" s="193">
        <f t="shared" si="1"/>
        <v>0</v>
      </c>
      <c r="L20" s="194"/>
      <c r="M20" s="194"/>
      <c r="N20" s="195">
        <f>分析係数表!H20</f>
        <v>9.9342293114321168E-4</v>
      </c>
      <c r="O20" s="196">
        <f t="shared" si="2"/>
        <v>0</v>
      </c>
      <c r="P20" s="190">
        <f>分析係数表!C20</f>
        <v>0.59300803485194087</v>
      </c>
      <c r="Q20" s="196">
        <f t="shared" si="3"/>
        <v>0</v>
      </c>
      <c r="R20" s="197">
        <v>0</v>
      </c>
      <c r="S20" s="198">
        <f t="shared" si="4"/>
        <v>0</v>
      </c>
      <c r="T20" s="199">
        <f>分析係数表!F20</f>
        <v>0.41125826744511707</v>
      </c>
      <c r="U20" s="200">
        <f t="shared" si="5"/>
        <v>0</v>
      </c>
      <c r="V20" s="199">
        <f>分析係数表!D20</f>
        <v>7.248960510157916E-2</v>
      </c>
      <c r="W20" s="201">
        <f t="shared" si="6"/>
        <v>0</v>
      </c>
      <c r="X20" s="199">
        <f>分析係数表!E20</f>
        <v>6.6606343940079429E-2</v>
      </c>
      <c r="Y20" s="201">
        <f t="shared" si="7"/>
        <v>0</v>
      </c>
    </row>
    <row r="21" spans="1:25" ht="17.100000000000001" customHeight="1" x14ac:dyDescent="0.15">
      <c r="A21" s="238">
        <v>17</v>
      </c>
      <c r="B21" s="236" t="s">
        <v>150</v>
      </c>
      <c r="C21" s="232"/>
      <c r="D21" s="190">
        <f>投入係数表!C21</f>
        <v>0</v>
      </c>
      <c r="E21" s="191">
        <f t="shared" si="8"/>
        <v>0</v>
      </c>
      <c r="F21" s="190">
        <f>分析係数表!C21</f>
        <v>0.24419120944751205</v>
      </c>
      <c r="G21" s="191">
        <f t="shared" si="0"/>
        <v>0</v>
      </c>
      <c r="H21" s="191">
        <v>0</v>
      </c>
      <c r="I21" s="191">
        <f t="shared" si="9"/>
        <v>0</v>
      </c>
      <c r="J21" s="192">
        <f>分析係数表!G21</f>
        <v>0.23035502502887947</v>
      </c>
      <c r="K21" s="193">
        <f t="shared" si="1"/>
        <v>0</v>
      </c>
      <c r="L21" s="194"/>
      <c r="M21" s="194"/>
      <c r="N21" s="195">
        <f>分析係数表!H21</f>
        <v>4.3688226824538989E-5</v>
      </c>
      <c r="O21" s="196">
        <f t="shared" si="2"/>
        <v>0</v>
      </c>
      <c r="P21" s="190">
        <f>分析係数表!C21</f>
        <v>0.24419120944751205</v>
      </c>
      <c r="Q21" s="196">
        <f t="shared" si="3"/>
        <v>0</v>
      </c>
      <c r="R21" s="197">
        <v>0</v>
      </c>
      <c r="S21" s="198">
        <f t="shared" si="4"/>
        <v>0</v>
      </c>
      <c r="T21" s="199">
        <f>分析係数表!F21</f>
        <v>0.41343088178667692</v>
      </c>
      <c r="U21" s="200">
        <f t="shared" si="5"/>
        <v>0</v>
      </c>
      <c r="V21" s="199">
        <f>分析係数表!D21</f>
        <v>3.5687331536388138E-2</v>
      </c>
      <c r="W21" s="201">
        <f t="shared" si="6"/>
        <v>0</v>
      </c>
      <c r="X21" s="199">
        <f>分析係数表!E21</f>
        <v>3.4569118213323063E-2</v>
      </c>
      <c r="Y21" s="201">
        <f t="shared" si="7"/>
        <v>0</v>
      </c>
    </row>
    <row r="22" spans="1:25" ht="17.100000000000001" customHeight="1" x14ac:dyDescent="0.15">
      <c r="A22" s="237">
        <v>18</v>
      </c>
      <c r="B22" s="236" t="s">
        <v>151</v>
      </c>
      <c r="C22" s="232"/>
      <c r="D22" s="190">
        <f>投入係数表!C22</f>
        <v>0</v>
      </c>
      <c r="E22" s="191">
        <f t="shared" si="8"/>
        <v>0</v>
      </c>
      <c r="F22" s="190">
        <f>分析係数表!C22</f>
        <v>0.33463903390533978</v>
      </c>
      <c r="G22" s="191">
        <f t="shared" si="0"/>
        <v>0</v>
      </c>
      <c r="H22" s="191">
        <v>0</v>
      </c>
      <c r="I22" s="191">
        <f t="shared" si="9"/>
        <v>0</v>
      </c>
      <c r="J22" s="192">
        <f>分析係数表!G22</f>
        <v>0.26115120461674962</v>
      </c>
      <c r="K22" s="193">
        <f t="shared" si="1"/>
        <v>0</v>
      </c>
      <c r="L22" s="194"/>
      <c r="M22" s="194"/>
      <c r="N22" s="195">
        <f>分析係数表!H22</f>
        <v>2.4803291337576937E-5</v>
      </c>
      <c r="O22" s="196">
        <f t="shared" si="2"/>
        <v>0</v>
      </c>
      <c r="P22" s="190">
        <f>分析係数表!C22</f>
        <v>0.33463903390533978</v>
      </c>
      <c r="Q22" s="196">
        <f t="shared" si="3"/>
        <v>0</v>
      </c>
      <c r="R22" s="197">
        <v>0</v>
      </c>
      <c r="S22" s="198">
        <f t="shared" si="4"/>
        <v>0</v>
      </c>
      <c r="T22" s="199">
        <f>分析係数表!F22</f>
        <v>0.45246219063050586</v>
      </c>
      <c r="U22" s="200">
        <f t="shared" si="5"/>
        <v>0</v>
      </c>
      <c r="V22" s="199">
        <f>分析係数表!D22</f>
        <v>4.2722122936378136E-2</v>
      </c>
      <c r="W22" s="201">
        <f t="shared" si="6"/>
        <v>0</v>
      </c>
      <c r="X22" s="199">
        <f>分析係数表!E22</f>
        <v>4.0236297500271738E-2</v>
      </c>
      <c r="Y22" s="201">
        <f t="shared" si="7"/>
        <v>0</v>
      </c>
    </row>
    <row r="23" spans="1:25" ht="17.100000000000001" customHeight="1" x14ac:dyDescent="0.15">
      <c r="A23" s="238">
        <v>19</v>
      </c>
      <c r="B23" s="236" t="s">
        <v>152</v>
      </c>
      <c r="C23" s="232"/>
      <c r="D23" s="190">
        <f>投入係数表!C23</f>
        <v>6.5442485483414772E-4</v>
      </c>
      <c r="E23" s="191">
        <f t="shared" si="8"/>
        <v>0</v>
      </c>
      <c r="F23" s="190">
        <f>分析係数表!C23</f>
        <v>0.31837891290135178</v>
      </c>
      <c r="G23" s="191">
        <f t="shared" si="0"/>
        <v>0</v>
      </c>
      <c r="H23" s="191">
        <v>0</v>
      </c>
      <c r="I23" s="191">
        <f t="shared" si="9"/>
        <v>0</v>
      </c>
      <c r="J23" s="192">
        <f>分析係数表!G23</f>
        <v>0.15906637307329349</v>
      </c>
      <c r="K23" s="193">
        <f t="shared" si="1"/>
        <v>0</v>
      </c>
      <c r="L23" s="194"/>
      <c r="M23" s="194"/>
      <c r="N23" s="195">
        <f>分析係数表!H23</f>
        <v>3.437488684507138E-4</v>
      </c>
      <c r="O23" s="196">
        <f t="shared" si="2"/>
        <v>0</v>
      </c>
      <c r="P23" s="190">
        <f>分析係数表!C23</f>
        <v>0.31837891290135178</v>
      </c>
      <c r="Q23" s="196">
        <f t="shared" si="3"/>
        <v>0</v>
      </c>
      <c r="R23" s="197">
        <v>0</v>
      </c>
      <c r="S23" s="198">
        <f t="shared" si="4"/>
        <v>0</v>
      </c>
      <c r="T23" s="199">
        <f>分析係数表!F23</f>
        <v>0.35247981545559398</v>
      </c>
      <c r="U23" s="200">
        <f t="shared" si="5"/>
        <v>0</v>
      </c>
      <c r="V23" s="199">
        <f>分析係数表!D23</f>
        <v>1.5219880465555205E-2</v>
      </c>
      <c r="W23" s="201">
        <f t="shared" si="6"/>
        <v>0</v>
      </c>
      <c r="X23" s="199">
        <f>分析係数表!E23</f>
        <v>1.4917898710286254E-2</v>
      </c>
      <c r="Y23" s="201">
        <f t="shared" si="7"/>
        <v>0</v>
      </c>
    </row>
    <row r="24" spans="1:25" ht="17.100000000000001" customHeight="1" x14ac:dyDescent="0.15">
      <c r="A24" s="237">
        <v>20</v>
      </c>
      <c r="B24" s="236" t="s">
        <v>238</v>
      </c>
      <c r="C24" s="232"/>
      <c r="D24" s="190">
        <f>投入係数表!C24</f>
        <v>0</v>
      </c>
      <c r="E24" s="191">
        <f t="shared" si="8"/>
        <v>0</v>
      </c>
      <c r="F24" s="190">
        <f>分析係数表!C24</f>
        <v>0.22260907552012232</v>
      </c>
      <c r="G24" s="191">
        <f t="shared" si="0"/>
        <v>0</v>
      </c>
      <c r="H24" s="191">
        <v>0</v>
      </c>
      <c r="I24" s="191">
        <f t="shared" si="9"/>
        <v>0</v>
      </c>
      <c r="J24" s="192">
        <f>分析係数表!G24</f>
        <v>0.18037741787666572</v>
      </c>
      <c r="K24" s="193">
        <f t="shared" si="1"/>
        <v>0</v>
      </c>
      <c r="L24" s="194"/>
      <c r="M24" s="194"/>
      <c r="N24" s="195">
        <f>分析係数表!H24</f>
        <v>5.056966058175394E-4</v>
      </c>
      <c r="O24" s="196">
        <f t="shared" si="2"/>
        <v>0</v>
      </c>
      <c r="P24" s="190">
        <f>分析係数表!C24</f>
        <v>0.22260907552012232</v>
      </c>
      <c r="Q24" s="196">
        <f t="shared" si="3"/>
        <v>0</v>
      </c>
      <c r="R24" s="197">
        <v>0</v>
      </c>
      <c r="S24" s="198">
        <f t="shared" si="4"/>
        <v>0</v>
      </c>
      <c r="T24" s="199">
        <f>分析係数表!F24</f>
        <v>0.37565437150249714</v>
      </c>
      <c r="U24" s="200">
        <f t="shared" si="5"/>
        <v>0</v>
      </c>
      <c r="V24" s="199">
        <f>分析係数表!D24</f>
        <v>2.8739116951404093E-2</v>
      </c>
      <c r="W24" s="201">
        <f t="shared" si="6"/>
        <v>0</v>
      </c>
      <c r="X24" s="199">
        <f>分析係数表!E24</f>
        <v>2.8241540035270102E-2</v>
      </c>
      <c r="Y24" s="201">
        <f t="shared" si="7"/>
        <v>0</v>
      </c>
    </row>
    <row r="25" spans="1:25" ht="17.100000000000001" customHeight="1" x14ac:dyDescent="0.15">
      <c r="A25" s="238">
        <v>21</v>
      </c>
      <c r="B25" s="236" t="s">
        <v>34</v>
      </c>
      <c r="C25" s="231"/>
      <c r="D25" s="190">
        <f>投入係数表!C25</f>
        <v>5.2686746787494938E-5</v>
      </c>
      <c r="E25" s="191">
        <f t="shared" si="8"/>
        <v>0</v>
      </c>
      <c r="F25" s="190">
        <f>分析係数表!C25</f>
        <v>0.3033871656541256</v>
      </c>
      <c r="G25" s="191">
        <f t="shared" si="0"/>
        <v>0</v>
      </c>
      <c r="H25" s="191">
        <v>0</v>
      </c>
      <c r="I25" s="191">
        <f t="shared" si="9"/>
        <v>0</v>
      </c>
      <c r="J25" s="192">
        <f>分析係数表!G25</f>
        <v>0.2046699530750006</v>
      </c>
      <c r="K25" s="193">
        <f t="shared" si="1"/>
        <v>0</v>
      </c>
      <c r="L25" s="194"/>
      <c r="M25" s="194"/>
      <c r="N25" s="195">
        <f>分析係数表!H25</f>
        <v>1.0349644088910277E-2</v>
      </c>
      <c r="O25" s="196">
        <f t="shared" si="2"/>
        <v>0</v>
      </c>
      <c r="P25" s="190">
        <f>分析係数表!C25</f>
        <v>0.3033871656541256</v>
      </c>
      <c r="Q25" s="196">
        <f t="shared" si="3"/>
        <v>0</v>
      </c>
      <c r="R25" s="197">
        <v>0</v>
      </c>
      <c r="S25" s="198">
        <f t="shared" si="4"/>
        <v>0</v>
      </c>
      <c r="T25" s="199">
        <f>分析係数表!F25</f>
        <v>0.34542907317568877</v>
      </c>
      <c r="U25" s="200">
        <f t="shared" si="5"/>
        <v>0</v>
      </c>
      <c r="V25" s="199">
        <f>分析係数表!D25</f>
        <v>2.8272497377471555E-2</v>
      </c>
      <c r="W25" s="201">
        <f t="shared" si="6"/>
        <v>0</v>
      </c>
      <c r="X25" s="199">
        <f>分析係数表!E25</f>
        <v>2.7472771750578755E-2</v>
      </c>
      <c r="Y25" s="201">
        <f t="shared" si="7"/>
        <v>0</v>
      </c>
    </row>
    <row r="26" spans="1:25" ht="17.100000000000001" customHeight="1" x14ac:dyDescent="0.15">
      <c r="A26" s="237">
        <v>22</v>
      </c>
      <c r="B26" s="236" t="s">
        <v>173</v>
      </c>
      <c r="C26" s="232"/>
      <c r="D26" s="190">
        <f>投入係数表!C26</f>
        <v>5.5459733460520989E-6</v>
      </c>
      <c r="E26" s="191">
        <f t="shared" si="8"/>
        <v>0</v>
      </c>
      <c r="F26" s="190">
        <f>分析係数表!C26</f>
        <v>6.1781438900082919E-2</v>
      </c>
      <c r="G26" s="191">
        <f t="shared" si="0"/>
        <v>0</v>
      </c>
      <c r="H26" s="191">
        <v>0</v>
      </c>
      <c r="I26" s="191">
        <f t="shared" si="9"/>
        <v>0</v>
      </c>
      <c r="J26" s="192">
        <f>分析係数表!G26</f>
        <v>0.20510008225939128</v>
      </c>
      <c r="K26" s="193">
        <f t="shared" si="1"/>
        <v>0</v>
      </c>
      <c r="L26" s="194"/>
      <c r="M26" s="194"/>
      <c r="N26" s="195">
        <f>分析係数表!H26</f>
        <v>1.046768838651254E-2</v>
      </c>
      <c r="O26" s="196">
        <f t="shared" si="2"/>
        <v>0</v>
      </c>
      <c r="P26" s="190">
        <f>分析係数表!C26</f>
        <v>6.1781438900082919E-2</v>
      </c>
      <c r="Q26" s="196">
        <f t="shared" si="3"/>
        <v>0</v>
      </c>
      <c r="R26" s="197">
        <v>0</v>
      </c>
      <c r="S26" s="198">
        <f t="shared" si="4"/>
        <v>0</v>
      </c>
      <c r="T26" s="199">
        <f>分析係数表!F26</f>
        <v>0.34459086689505486</v>
      </c>
      <c r="U26" s="200">
        <f t="shared" si="5"/>
        <v>0</v>
      </c>
      <c r="V26" s="199">
        <f>分析係数表!D26</f>
        <v>2.6461755990234589E-2</v>
      </c>
      <c r="W26" s="201">
        <f t="shared" si="6"/>
        <v>0</v>
      </c>
      <c r="X26" s="199">
        <f>分析係数表!E26</f>
        <v>2.6382469829964221E-2</v>
      </c>
      <c r="Y26" s="201">
        <f t="shared" si="7"/>
        <v>0</v>
      </c>
    </row>
    <row r="27" spans="1:25" ht="17.100000000000001" customHeight="1" x14ac:dyDescent="0.15">
      <c r="A27" s="238">
        <v>23</v>
      </c>
      <c r="B27" s="236" t="s">
        <v>239</v>
      </c>
      <c r="C27" s="232"/>
      <c r="D27" s="190">
        <f>投入係数表!C27</f>
        <v>0</v>
      </c>
      <c r="E27" s="191">
        <f t="shared" si="8"/>
        <v>0</v>
      </c>
      <c r="F27" s="190">
        <f>分析係数表!C27</f>
        <v>0.62306077967185614</v>
      </c>
      <c r="G27" s="191">
        <f t="shared" si="0"/>
        <v>0</v>
      </c>
      <c r="H27" s="191">
        <v>0</v>
      </c>
      <c r="I27" s="191">
        <f t="shared" si="9"/>
        <v>0</v>
      </c>
      <c r="J27" s="192">
        <f>分析係数表!G27</f>
        <v>0.12503911704762971</v>
      </c>
      <c r="K27" s="193">
        <f t="shared" si="1"/>
        <v>0</v>
      </c>
      <c r="L27" s="194"/>
      <c r="M27" s="194"/>
      <c r="N27" s="195">
        <f>分析係数表!H27</f>
        <v>2.5240496425232361E-2</v>
      </c>
      <c r="O27" s="196">
        <f t="shared" si="2"/>
        <v>0</v>
      </c>
      <c r="P27" s="190">
        <f>分析係数表!C27</f>
        <v>0.62306077967185614</v>
      </c>
      <c r="Q27" s="196">
        <f t="shared" si="3"/>
        <v>0</v>
      </c>
      <c r="R27" s="197">
        <v>0</v>
      </c>
      <c r="S27" s="198">
        <f t="shared" si="4"/>
        <v>0</v>
      </c>
      <c r="T27" s="199">
        <f>分析係数表!F27</f>
        <v>0.22214941655934178</v>
      </c>
      <c r="U27" s="200">
        <f t="shared" si="5"/>
        <v>0</v>
      </c>
      <c r="V27" s="199">
        <f>分析係数表!D27</f>
        <v>1.6972718365202116E-2</v>
      </c>
      <c r="W27" s="201">
        <f t="shared" si="6"/>
        <v>0</v>
      </c>
      <c r="X27" s="199">
        <f>分析係数表!E27</f>
        <v>1.6848800239115176E-2</v>
      </c>
      <c r="Y27" s="201">
        <f t="shared" si="7"/>
        <v>0</v>
      </c>
    </row>
    <row r="28" spans="1:25" ht="17.100000000000001" customHeight="1" x14ac:dyDescent="0.15">
      <c r="A28" s="237">
        <v>24</v>
      </c>
      <c r="B28" s="243" t="s">
        <v>240</v>
      </c>
      <c r="C28" s="233"/>
      <c r="D28" s="190">
        <f>投入係数表!C28</f>
        <v>0</v>
      </c>
      <c r="E28" s="191">
        <f t="shared" si="8"/>
        <v>0</v>
      </c>
      <c r="F28" s="190">
        <f>分析係数表!C28</f>
        <v>0.21640866432162231</v>
      </c>
      <c r="G28" s="191">
        <f t="shared" si="0"/>
        <v>0</v>
      </c>
      <c r="H28" s="191">
        <v>0</v>
      </c>
      <c r="I28" s="191">
        <f t="shared" si="9"/>
        <v>0</v>
      </c>
      <c r="J28" s="192">
        <f>分析係数表!G28</f>
        <v>0.21699921150060311</v>
      </c>
      <c r="K28" s="193">
        <f t="shared" si="1"/>
        <v>0</v>
      </c>
      <c r="L28" s="194"/>
      <c r="M28" s="194"/>
      <c r="N28" s="195">
        <f>分析係数表!H28</f>
        <v>0</v>
      </c>
      <c r="O28" s="196">
        <f t="shared" si="2"/>
        <v>0</v>
      </c>
      <c r="P28" s="190">
        <f>分析係数表!C28</f>
        <v>0.21640866432162231</v>
      </c>
      <c r="Q28" s="196">
        <f t="shared" si="3"/>
        <v>0</v>
      </c>
      <c r="R28" s="197">
        <v>0</v>
      </c>
      <c r="S28" s="198">
        <f t="shared" si="4"/>
        <v>0</v>
      </c>
      <c r="T28" s="199">
        <f>分析係数表!F28</f>
        <v>0.42378622441075769</v>
      </c>
      <c r="U28" s="200">
        <f t="shared" si="5"/>
        <v>0</v>
      </c>
      <c r="V28" s="199">
        <f>分析係数表!D28</f>
        <v>2.6281572612439491E-2</v>
      </c>
      <c r="W28" s="201">
        <f t="shared" si="6"/>
        <v>0</v>
      </c>
      <c r="X28" s="199">
        <f>分析係数表!E28</f>
        <v>2.62780913788992E-2</v>
      </c>
      <c r="Y28" s="201">
        <f t="shared" si="7"/>
        <v>0</v>
      </c>
    </row>
    <row r="29" spans="1:25" ht="17.100000000000001" customHeight="1" x14ac:dyDescent="0.15">
      <c r="A29" s="238">
        <v>25</v>
      </c>
      <c r="B29" s="236" t="s">
        <v>261</v>
      </c>
      <c r="C29" s="232"/>
      <c r="D29" s="190">
        <f>投入係数表!C29</f>
        <v>0</v>
      </c>
      <c r="E29" s="191">
        <f t="shared" si="8"/>
        <v>0</v>
      </c>
      <c r="F29" s="190">
        <f>分析係数表!C29</f>
        <v>0.50371808062856616</v>
      </c>
      <c r="G29" s="191">
        <f t="shared" si="0"/>
        <v>0</v>
      </c>
      <c r="H29" s="191">
        <v>0</v>
      </c>
      <c r="I29" s="191">
        <f t="shared" si="9"/>
        <v>0</v>
      </c>
      <c r="J29" s="192">
        <f>分析係数表!G29</f>
        <v>0.19160215027020497</v>
      </c>
      <c r="K29" s="193">
        <f t="shared" si="1"/>
        <v>0</v>
      </c>
      <c r="L29" s="194"/>
      <c r="M29" s="194"/>
      <c r="N29" s="195">
        <f>分析係数表!H29</f>
        <v>6.2153497078457434E-4</v>
      </c>
      <c r="O29" s="196">
        <f t="shared" si="2"/>
        <v>0</v>
      </c>
      <c r="P29" s="190">
        <f>分析係数表!C29</f>
        <v>0.50371808062856616</v>
      </c>
      <c r="Q29" s="196">
        <f t="shared" si="3"/>
        <v>0</v>
      </c>
      <c r="R29" s="197">
        <v>0</v>
      </c>
      <c r="S29" s="198">
        <f t="shared" si="4"/>
        <v>0</v>
      </c>
      <c r="T29" s="199">
        <f>分析係数表!F29</f>
        <v>0.31902484606666121</v>
      </c>
      <c r="U29" s="200">
        <f t="shared" si="5"/>
        <v>0</v>
      </c>
      <c r="V29" s="199">
        <f>分析係数表!D29</f>
        <v>2.8200090245973572E-2</v>
      </c>
      <c r="W29" s="201">
        <f t="shared" si="6"/>
        <v>0</v>
      </c>
      <c r="X29" s="199">
        <f>分析係数表!E29</f>
        <v>2.77950492622214E-2</v>
      </c>
      <c r="Y29" s="201">
        <f t="shared" si="7"/>
        <v>0</v>
      </c>
    </row>
    <row r="30" spans="1:25" ht="17.100000000000001" customHeight="1" x14ac:dyDescent="0.15">
      <c r="A30" s="237">
        <v>26</v>
      </c>
      <c r="B30" s="236" t="s">
        <v>156</v>
      </c>
      <c r="C30" s="232"/>
      <c r="D30" s="190">
        <f>投入係数表!C30</f>
        <v>1.3088497096682954E-3</v>
      </c>
      <c r="E30" s="191">
        <f t="shared" si="8"/>
        <v>0</v>
      </c>
      <c r="F30" s="190">
        <f>分析係数表!C30</f>
        <v>0.29977154400182759</v>
      </c>
      <c r="G30" s="191">
        <f t="shared" si="0"/>
        <v>0</v>
      </c>
      <c r="H30" s="191">
        <v>0</v>
      </c>
      <c r="I30" s="191">
        <f t="shared" si="9"/>
        <v>0</v>
      </c>
      <c r="J30" s="192">
        <f>分析係数表!G30</f>
        <v>0.25495293253663587</v>
      </c>
      <c r="K30" s="193">
        <f t="shared" si="1"/>
        <v>0</v>
      </c>
      <c r="L30" s="194"/>
      <c r="M30" s="194"/>
      <c r="N30" s="195">
        <f>分析係数表!H30</f>
        <v>1.056152122836229E-2</v>
      </c>
      <c r="O30" s="196">
        <f t="shared" si="2"/>
        <v>0</v>
      </c>
      <c r="P30" s="190">
        <f>分析係数表!C30</f>
        <v>0.29977154400182759</v>
      </c>
      <c r="Q30" s="196">
        <f t="shared" si="3"/>
        <v>0</v>
      </c>
      <c r="R30" s="197">
        <v>0</v>
      </c>
      <c r="S30" s="198">
        <f t="shared" si="4"/>
        <v>0</v>
      </c>
      <c r="T30" s="199">
        <f>分析係数表!F30</f>
        <v>0.43763839280746847</v>
      </c>
      <c r="U30" s="200">
        <f t="shared" si="5"/>
        <v>0</v>
      </c>
      <c r="V30" s="199">
        <f>分析係数表!D30</f>
        <v>6.2123766287233921E-2</v>
      </c>
      <c r="W30" s="201">
        <f t="shared" si="6"/>
        <v>0</v>
      </c>
      <c r="X30" s="199">
        <f>分析係数表!E30</f>
        <v>5.3236027194534387E-2</v>
      </c>
      <c r="Y30" s="201">
        <f t="shared" si="7"/>
        <v>0</v>
      </c>
    </row>
    <row r="31" spans="1:25" ht="17.100000000000001" customHeight="1" x14ac:dyDescent="0.15">
      <c r="A31" s="238">
        <v>27</v>
      </c>
      <c r="B31" s="236" t="s">
        <v>35</v>
      </c>
      <c r="C31" s="232"/>
      <c r="D31" s="190">
        <f>投入係数表!C31</f>
        <v>3.5494229414733433E-4</v>
      </c>
      <c r="E31" s="191">
        <f t="shared" si="8"/>
        <v>0</v>
      </c>
      <c r="F31" s="190">
        <f>分析係数表!C31</f>
        <v>1</v>
      </c>
      <c r="G31" s="191">
        <f t="shared" si="0"/>
        <v>0</v>
      </c>
      <c r="H31" s="191">
        <v>0</v>
      </c>
      <c r="I31" s="191">
        <f t="shared" si="9"/>
        <v>0</v>
      </c>
      <c r="J31" s="192">
        <f>分析係数表!G31</f>
        <v>0.35047588519418837</v>
      </c>
      <c r="K31" s="193">
        <f t="shared" si="1"/>
        <v>0</v>
      </c>
      <c r="L31" s="194"/>
      <c r="M31" s="194"/>
      <c r="N31" s="195">
        <f>分析係数表!H31</f>
        <v>0</v>
      </c>
      <c r="O31" s="196">
        <f t="shared" si="2"/>
        <v>0</v>
      </c>
      <c r="P31" s="190">
        <f>分析係数表!C31</f>
        <v>1</v>
      </c>
      <c r="Q31" s="196">
        <f t="shared" si="3"/>
        <v>0</v>
      </c>
      <c r="R31" s="197">
        <v>0</v>
      </c>
      <c r="S31" s="198">
        <f t="shared" si="4"/>
        <v>0</v>
      </c>
      <c r="T31" s="199">
        <f>分析係数表!F31</f>
        <v>0.44844077217427647</v>
      </c>
      <c r="U31" s="200">
        <f t="shared" si="5"/>
        <v>0</v>
      </c>
      <c r="V31" s="199">
        <f>分析係数表!D31</f>
        <v>9.0846764129020777E-2</v>
      </c>
      <c r="W31" s="201">
        <f t="shared" si="6"/>
        <v>0</v>
      </c>
      <c r="X31" s="199">
        <f>分析係数表!E31</f>
        <v>8.1338734674897245E-2</v>
      </c>
      <c r="Y31" s="201">
        <f t="shared" si="7"/>
        <v>0</v>
      </c>
    </row>
    <row r="32" spans="1:25" ht="17.100000000000001" customHeight="1" x14ac:dyDescent="0.15">
      <c r="A32" s="237">
        <v>28</v>
      </c>
      <c r="B32" s="236" t="s">
        <v>241</v>
      </c>
      <c r="C32" s="232"/>
      <c r="D32" s="190">
        <f>投入係数表!C32</f>
        <v>1.4250378512680868E-2</v>
      </c>
      <c r="E32" s="191">
        <f t="shared" si="8"/>
        <v>0</v>
      </c>
      <c r="F32" s="190">
        <f>分析係数表!C32</f>
        <v>0.43029512546087267</v>
      </c>
      <c r="G32" s="191">
        <f t="shared" si="0"/>
        <v>0</v>
      </c>
      <c r="H32" s="191">
        <v>0</v>
      </c>
      <c r="I32" s="191">
        <f t="shared" si="9"/>
        <v>0</v>
      </c>
      <c r="J32" s="192">
        <f>分析係数表!G32</f>
        <v>6.9310797292689949E-2</v>
      </c>
      <c r="K32" s="193">
        <f t="shared" si="1"/>
        <v>0</v>
      </c>
      <c r="L32" s="194"/>
      <c r="M32" s="194"/>
      <c r="N32" s="195">
        <f>分析係数表!H32</f>
        <v>2.2987701172313309E-2</v>
      </c>
      <c r="O32" s="196">
        <f t="shared" si="2"/>
        <v>0</v>
      </c>
      <c r="P32" s="190">
        <f>分析係数表!C32</f>
        <v>0.43029512546087267</v>
      </c>
      <c r="Q32" s="196">
        <f t="shared" si="3"/>
        <v>0</v>
      </c>
      <c r="R32" s="197">
        <v>0</v>
      </c>
      <c r="S32" s="198">
        <f t="shared" si="4"/>
        <v>0</v>
      </c>
      <c r="T32" s="199">
        <f>分析係数表!F32</f>
        <v>0.34552042009208045</v>
      </c>
      <c r="U32" s="200">
        <f t="shared" si="5"/>
        <v>0</v>
      </c>
      <c r="V32" s="199">
        <f>分析係数表!D32</f>
        <v>8.4075666054807645E-3</v>
      </c>
      <c r="W32" s="201">
        <f t="shared" si="6"/>
        <v>0</v>
      </c>
      <c r="X32" s="199">
        <f>分析係数表!E32</f>
        <v>8.4075666054807645E-3</v>
      </c>
      <c r="Y32" s="201">
        <f t="shared" si="7"/>
        <v>0</v>
      </c>
    </row>
    <row r="33" spans="1:25" ht="17.100000000000001" customHeight="1" x14ac:dyDescent="0.15">
      <c r="A33" s="238">
        <v>29</v>
      </c>
      <c r="B33" s="236" t="s">
        <v>242</v>
      </c>
      <c r="C33" s="232"/>
      <c r="D33" s="190">
        <f>投入係数表!C33</f>
        <v>7.1820354831374678E-4</v>
      </c>
      <c r="E33" s="191">
        <f t="shared" si="8"/>
        <v>0</v>
      </c>
      <c r="F33" s="190">
        <f>分析係数表!C33</f>
        <v>0.98945626022519484</v>
      </c>
      <c r="G33" s="191">
        <f t="shared" si="0"/>
        <v>0</v>
      </c>
      <c r="H33" s="191">
        <v>0</v>
      </c>
      <c r="I33" s="191">
        <f t="shared" si="9"/>
        <v>0</v>
      </c>
      <c r="J33" s="192">
        <f>分析係数表!G33</f>
        <v>0.1385459954826779</v>
      </c>
      <c r="K33" s="193">
        <f t="shared" si="1"/>
        <v>0</v>
      </c>
      <c r="L33" s="194"/>
      <c r="M33" s="194"/>
      <c r="N33" s="195">
        <f>分析係数表!H33</f>
        <v>5.6927588862364488E-3</v>
      </c>
      <c r="O33" s="196">
        <f t="shared" si="2"/>
        <v>0</v>
      </c>
      <c r="P33" s="190">
        <f>分析係数表!C33</f>
        <v>0.98945626022519484</v>
      </c>
      <c r="Q33" s="196">
        <f t="shared" si="3"/>
        <v>0</v>
      </c>
      <c r="R33" s="197">
        <v>0</v>
      </c>
      <c r="S33" s="198">
        <f t="shared" si="4"/>
        <v>0</v>
      </c>
      <c r="T33" s="199">
        <f>分析係数表!F33</f>
        <v>0.45301166178768587</v>
      </c>
      <c r="U33" s="200">
        <f t="shared" si="5"/>
        <v>0</v>
      </c>
      <c r="V33" s="199">
        <f>分析係数表!D33</f>
        <v>2.0849966222440581E-2</v>
      </c>
      <c r="W33" s="201">
        <f t="shared" si="6"/>
        <v>0</v>
      </c>
      <c r="X33" s="199">
        <f>分析係数表!E33</f>
        <v>2.0849966222440581E-2</v>
      </c>
      <c r="Y33" s="201">
        <f t="shared" si="7"/>
        <v>0</v>
      </c>
    </row>
    <row r="34" spans="1:25" ht="17.100000000000001" customHeight="1" x14ac:dyDescent="0.15">
      <c r="A34" s="237">
        <v>30</v>
      </c>
      <c r="B34" s="236" t="s">
        <v>243</v>
      </c>
      <c r="C34" s="232"/>
      <c r="D34" s="190">
        <f>投入係数表!C34</f>
        <v>3.8821813422364692E-4</v>
      </c>
      <c r="E34" s="191">
        <f t="shared" si="8"/>
        <v>0</v>
      </c>
      <c r="F34" s="190">
        <f>分析係数表!C34</f>
        <v>0.99993824778077967</v>
      </c>
      <c r="G34" s="191">
        <f t="shared" si="0"/>
        <v>0</v>
      </c>
      <c r="H34" s="191">
        <v>0</v>
      </c>
      <c r="I34" s="191">
        <f t="shared" si="9"/>
        <v>0</v>
      </c>
      <c r="J34" s="192">
        <f>分析係数表!G34</f>
        <v>0.47395147930826276</v>
      </c>
      <c r="K34" s="193">
        <f t="shared" si="1"/>
        <v>0</v>
      </c>
      <c r="L34" s="194"/>
      <c r="M34" s="194"/>
      <c r="N34" s="195">
        <f>分析係数表!H34</f>
        <v>1.1952926688841849E-3</v>
      </c>
      <c r="O34" s="196">
        <f t="shared" si="2"/>
        <v>0</v>
      </c>
      <c r="P34" s="190">
        <f>分析係数表!C34</f>
        <v>0.99993824778077967</v>
      </c>
      <c r="Q34" s="196">
        <f t="shared" si="3"/>
        <v>0</v>
      </c>
      <c r="R34" s="197">
        <v>0</v>
      </c>
      <c r="S34" s="198">
        <f t="shared" si="4"/>
        <v>0</v>
      </c>
      <c r="T34" s="199">
        <f>分析係数表!F34</f>
        <v>0.62981529934511005</v>
      </c>
      <c r="U34" s="200">
        <f t="shared" si="5"/>
        <v>0</v>
      </c>
      <c r="V34" s="199">
        <f>分析係数表!D34</f>
        <v>8.2191017324395044E-2</v>
      </c>
      <c r="W34" s="201">
        <f t="shared" si="6"/>
        <v>0</v>
      </c>
      <c r="X34" s="199">
        <f>分析係数表!E34</f>
        <v>8.0023532690312899E-2</v>
      </c>
      <c r="Y34" s="201">
        <f t="shared" si="7"/>
        <v>0</v>
      </c>
    </row>
    <row r="35" spans="1:25" ht="17.100000000000001" customHeight="1" x14ac:dyDescent="0.15">
      <c r="A35" s="238">
        <v>31</v>
      </c>
      <c r="B35" s="236" t="s">
        <v>244</v>
      </c>
      <c r="C35" s="232"/>
      <c r="D35" s="190">
        <f>投入係数表!C35</f>
        <v>7.4474103077460607E-2</v>
      </c>
      <c r="E35" s="191">
        <f t="shared" si="8"/>
        <v>0</v>
      </c>
      <c r="F35" s="190">
        <f>分析係数表!C35</f>
        <v>0.73488284562079742</v>
      </c>
      <c r="G35" s="191">
        <f t="shared" si="0"/>
        <v>0</v>
      </c>
      <c r="H35" s="191">
        <v>0</v>
      </c>
      <c r="I35" s="191">
        <f t="shared" si="9"/>
        <v>0</v>
      </c>
      <c r="J35" s="192">
        <f>分析係数表!G35</f>
        <v>0.38100038523332086</v>
      </c>
      <c r="K35" s="193">
        <f t="shared" si="1"/>
        <v>0</v>
      </c>
      <c r="L35" s="194"/>
      <c r="M35" s="194"/>
      <c r="N35" s="195">
        <f>分析係数表!H35</f>
        <v>0.15752720977553128</v>
      </c>
      <c r="O35" s="196">
        <f t="shared" si="2"/>
        <v>0</v>
      </c>
      <c r="P35" s="190">
        <f>分析係数表!C35</f>
        <v>0.73488284562079742</v>
      </c>
      <c r="Q35" s="196">
        <f t="shared" si="3"/>
        <v>0</v>
      </c>
      <c r="R35" s="197">
        <v>0</v>
      </c>
      <c r="S35" s="198">
        <f t="shared" si="4"/>
        <v>0</v>
      </c>
      <c r="T35" s="199">
        <f>分析係数表!F35</f>
        <v>0.67957415365165585</v>
      </c>
      <c r="U35" s="200">
        <f t="shared" si="5"/>
        <v>0</v>
      </c>
      <c r="V35" s="199">
        <f>分析係数表!D35</f>
        <v>9.5666950020101019E-2</v>
      </c>
      <c r="W35" s="201">
        <f t="shared" si="6"/>
        <v>0</v>
      </c>
      <c r="X35" s="199">
        <f>分析係数表!E35</f>
        <v>9.0131138516414674E-2</v>
      </c>
      <c r="Y35" s="201">
        <f t="shared" si="7"/>
        <v>0</v>
      </c>
    </row>
    <row r="36" spans="1:25" ht="17.100000000000001" customHeight="1" x14ac:dyDescent="0.15">
      <c r="A36" s="237">
        <v>32</v>
      </c>
      <c r="B36" s="236" t="s">
        <v>36</v>
      </c>
      <c r="C36" s="232"/>
      <c r="D36" s="190">
        <f>投入係数表!C36</f>
        <v>5.6790767063573493E-3</v>
      </c>
      <c r="E36" s="191">
        <f t="shared" si="8"/>
        <v>0</v>
      </c>
      <c r="F36" s="190">
        <f>分析係数表!C36</f>
        <v>0.76700772605805401</v>
      </c>
      <c r="G36" s="191">
        <f t="shared" si="0"/>
        <v>0</v>
      </c>
      <c r="H36" s="191">
        <v>0</v>
      </c>
      <c r="I36" s="191">
        <f t="shared" si="9"/>
        <v>0</v>
      </c>
      <c r="J36" s="192">
        <f>分析係数表!G36</f>
        <v>0.3153166478798049</v>
      </c>
      <c r="K36" s="193">
        <f t="shared" si="1"/>
        <v>0</v>
      </c>
      <c r="L36" s="194"/>
      <c r="M36" s="194"/>
      <c r="N36" s="195">
        <f>分析係数表!H36</f>
        <v>5.8383881024260793E-2</v>
      </c>
      <c r="O36" s="196">
        <f t="shared" si="2"/>
        <v>0</v>
      </c>
      <c r="P36" s="190">
        <f>分析係数表!C36</f>
        <v>0.76700772605805401</v>
      </c>
      <c r="Q36" s="196">
        <f t="shared" si="3"/>
        <v>0</v>
      </c>
      <c r="R36" s="197">
        <v>0</v>
      </c>
      <c r="S36" s="198">
        <f t="shared" si="4"/>
        <v>0</v>
      </c>
      <c r="T36" s="199">
        <f>分析係数表!F36</f>
        <v>0.64494134702082306</v>
      </c>
      <c r="U36" s="200">
        <f t="shared" si="5"/>
        <v>0</v>
      </c>
      <c r="V36" s="199">
        <f>分析係数表!D36</f>
        <v>5.4070458382425697E-2</v>
      </c>
      <c r="W36" s="201">
        <f t="shared" si="6"/>
        <v>0</v>
      </c>
      <c r="X36" s="199">
        <f>分析係数表!E36</f>
        <v>5.2809500088125398E-2</v>
      </c>
      <c r="Y36" s="201">
        <f t="shared" si="7"/>
        <v>0</v>
      </c>
    </row>
    <row r="37" spans="1:25" ht="17.100000000000001" customHeight="1" x14ac:dyDescent="0.15">
      <c r="A37" s="238">
        <v>33</v>
      </c>
      <c r="B37" s="236" t="s">
        <v>37</v>
      </c>
      <c r="C37" s="232"/>
      <c r="D37" s="190">
        <f>投入係数表!C37</f>
        <v>4.3369511566127414E-3</v>
      </c>
      <c r="E37" s="191">
        <f t="shared" si="8"/>
        <v>0</v>
      </c>
      <c r="F37" s="190">
        <f>分析係数表!C37</f>
        <v>0.97967274555921158</v>
      </c>
      <c r="G37" s="191">
        <f t="shared" si="0"/>
        <v>0</v>
      </c>
      <c r="H37" s="191">
        <v>0</v>
      </c>
      <c r="I37" s="191">
        <f t="shared" si="9"/>
        <v>0</v>
      </c>
      <c r="J37" s="192">
        <f>分析係数表!G37</f>
        <v>5.637057511827339E-2</v>
      </c>
      <c r="K37" s="193">
        <f t="shared" si="1"/>
        <v>0</v>
      </c>
      <c r="L37" s="194"/>
      <c r="M37" s="194"/>
      <c r="N37" s="195">
        <f>分析係数表!H37</f>
        <v>0.20937087715898259</v>
      </c>
      <c r="O37" s="196">
        <f t="shared" si="2"/>
        <v>0</v>
      </c>
      <c r="P37" s="190">
        <f>分析係数表!C37</f>
        <v>0.97967274555921158</v>
      </c>
      <c r="Q37" s="196">
        <f t="shared" si="3"/>
        <v>0</v>
      </c>
      <c r="R37" s="197">
        <v>0</v>
      </c>
      <c r="S37" s="198">
        <f t="shared" si="4"/>
        <v>0</v>
      </c>
      <c r="T37" s="199">
        <f>分析係数表!F37</f>
        <v>0.83881505728732564</v>
      </c>
      <c r="U37" s="200">
        <f t="shared" si="5"/>
        <v>0</v>
      </c>
      <c r="V37" s="199">
        <f>分析係数表!D37</f>
        <v>1.0462330689226456E-2</v>
      </c>
      <c r="W37" s="201">
        <f t="shared" si="6"/>
        <v>0</v>
      </c>
      <c r="X37" s="199">
        <f>分析係数表!E37</f>
        <v>8.4413898398732392E-3</v>
      </c>
      <c r="Y37" s="201">
        <f t="shared" si="7"/>
        <v>0</v>
      </c>
    </row>
    <row r="38" spans="1:25" ht="17.100000000000001" customHeight="1" x14ac:dyDescent="0.15">
      <c r="A38" s="237">
        <v>34</v>
      </c>
      <c r="B38" s="236" t="s">
        <v>245</v>
      </c>
      <c r="C38" s="232"/>
      <c r="D38" s="190">
        <f>投入係数表!C38</f>
        <v>5.3954001697067842E-2</v>
      </c>
      <c r="E38" s="191">
        <f t="shared" si="8"/>
        <v>0</v>
      </c>
      <c r="F38" s="190">
        <f>分析係数表!C38</f>
        <v>0.67930429075593812</v>
      </c>
      <c r="G38" s="191">
        <f t="shared" si="0"/>
        <v>0</v>
      </c>
      <c r="H38" s="191">
        <v>0</v>
      </c>
      <c r="I38" s="191">
        <f t="shared" si="9"/>
        <v>0</v>
      </c>
      <c r="J38" s="192">
        <f>分析係数表!G38</f>
        <v>0.26962827414315954</v>
      </c>
      <c r="K38" s="193">
        <f t="shared" si="1"/>
        <v>0</v>
      </c>
      <c r="L38" s="194"/>
      <c r="M38" s="194"/>
      <c r="N38" s="195">
        <f>分析係数表!H38</f>
        <v>4.4409243976848901E-2</v>
      </c>
      <c r="O38" s="196">
        <f t="shared" si="2"/>
        <v>0</v>
      </c>
      <c r="P38" s="190">
        <f>分析係数表!C38</f>
        <v>0.67930429075593812</v>
      </c>
      <c r="Q38" s="196">
        <f t="shared" si="3"/>
        <v>0</v>
      </c>
      <c r="R38" s="197">
        <v>0</v>
      </c>
      <c r="S38" s="198">
        <f t="shared" si="4"/>
        <v>0</v>
      </c>
      <c r="T38" s="199">
        <f>分析係数表!F38</f>
        <v>0.49216477614463838</v>
      </c>
      <c r="U38" s="200">
        <f t="shared" si="5"/>
        <v>0</v>
      </c>
      <c r="V38" s="199">
        <f>分析係数表!D38</f>
        <v>6.7017031870141783E-2</v>
      </c>
      <c r="W38" s="201">
        <f t="shared" si="6"/>
        <v>0</v>
      </c>
      <c r="X38" s="199">
        <f>分析係数表!E38</f>
        <v>6.4779109357328182E-2</v>
      </c>
      <c r="Y38" s="201">
        <f t="shared" si="7"/>
        <v>0</v>
      </c>
    </row>
    <row r="39" spans="1:25" ht="17.100000000000001" customHeight="1" x14ac:dyDescent="0.15">
      <c r="A39" s="238">
        <v>35</v>
      </c>
      <c r="B39" s="236" t="s">
        <v>120</v>
      </c>
      <c r="C39" s="232"/>
      <c r="D39" s="190">
        <f>投入係数表!C39</f>
        <v>4.2509885697489336E-3</v>
      </c>
      <c r="E39" s="191">
        <f t="shared" si="8"/>
        <v>0</v>
      </c>
      <c r="F39" s="190">
        <f>分析係数表!C39</f>
        <v>0.73552066917013115</v>
      </c>
      <c r="G39" s="191">
        <f>E39*F39</f>
        <v>0</v>
      </c>
      <c r="H39" s="191">
        <v>0</v>
      </c>
      <c r="I39" s="191">
        <f t="shared" si="9"/>
        <v>0</v>
      </c>
      <c r="J39" s="192">
        <f>分析係数表!G39</f>
        <v>0.20660148825422064</v>
      </c>
      <c r="K39" s="193">
        <f>I39*J39</f>
        <v>0</v>
      </c>
      <c r="L39" s="194"/>
      <c r="M39" s="194"/>
      <c r="N39" s="195">
        <f>分析係数表!H39</f>
        <v>4.3874224607953316E-2</v>
      </c>
      <c r="O39" s="196">
        <f t="shared" si="2"/>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32"/>
      <c r="D40" s="190">
        <f>投入係数表!C40</f>
        <v>0</v>
      </c>
      <c r="E40" s="191">
        <f t="shared" si="8"/>
        <v>0</v>
      </c>
      <c r="F40" s="190">
        <f>分析係数表!C40</f>
        <v>1</v>
      </c>
      <c r="G40" s="191">
        <f>E40*F40</f>
        <v>0</v>
      </c>
      <c r="H40" s="191">
        <v>0</v>
      </c>
      <c r="I40" s="191">
        <f t="shared" si="9"/>
        <v>0</v>
      </c>
      <c r="J40" s="192">
        <f>分析係数表!G40</f>
        <v>0.36718656268746253</v>
      </c>
      <c r="K40" s="193">
        <f>I40*J40</f>
        <v>0</v>
      </c>
      <c r="L40" s="194"/>
      <c r="M40" s="194"/>
      <c r="N40" s="195">
        <f>分析係数表!H40</f>
        <v>4.1848694219697872E-3</v>
      </c>
      <c r="O40" s="196">
        <f t="shared" si="2"/>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39</v>
      </c>
      <c r="C41" s="232"/>
      <c r="D41" s="190">
        <f>投入係数表!C41</f>
        <v>6.6551680152625187E-5</v>
      </c>
      <c r="E41" s="191">
        <f t="shared" si="8"/>
        <v>0</v>
      </c>
      <c r="F41" s="190">
        <f>分析係数表!C41</f>
        <v>0.8077383968903511</v>
      </c>
      <c r="G41" s="191">
        <f>E41*F41</f>
        <v>0</v>
      </c>
      <c r="H41" s="191">
        <v>0</v>
      </c>
      <c r="I41" s="191">
        <f t="shared" si="9"/>
        <v>0</v>
      </c>
      <c r="J41" s="192">
        <f>分析係数表!G41</f>
        <v>0.49263123409904114</v>
      </c>
      <c r="K41" s="193">
        <f>I41*J41</f>
        <v>0</v>
      </c>
      <c r="L41" s="194"/>
      <c r="M41" s="194"/>
      <c r="N41" s="195">
        <f>分析係数表!H41</f>
        <v>3.0430840702986611E-2</v>
      </c>
      <c r="O41" s="196">
        <f t="shared" si="2"/>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投入係数表!C42</f>
        <v>8.40214961926893E-4</v>
      </c>
      <c r="E42" s="191">
        <f t="shared" si="8"/>
        <v>0</v>
      </c>
      <c r="F42" s="190">
        <f>分析係数表!C42</f>
        <v>0.97105863544771764</v>
      </c>
      <c r="G42" s="191">
        <f>E42*F42</f>
        <v>0</v>
      </c>
      <c r="H42" s="191">
        <v>0</v>
      </c>
      <c r="I42" s="191">
        <f t="shared" si="9"/>
        <v>0</v>
      </c>
      <c r="J42" s="192">
        <f>分析係数表!G42</f>
        <v>0.50355944906141137</v>
      </c>
      <c r="K42" s="193">
        <f>I42*J42</f>
        <v>0</v>
      </c>
      <c r="L42" s="194"/>
      <c r="M42" s="194"/>
      <c r="N42" s="195">
        <f>分析係数表!H42</f>
        <v>4.8832461729893452E-2</v>
      </c>
      <c r="O42" s="196">
        <f t="shared" si="2"/>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投入係数表!C43</f>
        <v>2.1074698714997975E-4</v>
      </c>
      <c r="E43" s="191">
        <f t="shared" si="8"/>
        <v>0</v>
      </c>
      <c r="F43" s="190">
        <f>分析係数表!C43</f>
        <v>0.76665637289737365</v>
      </c>
      <c r="G43" s="191">
        <f>E43*F43</f>
        <v>0</v>
      </c>
      <c r="H43" s="191">
        <v>0</v>
      </c>
      <c r="I43" s="191">
        <f t="shared" si="9"/>
        <v>0</v>
      </c>
      <c r="J43" s="192">
        <f>分析係数表!G43</f>
        <v>0.49876859755068992</v>
      </c>
      <c r="K43" s="193">
        <f>I43*J43</f>
        <v>0</v>
      </c>
      <c r="L43" s="194"/>
      <c r="M43" s="194"/>
      <c r="N43" s="195">
        <f>分析係数表!H43</f>
        <v>1.0068791202181097E-2</v>
      </c>
      <c r="O43" s="196">
        <f t="shared" si="2"/>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投入係数表!C44</f>
        <v>1.6008452063379384E-2</v>
      </c>
      <c r="E44" s="191">
        <f t="shared" si="8"/>
        <v>0</v>
      </c>
      <c r="F44" s="190">
        <f>分析係数表!C44</f>
        <v>0.83152786688408953</v>
      </c>
      <c r="G44" s="191">
        <f t="shared" ref="G44:G47" si="10">E44*F44</f>
        <v>0</v>
      </c>
      <c r="H44" s="191">
        <v>0</v>
      </c>
      <c r="I44" s="191">
        <f t="shared" si="9"/>
        <v>0</v>
      </c>
      <c r="J44" s="192">
        <f>分析係数表!G44</f>
        <v>0.36648880575485754</v>
      </c>
      <c r="K44" s="193">
        <f t="shared" ref="K44:K47" si="11">I44*J44</f>
        <v>0</v>
      </c>
      <c r="L44" s="194"/>
      <c r="M44" s="194"/>
      <c r="N44" s="195">
        <f>分析係数表!H44</f>
        <v>1.4588585762060681E-2</v>
      </c>
      <c r="O44" s="196">
        <f t="shared" si="2"/>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投入係数表!C45</f>
        <v>1.6083322703551087E-4</v>
      </c>
      <c r="E45" s="191">
        <f t="shared" si="8"/>
        <v>0</v>
      </c>
      <c r="F45" s="190">
        <f>分析係数表!C45</f>
        <v>0.5981420835818434</v>
      </c>
      <c r="G45" s="191">
        <f t="shared" si="10"/>
        <v>0</v>
      </c>
      <c r="H45" s="191">
        <v>0</v>
      </c>
      <c r="I45" s="191">
        <f t="shared" si="9"/>
        <v>0</v>
      </c>
      <c r="J45" s="192">
        <f>分析係数表!G45</f>
        <v>0.2663407709140716</v>
      </c>
      <c r="K45" s="193">
        <f t="shared" si="11"/>
        <v>0</v>
      </c>
      <c r="L45" s="194"/>
      <c r="M45" s="194"/>
      <c r="N45" s="195">
        <f>分析係数表!H45</f>
        <v>0.1448221138613113</v>
      </c>
      <c r="O45" s="196">
        <f t="shared" si="2"/>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投入係数表!C46</f>
        <v>8.0971210852360642E-4</v>
      </c>
      <c r="E46" s="191">
        <f t="shared" si="8"/>
        <v>0</v>
      </c>
      <c r="F46" s="190">
        <f>分析係数表!C46</f>
        <v>1</v>
      </c>
      <c r="G46" s="191">
        <f t="shared" si="10"/>
        <v>0</v>
      </c>
      <c r="H46" s="191">
        <v>0</v>
      </c>
      <c r="I46" s="191">
        <f t="shared" si="9"/>
        <v>0</v>
      </c>
      <c r="J46" s="192">
        <f>分析係数表!G46</f>
        <v>0</v>
      </c>
      <c r="K46" s="193">
        <f t="shared" si="11"/>
        <v>0</v>
      </c>
      <c r="L46" s="194"/>
      <c r="M46" s="194"/>
      <c r="N46" s="195">
        <f>分析係数表!H46</f>
        <v>0</v>
      </c>
      <c r="O46" s="196">
        <f t="shared" si="2"/>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投入係数表!C47</f>
        <v>5.5515193193981507E-3</v>
      </c>
      <c r="E47" s="191">
        <f t="shared" si="8"/>
        <v>0</v>
      </c>
      <c r="F47" s="202">
        <f>分析係数表!C47</f>
        <v>0.4534885254985257</v>
      </c>
      <c r="G47" s="191">
        <f t="shared" si="10"/>
        <v>0</v>
      </c>
      <c r="H47" s="191">
        <v>0</v>
      </c>
      <c r="I47" s="191">
        <f t="shared" si="9"/>
        <v>0</v>
      </c>
      <c r="J47" s="203">
        <f>分析係数表!G47</f>
        <v>1.2667424702023082E-2</v>
      </c>
      <c r="K47" s="204">
        <f t="shared" si="11"/>
        <v>0</v>
      </c>
      <c r="L47" s="205"/>
      <c r="M47" s="205"/>
      <c r="N47" s="206">
        <f>分析係数表!H47</f>
        <v>3.3035186293432189E-5</v>
      </c>
      <c r="O47" s="207">
        <f t="shared" si="2"/>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投入係数表!C48</f>
        <v>0.50957234999528589</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8.9" customHeight="1" x14ac:dyDescent="0.15">
      <c r="A49" s="321"/>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171" priority="4" rank="5"/>
  </conditionalFormatting>
  <conditionalFormatting sqref="G5:G47">
    <cfRule type="top10" dxfId="170" priority="3" rank="5"/>
  </conditionalFormatting>
  <conditionalFormatting sqref="H5:H47">
    <cfRule type="top10" dxfId="169" priority="2" rank="5"/>
  </conditionalFormatting>
  <conditionalFormatting sqref="I5:I47">
    <cfRule type="top10" dxfId="168"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56"/>
  <sheetViews>
    <sheetView showGridLines="0" zoomScaleNormal="100" workbookViewId="0">
      <pane xSplit="2" ySplit="4" topLeftCell="C5"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customHeight="1" x14ac:dyDescent="0.15">
      <c r="A3" s="478" t="s">
        <v>297</v>
      </c>
      <c r="B3" s="486"/>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7"/>
      <c r="B4" s="488"/>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投入係数表!D5</f>
        <v>1.4404033129276198E-3</v>
      </c>
      <c r="E5" s="191">
        <f>$C$6*D5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336">
        <f>まとめ!$C$7</f>
        <v>0</v>
      </c>
      <c r="D6" s="190">
        <f>投入係数表!D6</f>
        <v>0.14314007922218222</v>
      </c>
      <c r="E6" s="191">
        <f t="shared" ref="E6:E47" si="9">$C$6*D6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32"/>
      <c r="D7" s="190">
        <f>投入係数表!D7</f>
        <v>0</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32"/>
      <c r="D8" s="190">
        <f>投入係数表!D8</f>
        <v>3.6010082823190496E-4</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32"/>
      <c r="D9" s="190">
        <f>投入係数表!D9</f>
        <v>1.7824990997479292E-2</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32"/>
      <c r="D10" s="190">
        <f>投入係数表!D10</f>
        <v>1.2603528988116672E-3</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投入係数表!D11</f>
        <v>6.481814908174289E-3</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29</v>
      </c>
      <c r="C12" s="232"/>
      <c r="D12" s="190">
        <f>投入係数表!D12</f>
        <v>5.4015124234785738E-4</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v>
      </c>
      <c r="C13" s="232"/>
      <c r="D13" s="190">
        <f>投入係数表!D13</f>
        <v>9.1825711199135761E-3</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32"/>
      <c r="D14" s="190">
        <f>投入係数表!D14</f>
        <v>8.6424198775657182E-3</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236</v>
      </c>
      <c r="C15" s="232"/>
      <c r="D15" s="190">
        <f>投入係数表!D15</f>
        <v>7.2020165646380992E-4</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237</v>
      </c>
      <c r="C16" s="232"/>
      <c r="D16" s="190">
        <f>投入係数表!D16</f>
        <v>0</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32"/>
      <c r="D17" s="190">
        <f>投入係数表!D17</f>
        <v>3.6010082823190496E-4</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v>
      </c>
      <c r="C18" s="232"/>
      <c r="D18" s="190">
        <f>投入係数表!D18</f>
        <v>0</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32</v>
      </c>
      <c r="C19" s="232"/>
      <c r="D19" s="190">
        <f>投入係数表!D19</f>
        <v>0</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33</v>
      </c>
      <c r="C20" s="232"/>
      <c r="D20" s="190">
        <f>投入係数表!D20</f>
        <v>5.4015124234785738E-4</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150</v>
      </c>
      <c r="C21" s="232"/>
      <c r="D21" s="190">
        <f>投入係数表!D21</f>
        <v>0</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32"/>
      <c r="D22" s="190">
        <f>投入係数表!D22</f>
        <v>1.8005041411595248E-4</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32"/>
      <c r="D23" s="190">
        <f>投入係数表!D23</f>
        <v>0</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238</v>
      </c>
      <c r="C24" s="232"/>
      <c r="D24" s="190">
        <f>投入係数表!D24</f>
        <v>0</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31"/>
      <c r="D25" s="190">
        <f>投入係数表!D25</f>
        <v>0</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173</v>
      </c>
      <c r="C26" s="232"/>
      <c r="D26" s="190">
        <f>投入係数表!D26</f>
        <v>0</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32"/>
      <c r="D27" s="190">
        <f>投入係数表!D27</f>
        <v>0</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43" t="s">
        <v>240</v>
      </c>
      <c r="C28" s="233"/>
      <c r="D28" s="190">
        <f>投入係数表!D28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32"/>
      <c r="D29" s="190">
        <f>投入係数表!D29</f>
        <v>0</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32"/>
      <c r="D30" s="190">
        <f>投入係数表!D30</f>
        <v>3.9611091105509547E-3</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32"/>
      <c r="D31" s="190">
        <f>投入係数表!D31</f>
        <v>0</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241</v>
      </c>
      <c r="C32" s="232"/>
      <c r="D32" s="190">
        <f>投入係数表!D32</f>
        <v>4.6813107670147644E-3</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32"/>
      <c r="D33" s="190">
        <f>投入係数表!D33</f>
        <v>1.8005041411595248E-4</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243</v>
      </c>
      <c r="C34" s="232"/>
      <c r="D34" s="190">
        <f>投入係数表!D34</f>
        <v>0</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32"/>
      <c r="D35" s="190">
        <f>投入係数表!D35</f>
        <v>1.7284839755131436E-2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36</v>
      </c>
      <c r="C36" s="232"/>
      <c r="D36" s="190">
        <f>投入係数表!D36</f>
        <v>8.2823190493338129E-3</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32"/>
      <c r="D37" s="190">
        <f>投入係数表!D37</f>
        <v>7.2020165646380992E-4</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32"/>
      <c r="D38" s="190">
        <f>投入係数表!D38</f>
        <v>5.9956787900612173E-2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120</v>
      </c>
      <c r="C39" s="232"/>
      <c r="D39" s="190">
        <f>投入係数表!D39</f>
        <v>1.4404033129276198E-3</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32"/>
      <c r="D40" s="190">
        <f>投入係数表!D40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39</v>
      </c>
      <c r="C41" s="232"/>
      <c r="D41" s="190">
        <f>投入係数表!D41</f>
        <v>1.8005041411595248E-4</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投入係数表!D42</f>
        <v>0</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投入係数表!D43</f>
        <v>0</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投入係数表!D44</f>
        <v>2.3766654663305724E-2</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投入係数表!D45</f>
        <v>1.8005041411595248E-4</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投入係数表!D46</f>
        <v>1.9805545552754773E-3</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投入係数表!D47</f>
        <v>5.0414115952466688E-3</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投入係数表!D48</f>
        <v>0.31832913215700398</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7"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167" priority="5" rank="5"/>
  </conditionalFormatting>
  <conditionalFormatting sqref="G5:G47">
    <cfRule type="top10" dxfId="166" priority="4" rank="5"/>
  </conditionalFormatting>
  <conditionalFormatting sqref="I5:I47">
    <cfRule type="top10" dxfId="165" priority="2" rank="5"/>
  </conditionalFormatting>
  <conditionalFormatting sqref="H5:H47">
    <cfRule type="top10" dxfId="164"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Z56"/>
  <sheetViews>
    <sheetView showGridLines="0" zoomScaleNormal="100" workbookViewId="0">
      <pane xSplit="2" ySplit="4" topLeftCell="C5"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296</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投入係数表!E5</f>
        <v>0</v>
      </c>
      <c r="E5" s="191">
        <f>$C$7*D5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投入係数表!E6</f>
        <v>1.2714558169103624E-4</v>
      </c>
      <c r="E6" s="191">
        <f t="shared" ref="E6:E47" si="9">$C$7*D6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336">
        <f>まとめ!$C$8</f>
        <v>0</v>
      </c>
      <c r="D7" s="190">
        <f>投入係数表!E7</f>
        <v>0.10626827717736809</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32"/>
      <c r="D8" s="190">
        <f>投入係数表!E8</f>
        <v>0</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32"/>
      <c r="D9" s="190">
        <f>投入係数表!E9</f>
        <v>0.12335664335664336</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32"/>
      <c r="D10" s="190">
        <f>投入係数表!E10</f>
        <v>1.431659249841068E-2</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投入係数表!E11</f>
        <v>2.6446280991735539E-3</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29</v>
      </c>
      <c r="C12" s="232"/>
      <c r="D12" s="190">
        <f>投入係数表!E12</f>
        <v>1.1951684678957407E-2</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v>
      </c>
      <c r="C13" s="232"/>
      <c r="D13" s="190">
        <f>投入係数表!E13</f>
        <v>4.2492053401144307E-2</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32"/>
      <c r="D14" s="190">
        <f>投入係数表!E14</f>
        <v>1.0375079465988557E-2</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236</v>
      </c>
      <c r="C15" s="232"/>
      <c r="D15" s="190">
        <f>投入係数表!E15</f>
        <v>1.01716465352829E-3</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237</v>
      </c>
      <c r="C16" s="232"/>
      <c r="D16" s="190">
        <f>投入係数表!E16</f>
        <v>0</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32"/>
      <c r="D17" s="190">
        <f>投入係数表!E17</f>
        <v>2.5429116338207246E-5</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v>
      </c>
      <c r="C18" s="232"/>
      <c r="D18" s="190">
        <f>投入係数表!E18</f>
        <v>7.6287349014621738E-5</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32</v>
      </c>
      <c r="C19" s="232"/>
      <c r="D19" s="190">
        <f>投入係数表!E19</f>
        <v>0</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33</v>
      </c>
      <c r="C20" s="232"/>
      <c r="D20" s="190">
        <f>投入係数表!E20</f>
        <v>7.883026064844247E-4</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150</v>
      </c>
      <c r="C21" s="232"/>
      <c r="D21" s="190">
        <f>投入係数表!E21</f>
        <v>0</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32"/>
      <c r="D22" s="190">
        <f>投入係数表!E22</f>
        <v>0</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32"/>
      <c r="D23" s="190">
        <f>投入係数表!E23</f>
        <v>0</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238</v>
      </c>
      <c r="C24" s="232"/>
      <c r="D24" s="190">
        <f>投入係数表!E24</f>
        <v>0</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31"/>
      <c r="D25" s="190">
        <f>投入係数表!E25</f>
        <v>1.1188811188811189E-3</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173</v>
      </c>
      <c r="C26" s="232"/>
      <c r="D26" s="190">
        <f>投入係数表!E26</f>
        <v>7.6287349014621738E-5</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32"/>
      <c r="D27" s="190">
        <f>投入係数表!E27</f>
        <v>0</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43" t="s">
        <v>240</v>
      </c>
      <c r="C28" s="233"/>
      <c r="D28" s="190">
        <f>投入係数表!E28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32"/>
      <c r="D29" s="190">
        <f>投入係数表!E29</f>
        <v>2.9701207883026066E-2</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32"/>
      <c r="D30" s="190">
        <f>投入係数表!E30</f>
        <v>4.9586776859504135E-3</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32"/>
      <c r="D31" s="190">
        <f>投入係数表!E31</f>
        <v>7.6287349014621738E-5</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241</v>
      </c>
      <c r="C32" s="232"/>
      <c r="D32" s="190">
        <f>投入係数表!E32</f>
        <v>2.6776859504132233E-2</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32"/>
      <c r="D33" s="190">
        <f>投入係数表!E33</f>
        <v>3.0514939605848695E-4</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243</v>
      </c>
      <c r="C34" s="232"/>
      <c r="D34" s="190">
        <f>投入係数表!E34</f>
        <v>3.3057851239669424E-4</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32"/>
      <c r="D35" s="190">
        <f>投入係数表!E35</f>
        <v>8.2263191354100443E-2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36</v>
      </c>
      <c r="C36" s="232"/>
      <c r="D36" s="190">
        <f>投入係数表!E36</f>
        <v>1.6579783852511125E-2</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32"/>
      <c r="D37" s="190">
        <f>投入係数表!E37</f>
        <v>7.6287349014621741E-4</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32"/>
      <c r="D38" s="190">
        <f>投入係数表!E38</f>
        <v>4.5823267641449457E-2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120</v>
      </c>
      <c r="C39" s="232"/>
      <c r="D39" s="190">
        <f>投入係数表!E39</f>
        <v>4.0940877304513667E-3</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32"/>
      <c r="D40" s="190">
        <f>投入係数表!E40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39</v>
      </c>
      <c r="C41" s="232"/>
      <c r="D41" s="190">
        <f>投入係数表!E41</f>
        <v>0</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投入係数表!E42</f>
        <v>0</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投入係数表!E43</f>
        <v>4.5518118245390969E-3</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投入係数表!E44</f>
        <v>7.8830260648442459E-3</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投入係数表!E45</f>
        <v>8.9001907183725363E-4</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投入係数表!E46</f>
        <v>7.3744437380801012E-4</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投入係数表!E47</f>
        <v>1.3782581055308328E-2</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投入係数表!E48</f>
        <v>0.55415130324221229</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31.15"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163" priority="5" rank="5"/>
  </conditionalFormatting>
  <conditionalFormatting sqref="G5:G47">
    <cfRule type="top10" dxfId="162" priority="4" rank="5"/>
  </conditionalFormatting>
  <conditionalFormatting sqref="I5:I47">
    <cfRule type="top10" dxfId="161" priority="2" rank="5"/>
  </conditionalFormatting>
  <conditionalFormatting sqref="H5:H47">
    <cfRule type="top10" dxfId="160"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Z56"/>
  <sheetViews>
    <sheetView showGridLines="0" zoomScaleNormal="100" workbookViewId="0">
      <pane xSplit="2" ySplit="4" topLeftCell="C5"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295</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投入係数表!F5</f>
        <v>0</v>
      </c>
      <c r="E5" s="191">
        <f>$C$8*D5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投入係数表!F6</f>
        <v>0</v>
      </c>
      <c r="E6" s="191">
        <f t="shared" ref="E6:E47" si="9">$C$8*D6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投入係数表!F7</f>
        <v>0</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336">
        <f>まとめ!$C$9</f>
        <v>0</v>
      </c>
      <c r="D8" s="190">
        <f>投入係数表!F8</f>
        <v>2.1850899742930593E-3</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32"/>
      <c r="D9" s="190">
        <f>投入係数表!F9</f>
        <v>0</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32"/>
      <c r="D10" s="190">
        <f>投入係数表!F10</f>
        <v>3.8560411311053984E-3</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投入係数表!F11</f>
        <v>2.056555269922879E-3</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29</v>
      </c>
      <c r="C12" s="232"/>
      <c r="D12" s="190">
        <f>投入係数表!F12</f>
        <v>1.9280205655526992E-2</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v>
      </c>
      <c r="C13" s="232"/>
      <c r="D13" s="190">
        <f>投入係数表!F13</f>
        <v>2.7249357326478148E-2</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32"/>
      <c r="D14" s="190">
        <f>投入係数表!F14</f>
        <v>3.8560411311053987E-4</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236</v>
      </c>
      <c r="C15" s="232"/>
      <c r="D15" s="190">
        <f>投入係数表!F15</f>
        <v>3.6632390745501286E-3</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237</v>
      </c>
      <c r="C16" s="232"/>
      <c r="D16" s="190">
        <f>投入係数表!F16</f>
        <v>0</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32"/>
      <c r="D17" s="190">
        <f>投入係数表!F17</f>
        <v>6.426735218508997E-5</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v>
      </c>
      <c r="C18" s="232"/>
      <c r="D18" s="190">
        <f>投入係数表!F18</f>
        <v>1.1568123393316196E-3</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32</v>
      </c>
      <c r="C19" s="232"/>
      <c r="D19" s="190">
        <f>投入係数表!F19</f>
        <v>3.2133676092544985E-4</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33</v>
      </c>
      <c r="C20" s="232"/>
      <c r="D20" s="190">
        <f>投入係数表!F20</f>
        <v>1.8894601542416452E-2</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150</v>
      </c>
      <c r="C21" s="232"/>
      <c r="D21" s="190">
        <f>投入係数表!F21</f>
        <v>2.2493573264781492E-3</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32"/>
      <c r="D22" s="190">
        <f>投入係数表!F22</f>
        <v>2.1208226221079689E-3</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32"/>
      <c r="D23" s="190">
        <f>投入係数表!F23</f>
        <v>0</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238</v>
      </c>
      <c r="C24" s="232"/>
      <c r="D24" s="190">
        <f>投入係数表!F24</f>
        <v>6.426735218508997E-5</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31"/>
      <c r="D25" s="190">
        <f>投入係数表!F25</f>
        <v>4.4987146529562984E-4</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173</v>
      </c>
      <c r="C26" s="232"/>
      <c r="D26" s="190">
        <f>投入係数表!F26</f>
        <v>0</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32"/>
      <c r="D27" s="190">
        <f>投入係数表!F27</f>
        <v>0</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43" t="s">
        <v>240</v>
      </c>
      <c r="C28" s="233"/>
      <c r="D28" s="190">
        <f>投入係数表!F28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32"/>
      <c r="D29" s="190">
        <f>投入係数表!F29</f>
        <v>6.426735218508997E-5</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32"/>
      <c r="D30" s="190">
        <f>投入係数表!F30</f>
        <v>4.9485861182519278E-3</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32"/>
      <c r="D31" s="190">
        <f>投入係数表!F31</f>
        <v>3.8560411311053987E-4</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241</v>
      </c>
      <c r="C32" s="232"/>
      <c r="D32" s="190">
        <f>投入係数表!F32</f>
        <v>3.2197943444730079E-2</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32"/>
      <c r="D33" s="190">
        <f>投入係数表!F33</f>
        <v>2.1850899742930593E-3</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243</v>
      </c>
      <c r="C34" s="232"/>
      <c r="D34" s="190">
        <f>投入係数表!F34</f>
        <v>1.9922879177377891E-3</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32"/>
      <c r="D35" s="190">
        <f>投入係数表!F35</f>
        <v>2.2814910025706941E-2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36</v>
      </c>
      <c r="C36" s="232"/>
      <c r="D36" s="190">
        <f>投入係数表!F36</f>
        <v>4.3316195372750645E-2</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32"/>
      <c r="D37" s="190">
        <f>投入係数表!F37</f>
        <v>5.2699228791773783E-3</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32"/>
      <c r="D38" s="190">
        <f>投入係数表!F38</f>
        <v>0.2474935732647815</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120</v>
      </c>
      <c r="C39" s="232"/>
      <c r="D39" s="190">
        <f>投入係数表!F39</f>
        <v>5.8483290488431875E-3</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32"/>
      <c r="D40" s="190">
        <f>投入係数表!F40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39</v>
      </c>
      <c r="C41" s="232"/>
      <c r="D41" s="190">
        <f>投入係数表!F41</f>
        <v>4.4987146529562984E-4</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投入係数表!F42</f>
        <v>0</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投入係数表!F43</f>
        <v>2.5064267352185089E-3</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投入係数表!F44</f>
        <v>3.5925449871465294E-2</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投入係数表!F45</f>
        <v>6.426735218508997E-5</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投入係数表!F46</f>
        <v>8.9974293059125968E-4</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投入係数表!F47</f>
        <v>1.6388174807197942E-2</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投入係数表!F48</f>
        <v>0.5067480719794345</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7"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159" priority="5" rank="5"/>
  </conditionalFormatting>
  <conditionalFormatting sqref="G5:G47">
    <cfRule type="top10" dxfId="158" priority="4" rank="5"/>
  </conditionalFormatting>
  <conditionalFormatting sqref="I5:I47">
    <cfRule type="top10" dxfId="157" priority="2" rank="5"/>
  </conditionalFormatting>
  <conditionalFormatting sqref="H5:H47">
    <cfRule type="top10" dxfId="156"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Z56"/>
  <sheetViews>
    <sheetView showGridLines="0" zoomScaleNormal="100" workbookViewId="0">
      <pane xSplit="2" ySplit="4" topLeftCell="C5"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294</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投入係数表!G5</f>
        <v>0.1270037170337209</v>
      </c>
      <c r="E5" s="191">
        <f>$C$9*D5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投入係数表!G6</f>
        <v>3.8372306624665772E-4</v>
      </c>
      <c r="E6" s="191">
        <f t="shared" ref="E6:E47" si="9">$C$9*D6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投入係数表!G7</f>
        <v>1.2511821255808573E-2</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投入係数表!G8</f>
        <v>3.3110855598115856E-4</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336">
        <f>まとめ!$C$10</f>
        <v>0</v>
      </c>
      <c r="D9" s="190">
        <f>投入係数表!G9</f>
        <v>0.21940069351367411</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32"/>
      <c r="D10" s="190">
        <f>投入係数表!G10</f>
        <v>1.0473008983020481E-3</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投入係数表!G11</f>
        <v>1.6720528503684148E-2</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29</v>
      </c>
      <c r="C12" s="232"/>
      <c r="D12" s="190">
        <f>投入係数表!G12</f>
        <v>1.1399659366403367E-2</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v>
      </c>
      <c r="C13" s="232"/>
      <c r="D13" s="190">
        <f>投入係数表!G13</f>
        <v>5.5331414718002101E-3</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32"/>
      <c r="D14" s="190">
        <f>投入係数表!G14</f>
        <v>1.8205527698591427E-2</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236</v>
      </c>
      <c r="C15" s="232"/>
      <c r="D15" s="190">
        <f>投入係数表!G15</f>
        <v>2.3631172283038852E-4</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237</v>
      </c>
      <c r="C16" s="232"/>
      <c r="D16" s="190">
        <f>投入係数表!G16</f>
        <v>3.0389415411969346E-5</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32"/>
      <c r="D17" s="190">
        <f>投入係数表!G17</f>
        <v>3.2475852888015004E-3</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v>
      </c>
      <c r="C18" s="232"/>
      <c r="D18" s="190">
        <f>投入係数表!G18</f>
        <v>0</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32</v>
      </c>
      <c r="C19" s="232"/>
      <c r="D19" s="190">
        <f>投入係数表!G19</f>
        <v>1.8206434845320144E-3</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33</v>
      </c>
      <c r="C20" s="232"/>
      <c r="D20" s="190">
        <f>投入係数表!G20</f>
        <v>1.2924119444009769E-2</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150</v>
      </c>
      <c r="C21" s="232"/>
      <c r="D21" s="190">
        <f>投入係数表!G21</f>
        <v>0</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32"/>
      <c r="D22" s="190">
        <f>投入係数表!G22</f>
        <v>0</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32"/>
      <c r="D23" s="190">
        <f>投入係数表!G23</f>
        <v>0</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238</v>
      </c>
      <c r="C24" s="232"/>
      <c r="D24" s="190">
        <f>投入係数表!G24</f>
        <v>1.3607200930732545E-6</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31"/>
      <c r="D25" s="190">
        <f>投入係数表!G25</f>
        <v>0</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173</v>
      </c>
      <c r="C26" s="232"/>
      <c r="D26" s="190">
        <f>投入係数表!G26</f>
        <v>2.0410801396098814E-5</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32"/>
      <c r="D27" s="190">
        <f>投入係数表!G27</f>
        <v>0</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43" t="s">
        <v>240</v>
      </c>
      <c r="C28" s="233"/>
      <c r="D28" s="190">
        <f>投入係数表!G28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32"/>
      <c r="D29" s="190">
        <f>投入係数表!G29</f>
        <v>0</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32"/>
      <c r="D30" s="190">
        <f>投入係数表!G30</f>
        <v>9.8860850495415507E-3</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32"/>
      <c r="D31" s="190">
        <f>投入係数表!G31</f>
        <v>6.1232404188296452E-5</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241</v>
      </c>
      <c r="C32" s="232"/>
      <c r="D32" s="190">
        <f>投入係数表!G32</f>
        <v>1.4719362820137751E-2</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32"/>
      <c r="D33" s="190">
        <f>投入係数表!G33</f>
        <v>1.9480975999165424E-3</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243</v>
      </c>
      <c r="C34" s="232"/>
      <c r="D34" s="190">
        <f>投入係数表!G34</f>
        <v>7.9239266753299183E-4</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32"/>
      <c r="D35" s="190">
        <f>投入係数表!G35</f>
        <v>7.5777594836520815E-2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36</v>
      </c>
      <c r="C36" s="232"/>
      <c r="D36" s="190">
        <f>投入係数表!G36</f>
        <v>6.3976523042660839E-3</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32"/>
      <c r="D37" s="190">
        <f>投入係数表!G37</f>
        <v>2.5581537749777184E-3</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32"/>
      <c r="D38" s="190">
        <f>投入係数表!G38</f>
        <v>3.4581340445363686E-2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120</v>
      </c>
      <c r="C39" s="232"/>
      <c r="D39" s="190">
        <f>投入係数表!G39</f>
        <v>5.0795681074424582E-3</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32"/>
      <c r="D40" s="190">
        <f>投入係数表!G40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39</v>
      </c>
      <c r="C41" s="232"/>
      <c r="D41" s="190">
        <f>投入係数表!G41</f>
        <v>2.7486545880079738E-4</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投入係数表!G42</f>
        <v>0</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投入係数表!G43</f>
        <v>9.4071115767797647E-4</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投入係数表!G44</f>
        <v>3.7169883635753374E-2</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投入係数表!G45</f>
        <v>1.6237926444007502E-4</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投入係数表!G46</f>
        <v>6.7809217971483843E-4</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投入係数表!G47</f>
        <v>5.3158798302728469E-3</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投入係数表!G48</f>
        <v>0.62716133377783523</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6.45"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155" priority="5" rank="5"/>
  </conditionalFormatting>
  <conditionalFormatting sqref="G5:G47">
    <cfRule type="top10" dxfId="154" priority="4" rank="5"/>
  </conditionalFormatting>
  <conditionalFormatting sqref="I5:I47">
    <cfRule type="top10" dxfId="153" priority="2" rank="5"/>
  </conditionalFormatting>
  <conditionalFormatting sqref="H5:H47">
    <cfRule type="top10" dxfId="152"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Z56"/>
  <sheetViews>
    <sheetView showGridLines="0" zoomScaleNormal="100" workbookViewId="0">
      <pane xSplit="2" ySplit="4" topLeftCell="C5"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299</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投入係数表!H5</f>
        <v>1.2811514055797795E-2</v>
      </c>
      <c r="E5" s="191">
        <f>$C$10*D5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投入係数表!H6</f>
        <v>1.4179871672161368E-5</v>
      </c>
      <c r="E6" s="191">
        <f t="shared" ref="E6:E47" si="9">$C$10*D6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投入係数表!H7</f>
        <v>0</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投入係数表!H8</f>
        <v>5.2465525186997058E-4</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投入係数表!H9</f>
        <v>2.4460278634478357E-3</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336">
        <f>まとめ!$C$11</f>
        <v>0</v>
      </c>
      <c r="D10" s="190">
        <f>投入係数表!H10</f>
        <v>0.22434683966110106</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投入係数表!H11</f>
        <v>6.4447516749973413E-3</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29</v>
      </c>
      <c r="C12" s="232"/>
      <c r="D12" s="190">
        <f>投入係数表!H12</f>
        <v>0.13206423481867488</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v>
      </c>
      <c r="C13" s="232"/>
      <c r="D13" s="190">
        <f>投入係数表!H13</f>
        <v>7.8733737459675997E-3</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32"/>
      <c r="D14" s="190">
        <f>投入係数表!H14</f>
        <v>9.3587153036265025E-3</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236</v>
      </c>
      <c r="C15" s="232"/>
      <c r="D15" s="190">
        <f>投入係数表!H15</f>
        <v>2.509837285972562E-3</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237</v>
      </c>
      <c r="C16" s="232"/>
      <c r="D16" s="190">
        <f>投入係数表!H16</f>
        <v>0</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32"/>
      <c r="D17" s="190">
        <f>投入係数表!H17</f>
        <v>7.6925803821475416E-4</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v>
      </c>
      <c r="C18" s="232"/>
      <c r="D18" s="190">
        <f>投入係数表!H18</f>
        <v>2.4105781842674324E-4</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32</v>
      </c>
      <c r="C19" s="232"/>
      <c r="D19" s="190">
        <f>投入係数表!H19</f>
        <v>7.0899358360806838E-6</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33</v>
      </c>
      <c r="C20" s="232"/>
      <c r="D20" s="190">
        <f>投入係数表!H20</f>
        <v>9.4650643411677124E-4</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150</v>
      </c>
      <c r="C21" s="232"/>
      <c r="D21" s="190">
        <f>投入係数表!H21</f>
        <v>0</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32"/>
      <c r="D22" s="190">
        <f>投入係数表!H22</f>
        <v>0</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32"/>
      <c r="D23" s="190">
        <f>投入係数表!H23</f>
        <v>0</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238</v>
      </c>
      <c r="C24" s="232"/>
      <c r="D24" s="190">
        <f>投入係数表!H24</f>
        <v>0</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31"/>
      <c r="D25" s="190">
        <f>投入係数表!H25</f>
        <v>0</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173</v>
      </c>
      <c r="C26" s="232"/>
      <c r="D26" s="190">
        <f>投入係数表!H26</f>
        <v>3.5449679180403419E-6</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32"/>
      <c r="D27" s="190">
        <f>投入係数表!H27</f>
        <v>0</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43" t="s">
        <v>240</v>
      </c>
      <c r="C28" s="233"/>
      <c r="D28" s="190">
        <f>投入係数表!H28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32"/>
      <c r="D29" s="190">
        <f>投入係数表!H29</f>
        <v>0</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32"/>
      <c r="D30" s="190">
        <f>投入係数表!H30</f>
        <v>7.5401467616718065E-3</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32"/>
      <c r="D31" s="190">
        <f>投入係数表!H31</f>
        <v>2.8005246552518701E-4</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241</v>
      </c>
      <c r="C32" s="232"/>
      <c r="D32" s="190">
        <f>投入係数表!H32</f>
        <v>3.2684604204331953E-2</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32"/>
      <c r="D33" s="190">
        <f>投入係数表!H33</f>
        <v>1.8185685419546953E-3</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243</v>
      </c>
      <c r="C34" s="232"/>
      <c r="D34" s="190">
        <f>投入係数表!H34</f>
        <v>2.0915310716438016E-4</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32"/>
      <c r="D35" s="190">
        <f>投入係数表!H35</f>
        <v>6.8598674181998651E-2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36</v>
      </c>
      <c r="C36" s="232"/>
      <c r="D36" s="190">
        <f>投入係数表!H36</f>
        <v>1.7958807472792371E-2</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32"/>
      <c r="D37" s="190">
        <f>投入係数表!H37</f>
        <v>3.1160267999574606E-3</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32"/>
      <c r="D38" s="190">
        <f>投入係数表!H38</f>
        <v>2.5364245453578644E-2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120</v>
      </c>
      <c r="C39" s="232"/>
      <c r="D39" s="190">
        <f>投入係数表!H39</f>
        <v>5.4415257541919242E-3</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32"/>
      <c r="D40" s="190">
        <f>投入係数表!H40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39</v>
      </c>
      <c r="C41" s="232"/>
      <c r="D41" s="190">
        <f>投入係数表!H41</f>
        <v>1.0634903754121024E-5</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投入係数表!H42</f>
        <v>0</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投入係数表!H43</f>
        <v>3.9349143890247794E-4</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投入係数表!H44</f>
        <v>2.7335247616009074E-2</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投入係数表!H45</f>
        <v>1.2407387713141195E-4</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投入係数表!H46</f>
        <v>1.0457655358219009E-3</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投入係数表!H47</f>
        <v>4.5623737105179194E-3</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投入係数表!H48</f>
        <v>0.59684497855294405</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5.9"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151" priority="6" rank="5"/>
  </conditionalFormatting>
  <conditionalFormatting sqref="G5:G47">
    <cfRule type="top10" dxfId="150" priority="5" rank="5"/>
  </conditionalFormatting>
  <conditionalFormatting sqref="I5:I47">
    <cfRule type="top10" dxfId="149" priority="3" rank="5"/>
  </conditionalFormatting>
  <conditionalFormatting sqref="H5:H47">
    <cfRule type="top10" dxfId="148"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Z56"/>
  <sheetViews>
    <sheetView showGridLines="0" zoomScaleNormal="100" workbookViewId="0">
      <pane xSplit="2" ySplit="4" topLeftCell="C5"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301</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投入係数表!I5</f>
        <v>2.8443733918350438E-4</v>
      </c>
      <c r="E5" s="191">
        <f>$C$11*D5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投入係数表!I6</f>
        <v>2.3029213902713678E-2</v>
      </c>
      <c r="E6" s="191">
        <f t="shared" ref="E6:E47" si="9">$C$11*D6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投入係数表!I7</f>
        <v>0</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投入係数表!I8</f>
        <v>3.4001201930089677E-3</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投入係数表!I9</f>
        <v>1.5228337543978388E-3</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47"/>
      <c r="D10" s="190">
        <f>投入係数表!I10</f>
        <v>5.1971807154401342E-3</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300</v>
      </c>
      <c r="C11" s="336">
        <f>まとめ!$C$12</f>
        <v>0</v>
      </c>
      <c r="D11" s="190">
        <f>投入係数表!I11</f>
        <v>0.29886195891266171</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29</v>
      </c>
      <c r="C12" s="232"/>
      <c r="D12" s="190">
        <f>投入係数表!I12</f>
        <v>2.9838206206860337E-2</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v>
      </c>
      <c r="C13" s="232"/>
      <c r="D13" s="190">
        <f>投入係数表!I13</f>
        <v>3.1506905263403561E-3</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32"/>
      <c r="D14" s="190">
        <f>投入係数表!I14</f>
        <v>1.6864946234049629E-2</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236</v>
      </c>
      <c r="C15" s="232"/>
      <c r="D15" s="190">
        <f>投入係数表!I15</f>
        <v>4.9740068031576916E-4</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237</v>
      </c>
      <c r="C16" s="232"/>
      <c r="D16" s="190">
        <f>投入係数表!I16</f>
        <v>3.763324795350981E-4</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32"/>
      <c r="D17" s="190">
        <f>投入係数表!I17</f>
        <v>2.8895916355001139E-3</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v>
      </c>
      <c r="C18" s="232"/>
      <c r="D18" s="190">
        <f>投入係数表!I18</f>
        <v>9.4228985185919913E-3</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32</v>
      </c>
      <c r="C19" s="232"/>
      <c r="D19" s="190">
        <f>投入係数表!I19</f>
        <v>2.4840860955359385E-3</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33</v>
      </c>
      <c r="C20" s="232"/>
      <c r="D20" s="190">
        <f>投入係数表!I20</f>
        <v>1.3632571138507856E-2</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150</v>
      </c>
      <c r="C21" s="232"/>
      <c r="D21" s="190">
        <f>投入係数表!I21</f>
        <v>1.9356325594692837E-3</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32"/>
      <c r="D22" s="190">
        <f>投入係数表!I22</f>
        <v>1.0648167056613241E-4</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32"/>
      <c r="D23" s="190">
        <f>投入係数表!I23</f>
        <v>0</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238</v>
      </c>
      <c r="C24" s="232"/>
      <c r="D24" s="190">
        <f>投入係数表!I24</f>
        <v>1.1669224171630949E-5</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31"/>
      <c r="D25" s="190">
        <f>投入係数表!I25</f>
        <v>1.9108354581045679E-4</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173</v>
      </c>
      <c r="C26" s="232"/>
      <c r="D26" s="190">
        <f>投入係数表!I26</f>
        <v>2.9173060429077374E-6</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32"/>
      <c r="D27" s="190">
        <f>投入係数表!I27</f>
        <v>0</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43" t="s">
        <v>240</v>
      </c>
      <c r="C28" s="233"/>
      <c r="D28" s="190">
        <f>投入係数表!I28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32"/>
      <c r="D29" s="190">
        <f>投入係数表!I29</f>
        <v>0</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32"/>
      <c r="D30" s="190">
        <f>投入係数表!I30</f>
        <v>1.2213301748633242E-2</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32"/>
      <c r="D31" s="190">
        <f>投入係数表!I31</f>
        <v>4.098814990285371E-4</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241</v>
      </c>
      <c r="C32" s="232"/>
      <c r="D32" s="190">
        <f>投入係数表!I32</f>
        <v>3.3373981130864518E-2</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32"/>
      <c r="D33" s="190">
        <f>投入係数表!I33</f>
        <v>1.5359616315909236E-3</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243</v>
      </c>
      <c r="C34" s="232"/>
      <c r="D34" s="190">
        <f>投入係数表!I34</f>
        <v>5.9658908577463231E-4</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32"/>
      <c r="D35" s="190">
        <f>投入係数表!I35</f>
        <v>8.138116937295424E-2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36</v>
      </c>
      <c r="C36" s="232"/>
      <c r="D36" s="190">
        <f>投入係数表!I36</f>
        <v>1.0109924091696764E-2</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32"/>
      <c r="D37" s="190">
        <f>投入係数表!I37</f>
        <v>2.3571832826694518E-3</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32"/>
      <c r="D38" s="190">
        <f>投入係数表!I38</f>
        <v>4.0247154167955143E-2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120</v>
      </c>
      <c r="C39" s="232"/>
      <c r="D39" s="190">
        <f>投入係数表!I39</f>
        <v>6.1467638324066024E-3</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32"/>
      <c r="D40" s="190">
        <f>投入係数表!I40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39</v>
      </c>
      <c r="C41" s="232"/>
      <c r="D41" s="190">
        <f>投入係数表!I41</f>
        <v>1.5169991423120234E-4</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投入係数表!I42</f>
        <v>0</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投入係数表!I43</f>
        <v>1.2734040877292274E-3</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投入係数表!I44</f>
        <v>2.2854175540139215E-2</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投入係数表!I45</f>
        <v>8.751918128723212E-5</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投入係数表!I46</f>
        <v>8.1101107992835098E-4</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投入係数表!I47</f>
        <v>6.6966760214947109E-3</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投入係数表!I48</f>
        <v>0.63394664830708736</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5.15"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147" priority="6" rank="5"/>
  </conditionalFormatting>
  <conditionalFormatting sqref="G5:G47">
    <cfRule type="top10" dxfId="146" priority="5" rank="5"/>
  </conditionalFormatting>
  <conditionalFormatting sqref="I5:I47">
    <cfRule type="top10" dxfId="145" priority="3" rank="5"/>
  </conditionalFormatting>
  <conditionalFormatting sqref="H5:H47">
    <cfRule type="top10" dxfId="144"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Z56"/>
  <sheetViews>
    <sheetView showGridLines="0" zoomScaleNormal="100" workbookViewId="0">
      <pane xSplit="2" ySplit="4" topLeftCell="C5"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303</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投入係数表!J5</f>
        <v>1.0023253246605325E-3</v>
      </c>
      <c r="E5" s="191">
        <f>$C$12*D5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投入係数表!J6</f>
        <v>2.199157836449245E-4</v>
      </c>
      <c r="E6" s="191">
        <f t="shared" ref="E6:E47" si="9">$C$12*D6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投入係数表!J7</f>
        <v>2.7160913517899043E-5</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投入係数表!J8</f>
        <v>5.3252913665093674E-3</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投入係数表!J9</f>
        <v>7.8468755311710912E-3</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47"/>
      <c r="D10" s="190">
        <f>投入係数表!J10</f>
        <v>1.4036059179249763E-3</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投入係数表!J11</f>
        <v>1.3572571332444324E-2</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302</v>
      </c>
      <c r="C12" s="336">
        <f>まとめ!$C$13</f>
        <v>0</v>
      </c>
      <c r="D12" s="190">
        <f>投入係数表!J12</f>
        <v>0.37980857689079384</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v>
      </c>
      <c r="C13" s="232"/>
      <c r="D13" s="190">
        <f>投入係数表!J13</f>
        <v>3.5680678777513568E-2</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32"/>
      <c r="D14" s="190">
        <f>投入係数表!J14</f>
        <v>1.5548308751246336E-2</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236</v>
      </c>
      <c r="C15" s="232"/>
      <c r="D15" s="190">
        <f>投入係数表!J15</f>
        <v>5.9140698788973719E-4</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237</v>
      </c>
      <c r="C16" s="232"/>
      <c r="D16" s="190">
        <f>投入係数表!J16</f>
        <v>2.7160913517899043E-5</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32"/>
      <c r="D17" s="190">
        <f>投入係数表!J17</f>
        <v>5.6047859281935543E-3</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v>
      </c>
      <c r="C18" s="232"/>
      <c r="D18" s="190">
        <f>投入係数表!J18</f>
        <v>5.6950302537530247E-5</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32</v>
      </c>
      <c r="C19" s="232"/>
      <c r="D19" s="190">
        <f>投入係数表!J19</f>
        <v>4.6375069435561174E-3</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33</v>
      </c>
      <c r="C20" s="232"/>
      <c r="D20" s="190">
        <f>投入係数表!J20</f>
        <v>1.1582815377633076E-2</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150</v>
      </c>
      <c r="C21" s="232"/>
      <c r="D21" s="190">
        <f>投入係数表!J21</f>
        <v>1.7523170011547769E-5</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32"/>
      <c r="D22" s="190">
        <f>投入係数表!J22</f>
        <v>0</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32"/>
      <c r="D23" s="190">
        <f>投入係数表!J23</f>
        <v>0</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238</v>
      </c>
      <c r="C24" s="232"/>
      <c r="D24" s="190">
        <f>投入係数表!J24</f>
        <v>3.5046340023095539E-6</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31"/>
      <c r="D25" s="190">
        <f>投入係数表!J25</f>
        <v>8.7615850057738847E-7</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173</v>
      </c>
      <c r="C26" s="232"/>
      <c r="D26" s="190">
        <f>投入係数表!J26</f>
        <v>2.27801210150121E-5</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32"/>
      <c r="D27" s="190">
        <f>投入係数表!J27</f>
        <v>0</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43" t="s">
        <v>240</v>
      </c>
      <c r="C28" s="233"/>
      <c r="D28" s="190">
        <f>投入係数表!J28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32"/>
      <c r="D29" s="190">
        <f>投入係数表!J29</f>
        <v>0</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32"/>
      <c r="D30" s="190">
        <f>投入係数表!J30</f>
        <v>3.8472119760353126E-3</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32"/>
      <c r="D31" s="190">
        <f>投入係数表!J31</f>
        <v>4.3457461628638468E-4</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241</v>
      </c>
      <c r="C32" s="232"/>
      <c r="D32" s="190">
        <f>投入係数表!J32</f>
        <v>2.8942143749572873E-2</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32"/>
      <c r="D33" s="190">
        <f>投入係数表!J33</f>
        <v>2.322696185030657E-3</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243</v>
      </c>
      <c r="C34" s="232"/>
      <c r="D34" s="190">
        <f>投入係数表!J34</f>
        <v>2.3533617325508654E-3</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32"/>
      <c r="D35" s="190">
        <f>投入係数表!J35</f>
        <v>4.6469694553623528E-2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36</v>
      </c>
      <c r="C36" s="232"/>
      <c r="D36" s="190">
        <f>投入係数表!J36</f>
        <v>5.8982990258869793E-3</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32"/>
      <c r="D37" s="190">
        <f>投入係数表!J37</f>
        <v>2.1483406434157563E-3</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32"/>
      <c r="D38" s="190">
        <f>投入係数表!J38</f>
        <v>2.7001452670793957E-2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120</v>
      </c>
      <c r="C39" s="232"/>
      <c r="D39" s="190">
        <f>投入係数表!J39</f>
        <v>1.0851223029650955E-2</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32"/>
      <c r="D40" s="190">
        <f>投入係数表!J40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39</v>
      </c>
      <c r="C41" s="232"/>
      <c r="D41" s="190">
        <f>投入係数表!J41</f>
        <v>3.1804553570959201E-4</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投入係数表!J42</f>
        <v>1.139006050750605E-5</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投入係数表!J43</f>
        <v>1.457051586460197E-3</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投入係数表!J44</f>
        <v>4.5277242834337705E-2</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投入係数表!J45</f>
        <v>9.2872801061203171E-5</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投入係数表!J46</f>
        <v>5.8264540288396329E-4</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投入係数表!J47</f>
        <v>5.3769847180434333E-3</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投入係数表!J48</f>
        <v>0.66636585224813505</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6.45"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143" priority="6" rank="5"/>
  </conditionalFormatting>
  <conditionalFormatting sqref="G5:G47">
    <cfRule type="top10" dxfId="142" priority="5" rank="5"/>
  </conditionalFormatting>
  <conditionalFormatting sqref="I5:I47">
    <cfRule type="top10" dxfId="141" priority="3" rank="5"/>
  </conditionalFormatting>
  <conditionalFormatting sqref="H5:H47">
    <cfRule type="top10" dxfId="140"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Z56"/>
  <sheetViews>
    <sheetView showGridLines="0" zoomScaleNormal="100" workbookViewId="0">
      <pane xSplit="2" ySplit="4" topLeftCell="C5"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305</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投入係数表!K5</f>
        <v>0</v>
      </c>
      <c r="E5" s="191">
        <f>$C$13*D5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投入係数表!K6</f>
        <v>0</v>
      </c>
      <c r="E6" s="191">
        <f t="shared" ref="E6:E47" si="9">$C$13*D6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投入係数表!K7</f>
        <v>0</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投入係数表!K8</f>
        <v>0.57971750795663524</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投入係数表!K9</f>
        <v>4.1987521308667063E-6</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47"/>
      <c r="D10" s="190">
        <f>投入係数表!K10</f>
        <v>2.4142824752483563E-5</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投入係数表!K11</f>
        <v>1.3645944425316796E-5</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302</v>
      </c>
      <c r="C12" s="247"/>
      <c r="D12" s="190">
        <f>投入係数表!K12</f>
        <v>1.9986060142925524E-3</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304</v>
      </c>
      <c r="C13" s="336">
        <f>まとめ!$C$14</f>
        <v>0</v>
      </c>
      <c r="D13" s="190">
        <f>投入係数表!K13</f>
        <v>6.1987227396017905E-2</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32"/>
      <c r="D14" s="190">
        <f>投入係数表!K14</f>
        <v>1.165153716315511E-4</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236</v>
      </c>
      <c r="C15" s="232"/>
      <c r="D15" s="190">
        <f>投入係数表!K15</f>
        <v>2.204344868705021E-5</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237</v>
      </c>
      <c r="C16" s="232"/>
      <c r="D16" s="190">
        <f>投入係数表!K16</f>
        <v>0</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32"/>
      <c r="D17" s="190">
        <f>投入係数表!K17</f>
        <v>3.2120453801130305E-4</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v>
      </c>
      <c r="C18" s="232"/>
      <c r="D18" s="190">
        <f>投入係数表!K18</f>
        <v>0</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32</v>
      </c>
      <c r="C19" s="232"/>
      <c r="D19" s="190">
        <f>投入係数表!K19</f>
        <v>1.1546568359883443E-5</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33</v>
      </c>
      <c r="C20" s="232"/>
      <c r="D20" s="190">
        <f>投入係数表!K20</f>
        <v>4.4821678997002091E-4</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150</v>
      </c>
      <c r="C21" s="232"/>
      <c r="D21" s="190">
        <f>投入係数表!K21</f>
        <v>0</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32"/>
      <c r="D22" s="190">
        <f>投入係数表!K22</f>
        <v>1.4695632458033472E-5</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32"/>
      <c r="D23" s="190">
        <f>投入係数表!K23</f>
        <v>0</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238</v>
      </c>
      <c r="C24" s="232"/>
      <c r="D24" s="190">
        <f>投入係数表!K24</f>
        <v>1.0496880327166766E-6</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31"/>
      <c r="D25" s="190">
        <f>投入係数表!K25</f>
        <v>0</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173</v>
      </c>
      <c r="C26" s="232"/>
      <c r="D26" s="190">
        <f>投入係数表!K26</f>
        <v>2.0993760654333531E-6</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32"/>
      <c r="D27" s="190">
        <f>投入係数表!K27</f>
        <v>0</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43" t="s">
        <v>240</v>
      </c>
      <c r="C28" s="233"/>
      <c r="D28" s="190">
        <f>投入係数表!K28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32"/>
      <c r="D29" s="190">
        <f>投入係数表!K29</f>
        <v>0</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32"/>
      <c r="D30" s="190">
        <f>投入係数表!K30</f>
        <v>8.271541697807412E-4</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32"/>
      <c r="D31" s="190">
        <f>投入係数表!K31</f>
        <v>4.0937833275950388E-5</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241</v>
      </c>
      <c r="C32" s="232"/>
      <c r="D32" s="190">
        <f>投入係数表!K32</f>
        <v>7.6291326217848053E-3</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32"/>
      <c r="D33" s="190">
        <f>投入係数表!K33</f>
        <v>4.2407396521753737E-4</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243</v>
      </c>
      <c r="C34" s="232"/>
      <c r="D34" s="190">
        <f>投入係数表!K34</f>
        <v>7.3478162290167362E-6</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32"/>
      <c r="D35" s="190">
        <f>投入係数表!K35</f>
        <v>1.0402408404222265E-2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36</v>
      </c>
      <c r="C36" s="232"/>
      <c r="D36" s="190">
        <f>投入係数表!K36</f>
        <v>3.3023185509266648E-3</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32"/>
      <c r="D37" s="190">
        <f>投入係数表!K37</f>
        <v>3.5689393112367003E-4</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32"/>
      <c r="D38" s="190">
        <f>投入係数表!K38</f>
        <v>1.9300613857561533E-2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120</v>
      </c>
      <c r="C39" s="232"/>
      <c r="D39" s="190">
        <f>投入係数表!K39</f>
        <v>7.2533443060722349E-4</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32"/>
      <c r="D40" s="190">
        <f>投入係数表!K40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39</v>
      </c>
      <c r="C41" s="232"/>
      <c r="D41" s="190">
        <f>投入係数表!K41</f>
        <v>6.2981281963000598E-6</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投入係数表!K42</f>
        <v>0</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投入係数表!K43</f>
        <v>1.5325445277663478E-4</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投入係数表!K44</f>
        <v>4.7424905318139447E-3</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投入係数表!K45</f>
        <v>1.4695632458033472E-5</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投入係数表!K46</f>
        <v>2.3093136719766887E-5</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投入係数表!K47</f>
        <v>6.5710470848063954E-4</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投入係数表!K48</f>
        <v>0.69329585247264514</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5.15"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139" priority="5" rank="5"/>
  </conditionalFormatting>
  <conditionalFormatting sqref="G5:G47">
    <cfRule type="top10" dxfId="138" priority="4" rank="5"/>
  </conditionalFormatting>
  <conditionalFormatting sqref="I5:I47">
    <cfRule type="top10" dxfId="137" priority="2" rank="5"/>
  </conditionalFormatting>
  <conditionalFormatting sqref="H5:H47">
    <cfRule type="top10" dxfId="136"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Z56"/>
  <sheetViews>
    <sheetView showGridLines="0" zoomScaleNormal="100" workbookViewId="0">
      <pane xSplit="2" ySplit="4" topLeftCell="C5"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307</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投入係数表!L5</f>
        <v>0</v>
      </c>
      <c r="E5" s="191">
        <f>$C$14*D5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投入係数表!L6</f>
        <v>0</v>
      </c>
      <c r="E6" s="191">
        <f t="shared" ref="E6:E47" si="9">$C$14*D6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投入係数表!L7</f>
        <v>0</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投入係数表!L8</f>
        <v>2.9955366503909175E-5</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投入係数表!L9</f>
        <v>2.0202456479380605E-5</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47"/>
      <c r="D10" s="190">
        <f>投入係数表!L10</f>
        <v>1.0463479183458507E-3</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投入係数表!L11</f>
        <v>6.9433753010340171E-3</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302</v>
      </c>
      <c r="C12" s="247"/>
      <c r="D12" s="190">
        <f>投入係数表!L12</f>
        <v>0.20102907133487383</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304</v>
      </c>
      <c r="C13" s="247"/>
      <c r="D13" s="190">
        <f>投入係数表!L13</f>
        <v>9.9897664108385478E-4</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306</v>
      </c>
      <c r="C14" s="336">
        <f>まとめ!$C$15</f>
        <v>0</v>
      </c>
      <c r="D14" s="190">
        <f>投入係数表!L14</f>
        <v>0.24943346042303943</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236</v>
      </c>
      <c r="C15" s="232"/>
      <c r="D15" s="190">
        <f>投入係数表!L15</f>
        <v>7.2728843325770183E-4</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237</v>
      </c>
      <c r="C16" s="232"/>
      <c r="D16" s="190">
        <f>投入係数表!L16</f>
        <v>6.0607369438141819E-5</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32"/>
      <c r="D17" s="190">
        <f>投入係数表!L17</f>
        <v>3.5709583418381029E-3</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v>
      </c>
      <c r="C18" s="232"/>
      <c r="D18" s="190">
        <f>投入係数表!L18</f>
        <v>1.4956784159044884E-3</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32</v>
      </c>
      <c r="C19" s="232"/>
      <c r="D19" s="190">
        <f>投入係数表!L19</f>
        <v>2.4646996904844338E-3</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33</v>
      </c>
      <c r="C20" s="232"/>
      <c r="D20" s="190">
        <f>投入係数表!L20</f>
        <v>1.8753452704307792E-3</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150</v>
      </c>
      <c r="C21" s="232"/>
      <c r="D21" s="190">
        <f>投入係数表!L21</f>
        <v>4.9043204694772236E-4</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32"/>
      <c r="D22" s="190">
        <f>投入係数表!L22</f>
        <v>3.2658315853564238E-3</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32"/>
      <c r="D23" s="190">
        <f>投入係数表!L23</f>
        <v>0</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238</v>
      </c>
      <c r="C24" s="232"/>
      <c r="D24" s="190">
        <f>投入係数表!L24</f>
        <v>0</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31"/>
      <c r="D25" s="190">
        <f>投入係数表!L25</f>
        <v>2.7865457212938769E-5</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173</v>
      </c>
      <c r="C26" s="232"/>
      <c r="D26" s="190">
        <f>投入係数表!L26</f>
        <v>1.3932728606469384E-6</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32"/>
      <c r="D27" s="190">
        <f>投入係数表!L27</f>
        <v>0</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43" t="s">
        <v>240</v>
      </c>
      <c r="C28" s="233"/>
      <c r="D28" s="190">
        <f>投入係数表!L28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32"/>
      <c r="D29" s="190">
        <f>投入係数表!L29</f>
        <v>0</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32"/>
      <c r="D30" s="190">
        <f>投入係数表!L30</f>
        <v>2.2334163956170424E-3</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32"/>
      <c r="D31" s="190">
        <f>投入係数表!L31</f>
        <v>4.2634149535796315E-4</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241</v>
      </c>
      <c r="C32" s="232"/>
      <c r="D32" s="190">
        <f>投入係数表!L32</f>
        <v>3.3063061619582168E-2</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32"/>
      <c r="D33" s="190">
        <f>投入係数表!L33</f>
        <v>1.0414714633335865E-3</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243</v>
      </c>
      <c r="C34" s="232"/>
      <c r="D34" s="190">
        <f>投入係数表!L34</f>
        <v>4.3191458680055092E-5</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32"/>
      <c r="D35" s="190">
        <f>投入係数表!L35</f>
        <v>5.7666867065746454E-2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36</v>
      </c>
      <c r="C36" s="232"/>
      <c r="D36" s="190">
        <f>投入係数表!L36</f>
        <v>3.5416996117645172E-3</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32"/>
      <c r="D37" s="190">
        <f>投入係数表!L37</f>
        <v>3.3222591362126247E-3</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32"/>
      <c r="D38" s="190">
        <f>投入係数表!L38</f>
        <v>1.8076322094033377E-2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120</v>
      </c>
      <c r="C39" s="232"/>
      <c r="D39" s="190">
        <f>投入係数表!L39</f>
        <v>5.426101155789502E-3</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32"/>
      <c r="D40" s="190">
        <f>投入係数表!L40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39</v>
      </c>
      <c r="C41" s="232"/>
      <c r="D41" s="190">
        <f>投入係数表!L41</f>
        <v>1.4281046821631118E-4</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投入係数表!L42</f>
        <v>1.3932728606469384E-6</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投入係数表!L43</f>
        <v>4.7649931834125295E-4</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投入係数表!L44</f>
        <v>3.7091710096142795E-2</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投入係数表!L45</f>
        <v>8.4293008069139772E-5</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投入係数表!L46</f>
        <v>1.2469792102790098E-4</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投入係数表!L47</f>
        <v>5.9841069364786007E-3</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投入係数表!L48</f>
        <v>0.64222773184234561</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9.45"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135" priority="5" rank="5"/>
  </conditionalFormatting>
  <conditionalFormatting sqref="G5:G47">
    <cfRule type="top10" dxfId="134" priority="4" rank="5"/>
  </conditionalFormatting>
  <conditionalFormatting sqref="I5:I47">
    <cfRule type="top10" dxfId="133" priority="2" rank="5"/>
  </conditionalFormatting>
  <conditionalFormatting sqref="H5:H47">
    <cfRule type="top10" dxfId="132"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Z56"/>
  <sheetViews>
    <sheetView showGridLines="0" zoomScaleNormal="100" workbookViewId="0">
      <pane xSplit="2" ySplit="4" topLeftCell="C5"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309</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投入係数表!M5</f>
        <v>4.8058708799304024E-2</v>
      </c>
      <c r="E5" s="191">
        <f>$C$15*D5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投入係数表!M6</f>
        <v>0</v>
      </c>
      <c r="E6" s="191">
        <f t="shared" ref="E6:E47" si="9">$C$15*D6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投入係数表!M7</f>
        <v>0</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投入係数表!M8</f>
        <v>4.0925907736633597E-4</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投入係数表!M9</f>
        <v>2.3386232992362056E-6</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47"/>
      <c r="D10" s="190">
        <f>投入係数表!M10</f>
        <v>2.041384277903284E-2</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投入係数表!M11</f>
        <v>5.3320611222585487E-3</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302</v>
      </c>
      <c r="C12" s="247"/>
      <c r="D12" s="190">
        <f>投入係数表!M12</f>
        <v>0.1681867718111702</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304</v>
      </c>
      <c r="C13" s="247"/>
      <c r="D13" s="190">
        <f>投入係数表!M13</f>
        <v>5.0701353127440936E-3</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47"/>
      <c r="D14" s="190">
        <f>投入係数表!M14</f>
        <v>4.0972680202618322E-2</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308</v>
      </c>
      <c r="C15" s="336">
        <f>まとめ!$C$16</f>
        <v>0</v>
      </c>
      <c r="D15" s="190">
        <f>投入係数表!M15</f>
        <v>4.4115789916791784E-2</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237</v>
      </c>
      <c r="C16" s="232"/>
      <c r="D16" s="190">
        <f>投入係数表!M16</f>
        <v>0</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32"/>
      <c r="D17" s="190">
        <f>投入係数表!M17</f>
        <v>9.0504721680441163E-4</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v>
      </c>
      <c r="C18" s="232"/>
      <c r="D18" s="190">
        <f>投入係数表!M18</f>
        <v>3.8236490942511964E-3</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32</v>
      </c>
      <c r="C19" s="232"/>
      <c r="D19" s="190">
        <f>投入係数表!M19</f>
        <v>1.9854911810515386E-3</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33</v>
      </c>
      <c r="C20" s="232"/>
      <c r="D20" s="190">
        <f>投入係数表!M20</f>
        <v>2.4059756502542082E-2</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150</v>
      </c>
      <c r="C21" s="232"/>
      <c r="D21" s="190">
        <f>投入係数表!M21</f>
        <v>0</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32"/>
      <c r="D22" s="190">
        <f>投入係数表!M22</f>
        <v>0</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32"/>
      <c r="D23" s="190">
        <f>投入係数表!M23</f>
        <v>0</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238</v>
      </c>
      <c r="C24" s="232"/>
      <c r="D24" s="190">
        <f>投入係数表!M24</f>
        <v>2.3386232992362056E-6</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31"/>
      <c r="D25" s="190">
        <f>投入係数表!M25</f>
        <v>0</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173</v>
      </c>
      <c r="C26" s="232"/>
      <c r="D26" s="190">
        <f>投入係数表!M26</f>
        <v>3.2740726189306877E-5</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32"/>
      <c r="D27" s="190">
        <f>投入係数表!M27</f>
        <v>0</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43" t="s">
        <v>240</v>
      </c>
      <c r="C28" s="233"/>
      <c r="D28" s="190">
        <f>投入係数表!M28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32"/>
      <c r="D29" s="190">
        <f>投入係数表!M29</f>
        <v>0</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32"/>
      <c r="D30" s="190">
        <f>投入係数表!M30</f>
        <v>1.5294596377004785E-3</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32"/>
      <c r="D31" s="190">
        <f>投入係数表!M31</f>
        <v>1.9176711053736886E-4</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241</v>
      </c>
      <c r="C32" s="232"/>
      <c r="D32" s="190">
        <f>投入係数表!M32</f>
        <v>3.0282833101809625E-2</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32"/>
      <c r="D33" s="190">
        <f>投入係数表!M33</f>
        <v>5.6594683841516174E-4</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243</v>
      </c>
      <c r="C34" s="232"/>
      <c r="D34" s="190">
        <f>投入係数表!M34</f>
        <v>1.7305812414347921E-4</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32"/>
      <c r="D35" s="190">
        <f>投入係数表!M35</f>
        <v>5.2366452916497115E-2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36</v>
      </c>
      <c r="C36" s="232"/>
      <c r="D36" s="190">
        <f>投入係数表!M36</f>
        <v>5.5308441026936262E-3</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32"/>
      <c r="D37" s="190">
        <f>投入係数表!M37</f>
        <v>2.5865173689552435E-3</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32"/>
      <c r="D38" s="190">
        <f>投入係数表!M38</f>
        <v>1.6510680492607611E-2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120</v>
      </c>
      <c r="C39" s="232"/>
      <c r="D39" s="190">
        <f>投入係数表!M39</f>
        <v>9.2983662377631535E-3</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32"/>
      <c r="D40" s="190">
        <f>投入係数表!M40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39</v>
      </c>
      <c r="C41" s="232"/>
      <c r="D41" s="190">
        <f>投入係数表!M41</f>
        <v>5.1449712583196525E-5</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投入係数表!M42</f>
        <v>0</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投入係数表!M43</f>
        <v>9.0270859350517535E-4</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投入係数表!M44</f>
        <v>4.010972820520016E-2</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投入係数表!M45</f>
        <v>1.0056080186715685E-4</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投入係数表!M46</f>
        <v>3.3442313179077738E-4</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投入係数表!M47</f>
        <v>7.198282515049041E-3</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投入係数表!M48</f>
        <v>0.53110368987984158</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7.6"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131" priority="5" rank="5"/>
  </conditionalFormatting>
  <conditionalFormatting sqref="G5:G47">
    <cfRule type="top10" dxfId="130" priority="4" rank="5"/>
  </conditionalFormatting>
  <conditionalFormatting sqref="I5:I47">
    <cfRule type="top10" dxfId="129" priority="2" rank="5"/>
  </conditionalFormatting>
  <conditionalFormatting sqref="H5:H47">
    <cfRule type="top10" dxfId="128"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Z56"/>
  <sheetViews>
    <sheetView showGridLines="0" zoomScaleNormal="100" workbookViewId="0">
      <pane xSplit="2" ySplit="4" topLeftCell="C5"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311</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投入係数表!N5</f>
        <v>5.2271456125953297E-6</v>
      </c>
      <c r="E5" s="191">
        <f>$C$16*D5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投入係数表!N6</f>
        <v>0</v>
      </c>
      <c r="E6" s="191">
        <f t="shared" ref="E6:E47" si="9">$C$16*D6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投入係数表!N7</f>
        <v>0</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投入係数表!N8</f>
        <v>5.4351860079766244E-2</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投入係数表!N9</f>
        <v>8.5202473485303883E-4</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47"/>
      <c r="D10" s="190">
        <f>投入係数表!N10</f>
        <v>4.6626138864350342E-3</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投入係数表!N11</f>
        <v>6.8616740456538899E-2</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302</v>
      </c>
      <c r="C12" s="247"/>
      <c r="D12" s="190">
        <f>投入係数表!N12</f>
        <v>1.8964084282495859E-2</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304</v>
      </c>
      <c r="C13" s="247"/>
      <c r="D13" s="190">
        <f>投入係数表!N13</f>
        <v>4.5026632306896172E-2</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47"/>
      <c r="D14" s="190">
        <f>投入係数表!N14</f>
        <v>1.9392710222728674E-3</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308</v>
      </c>
      <c r="C15" s="232"/>
      <c r="D15" s="190">
        <f>投入係数表!N15</f>
        <v>5.5930458054770035E-4</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310</v>
      </c>
      <c r="C16" s="336">
        <f>まとめ!$C$17</f>
        <v>0</v>
      </c>
      <c r="D16" s="190">
        <f>投入係数表!N16</f>
        <v>6.2203032789884425E-3</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32"/>
      <c r="D17" s="190">
        <f>投入係数表!N17</f>
        <v>2.3861919721497683E-2</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v>
      </c>
      <c r="C18" s="232"/>
      <c r="D18" s="190">
        <f>投入係数表!N18</f>
        <v>3.3767360657365833E-3</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32</v>
      </c>
      <c r="C19" s="232"/>
      <c r="D19" s="190">
        <f>投入係数表!N19</f>
        <v>3.342236904693454E-2</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33</v>
      </c>
      <c r="C20" s="232"/>
      <c r="D20" s="190">
        <f>投入係数表!N20</f>
        <v>1.9016355738621812E-2</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150</v>
      </c>
      <c r="C21" s="232"/>
      <c r="D21" s="190">
        <f>投入係数表!N21</f>
        <v>5.1435112827938048E-3</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32"/>
      <c r="D22" s="190">
        <f>投入係数表!N22</f>
        <v>4.4901180812193884E-3</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32"/>
      <c r="D23" s="190">
        <f>投入係数表!N23</f>
        <v>0</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238</v>
      </c>
      <c r="C24" s="232"/>
      <c r="D24" s="190">
        <f>投入係数表!N24</f>
        <v>0</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31"/>
      <c r="D25" s="190">
        <f>投入係数表!N25</f>
        <v>0</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173</v>
      </c>
      <c r="C26" s="232"/>
      <c r="D26" s="190">
        <f>投入係数表!N26</f>
        <v>5.2271456125953297E-6</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32"/>
      <c r="D27" s="190">
        <f>投入係数表!N27</f>
        <v>0</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43" t="s">
        <v>240</v>
      </c>
      <c r="C28" s="233"/>
      <c r="D28" s="190">
        <f>投入係数表!N28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32"/>
      <c r="D29" s="190">
        <f>投入係数表!N29</f>
        <v>0</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32"/>
      <c r="D30" s="190">
        <f>投入係数表!N30</f>
        <v>2.0955626760894679E-2</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32"/>
      <c r="D31" s="190">
        <f>投入係数表!N31</f>
        <v>4.9657883319655636E-4</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241</v>
      </c>
      <c r="C32" s="232"/>
      <c r="D32" s="190">
        <f>投入係数表!N32</f>
        <v>5.1942145952359797E-2</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32"/>
      <c r="D33" s="190">
        <f>投入係数表!N33</f>
        <v>8.5202473485303883E-4</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243</v>
      </c>
      <c r="C34" s="232"/>
      <c r="D34" s="190">
        <f>投入係数表!N34</f>
        <v>3.084015911431245E-4</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32"/>
      <c r="D35" s="190">
        <f>投入係数表!N35</f>
        <v>4.5172992384048843E-2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36</v>
      </c>
      <c r="C36" s="232"/>
      <c r="D36" s="190">
        <f>投入係数表!N36</f>
        <v>1.8519776905425254E-2</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32"/>
      <c r="D37" s="190">
        <f>投入係数表!N37</f>
        <v>2.8906115237652174E-3</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32"/>
      <c r="D38" s="190">
        <f>投入係数表!N38</f>
        <v>3.5764130281377246E-2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120</v>
      </c>
      <c r="C39" s="232"/>
      <c r="D39" s="190">
        <f>投入係数表!N39</f>
        <v>1.2106069238770785E-2</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32"/>
      <c r="D40" s="190">
        <f>投入係数表!N40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39</v>
      </c>
      <c r="C41" s="232"/>
      <c r="D41" s="190">
        <f>投入係数表!N41</f>
        <v>1.4688279171392877E-3</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投入係数表!N42</f>
        <v>0</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投入係数表!N43</f>
        <v>6.3771176473663026E-4</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投入係数表!N44</f>
        <v>3.240307565247845E-2</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投入係数表!N45</f>
        <v>1.0977005786450193E-4</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投入係数表!N46</f>
        <v>1.3224678399866186E-3</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投入係数表!N47</f>
        <v>8.5620645134311512E-3</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投入係数表!N48</f>
        <v>0.5240265748082944</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6.45"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127" priority="5" rank="5"/>
  </conditionalFormatting>
  <conditionalFormatting sqref="G5:G47">
    <cfRule type="top10" dxfId="126" priority="4" rank="5"/>
  </conditionalFormatting>
  <conditionalFormatting sqref="I5:I47">
    <cfRule type="top10" dxfId="125" priority="2" rank="5"/>
  </conditionalFormatting>
  <conditionalFormatting sqref="H5:H47">
    <cfRule type="top10" dxfId="124"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56"/>
  <sheetViews>
    <sheetView showGridLines="0" zoomScaleNormal="100" workbookViewId="0">
      <pane xSplit="2" ySplit="4" topLeftCell="C5"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312</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投入係数表!O5</f>
        <v>3.3758240132073333E-4</v>
      </c>
      <c r="E5" s="191">
        <f>$C$17*D5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投入係数表!O6</f>
        <v>0</v>
      </c>
      <c r="E6" s="191">
        <f t="shared" ref="E6:E47" si="9">$C$17*D6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投入係数表!O7</f>
        <v>0</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投入係数表!O8</f>
        <v>4.7555186629887142E-2</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投入係数表!O9</f>
        <v>5.2718347603511787E-4</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47"/>
      <c r="D10" s="190">
        <f>投入係数表!O10</f>
        <v>4.5874211247968148E-3</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投入係数表!O11</f>
        <v>1.6398180754566033E-2</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302</v>
      </c>
      <c r="C12" s="247"/>
      <c r="D12" s="190">
        <f>投入係数表!O12</f>
        <v>4.5434891684605551E-2</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304</v>
      </c>
      <c r="C13" s="247"/>
      <c r="D13" s="190">
        <f>投入係数表!O13</f>
        <v>2.2449229687828767E-2</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47"/>
      <c r="D14" s="190">
        <f>投入係数表!O14</f>
        <v>1.0455805608029837E-2</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308</v>
      </c>
      <c r="C15" s="232"/>
      <c r="D15" s="190">
        <f>投入係数表!O15</f>
        <v>1.12835761537341E-3</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310</v>
      </c>
      <c r="C16" s="247"/>
      <c r="D16" s="190">
        <f>投入係数表!O16</f>
        <v>2.0809874054017809E-5</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336">
        <f>まとめ!$C$18</f>
        <v>0</v>
      </c>
      <c r="D17" s="190">
        <f>投入係数表!O17</f>
        <v>7.7371111732838213E-2</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v>
      </c>
      <c r="C18" s="232"/>
      <c r="D18" s="190">
        <f>投入係数表!O18</f>
        <v>6.3863191263552428E-3</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32</v>
      </c>
      <c r="C19" s="232"/>
      <c r="D19" s="190">
        <f>投入係数表!O19</f>
        <v>8.2337735007063789E-3</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33</v>
      </c>
      <c r="C20" s="232"/>
      <c r="D20" s="190">
        <f>投入係数表!O20</f>
        <v>1.0733270595416742E-2</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150</v>
      </c>
      <c r="C21" s="232"/>
      <c r="D21" s="190">
        <f>投入係数表!O21</f>
        <v>1.3433929805982607E-3</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32"/>
      <c r="D22" s="190">
        <f>投入係数表!O22</f>
        <v>1.0774890343524777E-3</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32"/>
      <c r="D23" s="190">
        <f>投入係数表!O23</f>
        <v>0</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238</v>
      </c>
      <c r="C24" s="232"/>
      <c r="D24" s="190">
        <f>投入係数表!O24</f>
        <v>0</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31"/>
      <c r="D25" s="190">
        <f>投入係数表!O25</f>
        <v>4.6244164564484022E-5</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173</v>
      </c>
      <c r="C26" s="232"/>
      <c r="D26" s="190">
        <f>投入係数表!O26</f>
        <v>1.6185457597569407E-5</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32"/>
      <c r="D27" s="190">
        <f>投入係数表!O27</f>
        <v>0</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43" t="s">
        <v>240</v>
      </c>
      <c r="C28" s="233"/>
      <c r="D28" s="190">
        <f>投入係数表!O28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32"/>
      <c r="D29" s="190">
        <f>投入係数表!O29</f>
        <v>0</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32"/>
      <c r="D30" s="190">
        <f>投入係数表!O30</f>
        <v>8.2661444159015177E-3</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32"/>
      <c r="D31" s="190">
        <f>投入係数表!O31</f>
        <v>7.2140896720595074E-4</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241</v>
      </c>
      <c r="C32" s="232"/>
      <c r="D32" s="190">
        <f>投入係数表!O32</f>
        <v>4.3862590089413095E-2</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32"/>
      <c r="D33" s="190">
        <f>投入係数表!O33</f>
        <v>1.3988859780756416E-3</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243</v>
      </c>
      <c r="C34" s="232"/>
      <c r="D34" s="190">
        <f>投入係数表!O34</f>
        <v>2.4440040972329804E-3</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32"/>
      <c r="D35" s="190">
        <f>投入係数表!O35</f>
        <v>3.9314476504496092E-2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36</v>
      </c>
      <c r="C36" s="232"/>
      <c r="D36" s="190">
        <f>投入係数表!O36</f>
        <v>9.3898776148184804E-3</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32"/>
      <c r="D37" s="190">
        <f>投入係数表!O37</f>
        <v>2.9827486144092192E-3</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32"/>
      <c r="D38" s="190">
        <f>投入係数表!O38</f>
        <v>5.1976128762251814E-2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120</v>
      </c>
      <c r="C39" s="232"/>
      <c r="D39" s="190">
        <f>投入係数表!O39</f>
        <v>6.3007674219109477E-3</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32"/>
      <c r="D40" s="190">
        <f>投入係数表!O40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39</v>
      </c>
      <c r="C41" s="232"/>
      <c r="D41" s="190">
        <f>投入係数表!O41</f>
        <v>2.3122082282242009E-4</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投入係数表!O42</f>
        <v>0</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投入係数表!O43</f>
        <v>7.8383858936800408E-4</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投入係数表!O44</f>
        <v>6.0276956301576694E-2</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投入係数表!O45</f>
        <v>6.0117413933829223E-5</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投入係数表!O46</f>
        <v>1.2555290679257412E-3</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投入係数表!O47</f>
        <v>1.7801691149098124E-2</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投入係数表!O48</f>
        <v>0.50116882125936735</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5.9"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123" priority="5" rank="5"/>
  </conditionalFormatting>
  <conditionalFormatting sqref="G5:G47">
    <cfRule type="top10" dxfId="122" priority="4" rank="5"/>
  </conditionalFormatting>
  <conditionalFormatting sqref="I5:I47">
    <cfRule type="top10" dxfId="121" priority="2" rank="5"/>
  </conditionalFormatting>
  <conditionalFormatting sqref="H5:H47">
    <cfRule type="top10" dxfId="120"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Z56"/>
  <sheetViews>
    <sheetView showGridLines="0" zoomScaleNormal="100" workbookViewId="0">
      <pane xSplit="2" ySplit="4" topLeftCell="C5"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314</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投入係数表!P5</f>
        <v>0</v>
      </c>
      <c r="E5" s="191">
        <f>$C$18*D5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投入係数表!P6</f>
        <v>2.9313899390593344E-7</v>
      </c>
      <c r="E6" s="191">
        <f t="shared" ref="E6:E47" si="9">$C$18*D6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投入係数表!P7</f>
        <v>0</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投入係数表!P8</f>
        <v>3.1083872635797372E-2</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投入係数表!P9</f>
        <v>1.7588339634356007E-6</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47"/>
      <c r="D10" s="190">
        <f>投入係数表!P10</f>
        <v>3.9661705875472796E-4</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投入係数表!P11</f>
        <v>4.241721241818857E-4</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302</v>
      </c>
      <c r="C12" s="247"/>
      <c r="D12" s="190">
        <f>投入係数表!P12</f>
        <v>3.9242517114187313E-3</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304</v>
      </c>
      <c r="C13" s="247"/>
      <c r="D13" s="190">
        <f>投入係数表!P13</f>
        <v>1.6522193113520128E-2</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47"/>
      <c r="D14" s="190">
        <f>投入係数表!P14</f>
        <v>6.7715107592270635E-5</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308</v>
      </c>
      <c r="C15" s="232"/>
      <c r="D15" s="190">
        <f>投入係数表!P15</f>
        <v>6.7480596397145886E-4</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310</v>
      </c>
      <c r="C16" s="247"/>
      <c r="D16" s="190">
        <f>投入係数表!P16</f>
        <v>8.7941698171780037E-7</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47"/>
      <c r="D17" s="190">
        <f>投入係数表!P17</f>
        <v>6.366392669649063E-3</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313</v>
      </c>
      <c r="C18" s="336">
        <f>まとめ!$C$19</f>
        <v>0</v>
      </c>
      <c r="D18" s="190">
        <f>投入係数表!P18</f>
        <v>0.5144542440810107</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32</v>
      </c>
      <c r="C19" s="232"/>
      <c r="D19" s="190">
        <f>投入係数表!P19</f>
        <v>8.5159809119612732E-3</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33</v>
      </c>
      <c r="C20" s="232"/>
      <c r="D20" s="190">
        <f>投入係数表!P20</f>
        <v>1.6025908796837383E-3</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150</v>
      </c>
      <c r="C21" s="232"/>
      <c r="D21" s="190">
        <f>投入係数表!P21</f>
        <v>2.4418478192364258E-4</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32"/>
      <c r="D22" s="190">
        <f>投入係数表!P22</f>
        <v>2.6587706747268166E-4</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32"/>
      <c r="D23" s="190">
        <f>投入係数表!P23</f>
        <v>0</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238</v>
      </c>
      <c r="C24" s="232"/>
      <c r="D24" s="190">
        <f>投入係数表!P24</f>
        <v>5.8627798781186688E-7</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31"/>
      <c r="D25" s="190">
        <f>投入係数表!P25</f>
        <v>0</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173</v>
      </c>
      <c r="C26" s="232"/>
      <c r="D26" s="190">
        <f>投入係数表!P26</f>
        <v>2.9313899390593344E-7</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32"/>
      <c r="D27" s="190">
        <f>投入係数表!P27</f>
        <v>0</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43" t="s">
        <v>240</v>
      </c>
      <c r="C28" s="233"/>
      <c r="D28" s="190">
        <f>投入係数表!P28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32"/>
      <c r="D29" s="190">
        <f>投入係数表!P29</f>
        <v>0</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32"/>
      <c r="D30" s="190">
        <f>投入係数表!P30</f>
        <v>8.6845358334571854E-3</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32"/>
      <c r="D31" s="190">
        <f>投入係数表!P31</f>
        <v>5.4084144375644719E-4</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241</v>
      </c>
      <c r="C32" s="232"/>
      <c r="D32" s="190">
        <f>投入係数表!P32</f>
        <v>5.2663006533188755E-2</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32"/>
      <c r="D33" s="190">
        <f>投入係数表!P33</f>
        <v>8.9876415531559201E-4</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243</v>
      </c>
      <c r="C34" s="232"/>
      <c r="D34" s="190">
        <f>投入係数表!P34</f>
        <v>9.0873088110839367E-5</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32"/>
      <c r="D35" s="190">
        <f>投入係数表!P35</f>
        <v>2.7343712212551566E-2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36</v>
      </c>
      <c r="C36" s="232"/>
      <c r="D36" s="190">
        <f>投入係数表!P36</f>
        <v>4.5591907722189826E-3</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32"/>
      <c r="D37" s="190">
        <f>投入係数表!P37</f>
        <v>1.3516639009002593E-3</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32"/>
      <c r="D38" s="190">
        <f>投入係数表!P38</f>
        <v>2.125140450220455E-2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120</v>
      </c>
      <c r="C39" s="232"/>
      <c r="D39" s="190">
        <f>投入係数表!P39</f>
        <v>3.0319366139690699E-3</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32"/>
      <c r="D40" s="190">
        <f>投入係数表!P40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39</v>
      </c>
      <c r="C41" s="232"/>
      <c r="D41" s="190">
        <f>投入係数表!P41</f>
        <v>8.7355420183968165E-5</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投入係数表!P42</f>
        <v>1.7588339634356007E-6</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投入係数表!P43</f>
        <v>6.1881641613542549E-4</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投入係数表!P44</f>
        <v>1.1479909279344166E-2</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投入係数表!P45</f>
        <v>6.3024883689775691E-5</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投入係数表!P46</f>
        <v>1.8174617622167873E-4</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投入係数表!P47</f>
        <v>9.6832603856946992E-3</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投入係数表!P48</f>
        <v>0.72707850936476481</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6" ht="30.6" customHeight="1" x14ac:dyDescent="0.15">
      <c r="A49" s="234"/>
      <c r="B49" s="244"/>
      <c r="C49" s="240"/>
      <c r="D49" s="240"/>
      <c r="E49" s="240"/>
      <c r="F49" s="240"/>
      <c r="G49" s="240"/>
      <c r="H49" s="240"/>
      <c r="I49" s="240"/>
      <c r="J49" s="220"/>
      <c r="K49" s="220"/>
      <c r="L49" s="220"/>
      <c r="M49" s="220"/>
      <c r="N49" s="220"/>
      <c r="O49" s="220"/>
      <c r="P49" s="220"/>
      <c r="Q49" s="220"/>
      <c r="R49" s="220"/>
      <c r="S49" s="221" t="s">
        <v>358</v>
      </c>
      <c r="T49" s="257"/>
      <c r="U49" s="257" t="s">
        <v>126</v>
      </c>
      <c r="V49" s="256"/>
      <c r="W49" s="257" t="s">
        <v>93</v>
      </c>
      <c r="X49" s="257"/>
      <c r="Y49" s="257" t="s">
        <v>359</v>
      </c>
      <c r="Z49" s="257"/>
    </row>
    <row r="50" spans="1:26" ht="16.5" customHeight="1" x14ac:dyDescent="0.15">
      <c r="V50" s="484" t="s">
        <v>428</v>
      </c>
      <c r="W50" s="485"/>
      <c r="X50" s="485"/>
      <c r="Y50" s="485"/>
    </row>
    <row r="51" spans="1:26" ht="16.5" customHeight="1" x14ac:dyDescent="0.15"/>
    <row r="52" spans="1:26" ht="16.5" customHeight="1" x14ac:dyDescent="0.15"/>
    <row r="53" spans="1:26" ht="16.5" customHeight="1" x14ac:dyDescent="0.15"/>
    <row r="54" spans="1:26" ht="16.5" customHeight="1" x14ac:dyDescent="0.15"/>
    <row r="55" spans="1:26" ht="16.5" customHeight="1" x14ac:dyDescent="0.15"/>
    <row r="56" spans="1:26" ht="16.5" customHeight="1" x14ac:dyDescent="0.15"/>
  </sheetData>
  <mergeCells count="3">
    <mergeCell ref="A3:B4"/>
    <mergeCell ref="A48:B48"/>
    <mergeCell ref="V50:Y50"/>
  </mergeCells>
  <phoneticPr fontId="5"/>
  <conditionalFormatting sqref="E5:E47">
    <cfRule type="top10" dxfId="119" priority="5" rank="5"/>
  </conditionalFormatting>
  <conditionalFormatting sqref="G5:G47">
    <cfRule type="top10" dxfId="118" priority="4" rank="5"/>
  </conditionalFormatting>
  <conditionalFormatting sqref="I5:I47">
    <cfRule type="top10" dxfId="117" priority="2" rank="5"/>
  </conditionalFormatting>
  <conditionalFormatting sqref="H5:H47">
    <cfRule type="top10" dxfId="116" priority="1" rank="5"/>
  </conditionalFormatting>
  <pageMargins left="0.70866141732283472" right="0.70866141732283472" top="0.74803149606299213" bottom="0.74803149606299213" header="0.31496062992125984" footer="0.31496062992125984"/>
  <pageSetup paperSize="9" scale="50" orientation="landscape" r:id="rId1"/>
  <headerFooter alignWithMargins="0">
    <oddHeader>&amp;L&amp;F&amp;R&amp;A</oddHeader>
    <oddFooter>&amp;R&amp;P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Z56"/>
  <sheetViews>
    <sheetView showGridLines="0" zoomScaleNormal="100" workbookViewId="0">
      <pane xSplit="2" ySplit="4" topLeftCell="C5"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316</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投入係数表!Q5</f>
        <v>4.0880177474477143E-6</v>
      </c>
      <c r="E5" s="191">
        <f>$C$19*D5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投入係数表!Q6</f>
        <v>0</v>
      </c>
      <c r="E6" s="191">
        <f t="shared" ref="E6:E47" si="9">$C$19*D6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投入係数表!Q7</f>
        <v>0</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投入係数表!Q8</f>
        <v>9.8425840632716134E-3</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投入係数表!Q9</f>
        <v>0</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47"/>
      <c r="D10" s="190">
        <f>投入係数表!Q10</f>
        <v>1.0601592691714405E-3</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投入係数表!Q11</f>
        <v>1.9717872268522809E-3</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302</v>
      </c>
      <c r="C12" s="247"/>
      <c r="D12" s="190">
        <f>投入係数表!Q12</f>
        <v>5.0228111390307585E-3</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304</v>
      </c>
      <c r="C13" s="247"/>
      <c r="D13" s="190">
        <f>投入係数表!Q13</f>
        <v>3.4107694739538763E-3</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47"/>
      <c r="D14" s="190">
        <f>投入係数表!Q14</f>
        <v>2.5495604018248913E-3</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308</v>
      </c>
      <c r="C15" s="232"/>
      <c r="D15" s="190">
        <f>投入係数表!Q15</f>
        <v>2.1257692286728115E-4</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310</v>
      </c>
      <c r="C16" s="247"/>
      <c r="D16" s="190">
        <f>投入係数表!Q16</f>
        <v>0</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47"/>
      <c r="D17" s="190">
        <f>投入係数表!Q17</f>
        <v>1.2159127453491984E-2</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313</v>
      </c>
      <c r="C18" s="247"/>
      <c r="D18" s="190">
        <f>投入係数表!Q18</f>
        <v>1.1800744564299068E-3</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315</v>
      </c>
      <c r="C19" s="336">
        <f>まとめ!$C$20</f>
        <v>0</v>
      </c>
      <c r="D19" s="190">
        <f>投入係数表!Q19</f>
        <v>0.59027433324430534</v>
      </c>
      <c r="E19" s="191">
        <f>$C$19*D19</f>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33</v>
      </c>
      <c r="C20" s="232"/>
      <c r="D20" s="190">
        <f>投入係数表!Q20</f>
        <v>2.5427470389124784E-3</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150</v>
      </c>
      <c r="C21" s="232"/>
      <c r="D21" s="190">
        <f>投入係数表!Q21</f>
        <v>3.4066814562064286E-5</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32"/>
      <c r="D22" s="190">
        <f>投入係数表!Q22</f>
        <v>3.4339349078560801E-4</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32"/>
      <c r="D23" s="190">
        <f>投入係数表!Q23</f>
        <v>0</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238</v>
      </c>
      <c r="C24" s="232"/>
      <c r="D24" s="190">
        <f>投入係数表!Q24</f>
        <v>4.2242850056959711E-5</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31"/>
      <c r="D25" s="190">
        <f>投入係数表!Q25</f>
        <v>4.0880177474477143E-6</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173</v>
      </c>
      <c r="C26" s="232"/>
      <c r="D26" s="190">
        <f>投入係数表!Q26</f>
        <v>0</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32"/>
      <c r="D27" s="190">
        <f>投入係数表!Q27</f>
        <v>0</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43" t="s">
        <v>240</v>
      </c>
      <c r="C28" s="233"/>
      <c r="D28" s="190">
        <f>投入係数表!Q28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32"/>
      <c r="D29" s="190">
        <f>投入係数表!Q29</f>
        <v>0</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32"/>
      <c r="D30" s="190">
        <f>投入係数表!Q30</f>
        <v>4.0144334279936557E-2</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32"/>
      <c r="D31" s="190">
        <f>投入係数表!Q31</f>
        <v>4.0198841183235857E-4</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241</v>
      </c>
      <c r="C32" s="232"/>
      <c r="D32" s="190">
        <f>投入係数表!Q32</f>
        <v>2.9504586755912637E-2</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32"/>
      <c r="D33" s="190">
        <f>投入係数表!Q33</f>
        <v>7.6037130102527483E-4</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243</v>
      </c>
      <c r="C34" s="232"/>
      <c r="D34" s="190">
        <f>投入係数表!Q34</f>
        <v>5.7232248464267996E-5</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32"/>
      <c r="D35" s="190">
        <f>投入係数表!Q35</f>
        <v>5.8344189291573777E-2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36</v>
      </c>
      <c r="C36" s="232"/>
      <c r="D36" s="190">
        <f>投入係数表!Q36</f>
        <v>8.7074778020636307E-3</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32"/>
      <c r="D37" s="190">
        <f>投入係数表!Q37</f>
        <v>1.8586854025062275E-3</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32"/>
      <c r="D38" s="190">
        <f>投入係数表!Q38</f>
        <v>3.130876525511956E-2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120</v>
      </c>
      <c r="C39" s="232"/>
      <c r="D39" s="190">
        <f>投入係数表!Q39</f>
        <v>4.6712416127502546E-3</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32"/>
      <c r="D40" s="190">
        <f>投入係数表!Q40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39</v>
      </c>
      <c r="C41" s="232"/>
      <c r="D41" s="190">
        <f>投入係数表!Q41</f>
        <v>5.5869575881785431E-5</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投入係数表!Q42</f>
        <v>0</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投入係数表!Q43</f>
        <v>3.8836168600753283E-4</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投入係数表!Q44</f>
        <v>2.2511351062612081E-2</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投入係数表!Q45</f>
        <v>1.1582716951101857E-4</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投入係数表!Q46</f>
        <v>3.3521745529071259E-4</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投入係数表!Q47</f>
        <v>7.6895613829491508E-3</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投入係数表!Q48</f>
        <v>0.83750947057444824</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30"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115" priority="5" rank="5"/>
  </conditionalFormatting>
  <conditionalFormatting sqref="G5:G47">
    <cfRule type="top10" dxfId="114" priority="4" rank="5"/>
  </conditionalFormatting>
  <conditionalFormatting sqref="I5:I47">
    <cfRule type="top10" dxfId="113" priority="2" rank="5"/>
  </conditionalFormatting>
  <conditionalFormatting sqref="H5:H47">
    <cfRule type="top10" dxfId="112"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56"/>
  <sheetViews>
    <sheetView showGridLines="0" zoomScaleNormal="100" workbookViewId="0">
      <pane xSplit="2" ySplit="4" topLeftCell="C5"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318</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投入係数表!R5</f>
        <v>0</v>
      </c>
      <c r="E5" s="191">
        <f>$C$20*D5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投入係数表!R6</f>
        <v>0</v>
      </c>
      <c r="E6" s="191">
        <f t="shared" ref="E6:E47" si="9">$C$20*D6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投入係数表!R7</f>
        <v>0</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投入係数表!R8</f>
        <v>2.6660490768468451E-4</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投入係数表!R9</f>
        <v>0</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47"/>
      <c r="D10" s="190">
        <f>投入係数表!R10</f>
        <v>1.2504398532146987E-3</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投入係数表!R11</f>
        <v>4.6229470524448658E-3</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302</v>
      </c>
      <c r="C12" s="247"/>
      <c r="D12" s="190">
        <f>投入係数表!R12</f>
        <v>7.4766069902550076E-3</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304</v>
      </c>
      <c r="C13" s="247"/>
      <c r="D13" s="190">
        <f>投入係数表!R13</f>
        <v>2.6175754572678113E-3</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47"/>
      <c r="D14" s="190">
        <f>投入係数表!R14</f>
        <v>5.1202504829408763E-3</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308</v>
      </c>
      <c r="C15" s="232"/>
      <c r="D15" s="190">
        <f>投入係数表!R15</f>
        <v>1.8384069055159388E-3</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310</v>
      </c>
      <c r="C16" s="247"/>
      <c r="D16" s="190">
        <f>投入係数表!R16</f>
        <v>4.0035619133794374E-4</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47"/>
      <c r="D17" s="190">
        <f>投入係数表!R17</f>
        <v>3.4757380557410718E-3</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313</v>
      </c>
      <c r="C18" s="247"/>
      <c r="D18" s="190">
        <f>投入係数表!R18</f>
        <v>0.21547690860388793</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315</v>
      </c>
      <c r="C19" s="247"/>
      <c r="D19" s="190">
        <f>投入係数表!R19</f>
        <v>6.2561489684095625E-2</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317</v>
      </c>
      <c r="C20" s="336">
        <f>まとめ!$C$21</f>
        <v>0</v>
      </c>
      <c r="D20" s="190">
        <f>投入係数表!R20</f>
        <v>9.6452628706436574E-2</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150</v>
      </c>
      <c r="C21" s="232"/>
      <c r="D21" s="190">
        <f>投入係数表!R21</f>
        <v>1.4263811390941537E-3</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32"/>
      <c r="D22" s="190">
        <f>投入係数表!R22</f>
        <v>6.831189722156394E-4</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32"/>
      <c r="D23" s="190">
        <f>投入係数表!R23</f>
        <v>2.4236809789516774E-5</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238</v>
      </c>
      <c r="C24" s="232"/>
      <c r="D24" s="190">
        <f>投入係数表!R24</f>
        <v>8.143568089277636E-3</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31"/>
      <c r="D25" s="190">
        <f>投入係数表!R25</f>
        <v>8.9047834485928283E-4</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173</v>
      </c>
      <c r="C26" s="232"/>
      <c r="D26" s="190">
        <f>投入係数表!R26</f>
        <v>4.129234260436191E-5</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32"/>
      <c r="D27" s="190">
        <f>投入係数表!R27</f>
        <v>0</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43" t="s">
        <v>240</v>
      </c>
      <c r="C28" s="233"/>
      <c r="D28" s="190">
        <f>投入係数表!R28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32"/>
      <c r="D29" s="190">
        <f>投入係数表!R29</f>
        <v>0</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32"/>
      <c r="D30" s="190">
        <f>投入係数表!R30</f>
        <v>6.4873860869939896E-3</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32"/>
      <c r="D31" s="190">
        <f>投入係数表!R31</f>
        <v>3.8599363738860045E-4</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241</v>
      </c>
      <c r="C32" s="232"/>
      <c r="D32" s="190">
        <f>投入係数表!R32</f>
        <v>2.2890320356765841E-2</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32"/>
      <c r="D33" s="190">
        <f>投入係数表!R33</f>
        <v>6.175898198217607E-4</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243</v>
      </c>
      <c r="C34" s="232"/>
      <c r="D34" s="190">
        <f>投入係数表!R34</f>
        <v>7.7198727477720088E-5</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32"/>
      <c r="D35" s="190">
        <f>投入係数表!R35</f>
        <v>4.4551744691240999E-2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36</v>
      </c>
      <c r="C36" s="232"/>
      <c r="D36" s="190">
        <f>投入係数表!R36</f>
        <v>1.2191115324126936E-2</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32"/>
      <c r="D37" s="190">
        <f>投入係数表!R37</f>
        <v>3.7513195596440957E-3</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32"/>
      <c r="D38" s="190">
        <f>投入係数表!R38</f>
        <v>2.8559040868647263E-2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120</v>
      </c>
      <c r="C39" s="232"/>
      <c r="D39" s="190">
        <f>投入係数表!R39</f>
        <v>5.4658494373469486E-3</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32"/>
      <c r="D40" s="190">
        <f>投入係数表!R40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39</v>
      </c>
      <c r="C41" s="232"/>
      <c r="D41" s="190">
        <f>投入係数表!R41</f>
        <v>3.2854342159122736E-4</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投入係数表!R42</f>
        <v>0</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投入係数表!R43</f>
        <v>7.7557791326453675E-4</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投入係数表!R44</f>
        <v>2.6832841415860568E-2</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投入係数表!R45</f>
        <v>9.8742558401734992E-5</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投入係数表!R46</f>
        <v>3.8778895663226838E-4</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投入係数表!R47</f>
        <v>7.5672706120602368E-3</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投入係数表!R48</f>
        <v>0.57373735197592834</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5.9"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111" priority="5" rank="5"/>
  </conditionalFormatting>
  <conditionalFormatting sqref="G5:G47">
    <cfRule type="top10" dxfId="110" priority="4" rank="5"/>
  </conditionalFormatting>
  <conditionalFormatting sqref="I5:I47">
    <cfRule type="top10" dxfId="109" priority="2" rank="5"/>
  </conditionalFormatting>
  <conditionalFormatting sqref="H5:H47">
    <cfRule type="top10" dxfId="108"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Z56"/>
  <sheetViews>
    <sheetView showGridLines="0" zoomScaleNormal="100" workbookViewId="0">
      <pane xSplit="2" ySplit="4" topLeftCell="C5"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320</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投入係数表!S5</f>
        <v>0</v>
      </c>
      <c r="E5" s="191">
        <f>$C$21*D5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投入係数表!S6</f>
        <v>0</v>
      </c>
      <c r="E6" s="191">
        <f t="shared" ref="E6:E47" si="9">$C$21*D6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投入係数表!S7</f>
        <v>0</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投入係数表!S8</f>
        <v>4.826081375946605E-5</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投入係数表!S9</f>
        <v>0</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47"/>
      <c r="D10" s="190">
        <f>投入係数表!S10</f>
        <v>1.233217815428058E-3</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投入係数表!S11</f>
        <v>1.4324220254139392E-3</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302</v>
      </c>
      <c r="C12" s="247"/>
      <c r="D12" s="190">
        <f>投入係数表!S12</f>
        <v>5.7800025670645613E-3</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304</v>
      </c>
      <c r="C13" s="247"/>
      <c r="D13" s="190">
        <f>投入係数表!S13</f>
        <v>8.3788987293030419E-4</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47"/>
      <c r="D14" s="190">
        <f>投入係数表!S14</f>
        <v>8.3624695161083305E-3</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308</v>
      </c>
      <c r="C15" s="232"/>
      <c r="D15" s="190">
        <f>投入係数表!S15</f>
        <v>9.3954562957258379E-3</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310</v>
      </c>
      <c r="C16" s="247"/>
      <c r="D16" s="190">
        <f>投入係数表!S16</f>
        <v>2.3616993967398279E-5</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47"/>
      <c r="D17" s="190">
        <f>投入係数表!S17</f>
        <v>7.6467719163136952E-3</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313</v>
      </c>
      <c r="C18" s="247"/>
      <c r="D18" s="190">
        <f>投入係数表!S18</f>
        <v>9.2339365935053264E-2</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315</v>
      </c>
      <c r="C19" s="247"/>
      <c r="D19" s="190">
        <f>投入係数表!S19</f>
        <v>4.1611089718906431E-2</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317</v>
      </c>
      <c r="C20" s="247"/>
      <c r="D20" s="190">
        <f>投入係数表!S20</f>
        <v>2.7278654858169684E-2</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319</v>
      </c>
      <c r="C21" s="336">
        <f>まとめ!$C$22</f>
        <v>0</v>
      </c>
      <c r="D21" s="190">
        <f>投入係数表!S21</f>
        <v>0.16809857527916827</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32"/>
      <c r="D22" s="190">
        <f>投入係数表!S22</f>
        <v>6.1383647798742141E-3</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32"/>
      <c r="D23" s="190">
        <f>投入係数表!S23</f>
        <v>3.7376460017969453E-3</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238</v>
      </c>
      <c r="C24" s="232"/>
      <c r="D24" s="190">
        <f>投入係数表!S24</f>
        <v>1.4941342574765756E-2</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31"/>
      <c r="D25" s="190">
        <f>投入係数表!S25</f>
        <v>2.7852650494159928E-2</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173</v>
      </c>
      <c r="C26" s="232"/>
      <c r="D26" s="190">
        <f>投入係数表!S26</f>
        <v>1.5956873315363881E-3</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32"/>
      <c r="D27" s="190">
        <f>投入係数表!S27</f>
        <v>0</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43" t="s">
        <v>240</v>
      </c>
      <c r="C28" s="233"/>
      <c r="D28" s="190">
        <f>投入係数表!S28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32"/>
      <c r="D29" s="190">
        <f>投入係数表!S29</f>
        <v>0</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32"/>
      <c r="D30" s="190">
        <f>投入係数表!S30</f>
        <v>1.6080092414324221E-3</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32"/>
      <c r="D31" s="190">
        <f>投入係数表!S31</f>
        <v>2.0228468745988961E-4</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241</v>
      </c>
      <c r="C32" s="232"/>
      <c r="D32" s="190">
        <f>投入係数表!S32</f>
        <v>1.1599024515466565E-2</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32"/>
      <c r="D33" s="190">
        <f>投入係数表!S33</f>
        <v>6.3971248876909254E-4</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243</v>
      </c>
      <c r="C34" s="232"/>
      <c r="D34" s="190">
        <f>投入係数表!S34</f>
        <v>3.2345013477088946E-4</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32"/>
      <c r="D35" s="190">
        <f>投入係数表!S35</f>
        <v>4.142523424464125E-2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36</v>
      </c>
      <c r="C36" s="232"/>
      <c r="D36" s="190">
        <f>投入係数表!S36</f>
        <v>6.0788088820433834E-3</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32"/>
      <c r="D37" s="190">
        <f>投入係数表!S37</f>
        <v>2.9202926453600307E-3</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32"/>
      <c r="D38" s="190">
        <f>投入係数表!S38</f>
        <v>2.0050827878321138E-2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120</v>
      </c>
      <c r="C39" s="232"/>
      <c r="D39" s="190">
        <f>投入係数表!S39</f>
        <v>7.3900654601463224E-3</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32"/>
      <c r="D40" s="190">
        <f>投入係数表!S40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39</v>
      </c>
      <c r="C41" s="232"/>
      <c r="D41" s="190">
        <f>投入係数表!S41</f>
        <v>7.9373636246951606E-4</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投入係数表!S42</f>
        <v>0</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投入係数表!S43</f>
        <v>2.2908484148376333E-3</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投入係数表!S44</f>
        <v>4.637248106789886E-2</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投入係数表!S45</f>
        <v>1.2527275060967782E-4</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投入係数表!S46</f>
        <v>1.1212938005390836E-3</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投入係数表!S47</f>
        <v>9.9191374663072773E-3</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投入係数表!S48</f>
        <v>0.57121396483121556</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5.9"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107" priority="5" rank="5"/>
  </conditionalFormatting>
  <conditionalFormatting sqref="G5:G47">
    <cfRule type="top10" dxfId="106" priority="4" rank="5"/>
  </conditionalFormatting>
  <conditionalFormatting sqref="I5:I47">
    <cfRule type="top10" dxfId="105" priority="2" rank="5"/>
  </conditionalFormatting>
  <conditionalFormatting sqref="H5:H47">
    <cfRule type="top10" dxfId="104"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Z56"/>
  <sheetViews>
    <sheetView showGridLines="0" zoomScaleNormal="100" workbookViewId="0">
      <pane xSplit="2" ySplit="4" topLeftCell="C5"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324</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投入係数表!T5</f>
        <v>0</v>
      </c>
      <c r="E5" s="191">
        <f>$C$22*D5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投入係数表!T6</f>
        <v>0</v>
      </c>
      <c r="E6" s="191">
        <f t="shared" ref="E6:E47" si="9">$C$22*D6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投入係数表!T7</f>
        <v>0</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投入係数表!T8</f>
        <v>5.2072405922098667E-5</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投入係数表!T9</f>
        <v>0</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47"/>
      <c r="D10" s="190">
        <f>投入係数表!T10</f>
        <v>1.0869482789564286E-3</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投入係数表!T11</f>
        <v>1.7689451293342062E-3</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302</v>
      </c>
      <c r="C12" s="247"/>
      <c r="D12" s="190">
        <f>投入係数表!T12</f>
        <v>4.1420312788325673E-3</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304</v>
      </c>
      <c r="C13" s="247"/>
      <c r="D13" s="190">
        <f>投入係数表!T13</f>
        <v>1.3852271089956345E-3</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47"/>
      <c r="D14" s="190">
        <f>投入係数表!T14</f>
        <v>3.8761081184925292E-3</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308</v>
      </c>
      <c r="C15" s="232"/>
      <c r="D15" s="190">
        <f>投入係数表!T15</f>
        <v>5.4691192938375087E-3</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310</v>
      </c>
      <c r="C16" s="247"/>
      <c r="D16" s="190">
        <f>投入係数表!T16</f>
        <v>9.5044779741306306E-5</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47"/>
      <c r="D17" s="190">
        <f>投入係数表!T17</f>
        <v>6.6035899626645904E-3</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313</v>
      </c>
      <c r="C18" s="247"/>
      <c r="D18" s="190">
        <f>投入係数表!T18</f>
        <v>9.7132731551580753E-2</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315</v>
      </c>
      <c r="C19" s="247"/>
      <c r="D19" s="190">
        <f>投入係数表!T19</f>
        <v>2.0750600981286796E-2</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317</v>
      </c>
      <c r="C20" s="247"/>
      <c r="D20" s="190">
        <f>投入係数表!T20</f>
        <v>3.2561431536161249E-2</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319</v>
      </c>
      <c r="C21" s="247"/>
      <c r="D21" s="190">
        <f>投入係数表!T21</f>
        <v>3.5246446563853152E-2</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323</v>
      </c>
      <c r="C22" s="336">
        <f>まとめ!$C$23</f>
        <v>0</v>
      </c>
      <c r="D22" s="190">
        <f>投入係数表!T22</f>
        <v>0.13133671888231382</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32"/>
      <c r="D23" s="190">
        <f>投入係数表!T23</f>
        <v>4.9130062208830568E-3</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238</v>
      </c>
      <c r="C24" s="232"/>
      <c r="D24" s="190">
        <f>投入係数表!T24</f>
        <v>1.2481705143793147E-2</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31"/>
      <c r="D25" s="190">
        <f>投入係数表!T25</f>
        <v>2.8430522518787773E-2</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173</v>
      </c>
      <c r="C26" s="232"/>
      <c r="D26" s="190">
        <f>投入係数表!T26</f>
        <v>2.7755097913817641E-4</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32"/>
      <c r="D27" s="190">
        <f>投入係数表!T27</f>
        <v>9.9594795792751827E-5</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43" t="s">
        <v>240</v>
      </c>
      <c r="C28" s="233"/>
      <c r="D28" s="190">
        <f>投入係数表!T28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32"/>
      <c r="D29" s="190">
        <f>投入係数表!T29</f>
        <v>0</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32"/>
      <c r="D30" s="190">
        <f>投入係数表!T30</f>
        <v>5.247179621994778E-3</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32"/>
      <c r="D31" s="190">
        <f>投入係数表!T31</f>
        <v>1.9059511682166213E-4</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241</v>
      </c>
      <c r="C32" s="232"/>
      <c r="D32" s="190">
        <f>投入係数表!T32</f>
        <v>1.2364415841133661E-2</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32"/>
      <c r="D33" s="190">
        <f>投入係数表!T33</f>
        <v>6.6430234351104521E-4</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243</v>
      </c>
      <c r="C34" s="232"/>
      <c r="D34" s="190">
        <f>投入係数表!T34</f>
        <v>2.9827883003920597E-5</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32"/>
      <c r="D35" s="190">
        <f>投入係数表!T35</f>
        <v>4.127774561871371E-2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36</v>
      </c>
      <c r="C36" s="232"/>
      <c r="D36" s="190">
        <f>投入係数表!T36</f>
        <v>7.5055042555289015E-3</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32"/>
      <c r="D37" s="190">
        <f>投入係数表!T37</f>
        <v>2.7911820688922987E-3</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32"/>
      <c r="D38" s="190">
        <f>投入係数表!T38</f>
        <v>1.929510140216328E-2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120</v>
      </c>
      <c r="C39" s="232"/>
      <c r="D39" s="190">
        <f>投入係数表!T39</f>
        <v>8.5161133762888547E-3</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32"/>
      <c r="D40" s="190">
        <f>投入係数表!T40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39</v>
      </c>
      <c r="C41" s="232"/>
      <c r="D41" s="190">
        <f>投入係数表!T41</f>
        <v>2.9676215802205746E-4</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投入係数表!T42</f>
        <v>0</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投入係数表!T43</f>
        <v>1.9099956269290172E-3</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投入係数表!T44</f>
        <v>3.3123611297184295E-2</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投入係数表!T45</f>
        <v>9.6055894419405308E-5</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投入係数表!T46</f>
        <v>1.0409425611029239E-3</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投入係数表!T47</f>
        <v>6.9301800036905689E-3</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投入係数表!T48</f>
        <v>0.52898891059976794</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5.15"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103" priority="5" rank="5"/>
  </conditionalFormatting>
  <conditionalFormatting sqref="G5:G47">
    <cfRule type="top10" dxfId="102" priority="4" rank="5"/>
  </conditionalFormatting>
  <conditionalFormatting sqref="I5:I47">
    <cfRule type="top10" dxfId="101" priority="2" rank="5"/>
  </conditionalFormatting>
  <conditionalFormatting sqref="H5:H47">
    <cfRule type="top10" dxfId="100"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Z56"/>
  <sheetViews>
    <sheetView showGridLines="0" zoomScaleNormal="100" workbookViewId="0">
      <pane xSplit="2" ySplit="4" topLeftCell="C5"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326</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投入係数表!U5</f>
        <v>0</v>
      </c>
      <c r="E5" s="191">
        <f>$C$23*D5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投入係数表!U6</f>
        <v>0</v>
      </c>
      <c r="E6" s="191">
        <f t="shared" ref="E6:E47" si="9">$C$23*D6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投入係数表!U7</f>
        <v>0</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投入係数表!U8</f>
        <v>2.2648631645171437E-5</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投入係数表!U9</f>
        <v>0</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47"/>
      <c r="D10" s="190">
        <f>投入係数表!U10</f>
        <v>1.1726958162944323E-3</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投入係数表!U11</f>
        <v>4.3443430848275136E-3</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302</v>
      </c>
      <c r="C12" s="247"/>
      <c r="D12" s="190">
        <f>投入係数表!U12</f>
        <v>1.9400650099612036E-2</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304</v>
      </c>
      <c r="C13" s="247"/>
      <c r="D13" s="190">
        <f>投入係数表!U13</f>
        <v>6.5009961203732827E-4</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47"/>
      <c r="D14" s="190">
        <f>投入係数表!U14</f>
        <v>1.6932788088497432E-2</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308</v>
      </c>
      <c r="C15" s="232"/>
      <c r="D15" s="190">
        <f>投入係数表!U15</f>
        <v>1.4606689734717416E-2</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310</v>
      </c>
      <c r="C16" s="247"/>
      <c r="D16" s="190">
        <f>投入係数表!U16</f>
        <v>3.3805179825941074E-4</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47"/>
      <c r="D17" s="190">
        <f>投入係数表!U17</f>
        <v>6.0094369298521544E-3</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313</v>
      </c>
      <c r="C18" s="247"/>
      <c r="D18" s="190">
        <f>投入係数表!U18</f>
        <v>3.0765230156233617E-2</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315</v>
      </c>
      <c r="C19" s="247"/>
      <c r="D19" s="190">
        <f>投入係数表!U19</f>
        <v>3.4565167243367938E-2</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317</v>
      </c>
      <c r="C20" s="247"/>
      <c r="D20" s="190">
        <f>投入係数表!U20</f>
        <v>5.6423613295585616E-2</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319</v>
      </c>
      <c r="C21" s="247"/>
      <c r="D21" s="190">
        <f>投入係数表!U21</f>
        <v>2.5124043200167766E-2</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48"/>
      <c r="D22" s="190">
        <f>投入係数表!U22</f>
        <v>2.8788927335640139E-3</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325</v>
      </c>
      <c r="C23" s="252">
        <f>まとめ!$C$24</f>
        <v>0</v>
      </c>
      <c r="D23" s="190">
        <f>投入係数表!U23</f>
        <v>0.1025303554576911</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238</v>
      </c>
      <c r="C24" s="232"/>
      <c r="D24" s="190">
        <f>投入係数表!U24</f>
        <v>0.14230638565586662</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31"/>
      <c r="D25" s="190">
        <f>投入係数表!U25</f>
        <v>2.3572192513368985E-2</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173</v>
      </c>
      <c r="C26" s="232"/>
      <c r="D26" s="190">
        <f>投入係数表!U26</f>
        <v>3.1037013735975676E-5</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32"/>
      <c r="D27" s="190">
        <f>投入係数表!U27</f>
        <v>0</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43" t="s">
        <v>240</v>
      </c>
      <c r="C28" s="233"/>
      <c r="D28" s="190">
        <f>投入係数表!U28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32"/>
      <c r="D29" s="190">
        <f>投入係数表!U29</f>
        <v>0</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32"/>
      <c r="D30" s="190">
        <f>投入係数表!U30</f>
        <v>4.7327251756317497E-3</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32"/>
      <c r="D31" s="190">
        <f>投入係数表!U31</f>
        <v>1.4176365733459159E-4</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241</v>
      </c>
      <c r="C32" s="232"/>
      <c r="D32" s="190">
        <f>投入係数表!U32</f>
        <v>5.6210548390479183E-3</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32"/>
      <c r="D33" s="190">
        <f>投入係数表!U33</f>
        <v>7.4824368249973782E-4</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243</v>
      </c>
      <c r="C34" s="232"/>
      <c r="D34" s="190">
        <f>投入係数表!U34</f>
        <v>8.9084617804340992E-4</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32"/>
      <c r="D35" s="190">
        <f>投入係数表!U35</f>
        <v>4.9426024955436722E-2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36</v>
      </c>
      <c r="C36" s="232"/>
      <c r="D36" s="190">
        <f>投入係数表!U36</f>
        <v>8.8463877529621482E-3</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32"/>
      <c r="D37" s="190">
        <f>投入係数表!U37</f>
        <v>1.7221348432421098E-3</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32"/>
      <c r="D38" s="190">
        <f>投入係数表!U38</f>
        <v>2.2688057040998216E-2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120</v>
      </c>
      <c r="C39" s="232"/>
      <c r="D39" s="190">
        <f>投入係数表!U39</f>
        <v>9.1232043619586881E-3</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32"/>
      <c r="D40" s="190">
        <f>投入係数表!U40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39</v>
      </c>
      <c r="C41" s="232"/>
      <c r="D41" s="190">
        <f>投入係数表!U41</f>
        <v>3.5231204781377792E-4</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投入係数表!U42</f>
        <v>0</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投入係数表!U43</f>
        <v>2.2027891370451926E-3</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投入係数表!U44</f>
        <v>3.2827933312362376E-2</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投入係数表!U45</f>
        <v>9.5627555835168295E-5</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投入係数表!U46</f>
        <v>5.2511271888434517E-4</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投入係数表!U47</f>
        <v>3.7487679563804133E-3</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投入係数表!U48</f>
        <v>0.62536730628080106</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7.6"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99" priority="5" rank="5"/>
  </conditionalFormatting>
  <conditionalFormatting sqref="G5:G47">
    <cfRule type="top10" dxfId="98" priority="4" rank="5"/>
  </conditionalFormatting>
  <conditionalFormatting sqref="I5:I47">
    <cfRule type="top10" dxfId="97" priority="2" rank="5"/>
  </conditionalFormatting>
  <conditionalFormatting sqref="H5:H47">
    <cfRule type="top10" dxfId="96"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Z56"/>
  <sheetViews>
    <sheetView showGridLines="0" zoomScaleNormal="100" workbookViewId="0">
      <pane xSplit="2" ySplit="4" topLeftCell="C5"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322</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投入係数表!V5</f>
        <v>0</v>
      </c>
      <c r="E5" s="191">
        <f>$C$24*D5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投入係数表!V6</f>
        <v>0</v>
      </c>
      <c r="E6" s="191">
        <f t="shared" ref="E6:E47" si="9">$C$24*D6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投入係数表!V7</f>
        <v>0</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投入係数表!V8</f>
        <v>1.5043023045911306E-4</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投入係数表!V9</f>
        <v>0</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47"/>
      <c r="D10" s="190">
        <f>投入係数表!V10</f>
        <v>4.1449314269580229E-3</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投入係数表!V11</f>
        <v>4.3532194383629486E-3</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302</v>
      </c>
      <c r="C12" s="247"/>
      <c r="D12" s="190">
        <f>投入係数表!V12</f>
        <v>1.7116645915009235E-2</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304</v>
      </c>
      <c r="C13" s="247"/>
      <c r="D13" s="190">
        <f>投入係数表!V13</f>
        <v>1.4765305697371405E-3</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47"/>
      <c r="D14" s="190">
        <f>投入係数表!V14</f>
        <v>1.81534573495582E-2</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308</v>
      </c>
      <c r="C15" s="232"/>
      <c r="D15" s="190">
        <f>投入係数表!V15</f>
        <v>3.8602711447046243E-3</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310</v>
      </c>
      <c r="C16" s="247"/>
      <c r="D16" s="190">
        <f>投入係数表!V16</f>
        <v>1.9764217971089622E-2</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47"/>
      <c r="D17" s="190">
        <f>投入係数表!V17</f>
        <v>1.2083018972723528E-2</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313</v>
      </c>
      <c r="C18" s="247"/>
      <c r="D18" s="190">
        <f>投入係数表!V18</f>
        <v>3.1312631047873841E-3</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315</v>
      </c>
      <c r="C19" s="247"/>
      <c r="D19" s="190">
        <f>投入係数表!V19</f>
        <v>4.225469458034594E-2</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317</v>
      </c>
      <c r="C20" s="247"/>
      <c r="D20" s="190">
        <f>投入係数表!V20</f>
        <v>1.818354339565002E-2</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319</v>
      </c>
      <c r="C21" s="247"/>
      <c r="D21" s="190">
        <f>投入係数表!V21</f>
        <v>1.9347641948279772E-3</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49"/>
      <c r="D22" s="190">
        <f>投入係数表!V22</f>
        <v>3.4390664994191078E-3</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48"/>
      <c r="D23" s="190">
        <f>投入係数表!V23</f>
        <v>1.1108693941596041E-4</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321</v>
      </c>
      <c r="C24" s="252">
        <f>まとめ!$C$25</f>
        <v>0</v>
      </c>
      <c r="D24" s="190">
        <f>投入係数表!V24</f>
        <v>0.26613190648331148</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31"/>
      <c r="D25" s="190">
        <f>投入係数表!V25</f>
        <v>1.7176818007192878E-2</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173</v>
      </c>
      <c r="C26" s="232"/>
      <c r="D26" s="190">
        <f>投入係数表!V26</f>
        <v>7.8686582086305289E-5</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32"/>
      <c r="D27" s="190">
        <f>投入係数表!V27</f>
        <v>0</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43" t="s">
        <v>240</v>
      </c>
      <c r="C28" s="233"/>
      <c r="D28" s="190">
        <f>投入係数表!V28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32"/>
      <c r="D29" s="190">
        <f>投入係数表!V29</f>
        <v>0</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32"/>
      <c r="D30" s="190">
        <f>投入係数表!V30</f>
        <v>5.3830879391984152E-3</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32"/>
      <c r="D31" s="190">
        <f>投入係数表!V31</f>
        <v>3.1011770586955616E-4</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241</v>
      </c>
      <c r="C32" s="232"/>
      <c r="D32" s="190">
        <f>投入係数表!V32</f>
        <v>3.224992709919601E-2</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32"/>
      <c r="D33" s="190">
        <f>投入係数表!V33</f>
        <v>1.7334191171365491E-3</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243</v>
      </c>
      <c r="C34" s="232"/>
      <c r="D34" s="190">
        <f>投入係数表!V34</f>
        <v>7.4057959610640274E-4</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32"/>
      <c r="D35" s="190">
        <f>投入係数表!V35</f>
        <v>4.2051035191416682E-2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36</v>
      </c>
      <c r="C36" s="232"/>
      <c r="D36" s="190">
        <f>投入係数表!V36</f>
        <v>6.1653251375858031E-3</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32"/>
      <c r="D37" s="190">
        <f>投入係数表!V37</f>
        <v>1.5529028405856134E-3</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32"/>
      <c r="D38" s="190">
        <f>投入係数表!V38</f>
        <v>1.9312927279712285E-2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120</v>
      </c>
      <c r="C39" s="232"/>
      <c r="D39" s="190">
        <f>投入係数表!V39</f>
        <v>9.2179016602868813E-3</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32"/>
      <c r="D40" s="190">
        <f>投入係数表!V40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39</v>
      </c>
      <c r="C41" s="232"/>
      <c r="D41" s="190">
        <f>投入係数表!V41</f>
        <v>1.0576402356894565E-3</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投入係数表!V42</f>
        <v>0</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投入係数表!V43</f>
        <v>7.1743648372807767E-4</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投入係数表!V44</f>
        <v>4.8271903798710464E-2</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投入係数表!V45</f>
        <v>1.8514489902660068E-4</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投入係数表!V46</f>
        <v>8.1695186695487552E-4</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投入係数表!V47</f>
        <v>3.0572051451767438E-3</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投入係数表!V48</f>
        <v>0.60636805880201994</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3.45"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95" priority="5" rank="5"/>
  </conditionalFormatting>
  <conditionalFormatting sqref="G5:G47">
    <cfRule type="top10" dxfId="94" priority="4" rank="5"/>
  </conditionalFormatting>
  <conditionalFormatting sqref="I5:I47">
    <cfRule type="top10" dxfId="93" priority="2" rank="5"/>
  </conditionalFormatting>
  <conditionalFormatting sqref="H5:H47">
    <cfRule type="top10" dxfId="92"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Z56"/>
  <sheetViews>
    <sheetView showGridLines="0" zoomScaleNormal="100" workbookViewId="0">
      <pane xSplit="2" ySplit="4" topLeftCell="C5"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329</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投入係数表!W5</f>
        <v>0</v>
      </c>
      <c r="E5" s="191">
        <f>$C$25*D5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投入係数表!W6</f>
        <v>0</v>
      </c>
      <c r="E6" s="191">
        <f t="shared" ref="E6:E47" si="9">$C$25*D6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投入係数表!W7</f>
        <v>0</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投入係数表!W8</f>
        <v>4.763422000023288E-5</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投入係数表!W9</f>
        <v>0</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47"/>
      <c r="D10" s="190">
        <f>投入係数表!W10</f>
        <v>2.1879985053440301E-3</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投入係数表!W11</f>
        <v>6.8243959187000306E-3</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302</v>
      </c>
      <c r="C12" s="247"/>
      <c r="D12" s="190">
        <f>投入係数表!W12</f>
        <v>9.863988423826001E-3</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304</v>
      </c>
      <c r="C13" s="247"/>
      <c r="D13" s="190">
        <f>投入係数表!W13</f>
        <v>1.0574796840051698E-3</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47"/>
      <c r="D14" s="190">
        <f>投入係数表!W14</f>
        <v>2.6673046123685956E-2</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308</v>
      </c>
      <c r="C15" s="232"/>
      <c r="D15" s="190">
        <f>投入係数表!W15</f>
        <v>8.9208308678213905E-3</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310</v>
      </c>
      <c r="C16" s="247"/>
      <c r="D16" s="190">
        <f>投入係数表!W16</f>
        <v>2.2520400677887879E-3</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47"/>
      <c r="D17" s="190">
        <f>投入係数表!W17</f>
        <v>4.5141362486887356E-3</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313</v>
      </c>
      <c r="C18" s="247"/>
      <c r="D18" s="190">
        <f>投入係数表!W18</f>
        <v>5.0602890444469611E-2</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315</v>
      </c>
      <c r="C19" s="247"/>
      <c r="D19" s="190">
        <f>投入係数表!W19</f>
        <v>6.5273700935430223E-2</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317</v>
      </c>
      <c r="C20" s="247"/>
      <c r="D20" s="190">
        <f>投入係数表!W20</f>
        <v>3.3363536957274224E-2</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319</v>
      </c>
      <c r="C21" s="247"/>
      <c r="D21" s="190">
        <f>投入係数表!W21</f>
        <v>1.3825567720512036E-2</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49"/>
      <c r="D22" s="190">
        <f>投入係数表!W22</f>
        <v>2.4071159173451014E-3</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49"/>
      <c r="D23" s="190">
        <f>投入係数表!W23</f>
        <v>1.0902943688942193E-3</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321</v>
      </c>
      <c r="C24" s="248"/>
      <c r="D24" s="190">
        <f>投入係数表!W24</f>
        <v>8.6860470901313547E-2</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328</v>
      </c>
      <c r="C25" s="336">
        <f>まとめ!$C$26</f>
        <v>0</v>
      </c>
      <c r="D25" s="190">
        <f>投入係数表!W25</f>
        <v>0.16713683406037266</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173</v>
      </c>
      <c r="C26" s="232"/>
      <c r="D26" s="190">
        <f>投入係数表!W26</f>
        <v>4.4458605333550687E-5</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32"/>
      <c r="D27" s="190">
        <f>投入係数表!W27</f>
        <v>0</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43" t="s">
        <v>240</v>
      </c>
      <c r="C28" s="233"/>
      <c r="D28" s="190">
        <f>投入係数表!W28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32"/>
      <c r="D29" s="190">
        <f>投入係数表!W29</f>
        <v>0</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32"/>
      <c r="D30" s="190">
        <f>投入係数表!W30</f>
        <v>3.0385339669037441E-3</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32"/>
      <c r="D31" s="190">
        <f>投入係数表!W31</f>
        <v>2.323491397789137E-4</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241</v>
      </c>
      <c r="C32" s="232"/>
      <c r="D32" s="190">
        <f>投入係数表!W32</f>
        <v>7.8649389911495619E-3</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32"/>
      <c r="D33" s="190">
        <f>投入係数表!W33</f>
        <v>4.7845927644678358E-4</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243</v>
      </c>
      <c r="C34" s="232"/>
      <c r="D34" s="190">
        <f>投入係数表!W34</f>
        <v>1.6619050088970139E-4</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32"/>
      <c r="D35" s="190">
        <f>投入係数表!W35</f>
        <v>5.3140735832259797E-2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36</v>
      </c>
      <c r="C36" s="232"/>
      <c r="D36" s="190">
        <f>投入係数表!W36</f>
        <v>5.1217371882472619E-3</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32"/>
      <c r="D37" s="190">
        <f>投入係数表!W37</f>
        <v>2.0572690348989466E-3</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32"/>
      <c r="D38" s="190">
        <f>投入係数表!W38</f>
        <v>1.779402751564255E-2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120</v>
      </c>
      <c r="C39" s="232"/>
      <c r="D39" s="190">
        <f>投入係数表!W39</f>
        <v>1.4815300958294652E-2</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32"/>
      <c r="D40" s="190">
        <f>投入係数表!W40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39</v>
      </c>
      <c r="C41" s="232"/>
      <c r="D41" s="190">
        <f>投入係数表!W41</f>
        <v>9.8179420111591106E-4</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投入係数表!W42</f>
        <v>0</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投入係数表!W43</f>
        <v>5.361496095581767E-4</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投入係数表!W44</f>
        <v>4.0085254668418197E-2</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投入係数表!W45</f>
        <v>1.1114651333387672E-4</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投入係数表!W46</f>
        <v>9.2992582822676848E-4</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投入係数表!W47</f>
        <v>8.7710477093762146E-3</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投入係数表!W48</f>
        <v>0.63907128090534659</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4"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91" priority="5" rank="5"/>
  </conditionalFormatting>
  <conditionalFormatting sqref="G5:G47">
    <cfRule type="top10" dxfId="90" priority="4" rank="5"/>
  </conditionalFormatting>
  <conditionalFormatting sqref="I5:I47">
    <cfRule type="top10" dxfId="89" priority="2" rank="5"/>
  </conditionalFormatting>
  <conditionalFormatting sqref="H5:H47">
    <cfRule type="top10" dxfId="88"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Z56"/>
  <sheetViews>
    <sheetView showGridLines="0" zoomScaleNormal="100" workbookViewId="0">
      <pane xSplit="2" ySplit="4" topLeftCell="C5"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327</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投入係数表!X5</f>
        <v>0</v>
      </c>
      <c r="E5" s="191">
        <f>$C$26*D5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投入係数表!X6</f>
        <v>0</v>
      </c>
      <c r="E6" s="191">
        <f t="shared" ref="E6:E47" si="9">$C$26*D6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投入係数表!X7</f>
        <v>0</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投入係数表!X8</f>
        <v>2.6428720090121935E-5</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投入係数表!X9</f>
        <v>0</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47"/>
      <c r="D10" s="190">
        <f>投入係数表!X10</f>
        <v>1.6914380857678039E-3</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投入係数表!X11</f>
        <v>4.7902055163346006E-3</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302</v>
      </c>
      <c r="C12" s="247"/>
      <c r="D12" s="190">
        <f>投入係数表!X12</f>
        <v>1.1562565039428346E-2</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304</v>
      </c>
      <c r="C13" s="247"/>
      <c r="D13" s="190">
        <f>投入係数表!X13</f>
        <v>4.162523414194205E-4</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47"/>
      <c r="D14" s="190">
        <f>投入係数表!X14</f>
        <v>3.6861457345697568E-2</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308</v>
      </c>
      <c r="C15" s="232"/>
      <c r="D15" s="190">
        <f>投入係数表!X15</f>
        <v>6.3428928216292648E-3</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310</v>
      </c>
      <c r="C16" s="247"/>
      <c r="D16" s="190">
        <f>投入係数表!X16</f>
        <v>8.1929032279377996E-4</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47"/>
      <c r="D17" s="190">
        <f>投入係数表!X17</f>
        <v>2.7684084294402728E-3</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313</v>
      </c>
      <c r="C18" s="247"/>
      <c r="D18" s="190">
        <f>投入係数表!X18</f>
        <v>1.1212384498234231E-2</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315</v>
      </c>
      <c r="C19" s="247"/>
      <c r="D19" s="190">
        <f>投入係数表!X19</f>
        <v>4.7191783310923982E-2</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317</v>
      </c>
      <c r="C20" s="247"/>
      <c r="D20" s="190">
        <f>投入係数表!X20</f>
        <v>2.8985698758841234E-2</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319</v>
      </c>
      <c r="C21" s="247"/>
      <c r="D21" s="190">
        <f>投入係数表!X21</f>
        <v>3.1417141007132449E-3</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49"/>
      <c r="D22" s="190">
        <f>投入係数表!X22</f>
        <v>1.2058103541118133E-3</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49"/>
      <c r="D23" s="190">
        <f>投入係数表!X23</f>
        <v>1.7905457861057612E-3</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321</v>
      </c>
      <c r="C24" s="249"/>
      <c r="D24" s="190">
        <f>投入係数表!X24</f>
        <v>0.29803006927628256</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50"/>
      <c r="D25" s="190">
        <f>投入係数表!X25</f>
        <v>1.8503407653096621E-2</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174</v>
      </c>
      <c r="C26" s="336">
        <f>まとめ!$C$27</f>
        <v>0</v>
      </c>
      <c r="D26" s="190">
        <f>投入係数表!X26</f>
        <v>2.4529155833644421E-2</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32"/>
      <c r="D27" s="190">
        <f>投入係数表!X27</f>
        <v>0</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43" t="s">
        <v>240</v>
      </c>
      <c r="C28" s="233"/>
      <c r="D28" s="190">
        <f>投入係数表!X28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32"/>
      <c r="D29" s="190">
        <f>投入係数表!X29</f>
        <v>0</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32"/>
      <c r="D30" s="190">
        <f>投入係数表!X30</f>
        <v>1.0363361865339064E-2</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32"/>
      <c r="D31" s="190">
        <f>投入係数表!X31</f>
        <v>1.6517950056326209E-4</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241</v>
      </c>
      <c r="C32" s="232"/>
      <c r="D32" s="190">
        <f>投入係数表!X32</f>
        <v>5.9894086904238837E-3</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32"/>
      <c r="D33" s="190">
        <f>投入係数表!X33</f>
        <v>2.1142976072097548E-4</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243</v>
      </c>
      <c r="C34" s="232"/>
      <c r="D34" s="190">
        <f>投入係数表!X34</f>
        <v>1.5857232054073162E-4</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32"/>
      <c r="D35" s="190">
        <f>投入係数表!X35</f>
        <v>4.3260511197518343E-2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36</v>
      </c>
      <c r="C36" s="232"/>
      <c r="D36" s="190">
        <f>投入係数表!X36</f>
        <v>5.8770866300408651E-3</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32"/>
      <c r="D37" s="190">
        <f>投入係数表!X37</f>
        <v>2.6527827790459894E-3</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32"/>
      <c r="D38" s="190">
        <f>投入係数表!X38</f>
        <v>1.9947076488019532E-2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120</v>
      </c>
      <c r="C39" s="232"/>
      <c r="D39" s="190">
        <f>投入係数表!X39</f>
        <v>1.5834106923994305E-2</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32"/>
      <c r="D40" s="190">
        <f>投入係数表!X40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39</v>
      </c>
      <c r="C41" s="232"/>
      <c r="D41" s="190">
        <f>投入係数表!X41</f>
        <v>1.5196514051820113E-3</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投入係数表!X42</f>
        <v>0</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投入係数表!X43</f>
        <v>6.0125338205027406E-4</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投入係数表!X44</f>
        <v>3.3217597563272007E-2</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投入係数表!X45</f>
        <v>1.2553642042807919E-4</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投入係数表!X46</f>
        <v>7.7634365264733188E-4</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投入係数表!X47</f>
        <v>2.8840340798345562E-3</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投入係数表!X48</f>
        <v>0.64345344085417622</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7.6"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87" priority="5" rank="5"/>
  </conditionalFormatting>
  <conditionalFormatting sqref="G5:G47">
    <cfRule type="top10" dxfId="86" priority="4" rank="5"/>
  </conditionalFormatting>
  <conditionalFormatting sqref="I5:I47">
    <cfRule type="top10" dxfId="85" priority="2" rank="5"/>
  </conditionalFormatting>
  <conditionalFormatting sqref="H5:H47">
    <cfRule type="top10" dxfId="84"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Z56"/>
  <sheetViews>
    <sheetView showGridLines="0" zoomScaleNormal="100" workbookViewId="0">
      <pane xSplit="2" ySplit="4" topLeftCell="C5"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330</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投入係数表!Y5</f>
        <v>0</v>
      </c>
      <c r="E5" s="191">
        <f>$C$27*D5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投入係数表!Y6</f>
        <v>0</v>
      </c>
      <c r="E6" s="191">
        <f t="shared" ref="E6:E47" si="9">$C$27*D6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投入係数表!Y7</f>
        <v>0</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投入係数表!Y8</f>
        <v>1.304466158310826E-4</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投入係数表!Y9</f>
        <v>0</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47"/>
      <c r="D10" s="190">
        <f>投入係数表!Y10</f>
        <v>1.7140365054669634E-3</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投入係数表!Y11</f>
        <v>1.0320556853075783E-3</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302</v>
      </c>
      <c r="C12" s="247"/>
      <c r="D12" s="190">
        <f>投入係数表!Y12</f>
        <v>1.0394772231770993E-2</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304</v>
      </c>
      <c r="C13" s="247"/>
      <c r="D13" s="190">
        <f>投入係数表!Y13</f>
        <v>1.6023746950317639E-3</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47"/>
      <c r="D14" s="190">
        <f>投入係数表!Y14</f>
        <v>2.5763822521897694E-2</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308</v>
      </c>
      <c r="C15" s="232"/>
      <c r="D15" s="190">
        <f>投入係数表!Y15</f>
        <v>1.4690518483417051E-2</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310</v>
      </c>
      <c r="C16" s="247"/>
      <c r="D16" s="190">
        <f>投入係数表!Y16</f>
        <v>7.6063064471854105E-5</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47"/>
      <c r="D17" s="190">
        <f>投入係数表!Y17</f>
        <v>5.3109264068602847E-3</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313</v>
      </c>
      <c r="C18" s="247"/>
      <c r="D18" s="190">
        <f>投入係数表!Y18</f>
        <v>4.5153991367735229E-2</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315</v>
      </c>
      <c r="C19" s="247"/>
      <c r="D19" s="190">
        <f>投入係数表!Y19</f>
        <v>2.5810815330150345E-2</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317</v>
      </c>
      <c r="C20" s="247"/>
      <c r="D20" s="190">
        <f>投入係数表!Y20</f>
        <v>8.2273136367155362E-3</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319</v>
      </c>
      <c r="C21" s="247"/>
      <c r="D21" s="190">
        <f>投入係数表!Y21</f>
        <v>7.1305889492254103E-3</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49"/>
      <c r="D22" s="190">
        <f>投入係数表!Y22</f>
        <v>7.5065314152466221E-4</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49"/>
      <c r="D23" s="190">
        <f>投入係数表!Y23</f>
        <v>3.1484565634017666E-4</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321</v>
      </c>
      <c r="C24" s="249"/>
      <c r="D24" s="190">
        <f>投入係数表!Y24</f>
        <v>1.4106033882738593E-2</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50"/>
      <c r="D25" s="190">
        <f>投入係数表!Y25</f>
        <v>3.3838332544884754E-2</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174</v>
      </c>
      <c r="C26" s="247"/>
      <c r="D26" s="190">
        <f>投入係数表!Y26</f>
        <v>5.9520733713558328E-3</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336">
        <f>まとめ!$C$28</f>
        <v>0</v>
      </c>
      <c r="D27" s="190">
        <f>投入係数表!Y27</f>
        <v>0.46523237389375205</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43" t="s">
        <v>240</v>
      </c>
      <c r="C28" s="233"/>
      <c r="D28" s="190">
        <f>投入係数表!Y28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32"/>
      <c r="D29" s="190">
        <f>投入係数表!Y29</f>
        <v>0</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32"/>
      <c r="D30" s="190">
        <f>投入係数表!Y30</f>
        <v>1.5683156872156219E-3</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32"/>
      <c r="D31" s="190">
        <f>投入係数表!Y31</f>
        <v>5.4937857092221753E-5</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241</v>
      </c>
      <c r="C32" s="232"/>
      <c r="D32" s="190">
        <f>投入係数表!Y32</f>
        <v>1.164226807863529E-2</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32"/>
      <c r="D33" s="190">
        <f>投入係数表!Y33</f>
        <v>2.9809330529860235E-4</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243</v>
      </c>
      <c r="C34" s="232"/>
      <c r="D34" s="190">
        <f>投入係数表!Y34</f>
        <v>3.763120031765414E-5</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32"/>
      <c r="D35" s="190">
        <f>投入係数表!Y35</f>
        <v>4.0137586073672037E-2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36</v>
      </c>
      <c r="C36" s="232"/>
      <c r="D36" s="190">
        <f>投入係数表!Y36</f>
        <v>3.3629728820701618E-3</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32"/>
      <c r="D37" s="190">
        <f>投入係数表!Y37</f>
        <v>6.2950654410268896E-4</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32"/>
      <c r="D38" s="190">
        <f>投入係数表!Y38</f>
        <v>1.4657691266118671E-2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120</v>
      </c>
      <c r="C39" s="232"/>
      <c r="D39" s="190">
        <f>投入係数表!Y39</f>
        <v>2.7677101143612792E-3</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32"/>
      <c r="D40" s="190">
        <f>投入係数表!Y40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39</v>
      </c>
      <c r="C41" s="232"/>
      <c r="D41" s="190">
        <f>投入係数表!Y41</f>
        <v>1.6228840071525147E-4</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投入係数表!Y42</f>
        <v>0</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投入係数表!Y43</f>
        <v>1.345115245396999E-4</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投入係数表!Y44</f>
        <v>2.5907018169587622E-2</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投入係数表!Y45</f>
        <v>9.367766887586243E-5</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投入係数表!Y46</f>
        <v>2.4999188557996426E-4</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投入係数表!Y47</f>
        <v>1.5766302732105209E-3</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投入係数表!Y48</f>
        <v>0.77051286891587101</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6.45"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83" priority="5" rank="5"/>
  </conditionalFormatting>
  <conditionalFormatting sqref="G5:G47">
    <cfRule type="top10" dxfId="82" priority="4" rank="5"/>
  </conditionalFormatting>
  <conditionalFormatting sqref="I5:I47">
    <cfRule type="top10" dxfId="81" priority="2" rank="5"/>
  </conditionalFormatting>
  <conditionalFormatting sqref="H5:H47">
    <cfRule type="top10" dxfId="80"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Z56"/>
  <sheetViews>
    <sheetView showGridLines="0" zoomScaleNormal="100" workbookViewId="0">
      <pane xSplit="2" ySplit="4" topLeftCell="C5"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352</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31"/>
      <c r="D5" s="245">
        <f>投入係数表!Z5</f>
        <v>0</v>
      </c>
      <c r="E5" s="191">
        <f>$C$28*D5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32"/>
      <c r="D6" s="190">
        <f>投入係数表!Z6</f>
        <v>0</v>
      </c>
      <c r="E6" s="191">
        <f t="shared" ref="E6:E47" si="9">$C$28*D6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32"/>
      <c r="D7" s="190">
        <f>投入係数表!Z7</f>
        <v>0</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32"/>
      <c r="D8" s="190">
        <f>投入係数表!Z8</f>
        <v>1.0269638943863368E-4</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32"/>
      <c r="D9" s="190">
        <f>投入係数表!Z9</f>
        <v>0</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32"/>
      <c r="D10" s="190">
        <f>投入係数表!Z10</f>
        <v>7.0146855836897249E-4</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投入係数表!Z11</f>
        <v>3.620482881904374E-4</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29</v>
      </c>
      <c r="C12" s="232"/>
      <c r="D12" s="190">
        <f>投入係数表!Z12</f>
        <v>2.1096275254173565E-3</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v>
      </c>
      <c r="C13" s="232"/>
      <c r="D13" s="190">
        <f>投入係数表!Z13</f>
        <v>7.5594986327455274E-3</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32"/>
      <c r="D14" s="190">
        <f>投入係数表!Z14</f>
        <v>2.8279800664567482E-2</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236</v>
      </c>
      <c r="C15" s="232"/>
      <c r="D15" s="190">
        <f>投入係数表!Z15</f>
        <v>2.2628018011902338E-4</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237</v>
      </c>
      <c r="C16" s="232"/>
      <c r="D16" s="190">
        <f>投入係数表!Z16</f>
        <v>1.0443700620878001E-5</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32"/>
      <c r="D17" s="190">
        <f>投入係数表!Z17</f>
        <v>1.1369708742595852E-2</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v>
      </c>
      <c r="C18" s="232"/>
      <c r="D18" s="190">
        <f>投入係数表!Z18</f>
        <v>5.2705875800030987E-3</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32</v>
      </c>
      <c r="C19" s="232"/>
      <c r="D19" s="190">
        <f>投入係数表!Z19</f>
        <v>1.860545265609416E-2</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33</v>
      </c>
      <c r="C20" s="232"/>
      <c r="D20" s="190">
        <f>投入係数表!Z20</f>
        <v>1.361162314254433E-3</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150</v>
      </c>
      <c r="C21" s="232"/>
      <c r="D21" s="190">
        <f>投入係数表!Z21</f>
        <v>1.5508895422003833E-3</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32"/>
      <c r="D22" s="190">
        <f>投入係数表!Z22</f>
        <v>2.4890819813092572E-4</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32"/>
      <c r="D23" s="190">
        <f>投入係数表!Z23</f>
        <v>1.0095577266848734E-3</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238</v>
      </c>
      <c r="C24" s="232"/>
      <c r="D24" s="190">
        <f>投入係数表!Z24</f>
        <v>7.467245943927771E-3</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31"/>
      <c r="D25" s="190">
        <f>投入係数表!Z25</f>
        <v>1.7806509558596993E-3</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173</v>
      </c>
      <c r="C26" s="232"/>
      <c r="D26" s="190">
        <f>投入係数表!Z26</f>
        <v>2.9590485092487673E-5</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32"/>
      <c r="D27" s="190">
        <f>投入係数表!Z27</f>
        <v>0</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43" t="s">
        <v>240</v>
      </c>
      <c r="C28" s="336">
        <f>まとめ!$C$29</f>
        <v>0</v>
      </c>
      <c r="D28" s="190">
        <f>投入係数表!Z28</f>
        <v>0.34081624482819239</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32"/>
      <c r="D29" s="190">
        <f>投入係数表!Z29</f>
        <v>0</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32"/>
      <c r="D30" s="190">
        <f>投入係数表!Z30</f>
        <v>3.8015070259995926E-3</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32"/>
      <c r="D31" s="190">
        <f>投入係数表!Z31</f>
        <v>1.9494907825638936E-4</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241</v>
      </c>
      <c r="C32" s="232"/>
      <c r="D32" s="190">
        <f>投入係数表!Z32</f>
        <v>1.8274735469766358E-2</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32"/>
      <c r="D33" s="190">
        <f>投入係数表!Z33</f>
        <v>2.2105832980858438E-4</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243</v>
      </c>
      <c r="C34" s="232"/>
      <c r="D34" s="190">
        <f>投入係数表!Z34</f>
        <v>6.9624670805853343E-6</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32"/>
      <c r="D35" s="190">
        <f>投入係数表!Z35</f>
        <v>2.0523612336795422E-2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36</v>
      </c>
      <c r="C36" s="232"/>
      <c r="D36" s="190">
        <f>投入係数表!Z36</f>
        <v>1.015998008734415E-2</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32"/>
      <c r="D37" s="190">
        <f>投入係数表!Z37</f>
        <v>6.3706573787355807E-4</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32"/>
      <c r="D38" s="190">
        <f>投入係数表!Z38</f>
        <v>6.3776198458161664E-3</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120</v>
      </c>
      <c r="C39" s="232"/>
      <c r="D39" s="190">
        <f>投入係数表!Z39</f>
        <v>3.0721885993082788E-3</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32"/>
      <c r="D40" s="190">
        <f>投入係数表!Z40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39</v>
      </c>
      <c r="C41" s="232"/>
      <c r="D41" s="190">
        <f>投入係数表!Z41</f>
        <v>5.9180970184975346E-5</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投入係数表!Z42</f>
        <v>0</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投入係数表!Z43</f>
        <v>3.0112670123531572E-4</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投入係数表!Z44</f>
        <v>6.2609985222163628E-2</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投入係数表!Z45</f>
        <v>5.3959119874536346E-5</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投入係数表!Z46</f>
        <v>5.5003489936624145E-4</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投入係数表!Z47</f>
        <v>5.1992222924270989E-3</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投入係数表!Z48</f>
        <v>0.56090505109580524</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4.6"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79" priority="5" rank="5"/>
  </conditionalFormatting>
  <conditionalFormatting sqref="G5:G47">
    <cfRule type="top10" dxfId="78" priority="4" rank="5"/>
  </conditionalFormatting>
  <conditionalFormatting sqref="I5:I47">
    <cfRule type="top10" dxfId="77" priority="2" rank="5"/>
  </conditionalFormatting>
  <conditionalFormatting sqref="H5:H47">
    <cfRule type="top10" dxfId="76"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ignoredErrors>
    <ignoredError sqref="D48 F48"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Z56"/>
  <sheetViews>
    <sheetView showGridLines="0" zoomScaleNormal="100" workbookViewId="0">
      <pane xSplit="2" ySplit="4" topLeftCell="C9"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331</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投入係数表!AA5</f>
        <v>0</v>
      </c>
      <c r="E5" s="191">
        <f>$C$29*D5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投入係数表!AA6</f>
        <v>0</v>
      </c>
      <c r="E6" s="191">
        <f t="shared" ref="E6:E47" si="9">$C$29*D6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投入係数表!AA7</f>
        <v>0</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投入係数表!AA8</f>
        <v>1.7764955427726831E-6</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投入係数表!AA9</f>
        <v>0</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47"/>
      <c r="D10" s="190">
        <f>投入係数表!AA10</f>
        <v>8.0475248087602546E-4</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投入係数表!AA11</f>
        <v>2.2561493393213079E-3</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302</v>
      </c>
      <c r="C12" s="247"/>
      <c r="D12" s="190">
        <f>投入係数表!AA12</f>
        <v>6.0631792874831676E-3</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304</v>
      </c>
      <c r="C13" s="247"/>
      <c r="D13" s="190">
        <f>投入係数表!AA13</f>
        <v>3.0857727577961506E-3</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47"/>
      <c r="D14" s="190">
        <f>投入係数表!AA14</f>
        <v>3.7555115774214522E-3</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308</v>
      </c>
      <c r="C15" s="232"/>
      <c r="D15" s="190">
        <f>投入係数表!AA15</f>
        <v>1.6144791492718146E-2</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310</v>
      </c>
      <c r="C16" s="247"/>
      <c r="D16" s="190">
        <f>投入係数表!AA16</f>
        <v>3.3753415312680981E-5</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47"/>
      <c r="D17" s="190">
        <f>投入係数表!AA17</f>
        <v>2.9933949895719712E-3</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313</v>
      </c>
      <c r="C18" s="247"/>
      <c r="D18" s="190">
        <f>投入係数表!AA18</f>
        <v>0.11281634944377925</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315</v>
      </c>
      <c r="C19" s="247"/>
      <c r="D19" s="190">
        <f>投入係数表!AA19</f>
        <v>1.0429805331618422E-2</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317</v>
      </c>
      <c r="C20" s="247"/>
      <c r="D20" s="190">
        <f>投入係数表!AA20</f>
        <v>1.751269306065311E-2</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319</v>
      </c>
      <c r="C21" s="247"/>
      <c r="D21" s="190">
        <f>投入係数表!AA21</f>
        <v>2.1866883635988956E-2</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49"/>
      <c r="D22" s="190">
        <f>投入係数表!AA22</f>
        <v>3.1195261731088316E-3</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49"/>
      <c r="D23" s="190">
        <f>投入係数表!AA23</f>
        <v>2.3805040273153954E-4</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321</v>
      </c>
      <c r="C24" s="249"/>
      <c r="D24" s="190">
        <f>投入係数表!AA24</f>
        <v>1.6183874394659144E-3</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50"/>
      <c r="D25" s="190">
        <f>投入係数表!AA25</f>
        <v>1.8457788689408179E-2</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174</v>
      </c>
      <c r="C26" s="247"/>
      <c r="D26" s="190">
        <f>投入係数表!AA26</f>
        <v>1.3874430189054657E-3</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47"/>
      <c r="D27" s="190">
        <f>投入係数表!AA27</f>
        <v>0.10141124805917862</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36" t="s">
        <v>240</v>
      </c>
      <c r="C28" s="233"/>
      <c r="D28" s="190">
        <f>投入係数表!AA28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336">
        <f>まとめ!$C$30</f>
        <v>0</v>
      </c>
      <c r="D29" s="190">
        <f>投入係数表!AA29</f>
        <v>0.19035682689472133</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32"/>
      <c r="D30" s="190">
        <f>投入係数表!AA30</f>
        <v>1.9132856995661798E-3</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32"/>
      <c r="D31" s="190">
        <f>投入係数表!AA31</f>
        <v>1.883085275339044E-4</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241</v>
      </c>
      <c r="C32" s="232"/>
      <c r="D32" s="190">
        <f>投入係数表!AA32</f>
        <v>1.6025766291352377E-2</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32"/>
      <c r="D33" s="190">
        <f>投入係数表!AA33</f>
        <v>6.1822044888489372E-4</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243</v>
      </c>
      <c r="C34" s="232"/>
      <c r="D34" s="190">
        <f>投入係数表!AA34</f>
        <v>2.8637108149495651E-3</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32"/>
      <c r="D35" s="190">
        <f>投入係数表!AA35</f>
        <v>4.7039825477077878E-2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36</v>
      </c>
      <c r="C36" s="232"/>
      <c r="D36" s="190">
        <f>投入係数表!AA36</f>
        <v>8.4596717746835172E-3</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32"/>
      <c r="D37" s="190">
        <f>投入係数表!AA37</f>
        <v>2.4924232465100746E-3</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32"/>
      <c r="D38" s="190">
        <f>投入係数表!AA38</f>
        <v>1.5292073632187257E-2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120</v>
      </c>
      <c r="C39" s="232"/>
      <c r="D39" s="190">
        <f>投入係数表!AA39</f>
        <v>4.31688416893762E-3</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32"/>
      <c r="D40" s="190">
        <f>投入係数表!AA40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39</v>
      </c>
      <c r="C41" s="232"/>
      <c r="D41" s="190">
        <f>投入係数表!AA41</f>
        <v>2.1317946513272197E-4</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投入係数表!AA42</f>
        <v>0</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投入係数表!AA43</f>
        <v>1.1760400493155162E-3</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投入係数表!AA44</f>
        <v>4.5863785427762364E-2</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投入係数表!AA45</f>
        <v>1.3146067016517855E-4</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投入係数表!AA46</f>
        <v>1.5650925731827338E-3</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投入係数表!AA47</f>
        <v>9.951928030612572E-3</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投入係数表!AA48</f>
        <v>0.67246574028345762</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8.9"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75" priority="5" rank="5"/>
  </conditionalFormatting>
  <conditionalFormatting sqref="G5:G47">
    <cfRule type="top10" dxfId="74" priority="4" rank="5"/>
  </conditionalFormatting>
  <conditionalFormatting sqref="I5:I47">
    <cfRule type="top10" dxfId="73" priority="2" rank="5"/>
  </conditionalFormatting>
  <conditionalFormatting sqref="H5:H47">
    <cfRule type="top10" dxfId="72"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Z56"/>
  <sheetViews>
    <sheetView showGridLines="0" zoomScaleNormal="100" workbookViewId="0">
      <pane xSplit="2" ySplit="4" topLeftCell="C5"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332</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投入係数表!AB5</f>
        <v>1.3616739548908991E-3</v>
      </c>
      <c r="E5" s="191">
        <f>$C$30*D5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投入係数表!AB6</f>
        <v>2.9764885224377161E-4</v>
      </c>
      <c r="E6" s="191">
        <f t="shared" ref="E6:E47" si="9">$C$30*D6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投入係数表!AB7</f>
        <v>8.6791067196314718E-4</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投入係数表!AB8</f>
        <v>6.0364299941026585E-4</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投入係数表!AB9</f>
        <v>3.3450723815246297E-3</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47"/>
      <c r="D10" s="190">
        <f>投入係数表!AB10</f>
        <v>3.5856950517964637E-3</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投入係数表!AB11</f>
        <v>8.5304213817582977E-2</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302</v>
      </c>
      <c r="C12" s="247"/>
      <c r="D12" s="190">
        <f>投入係数表!AB12</f>
        <v>3.7869557476827895E-2</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304</v>
      </c>
      <c r="C13" s="247"/>
      <c r="D13" s="190">
        <f>投入係数表!AB13</f>
        <v>1.9541898944042016E-3</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47"/>
      <c r="D14" s="190">
        <f>投入係数表!AB14</f>
        <v>5.693716549276185E-2</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308</v>
      </c>
      <c r="C15" s="232"/>
      <c r="D15" s="190">
        <f>投入係数表!AB15</f>
        <v>3.8485718418622247E-3</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310</v>
      </c>
      <c r="C16" s="247"/>
      <c r="D16" s="190">
        <f>投入係数表!AB16</f>
        <v>1.9889619565822123E-4</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47"/>
      <c r="D17" s="190">
        <f>投入係数表!AB17</f>
        <v>6.3632873785759592E-3</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313</v>
      </c>
      <c r="C18" s="247"/>
      <c r="D18" s="190">
        <f>投入係数表!AB18</f>
        <v>3.5425776946957305E-3</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315</v>
      </c>
      <c r="C19" s="247"/>
      <c r="D19" s="190">
        <f>投入係数表!AB19</f>
        <v>1.536229707024513E-2</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317</v>
      </c>
      <c r="C20" s="247"/>
      <c r="D20" s="190">
        <f>投入係数表!AB20</f>
        <v>1.679629691446629E-2</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319</v>
      </c>
      <c r="C21" s="247"/>
      <c r="D21" s="190">
        <f>投入係数表!AB21</f>
        <v>1.6829678094157182E-4</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49"/>
      <c r="D22" s="190">
        <f>投入係数表!AB22</f>
        <v>5.4244416997696699E-5</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49"/>
      <c r="D23" s="190">
        <f>投入係数表!AB23</f>
        <v>3.073850296536146E-4</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321</v>
      </c>
      <c r="C24" s="249"/>
      <c r="D24" s="190">
        <f>投入係数表!AB24</f>
        <v>1.838746647973206E-3</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50"/>
      <c r="D25" s="190">
        <f>投入係数表!AB25</f>
        <v>8.3313860978513643E-4</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174</v>
      </c>
      <c r="C26" s="247"/>
      <c r="D26" s="190">
        <f>投入係数表!AB26</f>
        <v>3.894470963937199E-5</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47"/>
      <c r="D27" s="190">
        <f>投入係数表!AB27</f>
        <v>0</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36" t="s">
        <v>240</v>
      </c>
      <c r="C28" s="233"/>
      <c r="D28" s="190">
        <f>投入係数表!AB28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47"/>
      <c r="D29" s="190">
        <f>投入係数表!AB29</f>
        <v>0</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336">
        <f>まとめ!$C$31</f>
        <v>0</v>
      </c>
      <c r="D30" s="190">
        <f>投入係数表!AB30</f>
        <v>3.8882119927451567E-2</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32"/>
      <c r="D31" s="190">
        <f>投入係数表!AB31</f>
        <v>1.6134236850596966E-4</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241</v>
      </c>
      <c r="C32" s="232"/>
      <c r="D32" s="190">
        <f>投入係数表!AB32</f>
        <v>1.6824114564208698E-2</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32"/>
      <c r="D33" s="190">
        <f>投入係数表!AB33</f>
        <v>8.484383171434612E-4</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243</v>
      </c>
      <c r="C34" s="232"/>
      <c r="D34" s="190">
        <f>投入係数表!AB34</f>
        <v>2.9208532229528994E-4</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32"/>
      <c r="D35" s="190">
        <f>投入係数表!AB35</f>
        <v>6.4997329505624729E-2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36</v>
      </c>
      <c r="C36" s="232"/>
      <c r="D36" s="190">
        <f>投入係数表!AB36</f>
        <v>1.8077299685104204E-2</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32"/>
      <c r="D37" s="190">
        <f>投入係数表!AB37</f>
        <v>2.7066573199363534E-3</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32"/>
      <c r="D38" s="190">
        <f>投入係数表!AB38</f>
        <v>0.10647205438906877</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120</v>
      </c>
      <c r="C39" s="232"/>
      <c r="D39" s="190">
        <f>投入係数表!AB39</f>
        <v>7.2005986358224562E-3</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32"/>
      <c r="D40" s="190">
        <f>投入係数表!AB40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39</v>
      </c>
      <c r="C41" s="232"/>
      <c r="D41" s="190">
        <f>投入係数表!AB41</f>
        <v>4.5899122074974128E-5</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投入係数表!AB42</f>
        <v>9.7361774098429974E-6</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投入係数表!AB43</f>
        <v>9.1937332398660298E-4</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投入係数表!AB44</f>
        <v>3.9043462295957537E-2</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投入係数表!AB45</f>
        <v>1.0431618653403211E-4</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投入係数表!AB46</f>
        <v>9.416274437805299E-4</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投入係数表!AB47</f>
        <v>3.9793147956515449E-3</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投入係数表!AB48</f>
        <v>0.54298522326445686</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5.9"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71" priority="5" rank="5"/>
  </conditionalFormatting>
  <conditionalFormatting sqref="G5:G47">
    <cfRule type="top10" dxfId="70" priority="4" rank="5"/>
  </conditionalFormatting>
  <conditionalFormatting sqref="I5:I47">
    <cfRule type="top10" dxfId="69" priority="2" rank="5"/>
  </conditionalFormatting>
  <conditionalFormatting sqref="H5:H47">
    <cfRule type="top10" dxfId="68"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56"/>
  <sheetViews>
    <sheetView showGridLines="0" zoomScaleNormal="100" workbookViewId="0">
      <pane xSplit="2" ySplit="4" topLeftCell="C5" activePane="bottomRight" state="frozen"/>
      <selection pane="topRight"/>
      <selection pane="bottomLeft"/>
      <selection pane="bottomRight" activeCell="C5" sqref="C5"/>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335</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投入係数表!AC5</f>
        <v>9.793747609609675E-4</v>
      </c>
      <c r="E5" s="191">
        <f>$C$31*D5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投入係数表!AC6</f>
        <v>3.2893060789601148E-5</v>
      </c>
      <c r="E6" s="191">
        <f t="shared" ref="E6:E47" si="9">$C$31*D6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投入係数表!AC7</f>
        <v>0</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投入係数表!AC8</f>
        <v>5.9875045066718089E-3</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投入係数表!AC9</f>
        <v>1.5156606442267196E-5</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47"/>
      <c r="D10" s="190">
        <f>投入係数表!AC10</f>
        <v>3.0800159176615741E-3</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投入係数表!AC11</f>
        <v>5.6578966887007177E-2</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302</v>
      </c>
      <c r="C12" s="247"/>
      <c r="D12" s="190">
        <f>投入係数表!AC12</f>
        <v>5.5634420072764607E-3</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304</v>
      </c>
      <c r="C13" s="247"/>
      <c r="D13" s="190">
        <f>投入係数表!AC13</f>
        <v>1.1949533015281084E-2</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47"/>
      <c r="D14" s="190">
        <f>投入係数表!AC14</f>
        <v>1.1940181066625217E-2</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308</v>
      </c>
      <c r="C15" s="232"/>
      <c r="D15" s="190">
        <f>投入係数表!AC15</f>
        <v>1.4343954352171167E-3</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310</v>
      </c>
      <c r="C16" s="247"/>
      <c r="D16" s="190">
        <f>投入係数表!AC16</f>
        <v>3.076146145803974E-3</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47"/>
      <c r="D17" s="190">
        <f>投入係数表!AC17</f>
        <v>4.9411826925743592E-2</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313</v>
      </c>
      <c r="C18" s="247"/>
      <c r="D18" s="190">
        <f>投入係数表!AC18</f>
        <v>2.2479182239811053E-2</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315</v>
      </c>
      <c r="C19" s="247"/>
      <c r="D19" s="190">
        <f>投入係数表!AC19</f>
        <v>8.4125615374345611E-3</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317</v>
      </c>
      <c r="C20" s="247"/>
      <c r="D20" s="190">
        <f>投入係数表!AC20</f>
        <v>9.1645227055638934E-2</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319</v>
      </c>
      <c r="C21" s="247"/>
      <c r="D21" s="190">
        <f>投入係数表!AC21</f>
        <v>5.8343260373084705E-3</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49"/>
      <c r="D22" s="190">
        <f>投入係数表!AC22</f>
        <v>6.8688450472402399E-5</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49"/>
      <c r="D23" s="190">
        <f>投入係数表!AC23</f>
        <v>1.7381725260387273E-4</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321</v>
      </c>
      <c r="C24" s="249"/>
      <c r="D24" s="190">
        <f>投入係数表!AC24</f>
        <v>3.2280346912147792E-4</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50"/>
      <c r="D25" s="190">
        <f>投入係数表!AC25</f>
        <v>7.9610881540478785E-3</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174</v>
      </c>
      <c r="C26" s="247"/>
      <c r="D26" s="190">
        <f>投入係数表!AC26</f>
        <v>1.5801568418533885E-3</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47"/>
      <c r="D27" s="190">
        <f>投入係数表!AC27</f>
        <v>0</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36" t="s">
        <v>240</v>
      </c>
      <c r="C28" s="233"/>
      <c r="D28" s="190">
        <f>投入係数表!AC28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47"/>
      <c r="D29" s="190">
        <f>投入係数表!AC29</f>
        <v>0</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47"/>
      <c r="D30" s="190">
        <f>投入係数表!AC30</f>
        <v>3.4966613543298557E-3</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336">
        <f>まとめ!$C$32</f>
        <v>0</v>
      </c>
      <c r="D31" s="190">
        <f>投入係数表!AC31</f>
        <v>7.868536110453608E-5</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241</v>
      </c>
      <c r="C32" s="232"/>
      <c r="D32" s="190">
        <f>投入係数表!AC32</f>
        <v>3.3895976662695849E-3</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32"/>
      <c r="D33" s="190">
        <f>投入係数表!AC33</f>
        <v>7.536380692676263E-4</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243</v>
      </c>
      <c r="C34" s="232"/>
      <c r="D34" s="190">
        <f>投入係数表!AC34</f>
        <v>1.7965415848908628E-3</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32"/>
      <c r="D35" s="190">
        <f>投入係数表!AC35</f>
        <v>5.6354842600254501E-2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36</v>
      </c>
      <c r="C36" s="232"/>
      <c r="D36" s="190">
        <f>投入係数表!AC36</f>
        <v>1.2447443660958969E-2</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32"/>
      <c r="D37" s="190">
        <f>投入係数表!AC37</f>
        <v>4.7404705255601658E-3</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32"/>
      <c r="D38" s="190">
        <f>投入係数表!AC38</f>
        <v>4.3789693378626864E-2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120</v>
      </c>
      <c r="C39" s="232"/>
      <c r="D39" s="190">
        <f>投入係数表!AC39</f>
        <v>8.5360717558896314E-3</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32"/>
      <c r="D40" s="190">
        <f>投入係数表!AC40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39</v>
      </c>
      <c r="C41" s="232"/>
      <c r="D41" s="190">
        <f>投入係数表!AC41</f>
        <v>1.5769320319720552E-4</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投入係数表!AC42</f>
        <v>3.2248098813334458E-7</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投入係数表!AC43</f>
        <v>1.002270911118435E-3</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投入係数表!AC44</f>
        <v>8.9678093028025527E-2</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投入係数表!AC45</f>
        <v>2.4927780382707538E-4</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投入係数表!AC46</f>
        <v>9.3583982756296601E-4</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投入係数表!AC47</f>
        <v>1.4665790378328245E-2</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投入係数表!AC48</f>
        <v>0.53060022096397308</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7"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67" priority="5" rank="5"/>
  </conditionalFormatting>
  <conditionalFormatting sqref="G5:G47">
    <cfRule type="top10" dxfId="66" priority="4" rank="5"/>
  </conditionalFormatting>
  <conditionalFormatting sqref="I5:I47">
    <cfRule type="top10" dxfId="65" priority="2" rank="5"/>
  </conditionalFormatting>
  <conditionalFormatting sqref="H5:H47">
    <cfRule type="top10" dxfId="64"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Z56"/>
  <sheetViews>
    <sheetView showGridLines="0" zoomScaleNormal="100" workbookViewId="0">
      <pane xSplit="2" ySplit="4" topLeftCell="C5" activePane="bottomRight" state="frozen"/>
      <selection pane="topRight"/>
      <selection pane="bottomLeft"/>
      <selection pane="bottomRight" activeCell="C5" sqref="C5"/>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C1" s="460"/>
      <c r="F1" s="174"/>
    </row>
    <row r="2" spans="1:26" ht="22.5" customHeight="1" x14ac:dyDescent="0.15">
      <c r="A2" s="222" t="s">
        <v>364</v>
      </c>
      <c r="B2" s="175"/>
      <c r="C2" s="460"/>
    </row>
    <row r="3" spans="1:26" s="230" customFormat="1" ht="31.5" x14ac:dyDescent="0.15">
      <c r="A3" s="478" t="s">
        <v>334</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投入係数表!AD5</f>
        <v>0</v>
      </c>
      <c r="E5" s="191">
        <f>$C$32*D5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投入係数表!AD6</f>
        <v>0</v>
      </c>
      <c r="E6" s="191">
        <f t="shared" ref="E6:E47" si="9">$C$32*D6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投入係数表!AD7</f>
        <v>0</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投入係数表!AD8</f>
        <v>0.33692270180996792</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投入係数表!AD9</f>
        <v>0</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47"/>
      <c r="D10" s="190">
        <f>投入係数表!AD10</f>
        <v>1.3852447410537982E-4</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投入係数表!AD11</f>
        <v>2.4044986206336037E-3</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302</v>
      </c>
      <c r="C12" s="247"/>
      <c r="D12" s="190">
        <f>投入係数表!AD12</f>
        <v>8.740843200007361E-4</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304</v>
      </c>
      <c r="C13" s="247"/>
      <c r="D13" s="190">
        <f>投入係数表!AD13</f>
        <v>5.0338567104884498E-2</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47"/>
      <c r="D14" s="190">
        <f>投入係数表!AD14</f>
        <v>0</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308</v>
      </c>
      <c r="C15" s="232"/>
      <c r="D15" s="190">
        <f>投入係数表!AD15</f>
        <v>0</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310</v>
      </c>
      <c r="C16" s="247"/>
      <c r="D16" s="190">
        <f>投入係数表!AD16</f>
        <v>0</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47"/>
      <c r="D17" s="190">
        <f>投入係数表!AD17</f>
        <v>4.4470956631616397E-5</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313</v>
      </c>
      <c r="C18" s="247"/>
      <c r="D18" s="190">
        <f>投入係数表!AD18</f>
        <v>0</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315</v>
      </c>
      <c r="C19" s="247"/>
      <c r="D19" s="190">
        <f>投入係数表!AD19</f>
        <v>1.7481686400014723E-4</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317</v>
      </c>
      <c r="C20" s="247"/>
      <c r="D20" s="190">
        <f>投入係数表!AD20</f>
        <v>4.8764704168462116E-4</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319</v>
      </c>
      <c r="C21" s="247"/>
      <c r="D21" s="190">
        <f>投入係数表!AD21</f>
        <v>0</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49"/>
      <c r="D22" s="190">
        <f>投入係数表!AD22</f>
        <v>6.6450854736898061E-6</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49"/>
      <c r="D23" s="190">
        <f>投入係数表!AD23</f>
        <v>0</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321</v>
      </c>
      <c r="C24" s="249"/>
      <c r="D24" s="190">
        <f>投入係数表!AD24</f>
        <v>4.6004437894775584E-6</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50"/>
      <c r="D25" s="190">
        <f>投入係数表!AD25</f>
        <v>2.5558021052653103E-6</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174</v>
      </c>
      <c r="C26" s="247"/>
      <c r="D26" s="190">
        <f>投入係数表!AD26</f>
        <v>1.3801331368432675E-5</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47"/>
      <c r="D27" s="190">
        <f>投入係数表!AD27</f>
        <v>0</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36" t="s">
        <v>240</v>
      </c>
      <c r="C28" s="233"/>
      <c r="D28" s="190">
        <f>投入係数表!AD28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47"/>
      <c r="D29" s="190">
        <f>投入係数表!AD29</f>
        <v>0</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47"/>
      <c r="D30" s="190">
        <f>投入係数表!AD30</f>
        <v>9.3843941701131656E-3</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47"/>
      <c r="D31" s="190">
        <f>投入係数表!AD31</f>
        <v>1.895382841264754E-3</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333</v>
      </c>
      <c r="C32" s="336">
        <f>まとめ!$C$33</f>
        <v>0</v>
      </c>
      <c r="D32" s="190">
        <f>投入係数表!AD32</f>
        <v>7.8147227491434226E-2</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32"/>
      <c r="D33" s="190">
        <f>投入係数表!AD33</f>
        <v>7.0846834357954401E-4</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243</v>
      </c>
      <c r="C34" s="232"/>
      <c r="D34" s="190">
        <f>投入係数表!AD34</f>
        <v>6.8214358189531126E-3</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32"/>
      <c r="D35" s="190">
        <f>投入係数表!AD35</f>
        <v>1.899574356717389E-2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36</v>
      </c>
      <c r="C36" s="232"/>
      <c r="D36" s="190">
        <f>投入係数表!AD36</f>
        <v>1.5563812500223633E-2</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32"/>
      <c r="D37" s="190">
        <f>投入係数表!AD37</f>
        <v>5.2542179680044243E-3</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32"/>
      <c r="D38" s="190">
        <f>投入係数表!AD38</f>
        <v>4.1068161708666159E-2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120</v>
      </c>
      <c r="C39" s="232"/>
      <c r="D39" s="190">
        <f>投入係数表!AD39</f>
        <v>1.0110753128429567E-2</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32"/>
      <c r="D40" s="190">
        <f>投入係数表!AD40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39</v>
      </c>
      <c r="C41" s="232"/>
      <c r="D41" s="190">
        <f>投入係数表!AD41</f>
        <v>4.7589035200040075E-4</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投入係数表!AD42</f>
        <v>4.0892833684244963E-6</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投入係数表!AD43</f>
        <v>1.4598741625275451E-3</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投入係数表!AD44</f>
        <v>4.9188456157515104E-2</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投入係数表!AD45</f>
        <v>6.798433600005725E-5</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投入係数表!AD46</f>
        <v>3.7314710736873525E-5</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投入係数表!AD47</f>
        <v>1.5577613831592065E-2</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投入係数表!AD48</f>
        <v>0.64617373422622837</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7.6"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63" priority="5" rank="5"/>
  </conditionalFormatting>
  <conditionalFormatting sqref="G5:G47">
    <cfRule type="top10" dxfId="62" priority="4" rank="5"/>
  </conditionalFormatting>
  <conditionalFormatting sqref="I5:I47">
    <cfRule type="top10" dxfId="61" priority="2" rank="5"/>
  </conditionalFormatting>
  <conditionalFormatting sqref="H5:H47">
    <cfRule type="top10" dxfId="60"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Z56"/>
  <sheetViews>
    <sheetView showGridLines="0" zoomScaleNormal="100" workbookViewId="0">
      <pane xSplit="2" ySplit="4" topLeftCell="C26"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421</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投入係数表!AE5</f>
        <v>0</v>
      </c>
      <c r="E5" s="191">
        <f>$C$33*D5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投入係数表!AE6</f>
        <v>0</v>
      </c>
      <c r="E6" s="191">
        <f t="shared" ref="E6:E47" si="9">$C$33*D6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投入係数表!AE7</f>
        <v>0</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投入係数表!AE8</f>
        <v>0</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投入係数表!AE9</f>
        <v>0</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47"/>
      <c r="D10" s="190">
        <f>投入係数表!AE10</f>
        <v>1.0269742812885967E-3</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投入係数表!AE11</f>
        <v>3.3675203177137708E-3</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302</v>
      </c>
      <c r="C12" s="247"/>
      <c r="D12" s="190">
        <f>投入係数表!AE12</f>
        <v>9.2666516544180361E-3</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304</v>
      </c>
      <c r="C13" s="247"/>
      <c r="D13" s="190">
        <f>投入係数表!AE13</f>
        <v>1.3859034985363058E-2</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47"/>
      <c r="D14" s="190">
        <f>投入係数表!AE14</f>
        <v>3.9113731430872004E-2</v>
      </c>
      <c r="E14" s="191">
        <f>$C$33*D14</f>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308</v>
      </c>
      <c r="C15" s="232"/>
      <c r="D15" s="190">
        <f>投入係数表!AE15</f>
        <v>1.5080486123905642E-3</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310</v>
      </c>
      <c r="C16" s="247"/>
      <c r="D16" s="190">
        <f>投入係数表!AE16</f>
        <v>0</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47"/>
      <c r="D17" s="190">
        <f>投入係数表!AE17</f>
        <v>4.9438064238776641E-3</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313</v>
      </c>
      <c r="C18" s="247"/>
      <c r="D18" s="190">
        <f>投入係数表!AE18</f>
        <v>3.4118746886664347E-5</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315</v>
      </c>
      <c r="C19" s="247"/>
      <c r="D19" s="190">
        <f>投入係数表!AE19</f>
        <v>2.2518372945198468E-4</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317</v>
      </c>
      <c r="C20" s="247"/>
      <c r="D20" s="190">
        <f>投入係数表!AE20</f>
        <v>7.8473117839327996E-4</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319</v>
      </c>
      <c r="C21" s="247"/>
      <c r="D21" s="190">
        <f>投入係数表!AE21</f>
        <v>1.235439824766116E-2</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49"/>
      <c r="D22" s="190">
        <f>投入係数表!AE22</f>
        <v>2.968330979139798E-4</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49"/>
      <c r="D23" s="190">
        <f>投入係数表!AE23</f>
        <v>1.1259186472599234E-4</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321</v>
      </c>
      <c r="C24" s="249"/>
      <c r="D24" s="190">
        <f>投入係数表!AE24</f>
        <v>2.3883122820665044E-5</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50"/>
      <c r="D25" s="190">
        <f>投入係数表!AE25</f>
        <v>2.2177185476331826E-4</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174</v>
      </c>
      <c r="C26" s="247"/>
      <c r="D26" s="190">
        <f>投入係数表!AE26</f>
        <v>1.0235624065999304E-5</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47"/>
      <c r="D27" s="190">
        <f>投入係数表!AE27</f>
        <v>0</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36" t="s">
        <v>240</v>
      </c>
      <c r="C28" s="233"/>
      <c r="D28" s="190">
        <f>投入係数表!AE28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47"/>
      <c r="D29" s="190">
        <f>投入係数表!AE29</f>
        <v>0</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47"/>
      <c r="D30" s="190">
        <f>投入係数表!AE30</f>
        <v>3.9953052604283952E-3</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47"/>
      <c r="D31" s="190">
        <f>投入係数表!AE31</f>
        <v>3.7257671600237465E-3</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333</v>
      </c>
      <c r="C32" s="247"/>
      <c r="D32" s="190">
        <f>投入係数表!AE32</f>
        <v>4.7152108197370125E-2</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420</v>
      </c>
      <c r="C33" s="336">
        <f>まとめ!$C$34</f>
        <v>0</v>
      </c>
      <c r="D33" s="190">
        <f>投入係数表!AE33</f>
        <v>7.9087255283287958E-2</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243</v>
      </c>
      <c r="C34" s="232"/>
      <c r="D34" s="190">
        <f>投入係数表!AE34</f>
        <v>1.7195848430878831E-3</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32"/>
      <c r="D35" s="190">
        <f>投入係数表!AE35</f>
        <v>1.987758193617065E-2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36</v>
      </c>
      <c r="C36" s="232"/>
      <c r="D36" s="190">
        <f>投入係数表!AE36</f>
        <v>2.6981105037974164E-2</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32"/>
      <c r="D37" s="190">
        <f>投入係数表!AE37</f>
        <v>1.2623936348065809E-3</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32"/>
      <c r="D38" s="190">
        <f>投入係数表!AE38</f>
        <v>2.2139654854756493E-2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120</v>
      </c>
      <c r="C39" s="232"/>
      <c r="D39" s="190">
        <f>投入係数表!AE39</f>
        <v>4.3740233508703694E-2</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32"/>
      <c r="D40" s="190">
        <f>投入係数表!AE40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39</v>
      </c>
      <c r="C41" s="232"/>
      <c r="D41" s="190">
        <f>投入係数表!AE41</f>
        <v>9.2120616593993737E-5</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投入係数表!AE42</f>
        <v>2.5589060164998259E-4</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投入係数表!AE43</f>
        <v>7.9701392727247918E-3</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投入係数表!AE44</f>
        <v>0.15236408797177697</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投入係数表!AE45</f>
        <v>3.0024497260264623E-4</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投入係数表!AE46</f>
        <v>1.0542692787979284E-3</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投入係数表!AE47</f>
        <v>3.5241253659235604E-2</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投入係数表!AE48</f>
        <v>0.5341085112625984</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6.45"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59" priority="5" rank="5"/>
  </conditionalFormatting>
  <conditionalFormatting sqref="G5:G47">
    <cfRule type="top10" dxfId="58" priority="4" rank="5"/>
  </conditionalFormatting>
  <conditionalFormatting sqref="I5:I47">
    <cfRule type="top10" dxfId="57" priority="2" rank="5"/>
  </conditionalFormatting>
  <conditionalFormatting sqref="H5:H47">
    <cfRule type="top10" dxfId="56"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Z56"/>
  <sheetViews>
    <sheetView showGridLines="0" zoomScaleNormal="100" workbookViewId="0">
      <pane xSplit="2" ySplit="4" topLeftCell="C26"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337</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投入係数表!AF5</f>
        <v>0</v>
      </c>
      <c r="E5" s="191">
        <f>$C$34*D5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投入係数表!AF6</f>
        <v>0</v>
      </c>
      <c r="E6" s="191">
        <f t="shared" ref="E6:E47" si="9">$C$34*D6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投入係数表!AF7</f>
        <v>0</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投入係数表!AF8</f>
        <v>3.0964066201173539E-6</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投入係数表!AF9</f>
        <v>0</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47"/>
      <c r="D10" s="190">
        <f>投入係数表!AF10</f>
        <v>1.969314610394637E-3</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投入係数表!AF11</f>
        <v>3.6135065256769519E-3</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302</v>
      </c>
      <c r="C12" s="247"/>
      <c r="D12" s="190">
        <f>投入係数表!AF12</f>
        <v>1.4599557213853323E-2</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304</v>
      </c>
      <c r="C13" s="247"/>
      <c r="D13" s="190">
        <f>投入係数表!AF13</f>
        <v>1.1397872768651979E-2</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47"/>
      <c r="D14" s="190">
        <f>投入係数表!AF14</f>
        <v>1.8392655323497082E-3</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308</v>
      </c>
      <c r="C15" s="232"/>
      <c r="D15" s="190">
        <f>投入係数表!AF15</f>
        <v>1.2744809648403028E-2</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310</v>
      </c>
      <c r="C16" s="247"/>
      <c r="D16" s="190">
        <f>投入係数表!AF16</f>
        <v>2.4461612298927097E-4</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47"/>
      <c r="D17" s="190">
        <f>投入係数表!AF17</f>
        <v>2.6009815608985773E-4</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313</v>
      </c>
      <c r="C18" s="247"/>
      <c r="D18" s="190">
        <f>投入係数表!AF18</f>
        <v>0</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315</v>
      </c>
      <c r="C19" s="247"/>
      <c r="D19" s="190">
        <f>投入係数表!AF19</f>
        <v>6.1928132402347077E-6</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317</v>
      </c>
      <c r="C20" s="247"/>
      <c r="D20" s="190">
        <f>投入係数表!AF20</f>
        <v>1.5791673762598506E-4</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319</v>
      </c>
      <c r="C21" s="247"/>
      <c r="D21" s="190">
        <f>投入係数表!AF21</f>
        <v>0</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49"/>
      <c r="D22" s="190">
        <f>投入係数表!AF22</f>
        <v>0</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49"/>
      <c r="D23" s="190">
        <f>投入係数表!AF23</f>
        <v>3.0964066201173541E-5</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321</v>
      </c>
      <c r="C24" s="249"/>
      <c r="D24" s="190">
        <f>投入係数表!AF24</f>
        <v>0</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50"/>
      <c r="D25" s="190">
        <f>投入係数表!AF25</f>
        <v>0</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174</v>
      </c>
      <c r="C26" s="247"/>
      <c r="D26" s="190">
        <f>投入係数表!AF26</f>
        <v>1.8578439720704124E-5</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47"/>
      <c r="D27" s="190">
        <f>投入係数表!AF27</f>
        <v>0</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36" t="s">
        <v>240</v>
      </c>
      <c r="C28" s="233"/>
      <c r="D28" s="190">
        <f>投入係数表!AF28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47"/>
      <c r="D29" s="190">
        <f>投入係数表!AF29</f>
        <v>0</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47"/>
      <c r="D30" s="190">
        <f>投入係数表!AF30</f>
        <v>4.2080165967394835E-3</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47"/>
      <c r="D31" s="190">
        <f>投入係数表!AF31</f>
        <v>3.5299035469337831E-4</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333</v>
      </c>
      <c r="C32" s="247"/>
      <c r="D32" s="190">
        <f>投入係数表!AF32</f>
        <v>7.3613970986669969E-2</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51"/>
      <c r="D33" s="190">
        <f>投入係数表!AF33</f>
        <v>9.4873898840395713E-3</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336</v>
      </c>
      <c r="C34" s="336">
        <f>まとめ!$C$35</f>
        <v>0</v>
      </c>
      <c r="D34" s="190">
        <f>投入係数表!AF34</f>
        <v>0</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32"/>
      <c r="D35" s="190">
        <f>投入係数表!AF35</f>
        <v>1.5417008561564305E-2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36</v>
      </c>
      <c r="C36" s="232"/>
      <c r="D36" s="190">
        <f>投入係数表!AF36</f>
        <v>3.6097908377328111E-2</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32"/>
      <c r="D37" s="190">
        <f>投入係数表!AF37</f>
        <v>2.1489061943614435E-3</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32"/>
      <c r="D38" s="190">
        <f>投入係数表!AF38</f>
        <v>6.1157127153937854E-2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120</v>
      </c>
      <c r="C39" s="232"/>
      <c r="D39" s="190">
        <f>投入係数表!AF39</f>
        <v>9.6700778746264954E-3</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32"/>
      <c r="D40" s="190">
        <f>投入係数表!AF40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39</v>
      </c>
      <c r="C41" s="232"/>
      <c r="D41" s="190">
        <f>投入係数表!AF41</f>
        <v>1.4553111114551563E-4</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投入係数表!AF42</f>
        <v>0</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投入係数表!AF43</f>
        <v>1.9538325772940502E-3</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投入係数表!AF44</f>
        <v>5.971110526234305E-2</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投入係数表!AF45</f>
        <v>5.2638912541995012E-5</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投入係数表!AF46</f>
        <v>3.2295521047823999E-3</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投入係数表!AF47</f>
        <v>2.0975058444674954E-2</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投入係数表!AF48</f>
        <v>0.34510690343855954</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6.45"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55" priority="5" rank="5"/>
  </conditionalFormatting>
  <conditionalFormatting sqref="G5:G47">
    <cfRule type="top10" dxfId="54" priority="4" rank="5"/>
  </conditionalFormatting>
  <conditionalFormatting sqref="I5:I47">
    <cfRule type="top10" dxfId="53" priority="2" rank="5"/>
  </conditionalFormatting>
  <conditionalFormatting sqref="H5:H47">
    <cfRule type="top10" dxfId="52"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56"/>
  <sheetViews>
    <sheetView showGridLines="0" zoomScaleNormal="100" workbookViewId="0">
      <pane xSplit="2" ySplit="4" topLeftCell="C26"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338</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投入係数表!AG5</f>
        <v>9.3631088878913152E-5</v>
      </c>
      <c r="E5" s="191">
        <f>$C$35*D5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投入係数表!AG6</f>
        <v>0</v>
      </c>
      <c r="E6" s="191">
        <f t="shared" ref="E6:E47" si="9">$C$35*D6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投入係数表!AG7</f>
        <v>0</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投入係数表!AG8</f>
        <v>2.4601677139745341E-6</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投入係数表!AG9</f>
        <v>1.3965069670502503E-4</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47"/>
      <c r="D10" s="190">
        <f>投入係数表!AG10</f>
        <v>4.0834442579540838E-3</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投入係数表!AG11</f>
        <v>8.1023452923533069E-3</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302</v>
      </c>
      <c r="C12" s="247"/>
      <c r="D12" s="190">
        <f>投入係数表!AG12</f>
        <v>8.2487976292087312E-6</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304</v>
      </c>
      <c r="C13" s="247"/>
      <c r="D13" s="190">
        <f>投入係数表!AG13</f>
        <v>1.4509200882534517E-3</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47"/>
      <c r="D14" s="190">
        <f>投入係数表!AG14</f>
        <v>4.1750493263626653E-3</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308</v>
      </c>
      <c r="C15" s="232"/>
      <c r="D15" s="190">
        <f>投入係数表!AG15</f>
        <v>1.0882624240640292E-4</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310</v>
      </c>
      <c r="C16" s="247"/>
      <c r="D16" s="190">
        <f>投入係数表!AG16</f>
        <v>5.6004994429890864E-5</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47"/>
      <c r="D17" s="190">
        <f>投入係数表!AG17</f>
        <v>1.303888888406503E-4</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313</v>
      </c>
      <c r="C18" s="247"/>
      <c r="D18" s="190">
        <f>投入係数表!AG18</f>
        <v>0</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315</v>
      </c>
      <c r="C19" s="247"/>
      <c r="D19" s="190">
        <f>投入係数表!AG19</f>
        <v>1.374799604868122E-5</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317</v>
      </c>
      <c r="C20" s="247"/>
      <c r="D20" s="190">
        <f>投入係数表!AG20</f>
        <v>3.0951804156757255E-3</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319</v>
      </c>
      <c r="C21" s="247"/>
      <c r="D21" s="190">
        <f>投入係数表!AG21</f>
        <v>4.1967566885447936E-6</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49"/>
      <c r="D22" s="190">
        <f>投入係数表!AG22</f>
        <v>3.4731779491405185E-6</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49"/>
      <c r="D23" s="190">
        <f>投入係数表!AG23</f>
        <v>1.238043223120714E-3</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321</v>
      </c>
      <c r="C24" s="249"/>
      <c r="D24" s="190">
        <f>投入係数表!AG24</f>
        <v>2.1996793677889951E-5</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50"/>
      <c r="D25" s="190">
        <f>投入係数表!AG25</f>
        <v>2.251777037026103E-4</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174</v>
      </c>
      <c r="C26" s="247"/>
      <c r="D26" s="190">
        <f>投入係数表!AG26</f>
        <v>3.21268960295498E-4</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47"/>
      <c r="D27" s="190">
        <f>投入係数表!AG27</f>
        <v>0</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36" t="s">
        <v>240</v>
      </c>
      <c r="C28" s="233"/>
      <c r="D28" s="190">
        <f>投入係数表!AG28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47"/>
      <c r="D29" s="190">
        <f>投入係数表!AG29</f>
        <v>0</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47"/>
      <c r="D30" s="190">
        <f>投入係数表!AG30</f>
        <v>5.7237972601835744E-3</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47"/>
      <c r="D31" s="190">
        <f>投入係数表!AG31</f>
        <v>3.5281699333352437E-4</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333</v>
      </c>
      <c r="C32" s="247"/>
      <c r="D32" s="190">
        <f>投入係数表!AG32</f>
        <v>1.8888009981913426E-2</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51"/>
      <c r="D33" s="190">
        <f>投入係数表!AG33</f>
        <v>1.8991047594404595E-3</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336</v>
      </c>
      <c r="C34" s="247"/>
      <c r="D34" s="190">
        <f>投入係数表!AG34</f>
        <v>1.2740774443430469E-3</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336">
        <f>まとめ!$C$36</f>
        <v>0</v>
      </c>
      <c r="D35" s="190">
        <f>投入係数表!AG35</f>
        <v>1.0919382040602029E-2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36</v>
      </c>
      <c r="C36" s="232"/>
      <c r="D36" s="190">
        <f>投入係数表!AG36</f>
        <v>1.7615090263553426E-2</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32"/>
      <c r="D37" s="190">
        <f>投入係数表!AG37</f>
        <v>2.9260945358517348E-2</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32"/>
      <c r="D38" s="190">
        <f>投入係数表!AG38</f>
        <v>5.157003562033418E-2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120</v>
      </c>
      <c r="C39" s="232"/>
      <c r="D39" s="190">
        <f>投入係数表!AG39</f>
        <v>3.622814032449323E-2</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32"/>
      <c r="D40" s="190">
        <f>投入係数表!AG40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39</v>
      </c>
      <c r="C41" s="232"/>
      <c r="D41" s="190">
        <f>投入係数表!AG41</f>
        <v>2.0086545805862667E-4</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投入係数表!AG42</f>
        <v>2.4746392887626197E-5</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投入係数表!AG43</f>
        <v>5.2691003803419288E-4</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投入係数表!AG44</f>
        <v>8.0833875293809143E-2</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投入係数表!AG45</f>
        <v>8.7205709673003195E-4</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投入係数表!AG46</f>
        <v>1.9949065845375853E-3</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投入係数表!AG47</f>
        <v>1.3717026878634717E-2</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投入係数表!AG48</f>
        <v>0.29517584265809255</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6.45"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51" priority="5" rank="5"/>
  </conditionalFormatting>
  <conditionalFormatting sqref="G5:G47">
    <cfRule type="top10" dxfId="50" priority="4" rank="5"/>
  </conditionalFormatting>
  <conditionalFormatting sqref="I5:I47">
    <cfRule type="top10" dxfId="49" priority="2" rank="5"/>
  </conditionalFormatting>
  <conditionalFormatting sqref="H5:H47">
    <cfRule type="top10" dxfId="48"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Z56"/>
  <sheetViews>
    <sheetView showGridLines="0" zoomScaleNormal="100" workbookViewId="0">
      <pane xSplit="2" ySplit="4" topLeftCell="C23"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340</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投入係数表!AH5</f>
        <v>0</v>
      </c>
      <c r="E5" s="191">
        <f>$C$36*D5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投入係数表!AH6</f>
        <v>0</v>
      </c>
      <c r="E6" s="191">
        <f t="shared" ref="E6:E47" si="9">$C$36*D6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投入係数表!AH7</f>
        <v>0</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投入係数表!AH8</f>
        <v>1.133445657798021E-6</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投入係数表!AH9</f>
        <v>0</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47"/>
      <c r="D10" s="190">
        <f>投入係数表!AH10</f>
        <v>1.4213408548787185E-3</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投入係数表!AH11</f>
        <v>4.4198713425833832E-3</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302</v>
      </c>
      <c r="C12" s="247"/>
      <c r="D12" s="190">
        <f>投入係数表!AH12</f>
        <v>2.096874466926339E-5</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304</v>
      </c>
      <c r="C13" s="247"/>
      <c r="D13" s="190">
        <f>投入係数表!AH13</f>
        <v>4.6301255121049164E-4</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47"/>
      <c r="D14" s="190">
        <f>投入係数表!AH14</f>
        <v>2.7826090898941417E-3</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308</v>
      </c>
      <c r="C15" s="232"/>
      <c r="D15" s="190">
        <f>投入係数表!AH15</f>
        <v>9.6342880912831795E-6</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310</v>
      </c>
      <c r="C16" s="247"/>
      <c r="D16" s="190">
        <f>投入係数表!AH16</f>
        <v>2.833614144495053E-6</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47"/>
      <c r="D17" s="190">
        <f>投入係数表!AH17</f>
        <v>6.2339511178891165E-6</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313</v>
      </c>
      <c r="C18" s="247"/>
      <c r="D18" s="190">
        <f>投入係数表!AH18</f>
        <v>0</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315</v>
      </c>
      <c r="C19" s="247"/>
      <c r="D19" s="190">
        <f>投入係数表!AH19</f>
        <v>0</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317</v>
      </c>
      <c r="C20" s="247"/>
      <c r="D20" s="190">
        <f>投入係数表!AH20</f>
        <v>1.127778429509031E-4</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319</v>
      </c>
      <c r="C21" s="247"/>
      <c r="D21" s="190">
        <f>投入係数表!AH21</f>
        <v>0</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49"/>
      <c r="D22" s="190">
        <f>投入係数表!AH22</f>
        <v>0</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49"/>
      <c r="D23" s="190">
        <f>投入係数表!AH23</f>
        <v>1.0767733749081201E-5</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321</v>
      </c>
      <c r="C24" s="249"/>
      <c r="D24" s="190">
        <f>投入係数表!AH24</f>
        <v>4.193748933852678E-5</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50"/>
      <c r="D25" s="190">
        <f>投入係数表!AH25</f>
        <v>2.266891315596042E-6</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174</v>
      </c>
      <c r="C26" s="247"/>
      <c r="D26" s="190">
        <f>投入係数表!AH26</f>
        <v>1.3828037025135858E-4</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47"/>
      <c r="D27" s="190">
        <f>投入係数表!AH27</f>
        <v>0</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36" t="s">
        <v>240</v>
      </c>
      <c r="C28" s="233"/>
      <c r="D28" s="190">
        <f>投入係数表!AH28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47"/>
      <c r="D29" s="190">
        <f>投入係数表!AH29</f>
        <v>0</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47"/>
      <c r="D30" s="190">
        <f>投入係数表!AH30</f>
        <v>1.6118163976716761E-2</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47"/>
      <c r="D31" s="190">
        <f>投入係数表!AH31</f>
        <v>3.3153285490592117E-4</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333</v>
      </c>
      <c r="C32" s="247"/>
      <c r="D32" s="190">
        <f>投入係数表!AH32</f>
        <v>5.3753660321071151E-3</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51"/>
      <c r="D33" s="190">
        <f>投入係数表!AH33</f>
        <v>1.233188875684247E-3</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336</v>
      </c>
      <c r="C34" s="247"/>
      <c r="D34" s="190">
        <f>投入係数表!AH34</f>
        <v>3.0761715152638294E-3</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51"/>
      <c r="D35" s="190">
        <f>投入係数表!AH35</f>
        <v>5.3271945916506993E-3</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339</v>
      </c>
      <c r="C36" s="252">
        <f>まとめ!$C$37</f>
        <v>0</v>
      </c>
      <c r="D36" s="190">
        <f>投入係数表!AH36</f>
        <v>4.374250154857013E-2</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32"/>
      <c r="D37" s="190">
        <f>投入係数表!AH37</f>
        <v>1.5469266337627392E-2</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32"/>
      <c r="D38" s="190">
        <f>投入係数表!AH38</f>
        <v>3.5642898877945473E-2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120</v>
      </c>
      <c r="C39" s="232"/>
      <c r="D39" s="190">
        <f>投入係数表!AH39</f>
        <v>5.8536800996978798E-2</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32"/>
      <c r="D40" s="190">
        <f>投入係数表!AH40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39</v>
      </c>
      <c r="C41" s="232"/>
      <c r="D41" s="190">
        <f>投入係数表!AH41</f>
        <v>2.0798727820593688E-4</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投入係数表!AH42</f>
        <v>1.5244844097383385E-4</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投入係数表!AH43</f>
        <v>3.1821486842679445E-3</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投入係数表!AH44</f>
        <v>0.11541820461074359</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投入係数表!AH45</f>
        <v>2.0572038689034084E-4</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投入係数表!AH46</f>
        <v>3.4785447237821268E-3</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投入係数表!AH47</f>
        <v>7.305623987337145E-3</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投入係数表!AH48</f>
        <v>0.32423743192950422</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5.9"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47" priority="5" rank="5"/>
  </conditionalFormatting>
  <conditionalFormatting sqref="G5:G47">
    <cfRule type="top10" dxfId="46" priority="4" rank="5"/>
  </conditionalFormatting>
  <conditionalFormatting sqref="I5:I47">
    <cfRule type="top10" dxfId="45" priority="2" rank="5"/>
  </conditionalFormatting>
  <conditionalFormatting sqref="H5:H47">
    <cfRule type="top10" dxfId="44"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Z56"/>
  <sheetViews>
    <sheetView showGridLines="0" zoomScaleNormal="100" workbookViewId="0">
      <pane xSplit="2" ySplit="4" topLeftCell="C26"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342</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投入係数表!AI5</f>
        <v>2.1299966793351767E-6</v>
      </c>
      <c r="E5" s="191">
        <f>$C$37*D5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投入係数表!AI6</f>
        <v>0</v>
      </c>
      <c r="E6" s="191">
        <f t="shared" ref="E6:E47" si="9">$C$37*D6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投入係数表!AI7</f>
        <v>0</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投入係数表!AI8</f>
        <v>8.5199867173407073E-7</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投入係数表!AI9</f>
        <v>0</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47"/>
      <c r="D10" s="190">
        <f>投入係数表!AI10</f>
        <v>2.6411958823756193E-5</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投入係数表!AI11</f>
        <v>4.2962033022190518E-4</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302</v>
      </c>
      <c r="C12" s="247"/>
      <c r="D12" s="190">
        <f>投入係数表!AI12</f>
        <v>3.4718945873163385E-5</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304</v>
      </c>
      <c r="C13" s="247"/>
      <c r="D13" s="190">
        <f>投入係数表!AI13</f>
        <v>3.9000239198627089E-4</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47"/>
      <c r="D14" s="190">
        <f>投入係数表!AI14</f>
        <v>5.8276709146610442E-4</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308</v>
      </c>
      <c r="C15" s="232"/>
      <c r="D15" s="190">
        <f>投入係数表!AI15</f>
        <v>0</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310</v>
      </c>
      <c r="C16" s="247"/>
      <c r="D16" s="190">
        <f>投入係数表!AI16</f>
        <v>0</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47"/>
      <c r="D17" s="190">
        <f>投入係数表!AI17</f>
        <v>7.1567888425661951E-5</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313</v>
      </c>
      <c r="C18" s="247"/>
      <c r="D18" s="190">
        <f>投入係数表!AI18</f>
        <v>0</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315</v>
      </c>
      <c r="C19" s="247"/>
      <c r="D19" s="190">
        <f>投入係数表!AI19</f>
        <v>0</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317</v>
      </c>
      <c r="C20" s="247"/>
      <c r="D20" s="190">
        <f>投入係数表!AI20</f>
        <v>3.1779550455680839E-4</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319</v>
      </c>
      <c r="C21" s="247"/>
      <c r="D21" s="190">
        <f>投入係数表!AI21</f>
        <v>0</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49"/>
      <c r="D22" s="190">
        <f>投入係数表!AI22</f>
        <v>0</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49"/>
      <c r="D23" s="190">
        <f>投入係数表!AI23</f>
        <v>0</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321</v>
      </c>
      <c r="C24" s="249"/>
      <c r="D24" s="190">
        <f>投入係数表!AI24</f>
        <v>0</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50"/>
      <c r="D25" s="190">
        <f>投入係数表!AI25</f>
        <v>1.1927981404276991E-5</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174</v>
      </c>
      <c r="C26" s="247"/>
      <c r="D26" s="190">
        <f>投入係数表!AI26</f>
        <v>6.4112900047988829E-5</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47"/>
      <c r="D27" s="190">
        <f>投入係数表!AI27</f>
        <v>0</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36" t="s">
        <v>240</v>
      </c>
      <c r="C28" s="233"/>
      <c r="D28" s="190">
        <f>投入係数表!AI28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47"/>
      <c r="D29" s="190">
        <f>投入係数表!AI29</f>
        <v>0</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47"/>
      <c r="D30" s="190">
        <f>投入係数表!AI30</f>
        <v>6.6242896727324008E-5</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47"/>
      <c r="D31" s="190">
        <f>投入係数表!AI31</f>
        <v>1.1399742227801866E-3</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333</v>
      </c>
      <c r="C32" s="247"/>
      <c r="D32" s="190">
        <f>投入係数表!AI32</f>
        <v>3.87041696601995E-3</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51"/>
      <c r="D33" s="190">
        <f>投入係数表!AI33</f>
        <v>3.8233440394066425E-4</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336</v>
      </c>
      <c r="C34" s="247"/>
      <c r="D34" s="190">
        <f>投入係数表!AI34</f>
        <v>1.1927981404276991E-5</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51"/>
      <c r="D35" s="190">
        <f>投入係数表!AI35</f>
        <v>1.2441310603996769E-3</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339</v>
      </c>
      <c r="C36" s="232"/>
      <c r="D36" s="190">
        <f>投入係数表!AI36</f>
        <v>7.5771223872661983E-2</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341</v>
      </c>
      <c r="C37" s="336">
        <f>まとめ!$C$38</f>
        <v>0</v>
      </c>
      <c r="D37" s="190">
        <f>投入係数表!AI37</f>
        <v>2.9755840610644489E-2</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32"/>
      <c r="D38" s="190">
        <f>投入係数表!AI38</f>
        <v>2.5726099893010265E-3</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120</v>
      </c>
      <c r="C39" s="232"/>
      <c r="D39" s="190">
        <f>投入係数表!AI39</f>
        <v>3.3398347931975574E-3</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32"/>
      <c r="D40" s="190">
        <f>投入係数表!AI40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39</v>
      </c>
      <c r="C41" s="232"/>
      <c r="D41" s="190">
        <f>投入係数表!AI41</f>
        <v>1.0649983396675884E-6</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投入係数表!AI42</f>
        <v>6.3899900380055306E-6</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投入係数表!AI43</f>
        <v>3.18860502896476E-4</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投入係数表!AI44</f>
        <v>2.6667558425276416E-2</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投入係数表!AI45</f>
        <v>5.0693920968177214E-4</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投入係数表!AI46</f>
        <v>3.118315138546699E-4</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投入係数表!AI47</f>
        <v>9.4974421934876201E-3</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投入係数表!AI48</f>
        <v>0.15739653061880876</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5.9"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43" priority="5" rank="5"/>
  </conditionalFormatting>
  <conditionalFormatting sqref="G5:G47">
    <cfRule type="top10" dxfId="42" priority="4" rank="5"/>
  </conditionalFormatting>
  <conditionalFormatting sqref="I5:I47">
    <cfRule type="top10" dxfId="41" priority="2" rank="5"/>
  </conditionalFormatting>
  <conditionalFormatting sqref="H5:H47">
    <cfRule type="top10" dxfId="40"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Z56"/>
  <sheetViews>
    <sheetView showGridLines="0" zoomScaleNormal="100" workbookViewId="0">
      <pane xSplit="2" ySplit="4" topLeftCell="C26"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343</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投入係数表!AJ5</f>
        <v>3.2876091478898683E-5</v>
      </c>
      <c r="E5" s="191">
        <f>$C$38*D5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投入係数表!AJ6</f>
        <v>0</v>
      </c>
      <c r="E6" s="191">
        <f t="shared" ref="E6:E47" si="9">$C$38*D6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投入係数表!AJ7</f>
        <v>3.5224383727391449E-6</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投入係数表!AJ8</f>
        <v>6.1642671522935035E-6</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投入係数表!AJ9</f>
        <v>1.4412643675124333E-4</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47"/>
      <c r="D10" s="190">
        <f>投入係数表!AJ10</f>
        <v>1.6335307953577786E-3</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投入係数表!AJ11</f>
        <v>2.5983853729572427E-3</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302</v>
      </c>
      <c r="C12" s="247"/>
      <c r="D12" s="190">
        <f>投入係数表!AJ12</f>
        <v>3.4989554502542174E-4</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304</v>
      </c>
      <c r="C13" s="247"/>
      <c r="D13" s="190">
        <f>投入係数表!AJ13</f>
        <v>9.5945057006262019E-2</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47"/>
      <c r="D14" s="190">
        <f>投入係数表!AJ14</f>
        <v>5.1603722160628476E-4</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308</v>
      </c>
      <c r="C15" s="232"/>
      <c r="D15" s="190">
        <f>投入係数表!AJ15</f>
        <v>1.9244254976398196E-3</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310</v>
      </c>
      <c r="C16" s="247"/>
      <c r="D16" s="190">
        <f>投入係数表!AJ16</f>
        <v>1.4383290022018175E-5</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47"/>
      <c r="D17" s="190">
        <f>投入係数表!AJ17</f>
        <v>1.2622070835648603E-5</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313</v>
      </c>
      <c r="C18" s="247"/>
      <c r="D18" s="190">
        <f>投入係数表!AJ18</f>
        <v>8.98221785048482E-5</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315</v>
      </c>
      <c r="C19" s="247"/>
      <c r="D19" s="190">
        <f>投入係数表!AJ19</f>
        <v>1.086085164927903E-5</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317</v>
      </c>
      <c r="C20" s="247"/>
      <c r="D20" s="190">
        <f>投入係数表!AJ20</f>
        <v>9.5780970085398585E-4</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319</v>
      </c>
      <c r="C21" s="247"/>
      <c r="D21" s="190">
        <f>投入係数表!AJ21</f>
        <v>9.4812299532895313E-5</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49"/>
      <c r="D22" s="190">
        <f>投入係数表!AJ22</f>
        <v>4.1682187410746547E-5</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49"/>
      <c r="D23" s="190">
        <f>投入係数表!AJ23</f>
        <v>2.2015239829619656E-5</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321</v>
      </c>
      <c r="C24" s="249"/>
      <c r="D24" s="190">
        <f>投入係数表!AJ24</f>
        <v>5.577194090170313E-6</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50"/>
      <c r="D25" s="190">
        <f>投入係数表!AJ25</f>
        <v>1.9432118356277616E-4</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174</v>
      </c>
      <c r="C26" s="247"/>
      <c r="D26" s="190">
        <f>投入係数表!AJ26</f>
        <v>1.0038949362306563E-4</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47"/>
      <c r="D27" s="190">
        <f>投入係数表!AJ27</f>
        <v>2.2895849422804443E-5</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36" t="s">
        <v>240</v>
      </c>
      <c r="C28" s="233"/>
      <c r="D28" s="190">
        <f>投入係数表!AJ28</f>
        <v>4.774958750778973E-3</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47"/>
      <c r="D29" s="190">
        <f>投入係数表!AJ29</f>
        <v>9.4527569097765576E-3</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47"/>
      <c r="D30" s="190">
        <f>投入係数表!AJ30</f>
        <v>2.2672761659197631E-3</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47"/>
      <c r="D31" s="190">
        <f>投入係数表!AJ31</f>
        <v>8.8824154299238772E-4</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333</v>
      </c>
      <c r="C32" s="247"/>
      <c r="D32" s="190">
        <f>投入係数表!AJ32</f>
        <v>1.3625085162286074E-2</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51"/>
      <c r="D33" s="190">
        <f>投入係数表!AJ33</f>
        <v>3.7323169924481855E-3</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336</v>
      </c>
      <c r="C34" s="247"/>
      <c r="D34" s="190">
        <f>投入係数表!AJ34</f>
        <v>5.3039115797519675E-3</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51"/>
      <c r="D35" s="190">
        <f>投入係数表!AJ35</f>
        <v>2.6673077504505052E-2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339</v>
      </c>
      <c r="C36" s="232"/>
      <c r="D36" s="190">
        <f>投入係数表!AJ36</f>
        <v>2.3669611718682808E-2</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51"/>
      <c r="D37" s="190">
        <f>投入係数表!AJ37</f>
        <v>2.2158779193308775E-2</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336">
        <f>まとめ!$C$39</f>
        <v>0</v>
      </c>
      <c r="D38" s="190">
        <f>投入係数表!AJ38</f>
        <v>0.12794729023219034</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120</v>
      </c>
      <c r="C39" s="232"/>
      <c r="D39" s="190">
        <f>投入係数表!AJ39</f>
        <v>1.0352739914011408E-2</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32"/>
      <c r="D40" s="190">
        <f>投入係数表!AJ40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39</v>
      </c>
      <c r="C41" s="232"/>
      <c r="D41" s="190">
        <f>投入係数表!AJ41</f>
        <v>1.290680127077835E-3</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投入係数表!AJ42</f>
        <v>1.1844199028335375E-3</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投入係数表!AJ43</f>
        <v>1.2548686702883204E-3</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投入係数表!AJ44</f>
        <v>0.11368170835912786</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投入係数表!AJ45</f>
        <v>7.006716996440283E-4</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投入係数表!AJ46</f>
        <v>1.662884448463938E-3</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投入係数表!AJ47</f>
        <v>1.5641387594148175E-2</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投入係数表!AJ48</f>
        <v>0.49098387868017757</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7.6"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39" priority="5" rank="5"/>
  </conditionalFormatting>
  <conditionalFormatting sqref="G5:G47">
    <cfRule type="top10" dxfId="38" priority="4" rank="5"/>
  </conditionalFormatting>
  <conditionalFormatting sqref="I5:I47">
    <cfRule type="top10" dxfId="37" priority="2" rank="5"/>
  </conditionalFormatting>
  <conditionalFormatting sqref="H5:H47">
    <cfRule type="top10" dxfId="36"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Z56"/>
  <sheetViews>
    <sheetView showGridLines="0" zoomScaleNormal="100" workbookViewId="0">
      <pane xSplit="2" ySplit="4" topLeftCell="C26"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345</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投入係数表!AK5</f>
        <v>0</v>
      </c>
      <c r="E5" s="191">
        <f>$C$39*D5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投入係数表!AK6</f>
        <v>0</v>
      </c>
      <c r="E6" s="191">
        <f t="shared" ref="E6:E47" si="9">$C$39*D6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投入係数表!AK7</f>
        <v>0</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投入係数表!AK8</f>
        <v>0</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投入係数表!AK9</f>
        <v>0</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47"/>
      <c r="D10" s="190">
        <f>投入係数表!AK10</f>
        <v>9.7187886919181251E-4</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投入係数表!AK11</f>
        <v>1.2582663536115217E-2</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302</v>
      </c>
      <c r="C12" s="247"/>
      <c r="D12" s="190">
        <f>投入係数表!AK12</f>
        <v>1.0965211954068682E-3</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304</v>
      </c>
      <c r="C13" s="247"/>
      <c r="D13" s="190">
        <f>投入係数表!AK13</f>
        <v>7.6317543925032399E-4</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47"/>
      <c r="D14" s="190">
        <f>投入係数表!AK14</f>
        <v>3.9724047687077369E-3</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308</v>
      </c>
      <c r="C15" s="232"/>
      <c r="D15" s="190">
        <f>投入係数表!AK15</f>
        <v>1.0103896211453015E-4</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310</v>
      </c>
      <c r="C16" s="247"/>
      <c r="D16" s="190">
        <f>投入係数表!AK16</f>
        <v>0</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47"/>
      <c r="D17" s="190">
        <f>投入係数表!AK17</f>
        <v>7.0395998194549691E-6</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313</v>
      </c>
      <c r="C18" s="247"/>
      <c r="D18" s="190">
        <f>投入係数表!AK18</f>
        <v>0</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315</v>
      </c>
      <c r="C19" s="247"/>
      <c r="D19" s="190">
        <f>投入係数表!AK19</f>
        <v>5.714498676969328E-5</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317</v>
      </c>
      <c r="C20" s="247"/>
      <c r="D20" s="190">
        <f>投入係数表!AK20</f>
        <v>3.8842027239110359E-4</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319</v>
      </c>
      <c r="C21" s="247"/>
      <c r="D21" s="190">
        <f>投入係数表!AK21</f>
        <v>4.1409410702676291E-6</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49"/>
      <c r="D22" s="190">
        <f>投入係数表!AK22</f>
        <v>2.0704705351338145E-6</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49"/>
      <c r="D23" s="190">
        <f>投入係数表!AK23</f>
        <v>1.238141380010021E-4</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321</v>
      </c>
      <c r="C24" s="249"/>
      <c r="D24" s="190">
        <f>投入係数表!AK24</f>
        <v>1.1433138295008924E-3</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50"/>
      <c r="D25" s="190">
        <f>投入係数表!AK25</f>
        <v>1.6936448977394604E-4</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174</v>
      </c>
      <c r="C26" s="247"/>
      <c r="D26" s="190">
        <f>投入係数表!AK26</f>
        <v>2.4017458207552247E-4</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47"/>
      <c r="D27" s="190">
        <f>投入係数表!AK27</f>
        <v>0</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36" t="s">
        <v>240</v>
      </c>
      <c r="C28" s="233"/>
      <c r="D28" s="190">
        <f>投入係数表!AK28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47"/>
      <c r="D29" s="190">
        <f>投入係数表!AK29</f>
        <v>0</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47"/>
      <c r="D30" s="190">
        <f>投入係数表!AK30</f>
        <v>2.0464116675155596E-2</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47"/>
      <c r="D31" s="190">
        <f>投入係数表!AK31</f>
        <v>4.3811156523431517E-4</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333</v>
      </c>
      <c r="C32" s="247"/>
      <c r="D32" s="190">
        <f>投入係数表!AK32</f>
        <v>5.9579860119010645E-3</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51"/>
      <c r="D33" s="190">
        <f>投入係数表!AK33</f>
        <v>2.0054577603306127E-3</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336</v>
      </c>
      <c r="C34" s="247"/>
      <c r="D34" s="190">
        <f>投入係数表!AK34</f>
        <v>3.918572534794257E-3</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51"/>
      <c r="D35" s="190">
        <f>投入係数表!AK35</f>
        <v>1.141450406019272E-2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339</v>
      </c>
      <c r="C36" s="232"/>
      <c r="D36" s="190">
        <f>投入係数表!AK36</f>
        <v>5.9149202247702811E-3</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51"/>
      <c r="D37" s="190">
        <f>投入係数表!AK37</f>
        <v>2.1838080922270395E-2</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51"/>
      <c r="D38" s="190">
        <f>投入係数表!AK38</f>
        <v>2.6511132920067414E-2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344</v>
      </c>
      <c r="C39" s="336">
        <f>まとめ!$C$40</f>
        <v>0</v>
      </c>
      <c r="D39" s="190">
        <f>投入係数表!AK39</f>
        <v>0.16034676240522422</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32"/>
      <c r="D40" s="190">
        <f>投入係数表!AK40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39</v>
      </c>
      <c r="C41" s="232"/>
      <c r="D41" s="190">
        <f>投入係数表!AK41</f>
        <v>4.205125656856777E-3</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投入係数表!AK42</f>
        <v>6.1120290197150208E-4</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投入係数表!AK43</f>
        <v>1.2364850035819141E-3</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投入係数表!AK44</f>
        <v>0.16422723828217201</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投入係数表!AK45</f>
        <v>7.7298946958685834E-3</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投入係数表!AK46</f>
        <v>1.8195295062755962E-3</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投入係数表!AK47</f>
        <v>5.7219523708958095E-3</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投入係数表!AK48</f>
        <v>0.46598423957828655</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8.15"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35" priority="5" rank="5"/>
  </conditionalFormatting>
  <conditionalFormatting sqref="G5:G47">
    <cfRule type="top10" dxfId="34" priority="4" rank="5"/>
  </conditionalFormatting>
  <conditionalFormatting sqref="I5:I47">
    <cfRule type="top10" dxfId="33" priority="2" rank="5"/>
  </conditionalFormatting>
  <conditionalFormatting sqref="H5:H47">
    <cfRule type="top10" dxfId="32"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Z56"/>
  <sheetViews>
    <sheetView showGridLines="0" zoomScaleNormal="100" workbookViewId="0">
      <pane xSplit="2" ySplit="4" topLeftCell="C29"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346</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投入係数表!AL5</f>
        <v>1.8289025121804909E-5</v>
      </c>
      <c r="E5" s="191">
        <f>$C$40*D5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投入係数表!AL6</f>
        <v>2.1946830146165887E-6</v>
      </c>
      <c r="E6" s="191">
        <f t="shared" ref="E6:E47" si="9">$C$40*D6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投入係数表!AL7</f>
        <v>3.6578050243609813E-6</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投入係数表!AL8</f>
        <v>6.5840490438497664E-6</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投入係数表!AL9</f>
        <v>2.4799918065167455E-4</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47"/>
      <c r="D10" s="190">
        <f>投入係数表!AL10</f>
        <v>3.8524002516569858E-3</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投入係数表!AL11</f>
        <v>1.3416828829356079E-3</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302</v>
      </c>
      <c r="C12" s="247"/>
      <c r="D12" s="190">
        <f>投入係数表!AL12</f>
        <v>8.764100838368912E-4</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304</v>
      </c>
      <c r="C13" s="247"/>
      <c r="D13" s="190">
        <f>投入係数表!AL13</f>
        <v>8.1510527162860103E-3</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47"/>
      <c r="D14" s="190">
        <f>投入係数表!AL14</f>
        <v>8.1203271540813786E-4</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308</v>
      </c>
      <c r="C15" s="232"/>
      <c r="D15" s="190">
        <f>投入係数表!AL15</f>
        <v>9.0786720704639557E-4</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310</v>
      </c>
      <c r="C16" s="247"/>
      <c r="D16" s="190">
        <f>投入係数表!AL16</f>
        <v>5.7061758380031308E-5</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47"/>
      <c r="D17" s="190">
        <f>投入係数表!AL17</f>
        <v>1.5289625001828903E-4</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313</v>
      </c>
      <c r="C18" s="247"/>
      <c r="D18" s="190">
        <f>投入係数表!AL18</f>
        <v>1.9020586126677105E-5</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315</v>
      </c>
      <c r="C19" s="247"/>
      <c r="D19" s="190">
        <f>投入係数表!AL19</f>
        <v>1.2509693183314555E-4</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317</v>
      </c>
      <c r="C20" s="247"/>
      <c r="D20" s="190">
        <f>投入係数表!AL20</f>
        <v>3.131081100853E-3</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319</v>
      </c>
      <c r="C21" s="247"/>
      <c r="D21" s="190">
        <f>投入係数表!AL21</f>
        <v>2.0776332538370376E-4</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49"/>
      <c r="D22" s="190">
        <f>投入係数表!AL22</f>
        <v>1.0973415073082945E-5</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49"/>
      <c r="D23" s="190">
        <f>投入係数表!AL23</f>
        <v>1.9174213937700265E-3</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321</v>
      </c>
      <c r="C24" s="249"/>
      <c r="D24" s="190">
        <f>投入係数表!AL24</f>
        <v>1.3080310767114871E-3</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50"/>
      <c r="D25" s="190">
        <f>投入係数表!AL25</f>
        <v>1.3109573207309758E-3</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174</v>
      </c>
      <c r="C26" s="247"/>
      <c r="D26" s="190">
        <f>投入係数表!AL26</f>
        <v>9.3859276925102781E-4</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47"/>
      <c r="D27" s="190">
        <f>投入係数表!AL27</f>
        <v>1.9166898327651542E-4</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36" t="s">
        <v>240</v>
      </c>
      <c r="C28" s="233"/>
      <c r="D28" s="190">
        <f>投入係数表!AL28</f>
        <v>1.9386366629113201E-3</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47"/>
      <c r="D29" s="190">
        <f>投入係数表!AL29</f>
        <v>1.1463560946347315E-3</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47"/>
      <c r="D30" s="190">
        <f>投入係数表!AL30</f>
        <v>8.6251042474431942E-3</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47"/>
      <c r="D31" s="190">
        <f>投入係数表!AL31</f>
        <v>1.2465799523022226E-3</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333</v>
      </c>
      <c r="C32" s="247"/>
      <c r="D32" s="190">
        <f>投入係数表!AL32</f>
        <v>1.2065635653357134E-2</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51"/>
      <c r="D33" s="190">
        <f>投入係数表!AL33</f>
        <v>4.2276910471564224E-3</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336</v>
      </c>
      <c r="C34" s="247"/>
      <c r="D34" s="190">
        <f>投入係数表!AL34</f>
        <v>3.3262615769529019E-2</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51"/>
      <c r="D35" s="190">
        <f>投入係数表!AL35</f>
        <v>9.4583522319926262E-3</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339</v>
      </c>
      <c r="C36" s="232"/>
      <c r="D36" s="190">
        <f>投入係数表!AL36</f>
        <v>1.9287605893455455E-2</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51"/>
      <c r="D37" s="190">
        <f>投入係数表!AL37</f>
        <v>1.1331879965470321E-3</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51"/>
      <c r="D38" s="190">
        <f>投入係数表!AL38</f>
        <v>3.1963363424875997E-2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344</v>
      </c>
      <c r="C39" s="251"/>
      <c r="D39" s="190">
        <f>投入係数表!AL39</f>
        <v>2.8975668280977952E-2</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336">
        <f>まとめ!$C$41</f>
        <v>0</v>
      </c>
      <c r="D40" s="190">
        <f>投入係数表!AL40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39</v>
      </c>
      <c r="C41" s="232"/>
      <c r="D41" s="190">
        <f>投入係数表!AL41</f>
        <v>7.0961417472603037E-5</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投入係数表!AL42</f>
        <v>2.2678391151038085E-5</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投入係数表!AL43</f>
        <v>1.4631220097443926E-6</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投入係数表!AL44</f>
        <v>8.8540096858677045E-2</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投入係数表!AL45</f>
        <v>4.2430538282587385E-4</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投入係数表!AL46</f>
        <v>3.1259601738188947E-3</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投入係数表!AL47</f>
        <v>9.4956618432411079E-3</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投入係数表!AL48</f>
        <v>0.28060265995581374</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7"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31" priority="5" rank="5"/>
  </conditionalFormatting>
  <conditionalFormatting sqref="G5:G47">
    <cfRule type="top10" dxfId="30" priority="4" rank="5"/>
  </conditionalFormatting>
  <conditionalFormatting sqref="I5:I47">
    <cfRule type="top10" dxfId="29" priority="2" rank="5"/>
  </conditionalFormatting>
  <conditionalFormatting sqref="H5:H47">
    <cfRule type="top10" dxfId="28"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Z56"/>
  <sheetViews>
    <sheetView showGridLines="0" zoomScaleNormal="100" workbookViewId="0">
      <pane xSplit="2" ySplit="4" topLeftCell="C38"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348</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投入係数表!AM5</f>
        <v>2.1505844672506133E-3</v>
      </c>
      <c r="E5" s="191">
        <f>$C$41*D5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投入係数表!AM6</f>
        <v>4.2292092546460547E-5</v>
      </c>
      <c r="E6" s="191">
        <f t="shared" ref="E6:E47" si="9">$C$41*D6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投入係数表!AM7</f>
        <v>4.5763831486841635E-5</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投入係数表!AM8</f>
        <v>7.0066004069509259E-5</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投入係数表!AM9</f>
        <v>6.2311401727221686E-3</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47"/>
      <c r="D10" s="190">
        <f>投入係数表!AM10</f>
        <v>4.207116370479993E-4</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投入係数表!AM11</f>
        <v>7.7246191423479245E-3</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302</v>
      </c>
      <c r="C12" s="247"/>
      <c r="D12" s="190">
        <f>投入係数表!AM12</f>
        <v>1.350096151388017E-2</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304</v>
      </c>
      <c r="C13" s="247"/>
      <c r="D13" s="190">
        <f>投入係数表!AM13</f>
        <v>3.3956762963236495E-3</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47"/>
      <c r="D14" s="190">
        <f>投入係数表!AM14</f>
        <v>5.9855935458479424E-3</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308</v>
      </c>
      <c r="C15" s="232"/>
      <c r="D15" s="190">
        <f>投入係数表!AM15</f>
        <v>1.3413536815108757E-4</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310</v>
      </c>
      <c r="C16" s="247"/>
      <c r="D16" s="190">
        <f>投入係数表!AM16</f>
        <v>4.3554543070235486E-5</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47"/>
      <c r="D17" s="190">
        <f>投入係数表!AM17</f>
        <v>1.4177319381992596E-3</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313</v>
      </c>
      <c r="C18" s="247"/>
      <c r="D18" s="190">
        <f>投入係数表!AM18</f>
        <v>0</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315</v>
      </c>
      <c r="C19" s="247"/>
      <c r="D19" s="190">
        <f>投入係数表!AM19</f>
        <v>1.6790591966206724E-4</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317</v>
      </c>
      <c r="C20" s="247"/>
      <c r="D20" s="190">
        <f>投入係数表!AM20</f>
        <v>2.0988239957758407E-4</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319</v>
      </c>
      <c r="C21" s="247"/>
      <c r="D21" s="190">
        <f>投入係数表!AM21</f>
        <v>0</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49"/>
      <c r="D22" s="190">
        <f>投入係数表!AM22</f>
        <v>0</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49"/>
      <c r="D23" s="190">
        <f>投入係数表!AM23</f>
        <v>0</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321</v>
      </c>
      <c r="C24" s="249"/>
      <c r="D24" s="190">
        <f>投入係数表!AM24</f>
        <v>2.7013285082474314E-3</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50"/>
      <c r="D25" s="190">
        <f>投入係数表!AM25</f>
        <v>2.7489860155199353E-4</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174</v>
      </c>
      <c r="C26" s="247"/>
      <c r="D26" s="190">
        <f>投入係数表!AM26</f>
        <v>1.8589583962586015E-4</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47"/>
      <c r="D27" s="190">
        <f>投入係数表!AM27</f>
        <v>0</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36" t="s">
        <v>240</v>
      </c>
      <c r="C28" s="233"/>
      <c r="D28" s="190">
        <f>投入係数表!AM28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47"/>
      <c r="D29" s="190">
        <f>投入係数表!AM29</f>
        <v>2.146165890417401E-5</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47"/>
      <c r="D30" s="190">
        <f>投入係数表!AM30</f>
        <v>2.3174173039674718E-2</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47"/>
      <c r="D31" s="190">
        <f>投入係数表!AM31</f>
        <v>6.3879996503012049E-4</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333</v>
      </c>
      <c r="C32" s="247"/>
      <c r="D32" s="190">
        <f>投入係数表!AM32</f>
        <v>1.4251803962895316E-2</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51"/>
      <c r="D33" s="190">
        <f>投入係数表!AM33</f>
        <v>7.6747523466588145E-3</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336</v>
      </c>
      <c r="C34" s="247"/>
      <c r="D34" s="190">
        <f>投入係数表!AM34</f>
        <v>4.074874678114568E-3</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51"/>
      <c r="D35" s="190">
        <f>投入係数表!AM35</f>
        <v>2.4883215436235045E-2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339</v>
      </c>
      <c r="C36" s="232"/>
      <c r="D36" s="190">
        <f>投入係数表!AM36</f>
        <v>6.4003085429080106E-3</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51"/>
      <c r="D37" s="190">
        <f>投入係数表!AM37</f>
        <v>1.3182823981888884E-2</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51"/>
      <c r="D38" s="190">
        <f>投入係数表!AM38</f>
        <v>2.486017571417615E-2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344</v>
      </c>
      <c r="C39" s="251"/>
      <c r="D39" s="190">
        <f>投入係数表!AM39</f>
        <v>4.3609775280650645E-2</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51"/>
      <c r="D40" s="190">
        <f>投入係数表!AM40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347</v>
      </c>
      <c r="C41" s="336">
        <f>まとめ!$C$42</f>
        <v>0</v>
      </c>
      <c r="D41" s="190">
        <f>投入係数表!AM41</f>
        <v>9.4683789283120625E-7</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32"/>
      <c r="D42" s="190">
        <f>投入係数表!AM42</f>
        <v>2.4302172582667628E-5</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投入係数表!AM43</f>
        <v>3.0396652486191157E-3</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投入係数表!AM44</f>
        <v>7.8805949045603188E-2</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投入係数表!AM45</f>
        <v>3.3360255090752835E-3</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投入係数表!AM46</f>
        <v>4.5946886812789E-3</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投入係数表!AM47</f>
        <v>1.4786451759714004E-2</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投入係数表!AM48</f>
        <v>0.31206293568351123</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5.9"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27" priority="5" rank="5"/>
  </conditionalFormatting>
  <conditionalFormatting sqref="G5:G47">
    <cfRule type="top10" dxfId="26" priority="4" rank="5"/>
  </conditionalFormatting>
  <conditionalFormatting sqref="I5:I47">
    <cfRule type="top10" dxfId="25" priority="2" rank="5"/>
  </conditionalFormatting>
  <conditionalFormatting sqref="H5:H47">
    <cfRule type="top10" dxfId="24"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Z56"/>
  <sheetViews>
    <sheetView showGridLines="0" zoomScaleNormal="100" workbookViewId="0">
      <pane xSplit="2" ySplit="4" topLeftCell="C32"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422</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投入係数表!AN5</f>
        <v>2.1901680425742312E-3</v>
      </c>
      <c r="E5" s="191">
        <f>$C$42*D5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投入係数表!AN6</f>
        <v>5.8502932672496326E-5</v>
      </c>
      <c r="E6" s="191">
        <f t="shared" ref="E6:E47" si="9">$C$42*D6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投入係数表!AN7</f>
        <v>5.0863472046815974E-4</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投入係数表!AN8</f>
        <v>8.8038393827543009E-6</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投入係数表!AN9</f>
        <v>8.1810387451291336E-3</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47"/>
      <c r="D10" s="190">
        <f>投入係数表!AN10</f>
        <v>2.8268844263205262E-3</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投入係数表!AN11</f>
        <v>5.2314685570876446E-3</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302</v>
      </c>
      <c r="C12" s="247"/>
      <c r="D12" s="190">
        <f>投入係数表!AN12</f>
        <v>0.13146148561665641</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304</v>
      </c>
      <c r="C13" s="247"/>
      <c r="D13" s="190">
        <f>投入係数表!AN13</f>
        <v>2.2526469027099069E-3</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47"/>
      <c r="D14" s="190">
        <f>投入係数表!AN14</f>
        <v>8.707281144362802E-4</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308</v>
      </c>
      <c r="C15" s="232"/>
      <c r="D15" s="190">
        <f>投入係数表!AN15</f>
        <v>1.2055580057997422E-3</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310</v>
      </c>
      <c r="C16" s="247"/>
      <c r="D16" s="190">
        <f>投入係数表!AN16</f>
        <v>3.8083705200882316E-4</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47"/>
      <c r="D17" s="190">
        <f>投入係数表!AN17</f>
        <v>4.5155176188965609E-4</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313</v>
      </c>
      <c r="C18" s="247"/>
      <c r="D18" s="190">
        <f>投入係数表!AN18</f>
        <v>2.2719585503882069E-6</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315</v>
      </c>
      <c r="C19" s="247"/>
      <c r="D19" s="190">
        <f>投入係数表!AN19</f>
        <v>1.2896204721641058E-3</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317</v>
      </c>
      <c r="C20" s="247"/>
      <c r="D20" s="190">
        <f>投入係数表!AN20</f>
        <v>3.4590568929660447E-4</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319</v>
      </c>
      <c r="C21" s="247"/>
      <c r="D21" s="190">
        <f>投入係数表!AN21</f>
        <v>0</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49"/>
      <c r="D22" s="190">
        <f>投入係数表!AN22</f>
        <v>0</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49"/>
      <c r="D23" s="190">
        <f>投入係数表!AN23</f>
        <v>1.0672241295629803E-2</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321</v>
      </c>
      <c r="C24" s="249"/>
      <c r="D24" s="190">
        <f>投入係数表!AN24</f>
        <v>2.2719585503882069E-6</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50"/>
      <c r="D25" s="190">
        <f>投入係数表!AN25</f>
        <v>7.4974632162810818E-5</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174</v>
      </c>
      <c r="C26" s="247"/>
      <c r="D26" s="190">
        <f>投入係数表!AN26</f>
        <v>2.4139559597874695E-5</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47"/>
      <c r="D27" s="190">
        <f>投入係数表!AN27</f>
        <v>0</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36" t="s">
        <v>240</v>
      </c>
      <c r="C28" s="233"/>
      <c r="D28" s="190">
        <f>投入係数表!AN28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47"/>
      <c r="D29" s="190">
        <f>投入係数表!AN29</f>
        <v>0</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47"/>
      <c r="D30" s="190">
        <f>投入係数表!AN30</f>
        <v>3.9475279812995088E-3</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47"/>
      <c r="D31" s="190">
        <f>投入係数表!AN31</f>
        <v>2.8853873589930224E-4</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333</v>
      </c>
      <c r="C32" s="247"/>
      <c r="D32" s="190">
        <f>投入係数表!AN32</f>
        <v>1.1877515306610745E-2</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51"/>
      <c r="D33" s="190">
        <f>投入係数表!AN33</f>
        <v>4.6285475567783745E-3</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336</v>
      </c>
      <c r="C34" s="247"/>
      <c r="D34" s="190">
        <f>投入係数表!AN34</f>
        <v>3.6828448101792833E-3</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51"/>
      <c r="D35" s="190">
        <f>投入係数表!AN35</f>
        <v>5.0269638880708262E-2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339</v>
      </c>
      <c r="C36" s="232"/>
      <c r="D36" s="190">
        <f>投入係数表!AN36</f>
        <v>8.4164704499131125E-3</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51"/>
      <c r="D37" s="190">
        <f>投入係数表!AN37</f>
        <v>1.6949946765171215E-2</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51"/>
      <c r="D38" s="190">
        <f>投入係数表!AN38</f>
        <v>1.5295392950851005E-2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344</v>
      </c>
      <c r="C39" s="251"/>
      <c r="D39" s="190">
        <f>投入係数表!AN39</f>
        <v>1.1624191928242461E-2</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51"/>
      <c r="D40" s="190">
        <f>投入係数表!AN40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347</v>
      </c>
      <c r="C41" s="251"/>
      <c r="D41" s="190">
        <f>投入係数表!AN41</f>
        <v>9.1162336834326794E-5</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336">
        <f>まとめ!$C$43</f>
        <v>0</v>
      </c>
      <c r="D42" s="190">
        <f>投入係数表!AN42</f>
        <v>1.6608584992975389E-2</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投入係数表!AN43</f>
        <v>1.0587326844809044E-3</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投入係数表!AN44</f>
        <v>4.5340340810822249E-2</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投入係数表!AN45</f>
        <v>1.1949082000947974E-2</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投入係数表!AN46</f>
        <v>2.2668466436498334E-3</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投入係数表!AN47</f>
        <v>5.7631068578784849E-3</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投入係数表!AN48</f>
        <v>0.37809820597633015</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7.6"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23" priority="5" rank="5"/>
  </conditionalFormatting>
  <conditionalFormatting sqref="G5:G47">
    <cfRule type="top10" dxfId="22" priority="4" rank="5"/>
  </conditionalFormatting>
  <conditionalFormatting sqref="I5:I47">
    <cfRule type="top10" dxfId="21" priority="2" rank="5"/>
  </conditionalFormatting>
  <conditionalFormatting sqref="H5:H47">
    <cfRule type="top10" dxfId="20"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Z56"/>
  <sheetViews>
    <sheetView showGridLines="0" zoomScaleNormal="100" workbookViewId="0">
      <pane xSplit="2" ySplit="4" topLeftCell="C41"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423</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投入係数表!AO5</f>
        <v>2.1591714179683545E-3</v>
      </c>
      <c r="E5" s="191">
        <f>$C$43*D5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投入係数表!AO6</f>
        <v>0</v>
      </c>
      <c r="E6" s="191">
        <f t="shared" ref="E6:E47" si="9">$C$43*D6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投入係数表!AO7</f>
        <v>0</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投入係数表!AO8</f>
        <v>5.7834948695580931E-5</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投入係数表!AO9</f>
        <v>1.4651520336213834E-3</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47"/>
      <c r="D10" s="190">
        <f>投入係数表!AO10</f>
        <v>2.3399056326420451E-2</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投入係数表!AO11</f>
        <v>1.803486483490532E-2</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302</v>
      </c>
      <c r="C12" s="247"/>
      <c r="D12" s="190">
        <f>投入係数表!AO12</f>
        <v>2.2893000525334118E-3</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304</v>
      </c>
      <c r="C13" s="247"/>
      <c r="D13" s="190">
        <f>投入係数表!AO13</f>
        <v>3.4363598683291E-3</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47"/>
      <c r="D14" s="190">
        <f>投入係数表!AO14</f>
        <v>2.5158202682577704E-3</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308</v>
      </c>
      <c r="C15" s="232"/>
      <c r="D15" s="190">
        <f>投入係数表!AO15</f>
        <v>4.8629552694867632E-3</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310</v>
      </c>
      <c r="C16" s="247"/>
      <c r="D16" s="190">
        <f>投入係数表!AO16</f>
        <v>1.6868526702877771E-4</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47"/>
      <c r="D17" s="190">
        <f>投入係数表!AO17</f>
        <v>2.5061811101418404E-4</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313</v>
      </c>
      <c r="C18" s="247"/>
      <c r="D18" s="190">
        <f>投入係数表!AO18</f>
        <v>4.8195790579650773E-6</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315</v>
      </c>
      <c r="C19" s="247"/>
      <c r="D19" s="190">
        <f>投入係数表!AO19</f>
        <v>2.120614785504634E-4</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317</v>
      </c>
      <c r="C20" s="247"/>
      <c r="D20" s="190">
        <f>投入係数表!AO20</f>
        <v>2.3278566849971325E-3</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319</v>
      </c>
      <c r="C21" s="247"/>
      <c r="D21" s="190">
        <f>投入係数表!AO21</f>
        <v>0</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49"/>
      <c r="D22" s="190">
        <f>投入係数表!AO22</f>
        <v>0</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49"/>
      <c r="D23" s="190">
        <f>投入係数表!AO23</f>
        <v>0</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321</v>
      </c>
      <c r="C24" s="249"/>
      <c r="D24" s="190">
        <f>投入係数表!AO24</f>
        <v>0</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50"/>
      <c r="D25" s="190">
        <f>投入係数表!AO25</f>
        <v>0</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174</v>
      </c>
      <c r="C26" s="247"/>
      <c r="D26" s="190">
        <f>投入係数表!AO26</f>
        <v>7.7113264927441237E-5</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47"/>
      <c r="D27" s="190">
        <f>投入係数表!AO27</f>
        <v>0</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36" t="s">
        <v>240</v>
      </c>
      <c r="C28" s="233"/>
      <c r="D28" s="190">
        <f>投入係数表!AO28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47"/>
      <c r="D29" s="190">
        <f>投入係数表!AO29</f>
        <v>0</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47"/>
      <c r="D30" s="190">
        <f>投入係数表!AO30</f>
        <v>4.8263264686462283E-2</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47"/>
      <c r="D31" s="190">
        <f>投入係数表!AO31</f>
        <v>1.8796358326063801E-4</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333</v>
      </c>
      <c r="C32" s="247"/>
      <c r="D32" s="190">
        <f>投入係数表!AO32</f>
        <v>4.6364350537624046E-3</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51"/>
      <c r="D33" s="190">
        <f>投入係数表!AO33</f>
        <v>2.2652021572435862E-3</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336</v>
      </c>
      <c r="C34" s="247"/>
      <c r="D34" s="190">
        <f>投入係数表!AO34</f>
        <v>3.3737053405755539E-5</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51"/>
      <c r="D35" s="190">
        <f>投入係数表!AO35</f>
        <v>3.741921180604086E-2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339</v>
      </c>
      <c r="C36" s="232"/>
      <c r="D36" s="190">
        <f>投入係数表!AO36</f>
        <v>2.6565519767503508E-2</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51"/>
      <c r="D37" s="190">
        <f>投入係数表!AO37</f>
        <v>1.7938473253746017E-2</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51"/>
      <c r="D38" s="190">
        <f>投入係数表!AO38</f>
        <v>3.7959004660532952E-2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344</v>
      </c>
      <c r="C39" s="251"/>
      <c r="D39" s="190">
        <f>投入係数表!AO39</f>
        <v>6.8095832509988574E-2</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51"/>
      <c r="D40" s="190">
        <f>投入係数表!AO40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347</v>
      </c>
      <c r="C41" s="251"/>
      <c r="D41" s="190">
        <f>投入係数表!AO41</f>
        <v>0</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51"/>
      <c r="D42" s="190">
        <f>投入係数表!AO42</f>
        <v>1.4458737173895233E-5</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349</v>
      </c>
      <c r="C43" s="336">
        <f>まとめ!$C$44</f>
        <v>0</v>
      </c>
      <c r="D43" s="190">
        <f>投入係数表!AO43</f>
        <v>0</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40</v>
      </c>
      <c r="C44" s="232"/>
      <c r="D44" s="190">
        <f>投入係数表!AO44</f>
        <v>7.5228809515776887E-2</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投入係数表!AO45</f>
        <v>2.5784747960113162E-3</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投入係数表!AO46</f>
        <v>4.9063314810084491E-3</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投入係数表!AO47</f>
        <v>5.5569746538337338E-3</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投入係数表!AO48</f>
        <v>0.39291136312154495</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7.6"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19" priority="5" rank="5"/>
  </conditionalFormatting>
  <conditionalFormatting sqref="G5:G47">
    <cfRule type="top10" dxfId="18" priority="4" rank="5"/>
  </conditionalFormatting>
  <conditionalFormatting sqref="I5:I47">
    <cfRule type="top10" dxfId="17" priority="2" rank="5"/>
  </conditionalFormatting>
  <conditionalFormatting sqref="H5:H47">
    <cfRule type="top10" dxfId="16"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Z56"/>
  <sheetViews>
    <sheetView showGridLines="0" zoomScaleNormal="100" workbookViewId="0">
      <pane xSplit="2" ySplit="4" topLeftCell="C32"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351</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投入係数表!AP5</f>
        <v>9.1222419186628976E-6</v>
      </c>
      <c r="E5" s="191">
        <f>$C$44*D5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投入係数表!AP6</f>
        <v>0</v>
      </c>
      <c r="E6" s="191">
        <f t="shared" ref="E6:E47" si="9">$C$44*D6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投入係数表!AP7</f>
        <v>0</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投入係数表!AP8</f>
        <v>7.0697374869637465E-6</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投入係数表!AP9</f>
        <v>5.4733451511977387E-6</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47"/>
      <c r="D10" s="190">
        <f>投入係数表!AP10</f>
        <v>1.7496459999995439E-3</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投入係数表!AP11</f>
        <v>3.0128484496863886E-3</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302</v>
      </c>
      <c r="C12" s="247"/>
      <c r="D12" s="190">
        <f>投入係数表!AP12</f>
        <v>3.847989697339977E-3</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304</v>
      </c>
      <c r="C13" s="247"/>
      <c r="D13" s="190">
        <f>投入係数表!AP13</f>
        <v>2.165620231490572E-3</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47"/>
      <c r="D14" s="190">
        <f>投入係数表!AP14</f>
        <v>2.4372349846187597E-3</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308</v>
      </c>
      <c r="C15" s="232"/>
      <c r="D15" s="190">
        <f>投入係数表!AP15</f>
        <v>7.3753325912389528E-3</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310</v>
      </c>
      <c r="C16" s="247"/>
      <c r="D16" s="190">
        <f>投入係数表!AP16</f>
        <v>2.0525044316991519E-6</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47"/>
      <c r="D17" s="190">
        <f>投入係数表!AP17</f>
        <v>6.8736092857124933E-4</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313</v>
      </c>
      <c r="C18" s="247"/>
      <c r="D18" s="190">
        <f>投入係数表!AP18</f>
        <v>1.4344725417097409E-4</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315</v>
      </c>
      <c r="C19" s="247"/>
      <c r="D19" s="190">
        <f>投入係数表!AP19</f>
        <v>4.506387507819472E-4</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317</v>
      </c>
      <c r="C20" s="247"/>
      <c r="D20" s="190">
        <f>投入係数表!AP20</f>
        <v>1.2887447270591009E-3</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319</v>
      </c>
      <c r="C21" s="247"/>
      <c r="D21" s="190">
        <f>投入係数表!AP21</f>
        <v>9.4661504389964898E-3</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49"/>
      <c r="D22" s="190">
        <f>投入係数表!AP22</f>
        <v>1.399853633628415E-2</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49"/>
      <c r="D23" s="190">
        <f>投入係数表!AP23</f>
        <v>4.9162042260154021E-3</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321</v>
      </c>
      <c r="C24" s="249"/>
      <c r="D24" s="190">
        <f>投入係数表!AP24</f>
        <v>1.4176648109746044E-2</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50"/>
      <c r="D25" s="190">
        <f>投入係数表!AP25</f>
        <v>7.6330359254411801E-3</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174</v>
      </c>
      <c r="C26" s="247"/>
      <c r="D26" s="190">
        <f>投入係数表!AP26</f>
        <v>1.4408581110528047E-3</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47"/>
      <c r="D27" s="190">
        <f>投入係数表!AP27</f>
        <v>2.4666314092016511E-2</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36" t="s">
        <v>240</v>
      </c>
      <c r="C28" s="233"/>
      <c r="D28" s="190">
        <f>投入係数表!AP28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47"/>
      <c r="D29" s="190">
        <f>投入係数表!AP29</f>
        <v>1.8889882453071198E-3</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47"/>
      <c r="D30" s="190">
        <f>投入係数表!AP30</f>
        <v>8.9322712307067439E-3</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47"/>
      <c r="D31" s="190">
        <f>投入係数表!AP31</f>
        <v>1.4002641345147549E-4</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333</v>
      </c>
      <c r="C32" s="247"/>
      <c r="D32" s="190">
        <f>投入係数表!AP32</f>
        <v>5.2357107492165701E-3</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51"/>
      <c r="D33" s="190">
        <f>投入係数表!AP33</f>
        <v>7.1472765432723808E-4</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336</v>
      </c>
      <c r="C34" s="247"/>
      <c r="D34" s="190">
        <f>投入係数表!AP34</f>
        <v>3.1654179457760254E-4</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51"/>
      <c r="D35" s="190">
        <f>投入係数表!AP35</f>
        <v>2.0063002763811247E-2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339</v>
      </c>
      <c r="C36" s="232"/>
      <c r="D36" s="190">
        <f>投入係数表!AP36</f>
        <v>8.1609856764837951E-3</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51"/>
      <c r="D37" s="190">
        <f>投入係数表!AP37</f>
        <v>8.301012089935271E-3</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51"/>
      <c r="D38" s="190">
        <f>投入係数表!AP38</f>
        <v>1.5428675813082526E-2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344</v>
      </c>
      <c r="C39" s="251"/>
      <c r="D39" s="190">
        <f>投入係数表!AP39</f>
        <v>6.83426961743826E-2</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51"/>
      <c r="D40" s="190">
        <f>投入係数表!AP40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347</v>
      </c>
      <c r="C41" s="251"/>
      <c r="D41" s="190">
        <f>投入係数表!AP41</f>
        <v>4.926010636077965E-4</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51"/>
      <c r="D42" s="190">
        <f>投入係数表!AP42</f>
        <v>3.5804799530751879E-5</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投入係数表!AP43</f>
        <v>1.9617381246084561E-3</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350</v>
      </c>
      <c r="C44" s="336">
        <f>まとめ!$C$45</f>
        <v>0</v>
      </c>
      <c r="D44" s="190">
        <f>投入係数表!AP44</f>
        <v>0.12580848719704749</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投入係数表!AP45</f>
        <v>1.3124625560476245E-3</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投入係数表!AP46</f>
        <v>1.5307121939516343E-3</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投入係数表!AP47</f>
        <v>4.0112778276840426E-3</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投入係数表!AP48</f>
        <v>0.37215805105125854</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30"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15" priority="5" rank="5"/>
  </conditionalFormatting>
  <conditionalFormatting sqref="G5:G47">
    <cfRule type="top10" dxfId="14" priority="4" rank="5"/>
  </conditionalFormatting>
  <conditionalFormatting sqref="I5:I47">
    <cfRule type="top10" dxfId="13" priority="2" rank="5"/>
  </conditionalFormatting>
  <conditionalFormatting sqref="H5:H47">
    <cfRule type="top10" dxfId="12"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Z56"/>
  <sheetViews>
    <sheetView showGridLines="0" zoomScaleNormal="100" workbookViewId="0">
      <pane xSplit="2" ySplit="4" topLeftCell="C32"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425</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投入係数表!AQ5</f>
        <v>1.6227611015300215E-2</v>
      </c>
      <c r="E5" s="191">
        <f>$C$45*D5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投入係数表!AQ6</f>
        <v>9.8624781750313441E-4</v>
      </c>
      <c r="E6" s="191">
        <f t="shared" ref="E6:E47" si="9">$C$45*D6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投入係数表!AQ7</f>
        <v>3.5026956845861774E-3</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投入係数表!AQ8</f>
        <v>3.4598928859965292E-5</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投入係数表!AQ9</f>
        <v>0.12432714892342045</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47"/>
      <c r="D10" s="190">
        <f>投入係数表!AQ10</f>
        <v>3.7495251564531461E-3</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投入係数表!AQ11</f>
        <v>5.6852817226699676E-3</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302</v>
      </c>
      <c r="C12" s="247"/>
      <c r="D12" s="190">
        <f>投入係数表!AQ12</f>
        <v>7.8921226799545576E-3</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304</v>
      </c>
      <c r="C13" s="247"/>
      <c r="D13" s="190">
        <f>投入係数表!AQ13</f>
        <v>5.3403625040350554E-3</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47"/>
      <c r="D14" s="190">
        <f>投入係数表!AQ14</f>
        <v>2.3438099127714635E-3</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308</v>
      </c>
      <c r="C15" s="232"/>
      <c r="D15" s="190">
        <f>投入係数表!AQ15</f>
        <v>6.0137932018455137E-4</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310</v>
      </c>
      <c r="C16" s="247"/>
      <c r="D16" s="190">
        <f>投入係数表!AQ16</f>
        <v>6.5488281842161116E-4</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47"/>
      <c r="D17" s="190">
        <f>投入係数表!AQ17</f>
        <v>6.0030925021981019E-4</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313</v>
      </c>
      <c r="C18" s="247"/>
      <c r="D18" s="190">
        <f>投入係数表!AQ18</f>
        <v>2.4968299177294543E-5</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315</v>
      </c>
      <c r="C19" s="247"/>
      <c r="D19" s="190">
        <f>投入係数表!AQ19</f>
        <v>3.2244774937534667E-4</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317</v>
      </c>
      <c r="C20" s="247"/>
      <c r="D20" s="190">
        <f>投入係数表!AQ20</f>
        <v>2.4347658597744649E-3</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319</v>
      </c>
      <c r="C21" s="247"/>
      <c r="D21" s="190">
        <f>投入係数表!AQ21</f>
        <v>7.4904897531883624E-6</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49"/>
      <c r="D22" s="190">
        <f>投入係数表!AQ22</f>
        <v>8.5605597179295578E-6</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49"/>
      <c r="D23" s="190">
        <f>投入係数表!AQ23</f>
        <v>7.7401727449613079E-4</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321</v>
      </c>
      <c r="C24" s="249"/>
      <c r="D24" s="190">
        <f>投入係数表!AQ24</f>
        <v>1.3554219553388466E-5</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50"/>
      <c r="D25" s="190">
        <f>投入係数表!AQ25</f>
        <v>1.5694359482870855E-4</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174</v>
      </c>
      <c r="C26" s="247"/>
      <c r="D26" s="190">
        <f>投入係数表!AQ26</f>
        <v>1.4374606526356716E-4</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47"/>
      <c r="D27" s="190">
        <f>投入係数表!AQ27</f>
        <v>0</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36" t="s">
        <v>240</v>
      </c>
      <c r="C28" s="233"/>
      <c r="D28" s="190">
        <f>投入係数表!AQ28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47"/>
      <c r="D29" s="190">
        <f>投入係数表!AQ29</f>
        <v>2.9248579036259321E-5</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47"/>
      <c r="D30" s="190">
        <f>投入係数表!AQ30</f>
        <v>6.6654658103729014E-3</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47"/>
      <c r="D31" s="190">
        <f>投入係数表!AQ31</f>
        <v>2.6751749118529865E-4</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333</v>
      </c>
      <c r="C32" s="247"/>
      <c r="D32" s="190">
        <f>投入係数表!AQ32</f>
        <v>3.5449991171922789E-2</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51"/>
      <c r="D33" s="190">
        <f>投入係数表!AQ33</f>
        <v>9.0235433226742469E-3</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336</v>
      </c>
      <c r="C34" s="247"/>
      <c r="D34" s="190">
        <f>投入係数表!AQ34</f>
        <v>1.7047284608291972E-2</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51"/>
      <c r="D35" s="190">
        <f>投入係数表!AQ35</f>
        <v>7.5189892832493027E-2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339</v>
      </c>
      <c r="C36" s="232"/>
      <c r="D36" s="190">
        <f>投入係数表!AQ36</f>
        <v>6.4639359670133102E-3</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51"/>
      <c r="D37" s="190">
        <f>投入係数表!AQ37</f>
        <v>1.3940871500648284E-2</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51"/>
      <c r="D38" s="190">
        <f>投入係数表!AQ38</f>
        <v>3.557447597782102E-2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344</v>
      </c>
      <c r="C39" s="251"/>
      <c r="D39" s="190">
        <f>投入係数表!AQ39</f>
        <v>1.9973212581882647E-2</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51"/>
      <c r="D40" s="190">
        <f>投入係数表!AQ40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347</v>
      </c>
      <c r="C41" s="251"/>
      <c r="D41" s="190">
        <f>投入係数表!AQ41</f>
        <v>4.380153055673957E-4</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51"/>
      <c r="D42" s="190">
        <f>投入係数表!AQ42</f>
        <v>7.6331657484871883E-5</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投入係数表!AQ43</f>
        <v>2.7194044703956225E-3</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350</v>
      </c>
      <c r="C44" s="251"/>
      <c r="D44" s="190">
        <f>投入係数表!AQ44</f>
        <v>3.7529493803403181E-2</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424</v>
      </c>
      <c r="C45" s="336">
        <f>まとめ!$C$46</f>
        <v>0</v>
      </c>
      <c r="D45" s="190">
        <f>投入係数表!AQ45</f>
        <v>1.7131820135506525E-2</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32"/>
      <c r="D46" s="190">
        <f>投入係数表!AQ46</f>
        <v>1.8430171692725842E-3</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投入係数表!AQ47</f>
        <v>5.2529734569145246E-3</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投入係数表!AQ48</f>
        <v>0.46044896568820659</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7"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11" priority="5" rank="5"/>
  </conditionalFormatting>
  <conditionalFormatting sqref="G5:G47">
    <cfRule type="top10" dxfId="10" priority="4" rank="5"/>
  </conditionalFormatting>
  <conditionalFormatting sqref="I5:I47">
    <cfRule type="top10" dxfId="9" priority="2" rank="5"/>
  </conditionalFormatting>
  <conditionalFormatting sqref="H5:H47">
    <cfRule type="top10" dxfId="8"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Z56"/>
  <sheetViews>
    <sheetView showGridLines="0" zoomScaleNormal="100" workbookViewId="0">
      <pane xSplit="2" ySplit="4" topLeftCell="C32"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426</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投入係数表!AR5</f>
        <v>0</v>
      </c>
      <c r="E5" s="191">
        <f>$C$46*D5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投入係数表!AR6</f>
        <v>0</v>
      </c>
      <c r="E6" s="191">
        <f t="shared" ref="E6:E47" si="9">$C$46*D6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投入係数表!AR7</f>
        <v>0</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投入係数表!AR8</f>
        <v>0</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投入係数表!AR9</f>
        <v>0</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47"/>
      <c r="D10" s="190">
        <f>投入係数表!AR10</f>
        <v>1.9509792373834177E-2</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投入係数表!AR11</f>
        <v>0.43193523862553407</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302</v>
      </c>
      <c r="C12" s="247"/>
      <c r="D12" s="190">
        <f>投入係数表!AR12</f>
        <v>9.3372881174442392E-3</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304</v>
      </c>
      <c r="C13" s="247"/>
      <c r="D13" s="190">
        <f>投入係数表!AR13</f>
        <v>0</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47"/>
      <c r="D14" s="190">
        <f>投入係数表!AR14</f>
        <v>3.7038623392476627E-2</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308</v>
      </c>
      <c r="C15" s="232"/>
      <c r="D15" s="190">
        <f>投入係数表!AR15</f>
        <v>1.025816745012796E-2</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310</v>
      </c>
      <c r="C16" s="247"/>
      <c r="D16" s="190">
        <f>投入係数表!AR16</f>
        <v>0</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47"/>
      <c r="D17" s="190">
        <f>投入係数表!AR17</f>
        <v>4.9898810352396964E-3</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313</v>
      </c>
      <c r="C18" s="247"/>
      <c r="D18" s="190">
        <f>投入係数表!AR18</f>
        <v>2.1415798434505134E-5</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315</v>
      </c>
      <c r="C19" s="247"/>
      <c r="D19" s="190">
        <f>投入係数表!AR19</f>
        <v>9.4229513111822587E-4</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317</v>
      </c>
      <c r="C20" s="247"/>
      <c r="D20" s="190">
        <f>投入係数表!AR20</f>
        <v>3.8548437182109243E-4</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319</v>
      </c>
      <c r="C21" s="247"/>
      <c r="D21" s="190">
        <f>投入係数表!AR21</f>
        <v>0</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49"/>
      <c r="D22" s="190">
        <f>投入係数表!AR22</f>
        <v>0</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49"/>
      <c r="D23" s="190">
        <f>投入係数表!AR23</f>
        <v>2.4713831393418925E-2</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321</v>
      </c>
      <c r="C24" s="249"/>
      <c r="D24" s="190">
        <f>投入係数表!AR24</f>
        <v>3.5989249269185876E-2</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50"/>
      <c r="D25" s="190">
        <f>投入係数表!AR25</f>
        <v>0</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174</v>
      </c>
      <c r="C26" s="247"/>
      <c r="D26" s="190">
        <f>投入係数表!AR26</f>
        <v>0</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47"/>
      <c r="D27" s="190">
        <f>投入係数表!AR27</f>
        <v>0</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36" t="s">
        <v>240</v>
      </c>
      <c r="C28" s="233"/>
      <c r="D28" s="190">
        <f>投入係数表!AR28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47"/>
      <c r="D29" s="190">
        <f>投入係数表!AR29</f>
        <v>0</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47"/>
      <c r="D30" s="190">
        <f>投入係数表!AR30</f>
        <v>0.14685883776461897</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47"/>
      <c r="D31" s="190">
        <f>投入係数表!AR31</f>
        <v>0</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333</v>
      </c>
      <c r="C32" s="247"/>
      <c r="D32" s="190">
        <f>投入係数表!AR32</f>
        <v>0</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51"/>
      <c r="D33" s="190">
        <f>投入係数表!AR33</f>
        <v>0</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336</v>
      </c>
      <c r="C34" s="247"/>
      <c r="D34" s="190">
        <f>投入係数表!AR34</f>
        <v>0</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51"/>
      <c r="D35" s="190">
        <f>投入係数表!AR35</f>
        <v>0.22681472121984389</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339</v>
      </c>
      <c r="C36" s="232"/>
      <c r="D36" s="190">
        <f>投入係数表!AR36</f>
        <v>0</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51"/>
      <c r="D37" s="190">
        <f>投入係数表!AR37</f>
        <v>0</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51"/>
      <c r="D38" s="190">
        <f>投入係数表!AR38</f>
        <v>5.0755442289777165E-2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344</v>
      </c>
      <c r="C39" s="251"/>
      <c r="D39" s="190">
        <f>投入係数表!AR39</f>
        <v>0</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51"/>
      <c r="D40" s="190">
        <f>投入係数表!AR40</f>
        <v>0</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347</v>
      </c>
      <c r="C41" s="251"/>
      <c r="D41" s="190">
        <f>投入係数表!AR41</f>
        <v>0</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51"/>
      <c r="D42" s="190">
        <f>投入係数表!AR42</f>
        <v>0</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投入係数表!AR43</f>
        <v>0</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350</v>
      </c>
      <c r="C44" s="251"/>
      <c r="D44" s="190">
        <f>投入係数表!AR44</f>
        <v>0</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投入係数表!AR45</f>
        <v>0</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336">
        <f>まとめ!$C$47</f>
        <v>0</v>
      </c>
      <c r="D46" s="190">
        <f>投入係数表!AR46</f>
        <v>0</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232"/>
      <c r="D47" s="202">
        <f>投入係数表!AR47</f>
        <v>5.0327126321087065E-4</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投入係数表!AR48</f>
        <v>1.0000535394960863</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6.45"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7" priority="5" rank="5"/>
  </conditionalFormatting>
  <conditionalFormatting sqref="G5:G47">
    <cfRule type="top10" dxfId="6" priority="4" rank="5"/>
  </conditionalFormatting>
  <conditionalFormatting sqref="I5:I47">
    <cfRule type="top10" dxfId="5" priority="2" rank="5"/>
  </conditionalFormatting>
  <conditionalFormatting sqref="H5:H47">
    <cfRule type="top10" dxfId="4"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Z56"/>
  <sheetViews>
    <sheetView showGridLines="0" zoomScaleNormal="100" workbookViewId="0">
      <pane xSplit="2" ySplit="4" topLeftCell="C5" activePane="bottomRight" state="frozen"/>
      <selection pane="topRight"/>
      <selection pane="bottomLeft"/>
      <selection pane="bottomRight"/>
    </sheetView>
  </sheetViews>
  <sheetFormatPr defaultColWidth="8.875" defaultRowHeight="16.5" x14ac:dyDescent="0.15"/>
  <cols>
    <col min="1" max="1" width="4.5" style="38" customWidth="1"/>
    <col min="2" max="2" width="23.625" style="38" customWidth="1"/>
    <col min="3" max="18" width="9.625" style="38" customWidth="1"/>
    <col min="19" max="25" width="9.625" style="37" customWidth="1"/>
    <col min="26" max="26" width="8.875" style="37"/>
    <col min="27" max="16384" width="8.875" style="38"/>
  </cols>
  <sheetData>
    <row r="1" spans="1:26" ht="19.5" x14ac:dyDescent="0.15">
      <c r="A1" s="223"/>
      <c r="F1" s="174"/>
    </row>
    <row r="2" spans="1:26" ht="22.5" customHeight="1" x14ac:dyDescent="0.15">
      <c r="A2" s="222" t="s">
        <v>364</v>
      </c>
      <c r="B2" s="175"/>
    </row>
    <row r="3" spans="1:26" s="230" customFormat="1" ht="31.5" x14ac:dyDescent="0.15">
      <c r="A3" s="478" t="s">
        <v>427</v>
      </c>
      <c r="B3" s="489"/>
      <c r="C3" s="389" t="s">
        <v>75</v>
      </c>
      <c r="D3" s="224" t="s">
        <v>76</v>
      </c>
      <c r="E3" s="224" t="s">
        <v>100</v>
      </c>
      <c r="F3" s="224" t="s">
        <v>78</v>
      </c>
      <c r="G3" s="373" t="s">
        <v>101</v>
      </c>
      <c r="H3" s="390" t="s">
        <v>284</v>
      </c>
      <c r="I3" s="225" t="s">
        <v>102</v>
      </c>
      <c r="J3" s="225" t="s">
        <v>103</v>
      </c>
      <c r="K3" s="224" t="s">
        <v>104</v>
      </c>
      <c r="L3" s="224" t="s">
        <v>105</v>
      </c>
      <c r="M3" s="224" t="s">
        <v>106</v>
      </c>
      <c r="N3" s="224" t="s">
        <v>107</v>
      </c>
      <c r="O3" s="224" t="s">
        <v>108</v>
      </c>
      <c r="P3" s="224" t="s">
        <v>109</v>
      </c>
      <c r="Q3" s="373" t="s">
        <v>110</v>
      </c>
      <c r="R3" s="390" t="s">
        <v>285</v>
      </c>
      <c r="S3" s="375" t="s">
        <v>111</v>
      </c>
      <c r="T3" s="226" t="s">
        <v>112</v>
      </c>
      <c r="U3" s="227" t="s">
        <v>113</v>
      </c>
      <c r="V3" s="228" t="s">
        <v>114</v>
      </c>
      <c r="W3" s="227" t="s">
        <v>115</v>
      </c>
      <c r="X3" s="228" t="s">
        <v>116</v>
      </c>
      <c r="Y3" s="227" t="s">
        <v>117</v>
      </c>
      <c r="Z3" s="229"/>
    </row>
    <row r="4" spans="1:26" ht="65.099999999999994" customHeight="1" x14ac:dyDescent="0.15">
      <c r="A4" s="480"/>
      <c r="B4" s="490"/>
      <c r="C4" s="391" t="s">
        <v>281</v>
      </c>
      <c r="D4" s="176" t="s">
        <v>282</v>
      </c>
      <c r="E4" s="176" t="s">
        <v>96</v>
      </c>
      <c r="F4" s="176" t="s">
        <v>171</v>
      </c>
      <c r="G4" s="374" t="s">
        <v>172</v>
      </c>
      <c r="H4" s="392" t="s">
        <v>97</v>
      </c>
      <c r="I4" s="177" t="s">
        <v>292</v>
      </c>
      <c r="J4" s="177" t="s">
        <v>279</v>
      </c>
      <c r="K4" s="320" t="s">
        <v>280</v>
      </c>
      <c r="L4" s="176" t="s">
        <v>494</v>
      </c>
      <c r="M4" s="176" t="s">
        <v>278</v>
      </c>
      <c r="N4" s="176" t="s">
        <v>493</v>
      </c>
      <c r="O4" s="176" t="s">
        <v>278</v>
      </c>
      <c r="P4" s="176" t="s">
        <v>171</v>
      </c>
      <c r="Q4" s="374" t="s">
        <v>283</v>
      </c>
      <c r="R4" s="392" t="s">
        <v>277</v>
      </c>
      <c r="S4" s="376" t="s">
        <v>276</v>
      </c>
      <c r="T4" s="178" t="s">
        <v>273</v>
      </c>
      <c r="U4" s="179" t="s">
        <v>272</v>
      </c>
      <c r="V4" s="178" t="s">
        <v>274</v>
      </c>
      <c r="W4" s="179" t="s">
        <v>98</v>
      </c>
      <c r="X4" s="178" t="s">
        <v>275</v>
      </c>
      <c r="Y4" s="179" t="s">
        <v>99</v>
      </c>
    </row>
    <row r="5" spans="1:26" ht="17.100000000000001" customHeight="1" x14ac:dyDescent="0.15">
      <c r="A5" s="235">
        <v>1</v>
      </c>
      <c r="B5" s="236" t="s">
        <v>231</v>
      </c>
      <c r="C5" s="246"/>
      <c r="D5" s="245">
        <f>投入係数表!AS5</f>
        <v>0</v>
      </c>
      <c r="E5" s="191">
        <f>$C$47*D5</f>
        <v>0</v>
      </c>
      <c r="F5" s="245">
        <f>分析係数表!C5</f>
        <v>0.41117931082742698</v>
      </c>
      <c r="G5" s="191">
        <f t="shared" ref="G5:G38" si="0">E5*F5</f>
        <v>0</v>
      </c>
      <c r="H5" s="191">
        <f t="array" ref="H5:H47">MMULT(逆行列係数!$C$5:$AS$47,G5:G47)</f>
        <v>0</v>
      </c>
      <c r="I5" s="191">
        <f t="shared" ref="I5:I47" si="1">C5+H5</f>
        <v>0</v>
      </c>
      <c r="J5" s="181">
        <f>分析係数表!G5</f>
        <v>0.11853963429851756</v>
      </c>
      <c r="K5" s="182">
        <f t="shared" ref="K5:K38" si="2">I5*J5</f>
        <v>0</v>
      </c>
      <c r="L5" s="183" t="s">
        <v>118</v>
      </c>
      <c r="M5" s="183" t="s">
        <v>118</v>
      </c>
      <c r="N5" s="184">
        <f>分析係数表!H5</f>
        <v>9.9512849369288881E-3</v>
      </c>
      <c r="O5" s="185">
        <f t="shared" ref="O5:O47" si="3">$M$48*N5</f>
        <v>0</v>
      </c>
      <c r="P5" s="180">
        <f>分析係数表!C5</f>
        <v>0.41117931082742698</v>
      </c>
      <c r="Q5" s="185">
        <f t="shared" ref="Q5:Q38" si="4">O5*P5</f>
        <v>0</v>
      </c>
      <c r="R5" s="197">
        <f t="array" ref="R5:R47">MMULT(逆行列係数!C5:AS47,Q5:Q47)</f>
        <v>0</v>
      </c>
      <c r="S5" s="186">
        <f t="shared" ref="S5:S38" si="5">I5+R5</f>
        <v>0</v>
      </c>
      <c r="T5" s="187">
        <f>分析係数表!F5</f>
        <v>0.48570802668722374</v>
      </c>
      <c r="U5" s="188">
        <f t="shared" ref="U5:U38" si="6">S5*T5</f>
        <v>0</v>
      </c>
      <c r="V5" s="187">
        <f>分析係数表!D5</f>
        <v>0.24151604727387679</v>
      </c>
      <c r="W5" s="189">
        <f t="shared" ref="W5:W38" si="7">ROUND(S5*V5,0)</f>
        <v>0</v>
      </c>
      <c r="X5" s="187">
        <f>分析係数表!E5</f>
        <v>3.7141383498510906E-2</v>
      </c>
      <c r="Y5" s="189">
        <f t="shared" ref="Y5:Y38" si="8">ROUND(S5*X5,0)</f>
        <v>0</v>
      </c>
    </row>
    <row r="6" spans="1:26" ht="17.100000000000001" customHeight="1" x14ac:dyDescent="0.15">
      <c r="A6" s="237">
        <v>2</v>
      </c>
      <c r="B6" s="236" t="s">
        <v>232</v>
      </c>
      <c r="C6" s="247"/>
      <c r="D6" s="190">
        <f>投入係数表!AS6</f>
        <v>0</v>
      </c>
      <c r="E6" s="191">
        <f t="shared" ref="E6:E47" si="9">$C$47*D6</f>
        <v>0</v>
      </c>
      <c r="F6" s="190">
        <f>分析係数表!C6</f>
        <v>0.10310531894992825</v>
      </c>
      <c r="G6" s="191">
        <f t="shared" si="0"/>
        <v>0</v>
      </c>
      <c r="H6" s="191">
        <v>0</v>
      </c>
      <c r="I6" s="191">
        <f t="shared" si="1"/>
        <v>0</v>
      </c>
      <c r="J6" s="192">
        <f>分析係数表!G6</f>
        <v>0.26053294922578324</v>
      </c>
      <c r="K6" s="193">
        <f t="shared" si="2"/>
        <v>0</v>
      </c>
      <c r="L6" s="194"/>
      <c r="M6" s="194"/>
      <c r="N6" s="195">
        <f>分析係数表!H6</f>
        <v>5.556260079027268E-4</v>
      </c>
      <c r="O6" s="196">
        <f t="shared" si="3"/>
        <v>0</v>
      </c>
      <c r="P6" s="190">
        <f>分析係数表!C6</f>
        <v>0.10310531894992825</v>
      </c>
      <c r="Q6" s="196">
        <f t="shared" si="4"/>
        <v>0</v>
      </c>
      <c r="R6" s="197">
        <v>0</v>
      </c>
      <c r="S6" s="198">
        <f t="shared" si="5"/>
        <v>0</v>
      </c>
      <c r="T6" s="199">
        <f>分析係数表!F6</f>
        <v>0.67176809506661861</v>
      </c>
      <c r="U6" s="200">
        <f t="shared" si="6"/>
        <v>0</v>
      </c>
      <c r="V6" s="199">
        <f>分析係数表!D6</f>
        <v>0.30950666186532227</v>
      </c>
      <c r="W6" s="201">
        <f t="shared" si="7"/>
        <v>0</v>
      </c>
      <c r="X6" s="199">
        <f>分析係数表!E6</f>
        <v>0.10658984515664387</v>
      </c>
      <c r="Y6" s="201">
        <f t="shared" si="8"/>
        <v>0</v>
      </c>
    </row>
    <row r="7" spans="1:26" ht="17.100000000000001" customHeight="1" x14ac:dyDescent="0.15">
      <c r="A7" s="238">
        <v>3</v>
      </c>
      <c r="B7" s="236" t="s">
        <v>233</v>
      </c>
      <c r="C7" s="247"/>
      <c r="D7" s="190">
        <f>投入係数表!AS7</f>
        <v>0</v>
      </c>
      <c r="E7" s="191">
        <f t="shared" si="9"/>
        <v>0</v>
      </c>
      <c r="F7" s="190">
        <f>分析係数表!C7</f>
        <v>0.30082868525896411</v>
      </c>
      <c r="G7" s="191">
        <f t="shared" si="0"/>
        <v>0</v>
      </c>
      <c r="H7" s="191">
        <v>0</v>
      </c>
      <c r="I7" s="191">
        <f t="shared" si="1"/>
        <v>0</v>
      </c>
      <c r="J7" s="192">
        <f>分析係数表!G7</f>
        <v>0.15491417673235855</v>
      </c>
      <c r="K7" s="193">
        <f t="shared" si="2"/>
        <v>0</v>
      </c>
      <c r="L7" s="194"/>
      <c r="M7" s="194"/>
      <c r="N7" s="195">
        <f>分析係数表!H7</f>
        <v>9.3886645084754355E-4</v>
      </c>
      <c r="O7" s="196">
        <f t="shared" si="3"/>
        <v>0</v>
      </c>
      <c r="P7" s="190">
        <f>分析係数表!C7</f>
        <v>0.30082868525896411</v>
      </c>
      <c r="Q7" s="196">
        <f t="shared" si="4"/>
        <v>0</v>
      </c>
      <c r="R7" s="197">
        <v>0</v>
      </c>
      <c r="S7" s="198">
        <f t="shared" si="5"/>
        <v>0</v>
      </c>
      <c r="T7" s="199">
        <f>分析係数表!F7</f>
        <v>0.42319135410044501</v>
      </c>
      <c r="U7" s="200">
        <f t="shared" si="6"/>
        <v>0</v>
      </c>
      <c r="V7" s="199">
        <f>分析係数表!D7</f>
        <v>0.10375079465988557</v>
      </c>
      <c r="W7" s="201">
        <f t="shared" si="7"/>
        <v>0</v>
      </c>
      <c r="X7" s="199">
        <f>分析係数表!E7</f>
        <v>3.1277813095994915E-2</v>
      </c>
      <c r="Y7" s="201">
        <f t="shared" si="8"/>
        <v>0</v>
      </c>
    </row>
    <row r="8" spans="1:26" ht="17.100000000000001" customHeight="1" x14ac:dyDescent="0.15">
      <c r="A8" s="237">
        <v>4</v>
      </c>
      <c r="B8" s="236" t="s">
        <v>27</v>
      </c>
      <c r="C8" s="247"/>
      <c r="D8" s="190">
        <f>投入係数表!AS8</f>
        <v>2.2159819524617379E-4</v>
      </c>
      <c r="E8" s="191">
        <f t="shared" si="9"/>
        <v>0</v>
      </c>
      <c r="F8" s="190">
        <f>分析係数表!C8</f>
        <v>7.8677553938995004E-3</v>
      </c>
      <c r="G8" s="191">
        <f t="shared" si="0"/>
        <v>0</v>
      </c>
      <c r="H8" s="191">
        <v>0</v>
      </c>
      <c r="I8" s="191">
        <f t="shared" si="1"/>
        <v>0</v>
      </c>
      <c r="J8" s="192">
        <f>分析係数表!G8</f>
        <v>0.22660668380462726</v>
      </c>
      <c r="K8" s="193">
        <f t="shared" si="2"/>
        <v>0</v>
      </c>
      <c r="L8" s="194"/>
      <c r="M8" s="194"/>
      <c r="N8" s="195">
        <f>分析係数表!H8</f>
        <v>-2.0122409892090618E-5</v>
      </c>
      <c r="O8" s="196">
        <f t="shared" si="3"/>
        <v>0</v>
      </c>
      <c r="P8" s="190">
        <f>分析係数表!C8</f>
        <v>7.8677553938995004E-3</v>
      </c>
      <c r="Q8" s="196">
        <f t="shared" si="4"/>
        <v>0</v>
      </c>
      <c r="R8" s="197">
        <v>0</v>
      </c>
      <c r="S8" s="198">
        <f t="shared" si="5"/>
        <v>0</v>
      </c>
      <c r="T8" s="199">
        <f>分析係数表!F8</f>
        <v>0.44415167095115682</v>
      </c>
      <c r="U8" s="200">
        <f t="shared" si="6"/>
        <v>0</v>
      </c>
      <c r="V8" s="199">
        <f>分析係数表!D8</f>
        <v>5.507712082262211E-2</v>
      </c>
      <c r="W8" s="201">
        <f t="shared" si="7"/>
        <v>0</v>
      </c>
      <c r="X8" s="199">
        <f>分析係数表!E8</f>
        <v>5.2699228791773779E-2</v>
      </c>
      <c r="Y8" s="201">
        <f t="shared" si="8"/>
        <v>0</v>
      </c>
    </row>
    <row r="9" spans="1:26" ht="17.100000000000001" customHeight="1" x14ac:dyDescent="0.15">
      <c r="A9" s="238">
        <v>5</v>
      </c>
      <c r="B9" s="236" t="s">
        <v>234</v>
      </c>
      <c r="C9" s="247"/>
      <c r="D9" s="190">
        <f>投入係数表!AS9</f>
        <v>3.0515161312587866E-3</v>
      </c>
      <c r="E9" s="191">
        <f t="shared" si="9"/>
        <v>0</v>
      </c>
      <c r="F9" s="190">
        <f>分析係数表!C9</f>
        <v>0.32088244947501077</v>
      </c>
      <c r="G9" s="191">
        <f t="shared" si="0"/>
        <v>0</v>
      </c>
      <c r="H9" s="191">
        <v>0</v>
      </c>
      <c r="I9" s="191">
        <f t="shared" si="1"/>
        <v>0</v>
      </c>
      <c r="J9" s="192">
        <f>分析係数表!G9</f>
        <v>0.13756925498307038</v>
      </c>
      <c r="K9" s="193">
        <f t="shared" si="2"/>
        <v>0</v>
      </c>
      <c r="L9" s="194"/>
      <c r="M9" s="194"/>
      <c r="N9" s="195">
        <f>分析係数表!H9</f>
        <v>8.5127532229079331E-2</v>
      </c>
      <c r="O9" s="196">
        <f t="shared" si="3"/>
        <v>0</v>
      </c>
      <c r="P9" s="190">
        <f>分析係数表!C9</f>
        <v>0.32088244947501077</v>
      </c>
      <c r="Q9" s="196">
        <f t="shared" si="4"/>
        <v>0</v>
      </c>
      <c r="R9" s="197">
        <v>0</v>
      </c>
      <c r="S9" s="198">
        <f t="shared" si="5"/>
        <v>0</v>
      </c>
      <c r="T9" s="199">
        <f>分析係数表!F9</f>
        <v>0.36414820056107028</v>
      </c>
      <c r="U9" s="200">
        <f t="shared" si="6"/>
        <v>0</v>
      </c>
      <c r="V9" s="199">
        <f>分析係数表!D9</f>
        <v>3.5884456721163506E-2</v>
      </c>
      <c r="W9" s="201">
        <f t="shared" si="7"/>
        <v>0</v>
      </c>
      <c r="X9" s="199">
        <f>分析係数表!E9</f>
        <v>3.485076302379219E-2</v>
      </c>
      <c r="Y9" s="201">
        <f t="shared" si="8"/>
        <v>0</v>
      </c>
    </row>
    <row r="10" spans="1:26" ht="17.100000000000001" customHeight="1" x14ac:dyDescent="0.15">
      <c r="A10" s="237">
        <v>6</v>
      </c>
      <c r="B10" s="236" t="s">
        <v>28</v>
      </c>
      <c r="C10" s="247"/>
      <c r="D10" s="190">
        <f>投入係数表!AS10</f>
        <v>5.0858602187646451E-4</v>
      </c>
      <c r="E10" s="191">
        <f t="shared" si="9"/>
        <v>0</v>
      </c>
      <c r="F10" s="190">
        <f>分析係数表!C10</f>
        <v>0.113794304287262</v>
      </c>
      <c r="G10" s="191">
        <f t="shared" si="0"/>
        <v>0</v>
      </c>
      <c r="H10" s="191">
        <v>0</v>
      </c>
      <c r="I10" s="191">
        <f t="shared" si="1"/>
        <v>0</v>
      </c>
      <c r="J10" s="192">
        <f>分析係数表!G10</f>
        <v>0.24543939877344109</v>
      </c>
      <c r="K10" s="193">
        <f t="shared" si="2"/>
        <v>0</v>
      </c>
      <c r="L10" s="194"/>
      <c r="M10" s="194"/>
      <c r="N10" s="195">
        <f>分析係数表!H10</f>
        <v>1.4107046808760652E-2</v>
      </c>
      <c r="O10" s="196">
        <f t="shared" si="3"/>
        <v>0</v>
      </c>
      <c r="P10" s="190">
        <f>分析係数表!C10</f>
        <v>0.113794304287262</v>
      </c>
      <c r="Q10" s="196">
        <f t="shared" si="4"/>
        <v>0</v>
      </c>
      <c r="R10" s="197">
        <v>0</v>
      </c>
      <c r="S10" s="198">
        <f t="shared" si="5"/>
        <v>0</v>
      </c>
      <c r="T10" s="199">
        <f>分析係数表!F10</f>
        <v>0.3909851465844234</v>
      </c>
      <c r="U10" s="200">
        <f t="shared" si="6"/>
        <v>0</v>
      </c>
      <c r="V10" s="199">
        <f>分析係数表!D10</f>
        <v>0.11425786096635826</v>
      </c>
      <c r="W10" s="201">
        <f t="shared" si="7"/>
        <v>0</v>
      </c>
      <c r="X10" s="199">
        <f>分析係数表!E10</f>
        <v>7.9410826332021692E-2</v>
      </c>
      <c r="Y10" s="201">
        <f t="shared" si="8"/>
        <v>0</v>
      </c>
    </row>
    <row r="11" spans="1:26" ht="17.100000000000001" customHeight="1" x14ac:dyDescent="0.15">
      <c r="A11" s="238">
        <v>7</v>
      </c>
      <c r="B11" s="236" t="s">
        <v>149</v>
      </c>
      <c r="C11" s="232"/>
      <c r="D11" s="190">
        <f>投入係数表!AS11</f>
        <v>1.2097081806061618E-3</v>
      </c>
      <c r="E11" s="191">
        <f t="shared" si="9"/>
        <v>0</v>
      </c>
      <c r="F11" s="190">
        <f>分析係数表!C11</f>
        <v>0.2692571232798493</v>
      </c>
      <c r="G11" s="191">
        <f t="shared" si="0"/>
        <v>0</v>
      </c>
      <c r="H11" s="191">
        <v>0</v>
      </c>
      <c r="I11" s="191">
        <f t="shared" si="1"/>
        <v>0</v>
      </c>
      <c r="J11" s="192">
        <f>分析係数表!G11</f>
        <v>0.17808257143023845</v>
      </c>
      <c r="K11" s="193">
        <f t="shared" si="2"/>
        <v>0</v>
      </c>
      <c r="L11" s="194"/>
      <c r="M11" s="194"/>
      <c r="N11" s="195">
        <f>分析係数表!H11</f>
        <v>1.0624524816553835E-3</v>
      </c>
      <c r="O11" s="196">
        <f t="shared" si="3"/>
        <v>0</v>
      </c>
      <c r="P11" s="190">
        <f>分析係数表!C11</f>
        <v>0.2692571232798493</v>
      </c>
      <c r="Q11" s="196">
        <f t="shared" si="4"/>
        <v>0</v>
      </c>
      <c r="R11" s="197">
        <v>0</v>
      </c>
      <c r="S11" s="198">
        <f t="shared" si="5"/>
        <v>0</v>
      </c>
      <c r="T11" s="199">
        <f>分析係数表!F11</f>
        <v>0.34923508235554956</v>
      </c>
      <c r="U11" s="200">
        <f t="shared" si="6"/>
        <v>0</v>
      </c>
      <c r="V11" s="199">
        <f>分析係数表!D11</f>
        <v>5.3391076544275953E-2</v>
      </c>
      <c r="W11" s="201">
        <f t="shared" si="7"/>
        <v>0</v>
      </c>
      <c r="X11" s="199">
        <f>分析係数表!E11</f>
        <v>4.5257627296649179E-2</v>
      </c>
      <c r="Y11" s="201">
        <f t="shared" si="8"/>
        <v>0</v>
      </c>
    </row>
    <row r="12" spans="1:26" ht="17.100000000000001" customHeight="1" x14ac:dyDescent="0.15">
      <c r="A12" s="237">
        <v>8</v>
      </c>
      <c r="B12" s="236" t="s">
        <v>302</v>
      </c>
      <c r="C12" s="247"/>
      <c r="D12" s="190">
        <f>投入係数表!AS12</f>
        <v>7.3018421712263823E-3</v>
      </c>
      <c r="E12" s="191">
        <f t="shared" si="9"/>
        <v>0</v>
      </c>
      <c r="F12" s="190">
        <f>分析係数表!C12</f>
        <v>0.13361385103556844</v>
      </c>
      <c r="G12" s="191">
        <f t="shared" si="0"/>
        <v>0</v>
      </c>
      <c r="H12" s="191">
        <v>0</v>
      </c>
      <c r="I12" s="191">
        <f t="shared" si="1"/>
        <v>0</v>
      </c>
      <c r="J12" s="192">
        <f>分析係数表!G12</f>
        <v>9.8052650116616694E-2</v>
      </c>
      <c r="K12" s="193">
        <f t="shared" si="2"/>
        <v>0</v>
      </c>
      <c r="L12" s="194"/>
      <c r="M12" s="194"/>
      <c r="N12" s="195">
        <f>分析係数表!H12</f>
        <v>8.1676000900235725E-3</v>
      </c>
      <c r="O12" s="196">
        <f t="shared" si="3"/>
        <v>0</v>
      </c>
      <c r="P12" s="190">
        <f>分析係数表!C12</f>
        <v>0.13361385103556844</v>
      </c>
      <c r="Q12" s="196">
        <f t="shared" si="4"/>
        <v>0</v>
      </c>
      <c r="R12" s="197">
        <v>0</v>
      </c>
      <c r="S12" s="198">
        <f t="shared" si="5"/>
        <v>0</v>
      </c>
      <c r="T12" s="199">
        <f>分析係数表!F12</f>
        <v>0.31889278097965035</v>
      </c>
      <c r="U12" s="200">
        <f t="shared" si="6"/>
        <v>0</v>
      </c>
      <c r="V12" s="199">
        <f>分析係数表!D12</f>
        <v>1.3867836747138904E-2</v>
      </c>
      <c r="W12" s="201">
        <f t="shared" si="7"/>
        <v>0</v>
      </c>
      <c r="X12" s="199">
        <f>分析係数表!E12</f>
        <v>1.3824028822110035E-2</v>
      </c>
      <c r="Y12" s="201">
        <f t="shared" si="8"/>
        <v>0</v>
      </c>
    </row>
    <row r="13" spans="1:26" ht="17.100000000000001" customHeight="1" x14ac:dyDescent="0.15">
      <c r="A13" s="238">
        <v>9</v>
      </c>
      <c r="B13" s="236" t="s">
        <v>304</v>
      </c>
      <c r="C13" s="247"/>
      <c r="D13" s="190">
        <f>投入係数表!AS13</f>
        <v>1.9362596404296824E-2</v>
      </c>
      <c r="E13" s="191">
        <f t="shared" si="9"/>
        <v>0</v>
      </c>
      <c r="F13" s="190">
        <f>分析係数表!C13</f>
        <v>0.37847559990512891</v>
      </c>
      <c r="G13" s="191">
        <f t="shared" si="0"/>
        <v>0</v>
      </c>
      <c r="H13" s="191">
        <v>0</v>
      </c>
      <c r="I13" s="191">
        <f t="shared" si="1"/>
        <v>0</v>
      </c>
      <c r="J13" s="192">
        <f>分析係数表!G13</f>
        <v>1.1659934667416844E-2</v>
      </c>
      <c r="K13" s="193">
        <f t="shared" si="2"/>
        <v>0</v>
      </c>
      <c r="L13" s="194"/>
      <c r="M13" s="194"/>
      <c r="N13" s="195">
        <f>分析係数表!H13</f>
        <v>2.0741523717299939E-2</v>
      </c>
      <c r="O13" s="196">
        <f t="shared" si="3"/>
        <v>0</v>
      </c>
      <c r="P13" s="190">
        <f>分析係数表!C13</f>
        <v>0.37847559990512891</v>
      </c>
      <c r="Q13" s="196">
        <f t="shared" si="4"/>
        <v>0</v>
      </c>
      <c r="R13" s="197">
        <v>0</v>
      </c>
      <c r="S13" s="198">
        <f t="shared" si="5"/>
        <v>0</v>
      </c>
      <c r="T13" s="199">
        <f>分析係数表!F13</f>
        <v>0.30341232585675537</v>
      </c>
      <c r="U13" s="200">
        <f t="shared" si="6"/>
        <v>0</v>
      </c>
      <c r="V13" s="199">
        <f>分析係数表!D13</f>
        <v>1.0097998874734429E-3</v>
      </c>
      <c r="W13" s="201">
        <f t="shared" si="7"/>
        <v>0</v>
      </c>
      <c r="X13" s="199">
        <f>分析係数表!E13</f>
        <v>1.0097998874734429E-3</v>
      </c>
      <c r="Y13" s="201">
        <f t="shared" si="8"/>
        <v>0</v>
      </c>
    </row>
    <row r="14" spans="1:26" ht="17.100000000000001" customHeight="1" x14ac:dyDescent="0.15">
      <c r="A14" s="237">
        <v>10</v>
      </c>
      <c r="B14" s="236" t="s">
        <v>235</v>
      </c>
      <c r="C14" s="247"/>
      <c r="D14" s="190">
        <f>投入係数表!AS14</f>
        <v>3.6400228137158383E-3</v>
      </c>
      <c r="E14" s="191">
        <f t="shared" si="9"/>
        <v>0</v>
      </c>
      <c r="F14" s="190">
        <f>分析係数表!C14</f>
        <v>0.46200357755172961</v>
      </c>
      <c r="G14" s="191">
        <f t="shared" si="0"/>
        <v>0</v>
      </c>
      <c r="H14" s="191">
        <v>0</v>
      </c>
      <c r="I14" s="191">
        <f t="shared" si="1"/>
        <v>0</v>
      </c>
      <c r="J14" s="192">
        <f>分析係数表!G14</f>
        <v>0.22355968676439547</v>
      </c>
      <c r="K14" s="193">
        <f t="shared" si="2"/>
        <v>0</v>
      </c>
      <c r="L14" s="194"/>
      <c r="M14" s="194"/>
      <c r="N14" s="195">
        <f>分析係数表!H14</f>
        <v>1.2516784591700431E-3</v>
      </c>
      <c r="O14" s="196">
        <f t="shared" si="3"/>
        <v>0</v>
      </c>
      <c r="P14" s="190">
        <f>分析係数表!C14</f>
        <v>0.46200357755172961</v>
      </c>
      <c r="Q14" s="196">
        <f t="shared" si="4"/>
        <v>0</v>
      </c>
      <c r="R14" s="197">
        <v>0</v>
      </c>
      <c r="S14" s="198">
        <f t="shared" si="5"/>
        <v>0</v>
      </c>
      <c r="T14" s="199">
        <f>分析係数表!F14</f>
        <v>0.33935947066777478</v>
      </c>
      <c r="U14" s="200">
        <f t="shared" si="6"/>
        <v>0</v>
      </c>
      <c r="V14" s="199">
        <f>分析係数表!D14</f>
        <v>4.7522447367376097E-2</v>
      </c>
      <c r="W14" s="201">
        <f t="shared" si="7"/>
        <v>0</v>
      </c>
      <c r="X14" s="199">
        <f>分析係数表!E14</f>
        <v>4.5487572354401241E-2</v>
      </c>
      <c r="Y14" s="201">
        <f t="shared" si="8"/>
        <v>0</v>
      </c>
    </row>
    <row r="15" spans="1:26" ht="17.100000000000001" customHeight="1" x14ac:dyDescent="0.15">
      <c r="A15" s="238">
        <v>11</v>
      </c>
      <c r="B15" s="236" t="s">
        <v>308</v>
      </c>
      <c r="C15" s="232"/>
      <c r="D15" s="190">
        <f>投入係数表!AS15</f>
        <v>2.8335506933117307E-4</v>
      </c>
      <c r="E15" s="191">
        <f t="shared" si="9"/>
        <v>0</v>
      </c>
      <c r="F15" s="190">
        <f>分析係数表!C15</f>
        <v>0.44388091268696783</v>
      </c>
      <c r="G15" s="191">
        <f t="shared" si="0"/>
        <v>0</v>
      </c>
      <c r="H15" s="191">
        <v>0</v>
      </c>
      <c r="I15" s="191">
        <f t="shared" si="1"/>
        <v>0</v>
      </c>
      <c r="J15" s="192">
        <f>分析係数表!G15</f>
        <v>0.23205691273661022</v>
      </c>
      <c r="K15" s="193">
        <f t="shared" si="2"/>
        <v>0</v>
      </c>
      <c r="L15" s="194"/>
      <c r="M15" s="194"/>
      <c r="N15" s="195">
        <f>分析係数表!H15</f>
        <v>1.7260615822143291E-3</v>
      </c>
      <c r="O15" s="196">
        <f t="shared" si="3"/>
        <v>0</v>
      </c>
      <c r="P15" s="190">
        <f>分析係数表!C15</f>
        <v>0.44388091268696783</v>
      </c>
      <c r="Q15" s="196">
        <f t="shared" si="4"/>
        <v>0</v>
      </c>
      <c r="R15" s="197">
        <v>0</v>
      </c>
      <c r="S15" s="198">
        <f t="shared" si="5"/>
        <v>0</v>
      </c>
      <c r="T15" s="199">
        <f>分析係数表!F15</f>
        <v>0.45399226383412611</v>
      </c>
      <c r="U15" s="200">
        <f t="shared" si="6"/>
        <v>0</v>
      </c>
      <c r="V15" s="199">
        <f>分析係数表!D15</f>
        <v>3.6381962666217654E-2</v>
      </c>
      <c r="W15" s="201">
        <f t="shared" si="7"/>
        <v>0</v>
      </c>
      <c r="X15" s="199">
        <f>分析係数表!E15</f>
        <v>3.4246799594014998E-2</v>
      </c>
      <c r="Y15" s="201">
        <f t="shared" si="8"/>
        <v>0</v>
      </c>
    </row>
    <row r="16" spans="1:26" ht="17.100000000000001" customHeight="1" x14ac:dyDescent="0.15">
      <c r="A16" s="237">
        <v>12</v>
      </c>
      <c r="B16" s="236" t="s">
        <v>310</v>
      </c>
      <c r="C16" s="247"/>
      <c r="D16" s="190">
        <f>投入係数表!AS16</f>
        <v>1.1515840638202802E-3</v>
      </c>
      <c r="E16" s="191">
        <f t="shared" si="9"/>
        <v>0</v>
      </c>
      <c r="F16" s="190">
        <f>分析係数表!C16</f>
        <v>8.6199437594635553E-2</v>
      </c>
      <c r="G16" s="191">
        <f t="shared" si="0"/>
        <v>0</v>
      </c>
      <c r="H16" s="191">
        <v>0</v>
      </c>
      <c r="I16" s="191">
        <f t="shared" si="1"/>
        <v>0</v>
      </c>
      <c r="J16" s="192">
        <f>分析係数表!G16</f>
        <v>0.29342581896303888</v>
      </c>
      <c r="K16" s="193">
        <f t="shared" si="2"/>
        <v>0</v>
      </c>
      <c r="L16" s="194"/>
      <c r="M16" s="194"/>
      <c r="N16" s="195">
        <f>分析係数表!H16</f>
        <v>7.408705460269728E-5</v>
      </c>
      <c r="O16" s="196">
        <f t="shared" si="3"/>
        <v>0</v>
      </c>
      <c r="P16" s="190">
        <f>分析係数表!C16</f>
        <v>8.6199437594635553E-2</v>
      </c>
      <c r="Q16" s="196">
        <f t="shared" si="4"/>
        <v>0</v>
      </c>
      <c r="R16" s="197">
        <v>0</v>
      </c>
      <c r="S16" s="198">
        <f t="shared" si="5"/>
        <v>0</v>
      </c>
      <c r="T16" s="199">
        <f>分析係数表!F16</f>
        <v>0.46132696318521343</v>
      </c>
      <c r="U16" s="200">
        <f t="shared" si="6"/>
        <v>0</v>
      </c>
      <c r="V16" s="199">
        <f>分析係数表!D16</f>
        <v>7.7759018132968136E-2</v>
      </c>
      <c r="W16" s="201">
        <f t="shared" si="7"/>
        <v>0</v>
      </c>
      <c r="X16" s="199">
        <f>分析係数表!E16</f>
        <v>5.8836751015373036E-2</v>
      </c>
      <c r="Y16" s="201">
        <f t="shared" si="8"/>
        <v>0</v>
      </c>
    </row>
    <row r="17" spans="1:25" ht="17.100000000000001" customHeight="1" x14ac:dyDescent="0.15">
      <c r="A17" s="238">
        <v>13</v>
      </c>
      <c r="B17" s="236" t="s">
        <v>260</v>
      </c>
      <c r="C17" s="247"/>
      <c r="D17" s="190">
        <f>投入係数表!AS17</f>
        <v>3.5492038812378985E-3</v>
      </c>
      <c r="E17" s="191">
        <f t="shared" si="9"/>
        <v>0</v>
      </c>
      <c r="F17" s="190">
        <f>分析係数表!C17</f>
        <v>0.28897883258185864</v>
      </c>
      <c r="G17" s="191">
        <f t="shared" si="0"/>
        <v>0</v>
      </c>
      <c r="H17" s="191">
        <v>0</v>
      </c>
      <c r="I17" s="191">
        <f t="shared" si="1"/>
        <v>0</v>
      </c>
      <c r="J17" s="192">
        <f>分析係数表!G17</f>
        <v>0.22037887844027682</v>
      </c>
      <c r="K17" s="193">
        <f t="shared" si="2"/>
        <v>0</v>
      </c>
      <c r="L17" s="194"/>
      <c r="M17" s="194"/>
      <c r="N17" s="195">
        <f>分析係数表!H17</f>
        <v>3.2351885208861198E-4</v>
      </c>
      <c r="O17" s="196">
        <f t="shared" si="3"/>
        <v>0</v>
      </c>
      <c r="P17" s="190">
        <f>分析係数表!C17</f>
        <v>0.28897883258185864</v>
      </c>
      <c r="Q17" s="196">
        <f t="shared" si="4"/>
        <v>0</v>
      </c>
      <c r="R17" s="197">
        <v>0</v>
      </c>
      <c r="S17" s="198">
        <f t="shared" si="5"/>
        <v>0</v>
      </c>
      <c r="T17" s="199">
        <f>分析係数表!F17</f>
        <v>0.481838760471413</v>
      </c>
      <c r="U17" s="200">
        <f t="shared" si="6"/>
        <v>0</v>
      </c>
      <c r="V17" s="199">
        <f>分析係数表!D17</f>
        <v>4.4574750223706147E-2</v>
      </c>
      <c r="W17" s="201">
        <f t="shared" si="7"/>
        <v>0</v>
      </c>
      <c r="X17" s="199">
        <f>分析係数表!E17</f>
        <v>4.2045194422028871E-2</v>
      </c>
      <c r="Y17" s="201">
        <f t="shared" si="8"/>
        <v>0</v>
      </c>
    </row>
    <row r="18" spans="1:25" ht="17.100000000000001" customHeight="1" x14ac:dyDescent="0.15">
      <c r="A18" s="237">
        <v>14</v>
      </c>
      <c r="B18" s="236" t="s">
        <v>313</v>
      </c>
      <c r="C18" s="247"/>
      <c r="D18" s="190">
        <f>投入係数表!AS18</f>
        <v>4.9151206257061174E-3</v>
      </c>
      <c r="E18" s="191">
        <f t="shared" si="9"/>
        <v>0</v>
      </c>
      <c r="F18" s="190">
        <f>分析係数表!C18</f>
        <v>0.52580759808160726</v>
      </c>
      <c r="G18" s="191">
        <f t="shared" si="0"/>
        <v>0</v>
      </c>
      <c r="H18" s="191">
        <v>0</v>
      </c>
      <c r="I18" s="191">
        <f t="shared" si="1"/>
        <v>0</v>
      </c>
      <c r="J18" s="192">
        <f>分析係数表!G18</f>
        <v>7.2452233733790519E-2</v>
      </c>
      <c r="K18" s="193">
        <f t="shared" si="2"/>
        <v>0</v>
      </c>
      <c r="L18" s="194"/>
      <c r="M18" s="194"/>
      <c r="N18" s="195">
        <f>分析係数表!H18</f>
        <v>-1.1374003880181702E-4</v>
      </c>
      <c r="O18" s="196">
        <f t="shared" si="3"/>
        <v>0</v>
      </c>
      <c r="P18" s="190">
        <f>分析係数表!C18</f>
        <v>0.52580759808160726</v>
      </c>
      <c r="Q18" s="196">
        <f t="shared" si="4"/>
        <v>0</v>
      </c>
      <c r="R18" s="197">
        <v>0</v>
      </c>
      <c r="S18" s="198">
        <f t="shared" si="5"/>
        <v>0</v>
      </c>
      <c r="T18" s="199">
        <f>分析係数表!F18</f>
        <v>0.26496716403559761</v>
      </c>
      <c r="U18" s="200">
        <f t="shared" si="6"/>
        <v>0</v>
      </c>
      <c r="V18" s="199">
        <f>分析係数表!D18</f>
        <v>1.0166939725639489E-2</v>
      </c>
      <c r="W18" s="201">
        <f t="shared" si="7"/>
        <v>0</v>
      </c>
      <c r="X18" s="199">
        <f>分析係数表!E18</f>
        <v>9.8652997009102839E-3</v>
      </c>
      <c r="Y18" s="201">
        <f t="shared" si="8"/>
        <v>0</v>
      </c>
    </row>
    <row r="19" spans="1:25" ht="17.100000000000001" customHeight="1" x14ac:dyDescent="0.15">
      <c r="A19" s="238">
        <v>15</v>
      </c>
      <c r="B19" s="236" t="s">
        <v>315</v>
      </c>
      <c r="C19" s="247"/>
      <c r="D19" s="190">
        <f>投入係数表!AS19</f>
        <v>3.8071296494752481E-3</v>
      </c>
      <c r="E19" s="191">
        <f t="shared" si="9"/>
        <v>0</v>
      </c>
      <c r="F19" s="190">
        <f>分析係数表!C19</f>
        <v>0.20855999600083863</v>
      </c>
      <c r="G19" s="191">
        <f t="shared" si="0"/>
        <v>0</v>
      </c>
      <c r="H19" s="191">
        <v>0</v>
      </c>
      <c r="I19" s="191">
        <f t="shared" si="1"/>
        <v>0</v>
      </c>
      <c r="J19" s="192">
        <f>分析係数表!G19</f>
        <v>0.15120623777001357</v>
      </c>
      <c r="K19" s="193">
        <f t="shared" si="2"/>
        <v>0</v>
      </c>
      <c r="L19" s="194"/>
      <c r="M19" s="194"/>
      <c r="N19" s="195">
        <f>分析係数表!H19</f>
        <v>5.5245161703739701E-4</v>
      </c>
      <c r="O19" s="196">
        <f t="shared" si="3"/>
        <v>0</v>
      </c>
      <c r="P19" s="190">
        <f>分析係数表!C19</f>
        <v>0.20855999600083863</v>
      </c>
      <c r="Q19" s="196">
        <f t="shared" si="4"/>
        <v>0</v>
      </c>
      <c r="R19" s="197">
        <v>0</v>
      </c>
      <c r="S19" s="198">
        <f t="shared" si="5"/>
        <v>0</v>
      </c>
      <c r="T19" s="199">
        <f>分析係数表!F19</f>
        <v>0.15088328436796519</v>
      </c>
      <c r="U19" s="200">
        <f t="shared" si="6"/>
        <v>0</v>
      </c>
      <c r="V19" s="199">
        <f>分析係数表!D19</f>
        <v>1.4370745054861198E-2</v>
      </c>
      <c r="W19" s="201">
        <f t="shared" si="7"/>
        <v>0</v>
      </c>
      <c r="X19" s="199">
        <f>分析係数表!E19</f>
        <v>1.3525888053722004E-2</v>
      </c>
      <c r="Y19" s="201">
        <f t="shared" si="8"/>
        <v>0</v>
      </c>
    </row>
    <row r="20" spans="1:25" ht="17.100000000000001" customHeight="1" x14ac:dyDescent="0.15">
      <c r="A20" s="237">
        <v>16</v>
      </c>
      <c r="B20" s="236" t="s">
        <v>317</v>
      </c>
      <c r="C20" s="247"/>
      <c r="D20" s="190">
        <f>投入係数表!AS20</f>
        <v>5.8196771931864006E-3</v>
      </c>
      <c r="E20" s="191">
        <f t="shared" si="9"/>
        <v>0</v>
      </c>
      <c r="F20" s="190">
        <f>分析係数表!C20</f>
        <v>0.59300803485194087</v>
      </c>
      <c r="G20" s="191">
        <f t="shared" si="0"/>
        <v>0</v>
      </c>
      <c r="H20" s="191">
        <v>0</v>
      </c>
      <c r="I20" s="191">
        <f t="shared" si="1"/>
        <v>0</v>
      </c>
      <c r="J20" s="192">
        <f>分析係数表!G20</f>
        <v>0.27219553180946637</v>
      </c>
      <c r="K20" s="193">
        <f t="shared" si="2"/>
        <v>0</v>
      </c>
      <c r="L20" s="194"/>
      <c r="M20" s="194"/>
      <c r="N20" s="195">
        <f>分析係数表!H20</f>
        <v>9.9342293114321168E-4</v>
      </c>
      <c r="O20" s="196">
        <f t="shared" si="3"/>
        <v>0</v>
      </c>
      <c r="P20" s="190">
        <f>分析係数表!C20</f>
        <v>0.59300803485194087</v>
      </c>
      <c r="Q20" s="196">
        <f t="shared" si="4"/>
        <v>0</v>
      </c>
      <c r="R20" s="197">
        <v>0</v>
      </c>
      <c r="S20" s="198">
        <f t="shared" si="5"/>
        <v>0</v>
      </c>
      <c r="T20" s="199">
        <f>分析係数表!F20</f>
        <v>0.41125826744511707</v>
      </c>
      <c r="U20" s="200">
        <f t="shared" si="6"/>
        <v>0</v>
      </c>
      <c r="V20" s="199">
        <f>分析係数表!D20</f>
        <v>7.248960510157916E-2</v>
      </c>
      <c r="W20" s="201">
        <f t="shared" si="7"/>
        <v>0</v>
      </c>
      <c r="X20" s="199">
        <f>分析係数表!E20</f>
        <v>6.6606343940079429E-2</v>
      </c>
      <c r="Y20" s="201">
        <f t="shared" si="8"/>
        <v>0</v>
      </c>
    </row>
    <row r="21" spans="1:25" ht="17.100000000000001" customHeight="1" x14ac:dyDescent="0.15">
      <c r="A21" s="238">
        <v>17</v>
      </c>
      <c r="B21" s="236" t="s">
        <v>319</v>
      </c>
      <c r="C21" s="247"/>
      <c r="D21" s="190">
        <f>投入係数表!AS21</f>
        <v>0</v>
      </c>
      <c r="E21" s="191">
        <f t="shared" si="9"/>
        <v>0</v>
      </c>
      <c r="F21" s="190">
        <f>分析係数表!C21</f>
        <v>0.24419120944751205</v>
      </c>
      <c r="G21" s="191">
        <f t="shared" si="0"/>
        <v>0</v>
      </c>
      <c r="H21" s="191">
        <v>0</v>
      </c>
      <c r="I21" s="191">
        <f t="shared" si="1"/>
        <v>0</v>
      </c>
      <c r="J21" s="192">
        <f>分析係数表!G21</f>
        <v>0.23035502502887947</v>
      </c>
      <c r="K21" s="193">
        <f t="shared" si="2"/>
        <v>0</v>
      </c>
      <c r="L21" s="194"/>
      <c r="M21" s="194"/>
      <c r="N21" s="195">
        <f>分析係数表!H21</f>
        <v>4.3688226824538989E-5</v>
      </c>
      <c r="O21" s="196">
        <f t="shared" si="3"/>
        <v>0</v>
      </c>
      <c r="P21" s="190">
        <f>分析係数表!C21</f>
        <v>0.24419120944751205</v>
      </c>
      <c r="Q21" s="196">
        <f t="shared" si="4"/>
        <v>0</v>
      </c>
      <c r="R21" s="197">
        <v>0</v>
      </c>
      <c r="S21" s="198">
        <f t="shared" si="5"/>
        <v>0</v>
      </c>
      <c r="T21" s="199">
        <f>分析係数表!F21</f>
        <v>0.41343088178667692</v>
      </c>
      <c r="U21" s="200">
        <f t="shared" si="6"/>
        <v>0</v>
      </c>
      <c r="V21" s="199">
        <f>分析係数表!D21</f>
        <v>3.5687331536388138E-2</v>
      </c>
      <c r="W21" s="201">
        <f t="shared" si="7"/>
        <v>0</v>
      </c>
      <c r="X21" s="199">
        <f>分析係数表!E21</f>
        <v>3.4569118213323063E-2</v>
      </c>
      <c r="Y21" s="201">
        <f t="shared" si="8"/>
        <v>0</v>
      </c>
    </row>
    <row r="22" spans="1:25" ht="17.100000000000001" customHeight="1" x14ac:dyDescent="0.15">
      <c r="A22" s="237">
        <v>18</v>
      </c>
      <c r="B22" s="236" t="s">
        <v>151</v>
      </c>
      <c r="C22" s="249"/>
      <c r="D22" s="190">
        <f>投入係数表!AS22</f>
        <v>0</v>
      </c>
      <c r="E22" s="191">
        <f t="shared" si="9"/>
        <v>0</v>
      </c>
      <c r="F22" s="190">
        <f>分析係数表!C22</f>
        <v>0.33463903390533978</v>
      </c>
      <c r="G22" s="191">
        <f t="shared" si="0"/>
        <v>0</v>
      </c>
      <c r="H22" s="191">
        <v>0</v>
      </c>
      <c r="I22" s="191">
        <f t="shared" si="1"/>
        <v>0</v>
      </c>
      <c r="J22" s="192">
        <f>分析係数表!G22</f>
        <v>0.26115120461674962</v>
      </c>
      <c r="K22" s="193">
        <f t="shared" si="2"/>
        <v>0</v>
      </c>
      <c r="L22" s="194"/>
      <c r="M22" s="194"/>
      <c r="N22" s="195">
        <f>分析係数表!H22</f>
        <v>2.4803291337576937E-5</v>
      </c>
      <c r="O22" s="196">
        <f t="shared" si="3"/>
        <v>0</v>
      </c>
      <c r="P22" s="190">
        <f>分析係数表!C22</f>
        <v>0.33463903390533978</v>
      </c>
      <c r="Q22" s="196">
        <f t="shared" si="4"/>
        <v>0</v>
      </c>
      <c r="R22" s="197">
        <v>0</v>
      </c>
      <c r="S22" s="198">
        <f t="shared" si="5"/>
        <v>0</v>
      </c>
      <c r="T22" s="199">
        <f>分析係数表!F22</f>
        <v>0.45246219063050586</v>
      </c>
      <c r="U22" s="200">
        <f t="shared" si="6"/>
        <v>0</v>
      </c>
      <c r="V22" s="199">
        <f>分析係数表!D22</f>
        <v>4.2722122936378136E-2</v>
      </c>
      <c r="W22" s="201">
        <f t="shared" si="7"/>
        <v>0</v>
      </c>
      <c r="X22" s="199">
        <f>分析係数表!E22</f>
        <v>4.0236297500271738E-2</v>
      </c>
      <c r="Y22" s="201">
        <f t="shared" si="8"/>
        <v>0</v>
      </c>
    </row>
    <row r="23" spans="1:25" ht="17.100000000000001" customHeight="1" x14ac:dyDescent="0.15">
      <c r="A23" s="238">
        <v>19</v>
      </c>
      <c r="B23" s="236" t="s">
        <v>152</v>
      </c>
      <c r="C23" s="249"/>
      <c r="D23" s="190">
        <f>投入係数表!AS23</f>
        <v>0</v>
      </c>
      <c r="E23" s="191">
        <f t="shared" si="9"/>
        <v>0</v>
      </c>
      <c r="F23" s="190">
        <f>分析係数表!C23</f>
        <v>0.31837891290135178</v>
      </c>
      <c r="G23" s="191">
        <f t="shared" si="0"/>
        <v>0</v>
      </c>
      <c r="H23" s="191">
        <v>0</v>
      </c>
      <c r="I23" s="191">
        <f t="shared" si="1"/>
        <v>0</v>
      </c>
      <c r="J23" s="192">
        <f>分析係数表!G23</f>
        <v>0.15906637307329349</v>
      </c>
      <c r="K23" s="193">
        <f t="shared" si="2"/>
        <v>0</v>
      </c>
      <c r="L23" s="194"/>
      <c r="M23" s="194"/>
      <c r="N23" s="195">
        <f>分析係数表!H23</f>
        <v>3.437488684507138E-4</v>
      </c>
      <c r="O23" s="196">
        <f t="shared" si="3"/>
        <v>0</v>
      </c>
      <c r="P23" s="190">
        <f>分析係数表!C23</f>
        <v>0.31837891290135178</v>
      </c>
      <c r="Q23" s="196">
        <f t="shared" si="4"/>
        <v>0</v>
      </c>
      <c r="R23" s="197">
        <v>0</v>
      </c>
      <c r="S23" s="198">
        <f t="shared" si="5"/>
        <v>0</v>
      </c>
      <c r="T23" s="199">
        <f>分析係数表!F23</f>
        <v>0.35247981545559398</v>
      </c>
      <c r="U23" s="200">
        <f t="shared" si="6"/>
        <v>0</v>
      </c>
      <c r="V23" s="199">
        <f>分析係数表!D23</f>
        <v>1.5219880465555205E-2</v>
      </c>
      <c r="W23" s="201">
        <f t="shared" si="7"/>
        <v>0</v>
      </c>
      <c r="X23" s="199">
        <f>分析係数表!E23</f>
        <v>1.4917898710286254E-2</v>
      </c>
      <c r="Y23" s="201">
        <f t="shared" si="8"/>
        <v>0</v>
      </c>
    </row>
    <row r="24" spans="1:25" ht="17.100000000000001" customHeight="1" x14ac:dyDescent="0.15">
      <c r="A24" s="237">
        <v>20</v>
      </c>
      <c r="B24" s="236" t="s">
        <v>321</v>
      </c>
      <c r="C24" s="249"/>
      <c r="D24" s="190">
        <f>投入係数表!AS24</f>
        <v>0</v>
      </c>
      <c r="E24" s="191">
        <f t="shared" si="9"/>
        <v>0</v>
      </c>
      <c r="F24" s="190">
        <f>分析係数表!C24</f>
        <v>0.22260907552012232</v>
      </c>
      <c r="G24" s="191">
        <f t="shared" si="0"/>
        <v>0</v>
      </c>
      <c r="H24" s="191">
        <v>0</v>
      </c>
      <c r="I24" s="191">
        <f t="shared" si="1"/>
        <v>0</v>
      </c>
      <c r="J24" s="192">
        <f>分析係数表!G24</f>
        <v>0.18037741787666572</v>
      </c>
      <c r="K24" s="193">
        <f t="shared" si="2"/>
        <v>0</v>
      </c>
      <c r="L24" s="194"/>
      <c r="M24" s="194"/>
      <c r="N24" s="195">
        <f>分析係数表!H24</f>
        <v>5.056966058175394E-4</v>
      </c>
      <c r="O24" s="196">
        <f t="shared" si="3"/>
        <v>0</v>
      </c>
      <c r="P24" s="190">
        <f>分析係数表!C24</f>
        <v>0.22260907552012232</v>
      </c>
      <c r="Q24" s="196">
        <f t="shared" si="4"/>
        <v>0</v>
      </c>
      <c r="R24" s="197">
        <v>0</v>
      </c>
      <c r="S24" s="198">
        <f t="shared" si="5"/>
        <v>0</v>
      </c>
      <c r="T24" s="199">
        <f>分析係数表!F24</f>
        <v>0.37565437150249714</v>
      </c>
      <c r="U24" s="200">
        <f t="shared" si="6"/>
        <v>0</v>
      </c>
      <c r="V24" s="199">
        <f>分析係数表!D24</f>
        <v>2.8739116951404093E-2</v>
      </c>
      <c r="W24" s="201">
        <f t="shared" si="7"/>
        <v>0</v>
      </c>
      <c r="X24" s="199">
        <f>分析係数表!E24</f>
        <v>2.8241540035270102E-2</v>
      </c>
      <c r="Y24" s="201">
        <f t="shared" si="8"/>
        <v>0</v>
      </c>
    </row>
    <row r="25" spans="1:25" ht="17.100000000000001" customHeight="1" x14ac:dyDescent="0.15">
      <c r="A25" s="238">
        <v>21</v>
      </c>
      <c r="B25" s="236" t="s">
        <v>34</v>
      </c>
      <c r="C25" s="250"/>
      <c r="D25" s="190">
        <f>投入係数表!AS25</f>
        <v>1.1588495784185153E-3</v>
      </c>
      <c r="E25" s="191">
        <f t="shared" si="9"/>
        <v>0</v>
      </c>
      <c r="F25" s="190">
        <f>分析係数表!C25</f>
        <v>0.3033871656541256</v>
      </c>
      <c r="G25" s="191">
        <f t="shared" si="0"/>
        <v>0</v>
      </c>
      <c r="H25" s="191">
        <v>0</v>
      </c>
      <c r="I25" s="191">
        <f t="shared" si="1"/>
        <v>0</v>
      </c>
      <c r="J25" s="192">
        <f>分析係数表!G25</f>
        <v>0.2046699530750006</v>
      </c>
      <c r="K25" s="193">
        <f t="shared" si="2"/>
        <v>0</v>
      </c>
      <c r="L25" s="194"/>
      <c r="M25" s="194"/>
      <c r="N25" s="195">
        <f>分析係数表!H25</f>
        <v>1.0349644088910277E-2</v>
      </c>
      <c r="O25" s="196">
        <f t="shared" si="3"/>
        <v>0</v>
      </c>
      <c r="P25" s="190">
        <f>分析係数表!C25</f>
        <v>0.3033871656541256</v>
      </c>
      <c r="Q25" s="196">
        <f t="shared" si="4"/>
        <v>0</v>
      </c>
      <c r="R25" s="197">
        <v>0</v>
      </c>
      <c r="S25" s="198">
        <f t="shared" si="5"/>
        <v>0</v>
      </c>
      <c r="T25" s="199">
        <f>分析係数表!F25</f>
        <v>0.34542907317568877</v>
      </c>
      <c r="U25" s="200">
        <f t="shared" si="6"/>
        <v>0</v>
      </c>
      <c r="V25" s="199">
        <f>分析係数表!D25</f>
        <v>2.8272497377471555E-2</v>
      </c>
      <c r="W25" s="201">
        <f t="shared" si="7"/>
        <v>0</v>
      </c>
      <c r="X25" s="199">
        <f>分析係数表!E25</f>
        <v>2.7472771750578755E-2</v>
      </c>
      <c r="Y25" s="201">
        <f t="shared" si="8"/>
        <v>0</v>
      </c>
    </row>
    <row r="26" spans="1:25" ht="17.100000000000001" customHeight="1" x14ac:dyDescent="0.15">
      <c r="A26" s="237">
        <v>22</v>
      </c>
      <c r="B26" s="236" t="s">
        <v>174</v>
      </c>
      <c r="C26" s="247"/>
      <c r="D26" s="190">
        <f>投入係数表!AS26</f>
        <v>0</v>
      </c>
      <c r="E26" s="191">
        <f t="shared" si="9"/>
        <v>0</v>
      </c>
      <c r="F26" s="190">
        <f>分析係数表!C26</f>
        <v>6.1781438900082919E-2</v>
      </c>
      <c r="G26" s="191">
        <f t="shared" si="0"/>
        <v>0</v>
      </c>
      <c r="H26" s="191">
        <v>0</v>
      </c>
      <c r="I26" s="191">
        <f t="shared" si="1"/>
        <v>0</v>
      </c>
      <c r="J26" s="192">
        <f>分析係数表!G26</f>
        <v>0.20510008225939128</v>
      </c>
      <c r="K26" s="193">
        <f t="shared" si="2"/>
        <v>0</v>
      </c>
      <c r="L26" s="194"/>
      <c r="M26" s="194"/>
      <c r="N26" s="195">
        <f>分析係数表!H26</f>
        <v>1.046768838651254E-2</v>
      </c>
      <c r="O26" s="196">
        <f t="shared" si="3"/>
        <v>0</v>
      </c>
      <c r="P26" s="190">
        <f>分析係数表!C26</f>
        <v>6.1781438900082919E-2</v>
      </c>
      <c r="Q26" s="196">
        <f t="shared" si="4"/>
        <v>0</v>
      </c>
      <c r="R26" s="197">
        <v>0</v>
      </c>
      <c r="S26" s="198">
        <f t="shared" si="5"/>
        <v>0</v>
      </c>
      <c r="T26" s="199">
        <f>分析係数表!F26</f>
        <v>0.34459086689505486</v>
      </c>
      <c r="U26" s="200">
        <f t="shared" si="6"/>
        <v>0</v>
      </c>
      <c r="V26" s="199">
        <f>分析係数表!D26</f>
        <v>2.6461755990234589E-2</v>
      </c>
      <c r="W26" s="201">
        <f t="shared" si="7"/>
        <v>0</v>
      </c>
      <c r="X26" s="199">
        <f>分析係数表!E26</f>
        <v>2.6382469829964221E-2</v>
      </c>
      <c r="Y26" s="201">
        <f t="shared" si="8"/>
        <v>0</v>
      </c>
    </row>
    <row r="27" spans="1:25" ht="17.100000000000001" customHeight="1" x14ac:dyDescent="0.15">
      <c r="A27" s="238">
        <v>23</v>
      </c>
      <c r="B27" s="236" t="s">
        <v>239</v>
      </c>
      <c r="C27" s="247"/>
      <c r="D27" s="190">
        <f>投入係数表!AS27</f>
        <v>0</v>
      </c>
      <c r="E27" s="191">
        <f t="shared" si="9"/>
        <v>0</v>
      </c>
      <c r="F27" s="190">
        <f>分析係数表!C27</f>
        <v>0.62306077967185614</v>
      </c>
      <c r="G27" s="191">
        <f t="shared" si="0"/>
        <v>0</v>
      </c>
      <c r="H27" s="191">
        <v>0</v>
      </c>
      <c r="I27" s="191">
        <f t="shared" si="1"/>
        <v>0</v>
      </c>
      <c r="J27" s="192">
        <f>分析係数表!G27</f>
        <v>0.12503911704762971</v>
      </c>
      <c r="K27" s="193">
        <f t="shared" si="2"/>
        <v>0</v>
      </c>
      <c r="L27" s="194"/>
      <c r="M27" s="194"/>
      <c r="N27" s="195">
        <f>分析係数表!H27</f>
        <v>2.5240496425232361E-2</v>
      </c>
      <c r="O27" s="196">
        <f t="shared" si="3"/>
        <v>0</v>
      </c>
      <c r="P27" s="190">
        <f>分析係数表!C27</f>
        <v>0.62306077967185614</v>
      </c>
      <c r="Q27" s="196">
        <f t="shared" si="4"/>
        <v>0</v>
      </c>
      <c r="R27" s="197">
        <v>0</v>
      </c>
      <c r="S27" s="198">
        <f t="shared" si="5"/>
        <v>0</v>
      </c>
      <c r="T27" s="199">
        <f>分析係数表!F27</f>
        <v>0.22214941655934178</v>
      </c>
      <c r="U27" s="200">
        <f t="shared" si="6"/>
        <v>0</v>
      </c>
      <c r="V27" s="199">
        <f>分析係数表!D27</f>
        <v>1.6972718365202116E-2</v>
      </c>
      <c r="W27" s="201">
        <f t="shared" si="7"/>
        <v>0</v>
      </c>
      <c r="X27" s="199">
        <f>分析係数表!E27</f>
        <v>1.6848800239115176E-2</v>
      </c>
      <c r="Y27" s="201">
        <f t="shared" si="8"/>
        <v>0</v>
      </c>
    </row>
    <row r="28" spans="1:25" ht="17.100000000000001" customHeight="1" x14ac:dyDescent="0.15">
      <c r="A28" s="237">
        <v>24</v>
      </c>
      <c r="B28" s="236" t="s">
        <v>240</v>
      </c>
      <c r="C28" s="233"/>
      <c r="D28" s="190">
        <f>投入係数表!AS28</f>
        <v>0</v>
      </c>
      <c r="E28" s="191">
        <f t="shared" si="9"/>
        <v>0</v>
      </c>
      <c r="F28" s="190">
        <f>分析係数表!C28</f>
        <v>0.21640866432162231</v>
      </c>
      <c r="G28" s="191">
        <f t="shared" si="0"/>
        <v>0</v>
      </c>
      <c r="H28" s="191">
        <v>0</v>
      </c>
      <c r="I28" s="191">
        <f t="shared" si="1"/>
        <v>0</v>
      </c>
      <c r="J28" s="192">
        <f>分析係数表!G28</f>
        <v>0.21699921150060311</v>
      </c>
      <c r="K28" s="193">
        <f t="shared" si="2"/>
        <v>0</v>
      </c>
      <c r="L28" s="194"/>
      <c r="M28" s="194"/>
      <c r="N28" s="195">
        <f>分析係数表!H28</f>
        <v>0</v>
      </c>
      <c r="O28" s="196">
        <f t="shared" si="3"/>
        <v>0</v>
      </c>
      <c r="P28" s="190">
        <f>分析係数表!C28</f>
        <v>0.21640866432162231</v>
      </c>
      <c r="Q28" s="196">
        <f t="shared" si="4"/>
        <v>0</v>
      </c>
      <c r="R28" s="197">
        <v>0</v>
      </c>
      <c r="S28" s="198">
        <f t="shared" si="5"/>
        <v>0</v>
      </c>
      <c r="T28" s="199">
        <f>分析係数表!F28</f>
        <v>0.42378622441075769</v>
      </c>
      <c r="U28" s="200">
        <f t="shared" si="6"/>
        <v>0</v>
      </c>
      <c r="V28" s="199">
        <f>分析係数表!D28</f>
        <v>2.6281572612439491E-2</v>
      </c>
      <c r="W28" s="201">
        <f t="shared" si="7"/>
        <v>0</v>
      </c>
      <c r="X28" s="199">
        <f>分析係数表!E28</f>
        <v>2.62780913788992E-2</v>
      </c>
      <c r="Y28" s="201">
        <f t="shared" si="8"/>
        <v>0</v>
      </c>
    </row>
    <row r="29" spans="1:25" ht="17.100000000000001" customHeight="1" x14ac:dyDescent="0.15">
      <c r="A29" s="238">
        <v>25</v>
      </c>
      <c r="B29" s="236" t="s">
        <v>261</v>
      </c>
      <c r="C29" s="247"/>
      <c r="D29" s="190">
        <f>投入係数表!AS29</f>
        <v>0</v>
      </c>
      <c r="E29" s="191">
        <f t="shared" si="9"/>
        <v>0</v>
      </c>
      <c r="F29" s="190">
        <f>分析係数表!C29</f>
        <v>0.50371808062856616</v>
      </c>
      <c r="G29" s="191">
        <f t="shared" si="0"/>
        <v>0</v>
      </c>
      <c r="H29" s="191">
        <v>0</v>
      </c>
      <c r="I29" s="191">
        <f t="shared" si="1"/>
        <v>0</v>
      </c>
      <c r="J29" s="192">
        <f>分析係数表!G29</f>
        <v>0.19160215027020497</v>
      </c>
      <c r="K29" s="193">
        <f t="shared" si="2"/>
        <v>0</v>
      </c>
      <c r="L29" s="194"/>
      <c r="M29" s="194"/>
      <c r="N29" s="195">
        <f>分析係数表!H29</f>
        <v>6.2153497078457434E-4</v>
      </c>
      <c r="O29" s="196">
        <f t="shared" si="3"/>
        <v>0</v>
      </c>
      <c r="P29" s="190">
        <f>分析係数表!C29</f>
        <v>0.50371808062856616</v>
      </c>
      <c r="Q29" s="196">
        <f t="shared" si="4"/>
        <v>0</v>
      </c>
      <c r="R29" s="197">
        <v>0</v>
      </c>
      <c r="S29" s="198">
        <f t="shared" si="5"/>
        <v>0</v>
      </c>
      <c r="T29" s="199">
        <f>分析係数表!F29</f>
        <v>0.31902484606666121</v>
      </c>
      <c r="U29" s="200">
        <f t="shared" si="6"/>
        <v>0</v>
      </c>
      <c r="V29" s="199">
        <f>分析係数表!D29</f>
        <v>2.8200090245973572E-2</v>
      </c>
      <c r="W29" s="201">
        <f t="shared" si="7"/>
        <v>0</v>
      </c>
      <c r="X29" s="199">
        <f>分析係数表!E29</f>
        <v>2.77950492622214E-2</v>
      </c>
      <c r="Y29" s="201">
        <f t="shared" si="8"/>
        <v>0</v>
      </c>
    </row>
    <row r="30" spans="1:25" ht="17.100000000000001" customHeight="1" x14ac:dyDescent="0.15">
      <c r="A30" s="237">
        <v>26</v>
      </c>
      <c r="B30" s="236" t="s">
        <v>156</v>
      </c>
      <c r="C30" s="247"/>
      <c r="D30" s="190">
        <f>投入係数表!AS30</f>
        <v>1.6601700856967447E-3</v>
      </c>
      <c r="E30" s="191">
        <f t="shared" si="9"/>
        <v>0</v>
      </c>
      <c r="F30" s="190">
        <f>分析係数表!C30</f>
        <v>0.29977154400182759</v>
      </c>
      <c r="G30" s="191">
        <f t="shared" si="0"/>
        <v>0</v>
      </c>
      <c r="H30" s="191">
        <v>0</v>
      </c>
      <c r="I30" s="191">
        <f t="shared" si="1"/>
        <v>0</v>
      </c>
      <c r="J30" s="192">
        <f>分析係数表!G30</f>
        <v>0.25495293253663587</v>
      </c>
      <c r="K30" s="193">
        <f t="shared" si="2"/>
        <v>0</v>
      </c>
      <c r="L30" s="194"/>
      <c r="M30" s="194"/>
      <c r="N30" s="195">
        <f>分析係数表!H30</f>
        <v>1.056152122836229E-2</v>
      </c>
      <c r="O30" s="196">
        <f t="shared" si="3"/>
        <v>0</v>
      </c>
      <c r="P30" s="190">
        <f>分析係数表!C30</f>
        <v>0.29977154400182759</v>
      </c>
      <c r="Q30" s="196">
        <f t="shared" si="4"/>
        <v>0</v>
      </c>
      <c r="R30" s="197">
        <v>0</v>
      </c>
      <c r="S30" s="198">
        <f t="shared" si="5"/>
        <v>0</v>
      </c>
      <c r="T30" s="199">
        <f>分析係数表!F30</f>
        <v>0.43763839280746847</v>
      </c>
      <c r="U30" s="200">
        <f t="shared" si="6"/>
        <v>0</v>
      </c>
      <c r="V30" s="199">
        <f>分析係数表!D30</f>
        <v>6.2123766287233921E-2</v>
      </c>
      <c r="W30" s="201">
        <f t="shared" si="7"/>
        <v>0</v>
      </c>
      <c r="X30" s="199">
        <f>分析係数表!E30</f>
        <v>5.3236027194534387E-2</v>
      </c>
      <c r="Y30" s="201">
        <f t="shared" si="8"/>
        <v>0</v>
      </c>
    </row>
    <row r="31" spans="1:25" ht="17.100000000000001" customHeight="1" x14ac:dyDescent="0.15">
      <c r="A31" s="238">
        <v>27</v>
      </c>
      <c r="B31" s="236" t="s">
        <v>35</v>
      </c>
      <c r="C31" s="247"/>
      <c r="D31" s="190">
        <f>投入係数表!AS31</f>
        <v>0</v>
      </c>
      <c r="E31" s="191">
        <f t="shared" si="9"/>
        <v>0</v>
      </c>
      <c r="F31" s="190">
        <f>分析係数表!C31</f>
        <v>1</v>
      </c>
      <c r="G31" s="191">
        <f t="shared" si="0"/>
        <v>0</v>
      </c>
      <c r="H31" s="191">
        <v>0</v>
      </c>
      <c r="I31" s="191">
        <f t="shared" si="1"/>
        <v>0</v>
      </c>
      <c r="J31" s="192">
        <f>分析係数表!G31</f>
        <v>0.35047588519418837</v>
      </c>
      <c r="K31" s="193">
        <f t="shared" si="2"/>
        <v>0</v>
      </c>
      <c r="L31" s="194"/>
      <c r="M31" s="194"/>
      <c r="N31" s="195">
        <f>分析係数表!H31</f>
        <v>0</v>
      </c>
      <c r="O31" s="196">
        <f t="shared" si="3"/>
        <v>0</v>
      </c>
      <c r="P31" s="190">
        <f>分析係数表!C31</f>
        <v>1</v>
      </c>
      <c r="Q31" s="196">
        <f t="shared" si="4"/>
        <v>0</v>
      </c>
      <c r="R31" s="197">
        <v>0</v>
      </c>
      <c r="S31" s="198">
        <f t="shared" si="5"/>
        <v>0</v>
      </c>
      <c r="T31" s="199">
        <f>分析係数表!F31</f>
        <v>0.44844077217427647</v>
      </c>
      <c r="U31" s="200">
        <f t="shared" si="6"/>
        <v>0</v>
      </c>
      <c r="V31" s="199">
        <f>分析係数表!D31</f>
        <v>9.0846764129020777E-2</v>
      </c>
      <c r="W31" s="201">
        <f t="shared" si="7"/>
        <v>0</v>
      </c>
      <c r="X31" s="199">
        <f>分析係数表!E31</f>
        <v>8.1338734674897245E-2</v>
      </c>
      <c r="Y31" s="201">
        <f t="shared" si="8"/>
        <v>0</v>
      </c>
    </row>
    <row r="32" spans="1:25" ht="17.100000000000001" customHeight="1" x14ac:dyDescent="0.15">
      <c r="A32" s="237">
        <v>28</v>
      </c>
      <c r="B32" s="236" t="s">
        <v>333</v>
      </c>
      <c r="C32" s="247"/>
      <c r="D32" s="190">
        <f>投入係数表!AS32</f>
        <v>4.5373138665978866E-3</v>
      </c>
      <c r="E32" s="191">
        <f t="shared" si="9"/>
        <v>0</v>
      </c>
      <c r="F32" s="190">
        <f>分析係数表!C32</f>
        <v>0.43029512546087267</v>
      </c>
      <c r="G32" s="191">
        <f t="shared" si="0"/>
        <v>0</v>
      </c>
      <c r="H32" s="191">
        <v>0</v>
      </c>
      <c r="I32" s="191">
        <f t="shared" si="1"/>
        <v>0</v>
      </c>
      <c r="J32" s="192">
        <f>分析係数表!G32</f>
        <v>6.9310797292689949E-2</v>
      </c>
      <c r="K32" s="193">
        <f t="shared" si="2"/>
        <v>0</v>
      </c>
      <c r="L32" s="194"/>
      <c r="M32" s="194"/>
      <c r="N32" s="195">
        <f>分析係数表!H32</f>
        <v>2.2987701172313309E-2</v>
      </c>
      <c r="O32" s="196">
        <f t="shared" si="3"/>
        <v>0</v>
      </c>
      <c r="P32" s="190">
        <f>分析係数表!C32</f>
        <v>0.43029512546087267</v>
      </c>
      <c r="Q32" s="196">
        <f t="shared" si="4"/>
        <v>0</v>
      </c>
      <c r="R32" s="197">
        <v>0</v>
      </c>
      <c r="S32" s="198">
        <f t="shared" si="5"/>
        <v>0</v>
      </c>
      <c r="T32" s="199">
        <f>分析係数表!F32</f>
        <v>0.34552042009208045</v>
      </c>
      <c r="U32" s="200">
        <f t="shared" si="6"/>
        <v>0</v>
      </c>
      <c r="V32" s="199">
        <f>分析係数表!D32</f>
        <v>8.4075666054807645E-3</v>
      </c>
      <c r="W32" s="201">
        <f t="shared" si="7"/>
        <v>0</v>
      </c>
      <c r="X32" s="199">
        <f>分析係数表!E32</f>
        <v>8.4075666054807645E-3</v>
      </c>
      <c r="Y32" s="201">
        <f t="shared" si="8"/>
        <v>0</v>
      </c>
    </row>
    <row r="33" spans="1:25" ht="17.100000000000001" customHeight="1" x14ac:dyDescent="0.15">
      <c r="A33" s="238">
        <v>29</v>
      </c>
      <c r="B33" s="236" t="s">
        <v>242</v>
      </c>
      <c r="C33" s="251"/>
      <c r="D33" s="190">
        <f>投入係数表!AS33</f>
        <v>1.3840805309638068E-3</v>
      </c>
      <c r="E33" s="191">
        <f t="shared" si="9"/>
        <v>0</v>
      </c>
      <c r="F33" s="190">
        <f>分析係数表!C33</f>
        <v>0.98945626022519484</v>
      </c>
      <c r="G33" s="191">
        <f t="shared" si="0"/>
        <v>0</v>
      </c>
      <c r="H33" s="191">
        <v>0</v>
      </c>
      <c r="I33" s="191">
        <f t="shared" si="1"/>
        <v>0</v>
      </c>
      <c r="J33" s="192">
        <f>分析係数表!G33</f>
        <v>0.1385459954826779</v>
      </c>
      <c r="K33" s="193">
        <f t="shared" si="2"/>
        <v>0</v>
      </c>
      <c r="L33" s="194"/>
      <c r="M33" s="194"/>
      <c r="N33" s="195">
        <f>分析係数表!H33</f>
        <v>5.6927588862364488E-3</v>
      </c>
      <c r="O33" s="196">
        <f t="shared" si="3"/>
        <v>0</v>
      </c>
      <c r="P33" s="190">
        <f>分析係数表!C33</f>
        <v>0.98945626022519484</v>
      </c>
      <c r="Q33" s="196">
        <f t="shared" si="4"/>
        <v>0</v>
      </c>
      <c r="R33" s="197">
        <v>0</v>
      </c>
      <c r="S33" s="198">
        <f t="shared" si="5"/>
        <v>0</v>
      </c>
      <c r="T33" s="199">
        <f>分析係数表!F33</f>
        <v>0.45301166178768587</v>
      </c>
      <c r="U33" s="200">
        <f t="shared" si="6"/>
        <v>0</v>
      </c>
      <c r="V33" s="199">
        <f>分析係数表!D33</f>
        <v>2.0849966222440581E-2</v>
      </c>
      <c r="W33" s="201">
        <f t="shared" si="7"/>
        <v>0</v>
      </c>
      <c r="X33" s="199">
        <f>分析係数表!E33</f>
        <v>2.0849966222440581E-2</v>
      </c>
      <c r="Y33" s="201">
        <f t="shared" si="8"/>
        <v>0</v>
      </c>
    </row>
    <row r="34" spans="1:25" ht="17.100000000000001" customHeight="1" x14ac:dyDescent="0.15">
      <c r="A34" s="237">
        <v>30</v>
      </c>
      <c r="B34" s="236" t="s">
        <v>336</v>
      </c>
      <c r="C34" s="247"/>
      <c r="D34" s="190">
        <f>投入係数表!AS34</f>
        <v>1.435302408881365E-2</v>
      </c>
      <c r="E34" s="191">
        <f t="shared" si="9"/>
        <v>0</v>
      </c>
      <c r="F34" s="190">
        <f>分析係数表!C34</f>
        <v>0.99993824778077967</v>
      </c>
      <c r="G34" s="191">
        <f t="shared" si="0"/>
        <v>0</v>
      </c>
      <c r="H34" s="191">
        <v>0</v>
      </c>
      <c r="I34" s="191">
        <f t="shared" si="1"/>
        <v>0</v>
      </c>
      <c r="J34" s="192">
        <f>分析係数表!G34</f>
        <v>0.47395147930826276</v>
      </c>
      <c r="K34" s="193">
        <f t="shared" si="2"/>
        <v>0</v>
      </c>
      <c r="L34" s="194"/>
      <c r="M34" s="194"/>
      <c r="N34" s="195">
        <f>分析係数表!H34</f>
        <v>1.1952926688841849E-3</v>
      </c>
      <c r="O34" s="196">
        <f t="shared" si="3"/>
        <v>0</v>
      </c>
      <c r="P34" s="190">
        <f>分析係数表!C34</f>
        <v>0.99993824778077967</v>
      </c>
      <c r="Q34" s="196">
        <f t="shared" si="4"/>
        <v>0</v>
      </c>
      <c r="R34" s="197">
        <v>0</v>
      </c>
      <c r="S34" s="198">
        <f t="shared" si="5"/>
        <v>0</v>
      </c>
      <c r="T34" s="199">
        <f>分析係数表!F34</f>
        <v>0.62981529934511005</v>
      </c>
      <c r="U34" s="200">
        <f t="shared" si="6"/>
        <v>0</v>
      </c>
      <c r="V34" s="199">
        <f>分析係数表!D34</f>
        <v>8.2191017324395044E-2</v>
      </c>
      <c r="W34" s="201">
        <f t="shared" si="7"/>
        <v>0</v>
      </c>
      <c r="X34" s="199">
        <f>分析係数表!E34</f>
        <v>8.0023532690312899E-2</v>
      </c>
      <c r="Y34" s="201">
        <f t="shared" si="8"/>
        <v>0</v>
      </c>
    </row>
    <row r="35" spans="1:25" ht="17.100000000000001" customHeight="1" x14ac:dyDescent="0.15">
      <c r="A35" s="238">
        <v>31</v>
      </c>
      <c r="B35" s="236" t="s">
        <v>244</v>
      </c>
      <c r="C35" s="251"/>
      <c r="D35" s="190">
        <f>投入係数表!AS35</f>
        <v>1.0059104961256643E-2</v>
      </c>
      <c r="E35" s="191">
        <f t="shared" si="9"/>
        <v>0</v>
      </c>
      <c r="F35" s="190">
        <f>分析係数表!C35</f>
        <v>0.73488284562079742</v>
      </c>
      <c r="G35" s="191">
        <f t="shared" si="0"/>
        <v>0</v>
      </c>
      <c r="H35" s="191">
        <v>0</v>
      </c>
      <c r="I35" s="191">
        <f t="shared" si="1"/>
        <v>0</v>
      </c>
      <c r="J35" s="192">
        <f>分析係数表!G35</f>
        <v>0.38100038523332086</v>
      </c>
      <c r="K35" s="193">
        <f t="shared" si="2"/>
        <v>0</v>
      </c>
      <c r="L35" s="194"/>
      <c r="M35" s="194"/>
      <c r="N35" s="195">
        <f>分析係数表!H35</f>
        <v>0.15752720977553128</v>
      </c>
      <c r="O35" s="196">
        <f t="shared" si="3"/>
        <v>0</v>
      </c>
      <c r="P35" s="190">
        <f>分析係数表!C35</f>
        <v>0.73488284562079742</v>
      </c>
      <c r="Q35" s="196">
        <f t="shared" si="4"/>
        <v>0</v>
      </c>
      <c r="R35" s="197">
        <v>0</v>
      </c>
      <c r="S35" s="198">
        <f t="shared" si="5"/>
        <v>0</v>
      </c>
      <c r="T35" s="199">
        <f>分析係数表!F35</f>
        <v>0.67957415365165585</v>
      </c>
      <c r="U35" s="200">
        <f t="shared" si="6"/>
        <v>0</v>
      </c>
      <c r="V35" s="199">
        <f>分析係数表!D35</f>
        <v>9.5666950020101019E-2</v>
      </c>
      <c r="W35" s="201">
        <f t="shared" si="7"/>
        <v>0</v>
      </c>
      <c r="X35" s="199">
        <f>分析係数表!E35</f>
        <v>9.0131138516414674E-2</v>
      </c>
      <c r="Y35" s="201">
        <f t="shared" si="8"/>
        <v>0</v>
      </c>
    </row>
    <row r="36" spans="1:25" ht="17.100000000000001" customHeight="1" x14ac:dyDescent="0.15">
      <c r="A36" s="237">
        <v>32</v>
      </c>
      <c r="B36" s="236" t="s">
        <v>339</v>
      </c>
      <c r="C36" s="232"/>
      <c r="D36" s="190">
        <f>投入係数表!AS36</f>
        <v>2.8553472371064363E-3</v>
      </c>
      <c r="E36" s="191">
        <f t="shared" si="9"/>
        <v>0</v>
      </c>
      <c r="F36" s="190">
        <f>分析係数表!C36</f>
        <v>0.76700772605805401</v>
      </c>
      <c r="G36" s="191">
        <f t="shared" si="0"/>
        <v>0</v>
      </c>
      <c r="H36" s="191">
        <v>0</v>
      </c>
      <c r="I36" s="191">
        <f t="shared" si="1"/>
        <v>0</v>
      </c>
      <c r="J36" s="192">
        <f>分析係数表!G36</f>
        <v>0.3153166478798049</v>
      </c>
      <c r="K36" s="193">
        <f t="shared" si="2"/>
        <v>0</v>
      </c>
      <c r="L36" s="194"/>
      <c r="M36" s="194"/>
      <c r="N36" s="195">
        <f>分析係数表!H36</f>
        <v>5.8383881024260793E-2</v>
      </c>
      <c r="O36" s="196">
        <f t="shared" si="3"/>
        <v>0</v>
      </c>
      <c r="P36" s="190">
        <f>分析係数表!C36</f>
        <v>0.76700772605805401</v>
      </c>
      <c r="Q36" s="196">
        <f t="shared" si="4"/>
        <v>0</v>
      </c>
      <c r="R36" s="197">
        <v>0</v>
      </c>
      <c r="S36" s="198">
        <f t="shared" si="5"/>
        <v>0</v>
      </c>
      <c r="T36" s="199">
        <f>分析係数表!F36</f>
        <v>0.64494134702082306</v>
      </c>
      <c r="U36" s="200">
        <f t="shared" si="6"/>
        <v>0</v>
      </c>
      <c r="V36" s="199">
        <f>分析係数表!D36</f>
        <v>5.4070458382425697E-2</v>
      </c>
      <c r="W36" s="201">
        <f t="shared" si="7"/>
        <v>0</v>
      </c>
      <c r="X36" s="199">
        <f>分析係数表!E36</f>
        <v>5.2809500088125398E-2</v>
      </c>
      <c r="Y36" s="201">
        <f t="shared" si="8"/>
        <v>0</v>
      </c>
    </row>
    <row r="37" spans="1:25" ht="17.100000000000001" customHeight="1" x14ac:dyDescent="0.15">
      <c r="A37" s="238">
        <v>33</v>
      </c>
      <c r="B37" s="236" t="s">
        <v>37</v>
      </c>
      <c r="C37" s="251"/>
      <c r="D37" s="190">
        <f>投入係数表!AS37</f>
        <v>3.1499638540648738E-2</v>
      </c>
      <c r="E37" s="191">
        <f t="shared" si="9"/>
        <v>0</v>
      </c>
      <c r="F37" s="190">
        <f>分析係数表!C37</f>
        <v>0.97967274555921158</v>
      </c>
      <c r="G37" s="191">
        <f t="shared" si="0"/>
        <v>0</v>
      </c>
      <c r="H37" s="191">
        <v>0</v>
      </c>
      <c r="I37" s="191">
        <f t="shared" si="1"/>
        <v>0</v>
      </c>
      <c r="J37" s="192">
        <f>分析係数表!G37</f>
        <v>5.637057511827339E-2</v>
      </c>
      <c r="K37" s="193">
        <f t="shared" si="2"/>
        <v>0</v>
      </c>
      <c r="L37" s="194"/>
      <c r="M37" s="194"/>
      <c r="N37" s="195">
        <f>分析係数表!H37</f>
        <v>0.20937087715898259</v>
      </c>
      <c r="O37" s="196">
        <f t="shared" si="3"/>
        <v>0</v>
      </c>
      <c r="P37" s="190">
        <f>分析係数表!C37</f>
        <v>0.97967274555921158</v>
      </c>
      <c r="Q37" s="196">
        <f t="shared" si="4"/>
        <v>0</v>
      </c>
      <c r="R37" s="197">
        <v>0</v>
      </c>
      <c r="S37" s="198">
        <f t="shared" si="5"/>
        <v>0</v>
      </c>
      <c r="T37" s="199">
        <f>分析係数表!F37</f>
        <v>0.83881505728732564</v>
      </c>
      <c r="U37" s="200">
        <f t="shared" si="6"/>
        <v>0</v>
      </c>
      <c r="V37" s="199">
        <f>分析係数表!D37</f>
        <v>1.0462330689226456E-2</v>
      </c>
      <c r="W37" s="201">
        <f t="shared" si="7"/>
        <v>0</v>
      </c>
      <c r="X37" s="199">
        <f>分析係数表!E37</f>
        <v>8.4413898398732392E-3</v>
      </c>
      <c r="Y37" s="201">
        <f t="shared" si="8"/>
        <v>0</v>
      </c>
    </row>
    <row r="38" spans="1:25" ht="17.100000000000001" customHeight="1" x14ac:dyDescent="0.15">
      <c r="A38" s="237">
        <v>34</v>
      </c>
      <c r="B38" s="236" t="s">
        <v>245</v>
      </c>
      <c r="C38" s="251"/>
      <c r="D38" s="190">
        <f>投入係数表!AS38</f>
        <v>9.1810675220599186E-2</v>
      </c>
      <c r="E38" s="191">
        <f t="shared" si="9"/>
        <v>0</v>
      </c>
      <c r="F38" s="190">
        <f>分析係数表!C38</f>
        <v>0.67930429075593812</v>
      </c>
      <c r="G38" s="191">
        <f t="shared" si="0"/>
        <v>0</v>
      </c>
      <c r="H38" s="191">
        <v>0</v>
      </c>
      <c r="I38" s="191">
        <f t="shared" si="1"/>
        <v>0</v>
      </c>
      <c r="J38" s="192">
        <f>分析係数表!G38</f>
        <v>0.26962827414315954</v>
      </c>
      <c r="K38" s="193">
        <f t="shared" si="2"/>
        <v>0</v>
      </c>
      <c r="L38" s="194"/>
      <c r="M38" s="194"/>
      <c r="N38" s="195">
        <f>分析係数表!H38</f>
        <v>4.4409243976848901E-2</v>
      </c>
      <c r="O38" s="196">
        <f t="shared" si="3"/>
        <v>0</v>
      </c>
      <c r="P38" s="190">
        <f>分析係数表!C38</f>
        <v>0.67930429075593812</v>
      </c>
      <c r="Q38" s="196">
        <f t="shared" si="4"/>
        <v>0</v>
      </c>
      <c r="R38" s="197">
        <v>0</v>
      </c>
      <c r="S38" s="198">
        <f t="shared" si="5"/>
        <v>0</v>
      </c>
      <c r="T38" s="199">
        <f>分析係数表!F38</f>
        <v>0.49216477614463838</v>
      </c>
      <c r="U38" s="200">
        <f t="shared" si="6"/>
        <v>0</v>
      </c>
      <c r="V38" s="199">
        <f>分析係数表!D38</f>
        <v>6.7017031870141783E-2</v>
      </c>
      <c r="W38" s="201">
        <f t="shared" si="7"/>
        <v>0</v>
      </c>
      <c r="X38" s="199">
        <f>分析係数表!E38</f>
        <v>6.4779109357328182E-2</v>
      </c>
      <c r="Y38" s="201">
        <f t="shared" si="8"/>
        <v>0</v>
      </c>
    </row>
    <row r="39" spans="1:25" ht="17.100000000000001" customHeight="1" x14ac:dyDescent="0.15">
      <c r="A39" s="238">
        <v>35</v>
      </c>
      <c r="B39" s="236" t="s">
        <v>344</v>
      </c>
      <c r="C39" s="251"/>
      <c r="D39" s="190">
        <f>投入係数表!AS39</f>
        <v>7.5532289763253213E-2</v>
      </c>
      <c r="E39" s="191">
        <f t="shared" si="9"/>
        <v>0</v>
      </c>
      <c r="F39" s="190">
        <f>分析係数表!C39</f>
        <v>0.73552066917013115</v>
      </c>
      <c r="G39" s="191">
        <f>E39*F39</f>
        <v>0</v>
      </c>
      <c r="H39" s="191">
        <v>0</v>
      </c>
      <c r="I39" s="191">
        <f t="shared" si="1"/>
        <v>0</v>
      </c>
      <c r="J39" s="192">
        <f>分析係数表!G39</f>
        <v>0.20660148825422064</v>
      </c>
      <c r="K39" s="193">
        <f>I39*J39</f>
        <v>0</v>
      </c>
      <c r="L39" s="194"/>
      <c r="M39" s="194"/>
      <c r="N39" s="195">
        <f>分析係数表!H39</f>
        <v>4.3874224607953316E-2</v>
      </c>
      <c r="O39" s="196">
        <f t="shared" si="3"/>
        <v>0</v>
      </c>
      <c r="P39" s="190">
        <f>分析係数表!C39</f>
        <v>0.73552066917013115</v>
      </c>
      <c r="Q39" s="196">
        <f>O39*P39</f>
        <v>0</v>
      </c>
      <c r="R39" s="197">
        <v>0</v>
      </c>
      <c r="S39" s="198">
        <f>I39+R39</f>
        <v>0</v>
      </c>
      <c r="T39" s="199">
        <f>分析係数表!F39</f>
        <v>0.51640599442629331</v>
      </c>
      <c r="U39" s="200">
        <f>S39*T39</f>
        <v>0</v>
      </c>
      <c r="V39" s="199">
        <f>分析係数表!D39</f>
        <v>3.3954474493873475E-2</v>
      </c>
      <c r="W39" s="201">
        <f>ROUND(S39*V39,0)</f>
        <v>0</v>
      </c>
      <c r="X39" s="199">
        <f>分析係数表!E39</f>
        <v>3.2656703562451601E-2</v>
      </c>
      <c r="Y39" s="201">
        <f>ROUND(S39*X39,0)</f>
        <v>0</v>
      </c>
    </row>
    <row r="40" spans="1:25" ht="17.100000000000001" customHeight="1" x14ac:dyDescent="0.15">
      <c r="A40" s="237">
        <v>36</v>
      </c>
      <c r="B40" s="236" t="s">
        <v>38</v>
      </c>
      <c r="C40" s="251"/>
      <c r="D40" s="190">
        <f>投入係数表!AS40</f>
        <v>0.24659883097870114</v>
      </c>
      <c r="E40" s="191">
        <f t="shared" si="9"/>
        <v>0</v>
      </c>
      <c r="F40" s="190">
        <f>分析係数表!C40</f>
        <v>1</v>
      </c>
      <c r="G40" s="191">
        <f>E40*F40</f>
        <v>0</v>
      </c>
      <c r="H40" s="191">
        <v>0</v>
      </c>
      <c r="I40" s="191">
        <f t="shared" si="1"/>
        <v>0</v>
      </c>
      <c r="J40" s="192">
        <f>分析係数表!G40</f>
        <v>0.36718656268746253</v>
      </c>
      <c r="K40" s="193">
        <f>I40*J40</f>
        <v>0</v>
      </c>
      <c r="L40" s="194"/>
      <c r="M40" s="194"/>
      <c r="N40" s="195">
        <f>分析係数表!H40</f>
        <v>4.1848694219697872E-3</v>
      </c>
      <c r="O40" s="196">
        <f t="shared" si="3"/>
        <v>0</v>
      </c>
      <c r="P40" s="190">
        <f>分析係数表!C40</f>
        <v>1</v>
      </c>
      <c r="Q40" s="196">
        <f>O40*P40</f>
        <v>0</v>
      </c>
      <c r="R40" s="197">
        <v>0</v>
      </c>
      <c r="S40" s="198">
        <f>I40+R40</f>
        <v>0</v>
      </c>
      <c r="T40" s="199">
        <f>分析係数表!F40</f>
        <v>0.70991192005501336</v>
      </c>
      <c r="U40" s="200">
        <f>S40*T40</f>
        <v>0</v>
      </c>
      <c r="V40" s="199">
        <f>分析係数表!D40</f>
        <v>6.3051779887924861E-2</v>
      </c>
      <c r="W40" s="201">
        <f>ROUND(S40*V40,0)</f>
        <v>0</v>
      </c>
      <c r="X40" s="199">
        <f>分析係数表!E40</f>
        <v>6.3051779887924861E-2</v>
      </c>
      <c r="Y40" s="201">
        <f>ROUND(S40*X40,0)</f>
        <v>0</v>
      </c>
    </row>
    <row r="41" spans="1:25" ht="17.100000000000001" customHeight="1" x14ac:dyDescent="0.15">
      <c r="A41" s="238">
        <v>37</v>
      </c>
      <c r="B41" s="236" t="s">
        <v>347</v>
      </c>
      <c r="C41" s="251"/>
      <c r="D41" s="190">
        <f>投入係数表!AS41</f>
        <v>1.5620856386205695E-4</v>
      </c>
      <c r="E41" s="191">
        <f t="shared" si="9"/>
        <v>0</v>
      </c>
      <c r="F41" s="190">
        <f>分析係数表!C41</f>
        <v>0.8077383968903511</v>
      </c>
      <c r="G41" s="191">
        <f>E41*F41</f>
        <v>0</v>
      </c>
      <c r="H41" s="191">
        <v>0</v>
      </c>
      <c r="I41" s="191">
        <f t="shared" si="1"/>
        <v>0</v>
      </c>
      <c r="J41" s="192">
        <f>分析係数表!G41</f>
        <v>0.49263123409904114</v>
      </c>
      <c r="K41" s="193">
        <f>I41*J41</f>
        <v>0</v>
      </c>
      <c r="L41" s="194"/>
      <c r="M41" s="194"/>
      <c r="N41" s="195">
        <f>分析係数表!H41</f>
        <v>3.0430840702986611E-2</v>
      </c>
      <c r="O41" s="196">
        <f t="shared" si="3"/>
        <v>0</v>
      </c>
      <c r="P41" s="190">
        <f>分析係数表!C41</f>
        <v>0.8077383968903511</v>
      </c>
      <c r="Q41" s="196">
        <f>O41*P41</f>
        <v>0</v>
      </c>
      <c r="R41" s="197">
        <v>0</v>
      </c>
      <c r="S41" s="198">
        <f>I41+R41</f>
        <v>0</v>
      </c>
      <c r="T41" s="199">
        <f>分析係数表!F41</f>
        <v>0.67739938979453929</v>
      </c>
      <c r="U41" s="200">
        <f>S41*T41</f>
        <v>0</v>
      </c>
      <c r="V41" s="199">
        <f>分析係数表!D41</f>
        <v>5.6924209729643065E-2</v>
      </c>
      <c r="W41" s="201">
        <f>ROUND(S41*V41,0)</f>
        <v>0</v>
      </c>
      <c r="X41" s="199">
        <f>分析係数表!E41</f>
        <v>5.6774293729944789E-2</v>
      </c>
      <c r="Y41" s="201">
        <f>ROUND(S41*X41,0)</f>
        <v>0</v>
      </c>
    </row>
    <row r="42" spans="1:25" ht="17.100000000000001" customHeight="1" x14ac:dyDescent="0.15">
      <c r="A42" s="237">
        <v>38</v>
      </c>
      <c r="B42" s="236" t="s">
        <v>246</v>
      </c>
      <c r="C42" s="251"/>
      <c r="D42" s="190">
        <f>投入係数表!AS42</f>
        <v>2.4412129050070293E-3</v>
      </c>
      <c r="E42" s="191">
        <f t="shared" si="9"/>
        <v>0</v>
      </c>
      <c r="F42" s="190">
        <f>分析係数表!C42</f>
        <v>0.97105863544771764</v>
      </c>
      <c r="G42" s="191">
        <f>E42*F42</f>
        <v>0</v>
      </c>
      <c r="H42" s="191">
        <v>0</v>
      </c>
      <c r="I42" s="191">
        <f t="shared" si="1"/>
        <v>0</v>
      </c>
      <c r="J42" s="192">
        <f>分析係数表!G42</f>
        <v>0.50355944906141137</v>
      </c>
      <c r="K42" s="193">
        <f>I42*J42</f>
        <v>0</v>
      </c>
      <c r="L42" s="194"/>
      <c r="M42" s="194"/>
      <c r="N42" s="195">
        <f>分析係数表!H42</f>
        <v>4.8832461729893452E-2</v>
      </c>
      <c r="O42" s="196">
        <f t="shared" si="3"/>
        <v>0</v>
      </c>
      <c r="P42" s="190">
        <f>分析係数表!C42</f>
        <v>0.97105863544771764</v>
      </c>
      <c r="Q42" s="196">
        <f>O42*P42</f>
        <v>0</v>
      </c>
      <c r="R42" s="197">
        <v>0</v>
      </c>
      <c r="S42" s="198">
        <f>I42+R42</f>
        <v>0</v>
      </c>
      <c r="T42" s="199">
        <f>分析係数表!F42</f>
        <v>0.61149593986807305</v>
      </c>
      <c r="U42" s="200">
        <f>S42*T42</f>
        <v>0</v>
      </c>
      <c r="V42" s="199">
        <f>分析係数表!D42</f>
        <v>0.11150942962196597</v>
      </c>
      <c r="W42" s="201">
        <f>ROUND(S42*V42,0)</f>
        <v>0</v>
      </c>
      <c r="X42" s="199">
        <f>分析係数表!E42</f>
        <v>0.10754457795671976</v>
      </c>
      <c r="Y42" s="201">
        <f>ROUND(S42*X42,0)</f>
        <v>0</v>
      </c>
    </row>
    <row r="43" spans="1:25" ht="17.100000000000001" customHeight="1" x14ac:dyDescent="0.15">
      <c r="A43" s="238">
        <v>39</v>
      </c>
      <c r="B43" s="236" t="s">
        <v>247</v>
      </c>
      <c r="C43" s="232"/>
      <c r="D43" s="190">
        <f>投入係数表!AS43</f>
        <v>4.8170361786299418E-3</v>
      </c>
      <c r="E43" s="191">
        <f t="shared" si="9"/>
        <v>0</v>
      </c>
      <c r="F43" s="190">
        <f>分析係数表!C43</f>
        <v>0.76665637289737365</v>
      </c>
      <c r="G43" s="191">
        <f>E43*F43</f>
        <v>0</v>
      </c>
      <c r="H43" s="191">
        <v>0</v>
      </c>
      <c r="I43" s="191">
        <f t="shared" si="1"/>
        <v>0</v>
      </c>
      <c r="J43" s="192">
        <f>分析係数表!G43</f>
        <v>0.49876859755068992</v>
      </c>
      <c r="K43" s="193">
        <f>I43*J43</f>
        <v>0</v>
      </c>
      <c r="L43" s="194"/>
      <c r="M43" s="194"/>
      <c r="N43" s="195">
        <f>分析係数表!H43</f>
        <v>1.0068791202181097E-2</v>
      </c>
      <c r="O43" s="196">
        <f t="shared" si="3"/>
        <v>0</v>
      </c>
      <c r="P43" s="190">
        <f>分析係数表!C43</f>
        <v>0.76665637289737365</v>
      </c>
      <c r="Q43" s="196">
        <f>O43*P43</f>
        <v>0</v>
      </c>
      <c r="R43" s="197">
        <v>0</v>
      </c>
      <c r="S43" s="198">
        <f>I43+R43</f>
        <v>0</v>
      </c>
      <c r="T43" s="199">
        <f>分析係数表!F43</f>
        <v>0.56981883202321104</v>
      </c>
      <c r="U43" s="200">
        <f>S43*T43</f>
        <v>0</v>
      </c>
      <c r="V43" s="199">
        <f>分析係数表!D43</f>
        <v>0.12280769397600813</v>
      </c>
      <c r="W43" s="201">
        <f>ROUND(S43*V43,0)</f>
        <v>0</v>
      </c>
      <c r="X43" s="199">
        <f>分析係数表!E43</f>
        <v>0.11574219107703133</v>
      </c>
      <c r="Y43" s="201">
        <f>ROUND(S43*X43,0)</f>
        <v>0</v>
      </c>
    </row>
    <row r="44" spans="1:25" ht="17.100000000000001" customHeight="1" x14ac:dyDescent="0.15">
      <c r="A44" s="237">
        <v>40</v>
      </c>
      <c r="B44" s="236" t="s">
        <v>350</v>
      </c>
      <c r="C44" s="251"/>
      <c r="D44" s="190">
        <f>投入係数表!AS44</f>
        <v>3.9927635474601576E-2</v>
      </c>
      <c r="E44" s="191">
        <f t="shared" si="9"/>
        <v>0</v>
      </c>
      <c r="F44" s="190">
        <f>分析係数表!C44</f>
        <v>0.83152786688408953</v>
      </c>
      <c r="G44" s="191">
        <f t="shared" ref="G44:G47" si="10">E44*F44</f>
        <v>0</v>
      </c>
      <c r="H44" s="191">
        <v>0</v>
      </c>
      <c r="I44" s="191">
        <f t="shared" si="1"/>
        <v>0</v>
      </c>
      <c r="J44" s="192">
        <f>分析係数表!G44</f>
        <v>0.36648880575485754</v>
      </c>
      <c r="K44" s="193">
        <f t="shared" ref="K44:K47" si="11">I44*J44</f>
        <v>0</v>
      </c>
      <c r="L44" s="194"/>
      <c r="M44" s="194"/>
      <c r="N44" s="195">
        <f>分析係数表!H44</f>
        <v>1.4588585762060681E-2</v>
      </c>
      <c r="O44" s="196">
        <f t="shared" si="3"/>
        <v>0</v>
      </c>
      <c r="P44" s="190">
        <f>分析係数表!C44</f>
        <v>0.83152786688408953</v>
      </c>
      <c r="Q44" s="196">
        <f t="shared" ref="Q44:Q47" si="12">O44*P44</f>
        <v>0</v>
      </c>
      <c r="R44" s="197">
        <v>0</v>
      </c>
      <c r="S44" s="198">
        <f t="shared" ref="S44:S47" si="13">I44+R44</f>
        <v>0</v>
      </c>
      <c r="T44" s="199">
        <f>分析係数表!F44</f>
        <v>0.61317771700844281</v>
      </c>
      <c r="U44" s="200">
        <f t="shared" ref="U44:U47" si="14">S44*T44</f>
        <v>0</v>
      </c>
      <c r="V44" s="199">
        <f>分析係数表!D44</f>
        <v>0.10506564935424789</v>
      </c>
      <c r="W44" s="201">
        <f t="shared" ref="W44:W47" si="15">ROUND(S44*V44,0)</f>
        <v>0</v>
      </c>
      <c r="X44" s="199">
        <f>分析係数表!E44</f>
        <v>9.5564378283864562E-2</v>
      </c>
      <c r="Y44" s="201">
        <f t="shared" ref="Y44:Y47" si="16">ROUND(S44*X44,0)</f>
        <v>0</v>
      </c>
    </row>
    <row r="45" spans="1:25" ht="17.100000000000001" customHeight="1" x14ac:dyDescent="0.15">
      <c r="A45" s="238">
        <v>41</v>
      </c>
      <c r="B45" s="236" t="s">
        <v>41</v>
      </c>
      <c r="C45" s="232"/>
      <c r="D45" s="190">
        <f>投入係数表!AS45</f>
        <v>1.6674356002949798E-3</v>
      </c>
      <c r="E45" s="191">
        <f t="shared" si="9"/>
        <v>0</v>
      </c>
      <c r="F45" s="190">
        <f>分析係数表!C45</f>
        <v>0.5981420835818434</v>
      </c>
      <c r="G45" s="191">
        <f t="shared" si="10"/>
        <v>0</v>
      </c>
      <c r="H45" s="191">
        <v>0</v>
      </c>
      <c r="I45" s="191">
        <f t="shared" si="1"/>
        <v>0</v>
      </c>
      <c r="J45" s="192">
        <f>分析係数表!G45</f>
        <v>0.2663407709140716</v>
      </c>
      <c r="K45" s="193">
        <f t="shared" si="11"/>
        <v>0</v>
      </c>
      <c r="L45" s="194"/>
      <c r="M45" s="194"/>
      <c r="N45" s="195">
        <f>分析係数表!H45</f>
        <v>0.1448221138613113</v>
      </c>
      <c r="O45" s="196">
        <f t="shared" si="3"/>
        <v>0</v>
      </c>
      <c r="P45" s="190">
        <f>分析係数表!C45</f>
        <v>0.5981420835818434</v>
      </c>
      <c r="Q45" s="196">
        <f t="shared" si="12"/>
        <v>0</v>
      </c>
      <c r="R45" s="197">
        <v>0</v>
      </c>
      <c r="S45" s="198">
        <f t="shared" si="13"/>
        <v>0</v>
      </c>
      <c r="T45" s="199">
        <f>分析係数表!F45</f>
        <v>0.51596704897888579</v>
      </c>
      <c r="U45" s="200">
        <f t="shared" si="14"/>
        <v>0</v>
      </c>
      <c r="V45" s="199">
        <f>分析係数表!D45</f>
        <v>0.18646611177594161</v>
      </c>
      <c r="W45" s="201">
        <f t="shared" si="15"/>
        <v>0</v>
      </c>
      <c r="X45" s="199">
        <f>分析係数表!E45</f>
        <v>0.16536433207124526</v>
      </c>
      <c r="Y45" s="201">
        <f t="shared" si="16"/>
        <v>0</v>
      </c>
    </row>
    <row r="46" spans="1:25" ht="17.100000000000001" customHeight="1" x14ac:dyDescent="0.15">
      <c r="A46" s="237">
        <v>42</v>
      </c>
      <c r="B46" s="236" t="s">
        <v>248</v>
      </c>
      <c r="C46" s="251"/>
      <c r="D46" s="190">
        <f>投入係数表!AS46</f>
        <v>2.0343440875058579E-4</v>
      </c>
      <c r="E46" s="191">
        <f t="shared" si="9"/>
        <v>0</v>
      </c>
      <c r="F46" s="190">
        <f>分析係数表!C46</f>
        <v>1</v>
      </c>
      <c r="G46" s="191">
        <f t="shared" si="10"/>
        <v>0</v>
      </c>
      <c r="H46" s="191">
        <v>0</v>
      </c>
      <c r="I46" s="191">
        <f t="shared" si="1"/>
        <v>0</v>
      </c>
      <c r="J46" s="192">
        <f>分析係数表!G46</f>
        <v>0</v>
      </c>
      <c r="K46" s="193">
        <f t="shared" si="11"/>
        <v>0</v>
      </c>
      <c r="L46" s="194"/>
      <c r="M46" s="194"/>
      <c r="N46" s="195">
        <f>分析係数表!H46</f>
        <v>0</v>
      </c>
      <c r="O46" s="196">
        <f t="shared" si="3"/>
        <v>0</v>
      </c>
      <c r="P46" s="190">
        <f>分析係数表!C46</f>
        <v>1</v>
      </c>
      <c r="Q46" s="196">
        <f t="shared" si="12"/>
        <v>0</v>
      </c>
      <c r="R46" s="197">
        <v>0</v>
      </c>
      <c r="S46" s="198">
        <f t="shared" si="13"/>
        <v>0</v>
      </c>
      <c r="T46" s="199">
        <f>分析係数表!F46</f>
        <v>-5.3539496086262839E-5</v>
      </c>
      <c r="U46" s="200">
        <f t="shared" si="14"/>
        <v>0</v>
      </c>
      <c r="V46" s="199">
        <f>分析係数表!D46</f>
        <v>0</v>
      </c>
      <c r="W46" s="201">
        <f t="shared" si="15"/>
        <v>0</v>
      </c>
      <c r="X46" s="199">
        <f>分析係数表!E46</f>
        <v>0</v>
      </c>
      <c r="Y46" s="201">
        <f t="shared" si="16"/>
        <v>0</v>
      </c>
    </row>
    <row r="47" spans="1:25" ht="17.100000000000001" customHeight="1" x14ac:dyDescent="0.15">
      <c r="A47" s="239">
        <v>43</v>
      </c>
      <c r="B47" s="236" t="s">
        <v>249</v>
      </c>
      <c r="C47" s="336">
        <f>まとめ!$C$48</f>
        <v>0</v>
      </c>
      <c r="D47" s="202">
        <f>投入係数表!AS47</f>
        <v>2.7536300327311433E-3</v>
      </c>
      <c r="E47" s="191">
        <f t="shared" si="9"/>
        <v>0</v>
      </c>
      <c r="F47" s="202">
        <f>分析係数表!C47</f>
        <v>0.4534885254985257</v>
      </c>
      <c r="G47" s="191">
        <f t="shared" si="10"/>
        <v>0</v>
      </c>
      <c r="H47" s="191">
        <v>0</v>
      </c>
      <c r="I47" s="191">
        <f t="shared" si="1"/>
        <v>0</v>
      </c>
      <c r="J47" s="203">
        <f>分析係数表!G47</f>
        <v>1.2667424702023082E-2</v>
      </c>
      <c r="K47" s="204">
        <f t="shared" si="11"/>
        <v>0</v>
      </c>
      <c r="L47" s="205"/>
      <c r="M47" s="205"/>
      <c r="N47" s="206">
        <f>分析係数表!H47</f>
        <v>3.3035186293432189E-5</v>
      </c>
      <c r="O47" s="207">
        <f t="shared" si="3"/>
        <v>0</v>
      </c>
      <c r="P47" s="202">
        <f>分析係数表!C47</f>
        <v>0.4534885254985257</v>
      </c>
      <c r="Q47" s="208">
        <f t="shared" si="12"/>
        <v>0</v>
      </c>
      <c r="R47" s="209">
        <v>0</v>
      </c>
      <c r="S47" s="198">
        <f t="shared" si="13"/>
        <v>0</v>
      </c>
      <c r="T47" s="210">
        <f>分析係数表!F47</f>
        <v>0.40759173620369599</v>
      </c>
      <c r="U47" s="200">
        <f t="shared" si="14"/>
        <v>0</v>
      </c>
      <c r="V47" s="210">
        <f>分析係数表!D47</f>
        <v>2.3031681276405604E-3</v>
      </c>
      <c r="W47" s="201">
        <f t="shared" si="15"/>
        <v>0</v>
      </c>
      <c r="X47" s="210">
        <f>分析係数表!E47</f>
        <v>2.2959026130423251E-3</v>
      </c>
      <c r="Y47" s="201">
        <f t="shared" si="16"/>
        <v>0</v>
      </c>
    </row>
    <row r="48" spans="1:25" ht="22.5" customHeight="1" x14ac:dyDescent="0.15">
      <c r="A48" s="482" t="s">
        <v>293</v>
      </c>
      <c r="B48" s="483"/>
      <c r="C48" s="241">
        <f>SUM(C5:C47)</f>
        <v>0</v>
      </c>
      <c r="D48" s="190">
        <f>投入係数表!AS48</f>
        <v>0.588237858416917</v>
      </c>
      <c r="E48" s="242">
        <f>SUM(E5:E47)</f>
        <v>0</v>
      </c>
      <c r="F48" s="190">
        <f>分析係数表!C48</f>
        <v>0.6223271548046555</v>
      </c>
      <c r="G48" s="242">
        <f>SUM(G5:G47)</f>
        <v>0</v>
      </c>
      <c r="H48" s="242">
        <f>SUM(H5:H47)</f>
        <v>0</v>
      </c>
      <c r="I48" s="242">
        <f>SUM(I5:I47)</f>
        <v>0</v>
      </c>
      <c r="J48" s="213">
        <f>分析係数表!G48</f>
        <v>0.23286358974899193</v>
      </c>
      <c r="K48" s="212">
        <f>SUM(K5:K47)</f>
        <v>0</v>
      </c>
      <c r="L48" s="214">
        <f>まとめ!$C$64</f>
        <v>0.73799999999999999</v>
      </c>
      <c r="M48" s="212">
        <f>K48*L48</f>
        <v>0</v>
      </c>
      <c r="N48" s="215">
        <f>分析係数表!H48</f>
        <v>1</v>
      </c>
      <c r="O48" s="212">
        <f>SUM(O5:O47)</f>
        <v>0</v>
      </c>
      <c r="P48" s="211">
        <f>分析係数表!C48</f>
        <v>0.6223271548046555</v>
      </c>
      <c r="Q48" s="212">
        <f>SUM(Q5:Q47)</f>
        <v>0</v>
      </c>
      <c r="R48" s="212">
        <f>SUM(R5:R47)</f>
        <v>0</v>
      </c>
      <c r="S48" s="216">
        <f>SUM(S5:S47)</f>
        <v>0</v>
      </c>
      <c r="T48" s="217">
        <f>分析係数表!F48</f>
        <v>0.4580197971513183</v>
      </c>
      <c r="U48" s="218">
        <f>SUM(U5:U47)</f>
        <v>0</v>
      </c>
      <c r="V48" s="217">
        <f>分析係数表!D48</f>
        <v>5.2929230967761406E-2</v>
      </c>
      <c r="W48" s="219">
        <f>SUM(W5:W47)</f>
        <v>0</v>
      </c>
      <c r="X48" s="217">
        <f>分析係数表!E48</f>
        <v>4.8667608708060341E-2</v>
      </c>
      <c r="Y48" s="219">
        <f>SUM(Y5:Y47)</f>
        <v>0</v>
      </c>
    </row>
    <row r="49" spans="1:25" ht="25.15" customHeight="1" x14ac:dyDescent="0.15">
      <c r="A49" s="234"/>
      <c r="B49" s="244"/>
      <c r="C49" s="240"/>
      <c r="D49" s="240"/>
      <c r="E49" s="240"/>
      <c r="F49" s="240"/>
      <c r="G49" s="240"/>
      <c r="H49" s="240"/>
      <c r="I49" s="240"/>
      <c r="J49" s="220"/>
      <c r="K49" s="220"/>
      <c r="L49" s="220"/>
      <c r="M49" s="220"/>
      <c r="N49" s="220"/>
      <c r="O49" s="220"/>
      <c r="P49" s="220"/>
      <c r="Q49" s="220"/>
      <c r="R49" s="220"/>
      <c r="S49" s="257" t="s">
        <v>358</v>
      </c>
      <c r="T49" s="257"/>
      <c r="U49" s="256" t="s">
        <v>126</v>
      </c>
      <c r="V49" s="257"/>
      <c r="W49" s="257" t="s">
        <v>93</v>
      </c>
      <c r="X49" s="257"/>
      <c r="Y49" s="257" t="s">
        <v>359</v>
      </c>
    </row>
    <row r="50" spans="1:25" ht="16.5" customHeight="1" x14ac:dyDescent="0.15">
      <c r="V50" s="484" t="s">
        <v>428</v>
      </c>
      <c r="W50" s="485"/>
      <c r="X50" s="485"/>
      <c r="Y50" s="485"/>
    </row>
    <row r="51" spans="1:25" ht="16.5" customHeight="1" x14ac:dyDescent="0.15"/>
    <row r="52" spans="1:25" ht="16.5" customHeight="1" x14ac:dyDescent="0.15"/>
    <row r="53" spans="1:25" ht="16.5" customHeight="1" x14ac:dyDescent="0.15"/>
    <row r="54" spans="1:25" ht="16.5" customHeight="1" x14ac:dyDescent="0.15"/>
    <row r="55" spans="1:25" ht="16.5" customHeight="1" x14ac:dyDescent="0.15"/>
    <row r="56" spans="1:25" ht="16.5" customHeight="1" x14ac:dyDescent="0.15"/>
  </sheetData>
  <mergeCells count="3">
    <mergeCell ref="A3:B4"/>
    <mergeCell ref="A48:B48"/>
    <mergeCell ref="V50:Y50"/>
  </mergeCells>
  <phoneticPr fontId="5"/>
  <conditionalFormatting sqref="E5:E47">
    <cfRule type="top10" dxfId="3" priority="5" rank="5"/>
  </conditionalFormatting>
  <conditionalFormatting sqref="G5:G47">
    <cfRule type="top10" dxfId="2" priority="4" rank="5"/>
  </conditionalFormatting>
  <conditionalFormatting sqref="I5:I47">
    <cfRule type="top10" dxfId="1" priority="2" rank="5"/>
  </conditionalFormatting>
  <conditionalFormatting sqref="H5:H47">
    <cfRule type="top10" dxfId="0" priority="1" rank="5"/>
  </conditionalFormatting>
  <pageMargins left="0.70866141732283472" right="0.70866141732283472" top="0.74803149606299213" bottom="0.74803149606299213" header="0.31496062992125984" footer="0.31496062992125984"/>
  <pageSetup paperSize="9" scale="52" orientation="landscape" r:id="rId1"/>
  <headerFooter alignWithMargins="0">
    <oddHeader>&amp;L&amp;F&amp;R&amp;A</oddHeader>
    <oddFooter>&amp;R&amp;P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79998168889431442"/>
    <pageSetUpPr fitToPage="1"/>
  </sheetPr>
  <dimension ref="A1:AW48"/>
  <sheetViews>
    <sheetView view="pageBreakPreview" zoomScaleNormal="100" zoomScaleSheetLayoutView="100" workbookViewId="0"/>
  </sheetViews>
  <sheetFormatPr defaultColWidth="9" defaultRowHeight="15" customHeight="1" x14ac:dyDescent="0.15"/>
  <cols>
    <col min="1" max="1" width="5.25" style="19" customWidth="1"/>
    <col min="2" max="2" width="20.625" style="22" customWidth="1"/>
    <col min="3" max="5" width="9.25" style="22" bestFit="1" customWidth="1"/>
    <col min="6" max="6" width="10.125" style="22" bestFit="1" customWidth="1"/>
    <col min="7" max="7" width="9.25" style="22" bestFit="1" customWidth="1"/>
    <col min="8" max="8" width="10.125" style="22" bestFit="1" customWidth="1"/>
    <col min="9" max="10" width="2.75" style="22" customWidth="1"/>
    <col min="11" max="11" width="4" style="19" customWidth="1"/>
    <col min="12" max="12" width="20.625" style="22" customWidth="1"/>
    <col min="13" max="13" width="10.625" style="22" bestFit="1" customWidth="1"/>
    <col min="14" max="14" width="11.5" style="22" bestFit="1" customWidth="1"/>
    <col min="15" max="15" width="10.125" style="22" bestFit="1" customWidth="1"/>
    <col min="16" max="16" width="9.125" style="22" bestFit="1" customWidth="1"/>
    <col min="17" max="17" width="4" style="22" customWidth="1"/>
    <col min="18" max="18" width="3.625" style="22" customWidth="1"/>
    <col min="19" max="19" width="20.5" style="22" customWidth="1"/>
    <col min="20" max="20" width="9.25" style="22" bestFit="1" customWidth="1"/>
    <col min="21" max="24" width="9.125" style="22" bestFit="1" customWidth="1"/>
    <col min="25" max="25" width="4" style="22" customWidth="1"/>
    <col min="26" max="26" width="3.625" style="22" customWidth="1"/>
    <col min="27" max="27" width="20.5" style="22" customWidth="1"/>
    <col min="28" max="34" width="10.5" style="22" customWidth="1"/>
    <col min="35" max="35" width="9.125" style="22" bestFit="1" customWidth="1"/>
    <col min="36" max="36" width="4" style="22" customWidth="1"/>
    <col min="37" max="37" width="3.625" style="22" customWidth="1"/>
    <col min="38" max="38" width="20.5" style="22" customWidth="1"/>
    <col min="39" max="39" width="10.625" style="22" customWidth="1"/>
    <col min="40" max="40" width="10.5" style="22" customWidth="1"/>
    <col min="41" max="41" width="4.875" style="22" customWidth="1"/>
    <col min="42" max="42" width="3.875" style="22" customWidth="1"/>
    <col min="43" max="43" width="20.75" style="22" customWidth="1"/>
    <col min="44" max="45" width="10.25" style="22" customWidth="1"/>
    <col min="46" max="46" width="11.875" style="22" customWidth="1"/>
    <col min="47" max="49" width="10.25" style="22" customWidth="1"/>
    <col min="50" max="16384" width="9" style="22"/>
  </cols>
  <sheetData>
    <row r="1" spans="1:49" s="13" customFormat="1" ht="20.25" customHeight="1" x14ac:dyDescent="0.15">
      <c r="A1" s="72"/>
      <c r="K1" s="73"/>
      <c r="Q1" s="13" t="s">
        <v>118</v>
      </c>
      <c r="Y1" s="13" t="s">
        <v>118</v>
      </c>
      <c r="AJ1" s="13" t="s">
        <v>118</v>
      </c>
      <c r="AP1" s="74"/>
    </row>
    <row r="2" spans="1:49" s="13" customFormat="1" ht="15" customHeight="1" x14ac:dyDescent="0.15">
      <c r="A2" s="73"/>
      <c r="K2" s="121"/>
      <c r="L2" s="78"/>
      <c r="M2" s="46" t="s">
        <v>71</v>
      </c>
      <c r="N2" s="46" t="s">
        <v>72</v>
      </c>
      <c r="O2" s="46" t="s">
        <v>73</v>
      </c>
      <c r="P2" s="46" t="s">
        <v>74</v>
      </c>
      <c r="R2" s="121"/>
      <c r="S2" s="78"/>
      <c r="T2" s="46" t="s">
        <v>75</v>
      </c>
      <c r="U2" s="46" t="s">
        <v>287</v>
      </c>
      <c r="V2" s="46" t="s">
        <v>288</v>
      </c>
      <c r="W2" s="46" t="s">
        <v>289</v>
      </c>
      <c r="X2" s="46" t="s">
        <v>290</v>
      </c>
      <c r="Z2" s="121"/>
      <c r="AA2" s="78"/>
      <c r="AB2" s="78"/>
      <c r="AC2" s="78"/>
      <c r="AD2" s="78"/>
      <c r="AE2" s="78"/>
      <c r="AF2" s="78"/>
      <c r="AG2" s="78"/>
      <c r="AH2" s="78"/>
      <c r="AI2" s="78"/>
      <c r="AK2" s="73"/>
      <c r="AP2" s="73"/>
      <c r="AU2" s="309" t="s">
        <v>175</v>
      </c>
    </row>
    <row r="3" spans="1:49" ht="15" customHeight="1" x14ac:dyDescent="0.15">
      <c r="A3" s="121"/>
      <c r="B3" s="78"/>
      <c r="C3" s="78"/>
      <c r="D3" s="78"/>
      <c r="E3" s="78"/>
      <c r="F3" s="78"/>
      <c r="G3" s="78"/>
      <c r="H3" s="78"/>
      <c r="K3" s="20"/>
      <c r="L3" s="35"/>
      <c r="M3" s="148" t="s">
        <v>61</v>
      </c>
      <c r="N3" s="60" t="s">
        <v>61</v>
      </c>
      <c r="O3" s="75"/>
      <c r="P3" s="35"/>
      <c r="R3" s="34"/>
      <c r="S3" s="33"/>
      <c r="T3" s="147" t="s">
        <v>61</v>
      </c>
      <c r="U3" s="41"/>
      <c r="V3" s="148"/>
      <c r="W3" s="491" t="s">
        <v>62</v>
      </c>
      <c r="X3" s="492"/>
      <c r="Z3" s="34"/>
      <c r="AA3" s="35"/>
      <c r="AB3" s="136" t="s">
        <v>75</v>
      </c>
      <c r="AC3" s="137" t="s">
        <v>76</v>
      </c>
      <c r="AD3" s="137" t="s">
        <v>77</v>
      </c>
      <c r="AE3" s="137" t="s">
        <v>78</v>
      </c>
      <c r="AF3" s="137" t="s">
        <v>79</v>
      </c>
      <c r="AG3" s="137" t="s">
        <v>80</v>
      </c>
      <c r="AH3" s="138" t="s">
        <v>81</v>
      </c>
      <c r="AI3" s="138" t="s">
        <v>82</v>
      </c>
      <c r="AK3" s="34"/>
      <c r="AL3" s="33"/>
      <c r="AM3" s="123" t="s">
        <v>75</v>
      </c>
      <c r="AN3" s="122" t="s">
        <v>83</v>
      </c>
      <c r="AP3" s="20"/>
      <c r="AQ3" s="35"/>
      <c r="AR3" s="123" t="s">
        <v>75</v>
      </c>
      <c r="AS3" s="171" t="s">
        <v>76</v>
      </c>
      <c r="AT3" s="171" t="s">
        <v>77</v>
      </c>
      <c r="AU3" s="123" t="s">
        <v>177</v>
      </c>
      <c r="AV3" s="123" t="s">
        <v>178</v>
      </c>
      <c r="AW3" s="122" t="s">
        <v>179</v>
      </c>
    </row>
    <row r="4" spans="1:49" ht="33" customHeight="1" x14ac:dyDescent="0.15">
      <c r="A4" s="77" t="s">
        <v>1</v>
      </c>
      <c r="B4" s="52" t="s">
        <v>286</v>
      </c>
      <c r="C4" s="119" t="s">
        <v>165</v>
      </c>
      <c r="D4" s="43" t="s">
        <v>127</v>
      </c>
      <c r="E4" s="43" t="s">
        <v>128</v>
      </c>
      <c r="F4" s="43" t="s">
        <v>63</v>
      </c>
      <c r="G4" s="43" t="s">
        <v>64</v>
      </c>
      <c r="H4" s="120" t="s">
        <v>65</v>
      </c>
      <c r="I4" s="76"/>
      <c r="K4" s="77" t="s">
        <v>1</v>
      </c>
      <c r="L4" s="52" t="s">
        <v>286</v>
      </c>
      <c r="M4" s="120" t="s">
        <v>166</v>
      </c>
      <c r="N4" s="43" t="s">
        <v>66</v>
      </c>
      <c r="O4" s="44" t="s">
        <v>67</v>
      </c>
      <c r="P4" s="120" t="s">
        <v>165</v>
      </c>
      <c r="R4" s="77" t="s">
        <v>1</v>
      </c>
      <c r="S4" s="52" t="s">
        <v>286</v>
      </c>
      <c r="T4" s="119" t="s">
        <v>164</v>
      </c>
      <c r="U4" s="127" t="s">
        <v>167</v>
      </c>
      <c r="V4" s="128" t="s">
        <v>168</v>
      </c>
      <c r="W4" s="129" t="s">
        <v>127</v>
      </c>
      <c r="X4" s="129" t="s">
        <v>129</v>
      </c>
      <c r="Z4" s="77" t="s">
        <v>1</v>
      </c>
      <c r="AA4" s="52" t="s">
        <v>286</v>
      </c>
      <c r="AB4" s="139" t="s">
        <v>55</v>
      </c>
      <c r="AC4" s="140" t="s">
        <v>56</v>
      </c>
      <c r="AD4" s="140" t="s">
        <v>57</v>
      </c>
      <c r="AE4" s="140" t="s">
        <v>58</v>
      </c>
      <c r="AF4" s="140" t="s">
        <v>59</v>
      </c>
      <c r="AG4" s="140" t="s">
        <v>164</v>
      </c>
      <c r="AH4" s="141" t="s">
        <v>68</v>
      </c>
      <c r="AI4" s="141" t="s">
        <v>69</v>
      </c>
      <c r="AK4" s="77" t="s">
        <v>1</v>
      </c>
      <c r="AL4" s="52" t="s">
        <v>286</v>
      </c>
      <c r="AM4" s="44" t="s">
        <v>43</v>
      </c>
      <c r="AN4" s="120" t="s">
        <v>70</v>
      </c>
      <c r="AP4" s="77" t="s">
        <v>1</v>
      </c>
      <c r="AQ4" s="52" t="s">
        <v>286</v>
      </c>
      <c r="AR4" s="44" t="s">
        <v>166</v>
      </c>
      <c r="AS4" s="43" t="s">
        <v>169</v>
      </c>
      <c r="AT4" s="43" t="s">
        <v>66</v>
      </c>
      <c r="AU4" s="44" t="s">
        <v>176</v>
      </c>
      <c r="AV4" s="44" t="s">
        <v>67</v>
      </c>
      <c r="AW4" s="120" t="s">
        <v>165</v>
      </c>
    </row>
    <row r="5" spans="1:49" ht="15" customHeight="1" x14ac:dyDescent="0.15">
      <c r="A5" s="54">
        <v>1</v>
      </c>
      <c r="B5" s="47" t="s">
        <v>231</v>
      </c>
      <c r="C5" s="117">
        <f t="shared" ref="C5:C48" si="0">P5</f>
        <v>0.41117931082742698</v>
      </c>
      <c r="D5" s="132">
        <f t="shared" ref="D5:D48" si="1">W5</f>
        <v>0.24151604727387679</v>
      </c>
      <c r="E5" s="132">
        <f t="shared" ref="E5:E48" si="2">X5</f>
        <v>3.7141383498510906E-2</v>
      </c>
      <c r="F5" s="132">
        <f t="shared" ref="F5:F48" si="3">AH5</f>
        <v>0.48570802668722374</v>
      </c>
      <c r="G5" s="132">
        <f t="shared" ref="G5:G48" si="4">AI5</f>
        <v>0.11853963429851756</v>
      </c>
      <c r="H5" s="142">
        <f t="shared" ref="H5:H48" si="5">AN5</f>
        <v>9.9512849369288881E-3</v>
      </c>
      <c r="K5" s="56">
        <v>1</v>
      </c>
      <c r="L5" s="79" t="s">
        <v>231</v>
      </c>
      <c r="M5" s="64">
        <f>取引基本表!BB5</f>
        <v>600198</v>
      </c>
      <c r="N5" s="57">
        <f>ABS(取引基本表!BJ5)</f>
        <v>353409</v>
      </c>
      <c r="O5" s="80">
        <f>+N5/M5</f>
        <v>0.58882068917257302</v>
      </c>
      <c r="P5" s="81">
        <f>1-O5</f>
        <v>0.41117931082742698</v>
      </c>
      <c r="R5" s="54">
        <v>1</v>
      </c>
      <c r="S5" s="47" t="s">
        <v>231</v>
      </c>
      <c r="T5" s="124">
        <f>取引基本表!BL5</f>
        <v>360622</v>
      </c>
      <c r="U5" s="125">
        <f>雇用表!C3</f>
        <v>87096</v>
      </c>
      <c r="V5" s="125">
        <f>雇用表!F3</f>
        <v>13394</v>
      </c>
      <c r="W5" s="126">
        <f>+U5/T5</f>
        <v>0.24151604727387679</v>
      </c>
      <c r="X5" s="118">
        <f>+V5/T5</f>
        <v>3.7141383498510906E-2</v>
      </c>
      <c r="Z5" s="54">
        <v>1</v>
      </c>
      <c r="AA5" s="47" t="s">
        <v>231</v>
      </c>
      <c r="AB5" s="130">
        <f t="array" ref="AB5:AF48">TRANSPOSE(取引基本表!C50:AT54)</f>
        <v>42748</v>
      </c>
      <c r="AC5" s="55">
        <v>81202</v>
      </c>
      <c r="AD5" s="55">
        <v>47699</v>
      </c>
      <c r="AE5" s="55">
        <v>14193</v>
      </c>
      <c r="AF5" s="55">
        <v>-10685</v>
      </c>
      <c r="AG5" s="131">
        <f>取引基本表!BL5</f>
        <v>360622</v>
      </c>
      <c r="AH5" s="107">
        <f>SUM(AB5:AF5)/AG5</f>
        <v>0.48570802668722374</v>
      </c>
      <c r="AI5" s="108">
        <f>+AB5/AG5</f>
        <v>0.11853963429851756</v>
      </c>
      <c r="AK5" s="56">
        <v>1</v>
      </c>
      <c r="AL5" s="35" t="s">
        <v>231</v>
      </c>
      <c r="AM5" s="70">
        <f>取引基本表!AV5</f>
        <v>184957</v>
      </c>
      <c r="AN5" s="106">
        <f>+AM5/$AM$48</f>
        <v>9.9512849369288881E-3</v>
      </c>
      <c r="AP5" s="56">
        <v>1</v>
      </c>
      <c r="AQ5" s="152" t="s">
        <v>231</v>
      </c>
      <c r="AR5" s="153">
        <f>取引基本表!BB5</f>
        <v>600198</v>
      </c>
      <c r="AS5" s="154">
        <f>取引基本表!BE5</f>
        <v>113833</v>
      </c>
      <c r="AT5" s="154">
        <f>ABS(取引基本表!BJ5)</f>
        <v>353409</v>
      </c>
      <c r="AU5" s="155">
        <f>+AS5-AT5</f>
        <v>-239576</v>
      </c>
      <c r="AV5" s="156">
        <f>+AT5/AR5</f>
        <v>0.58882068917257302</v>
      </c>
      <c r="AW5" s="157">
        <f>1-AV5</f>
        <v>0.41117931082742698</v>
      </c>
    </row>
    <row r="6" spans="1:49" ht="15" customHeight="1" x14ac:dyDescent="0.15">
      <c r="A6" s="32">
        <v>2</v>
      </c>
      <c r="B6" s="47" t="s">
        <v>232</v>
      </c>
      <c r="C6" s="111">
        <f t="shared" si="0"/>
        <v>0.10310531894992825</v>
      </c>
      <c r="D6" s="133">
        <f t="shared" si="1"/>
        <v>0.30950666186532227</v>
      </c>
      <c r="E6" s="133">
        <f t="shared" si="2"/>
        <v>0.10658984515664387</v>
      </c>
      <c r="F6" s="133">
        <f t="shared" si="3"/>
        <v>0.67176809506661861</v>
      </c>
      <c r="G6" s="133">
        <f t="shared" si="4"/>
        <v>0.26053294922578324</v>
      </c>
      <c r="H6" s="143">
        <f t="shared" si="5"/>
        <v>5.556260079027268E-4</v>
      </c>
      <c r="K6" s="58">
        <v>2</v>
      </c>
      <c r="L6" s="82" t="s">
        <v>232</v>
      </c>
      <c r="M6" s="65">
        <f>取引基本表!BB6</f>
        <v>32074</v>
      </c>
      <c r="N6" s="53">
        <f>ABS(取引基本表!BJ6)</f>
        <v>28767</v>
      </c>
      <c r="O6" s="83">
        <f t="shared" ref="O6:O48" si="6">+N6/M6</f>
        <v>0.89689468105007175</v>
      </c>
      <c r="P6" s="84">
        <f t="shared" ref="P6:P48" si="7">1-O6</f>
        <v>0.10310531894992825</v>
      </c>
      <c r="R6" s="32">
        <v>2</v>
      </c>
      <c r="S6" s="47" t="s">
        <v>232</v>
      </c>
      <c r="T6" s="97">
        <f>取引基本表!BL6</f>
        <v>5554</v>
      </c>
      <c r="U6" s="94">
        <f>雇用表!C4</f>
        <v>1719</v>
      </c>
      <c r="V6" s="94">
        <f>雇用表!F4</f>
        <v>592</v>
      </c>
      <c r="W6" s="114">
        <f t="shared" ref="W6:W48" si="8">+U6/T6</f>
        <v>0.30950666186532227</v>
      </c>
      <c r="X6" s="91">
        <f t="shared" ref="X6:X48" si="9">+V6/T6</f>
        <v>0.10658984515664387</v>
      </c>
      <c r="Z6" s="32">
        <v>2</v>
      </c>
      <c r="AA6" s="47" t="s">
        <v>232</v>
      </c>
      <c r="AB6" s="100">
        <v>1447</v>
      </c>
      <c r="AC6" s="53">
        <v>1906</v>
      </c>
      <c r="AD6" s="53">
        <v>502</v>
      </c>
      <c r="AE6" s="53">
        <v>140</v>
      </c>
      <c r="AF6" s="53">
        <v>-264</v>
      </c>
      <c r="AG6" s="101">
        <f>取引基本表!BL6</f>
        <v>5554</v>
      </c>
      <c r="AH6" s="107">
        <f t="shared" ref="AH6:AH48" si="10">SUM(AB6:AF6)/AG6</f>
        <v>0.67176809506661861</v>
      </c>
      <c r="AI6" s="108">
        <f t="shared" ref="AI6:AI48" si="11">+AB6/AG6</f>
        <v>0.26053294922578324</v>
      </c>
      <c r="AK6" s="58">
        <v>2</v>
      </c>
      <c r="AL6" s="47" t="s">
        <v>232</v>
      </c>
      <c r="AM6" s="68">
        <f>取引基本表!AV6</f>
        <v>10327</v>
      </c>
      <c r="AN6" s="107">
        <f t="shared" ref="AN6:AN48" si="12">+AM6/$AM$48</f>
        <v>5.556260079027268E-4</v>
      </c>
      <c r="AP6" s="58">
        <v>2</v>
      </c>
      <c r="AQ6" s="158" t="s">
        <v>232</v>
      </c>
      <c r="AR6" s="159">
        <f>取引基本表!BB6</f>
        <v>32074</v>
      </c>
      <c r="AS6" s="160">
        <f>取引基本表!BE6</f>
        <v>2247</v>
      </c>
      <c r="AT6" s="160">
        <f>ABS(取引基本表!BJ6)</f>
        <v>28767</v>
      </c>
      <c r="AU6" s="161">
        <f t="shared" ref="AU6:AU48" si="13">+AS6-AT6</f>
        <v>-26520</v>
      </c>
      <c r="AV6" s="162">
        <f t="shared" ref="AV6:AV48" si="14">+AT6/AR6</f>
        <v>0.89689468105007175</v>
      </c>
      <c r="AW6" s="163">
        <f t="shared" ref="AW6:AW48" si="15">1-AV6</f>
        <v>0.10310531894992825</v>
      </c>
    </row>
    <row r="7" spans="1:49" ht="15" customHeight="1" x14ac:dyDescent="0.15">
      <c r="A7" s="31">
        <v>3</v>
      </c>
      <c r="B7" s="47" t="s">
        <v>233</v>
      </c>
      <c r="C7" s="111">
        <f t="shared" si="0"/>
        <v>0.30082868525896411</v>
      </c>
      <c r="D7" s="133">
        <f t="shared" si="1"/>
        <v>0.10375079465988557</v>
      </c>
      <c r="E7" s="133">
        <f t="shared" si="2"/>
        <v>3.1277813095994915E-2</v>
      </c>
      <c r="F7" s="133">
        <f t="shared" si="3"/>
        <v>0.42319135410044501</v>
      </c>
      <c r="G7" s="133">
        <f t="shared" si="4"/>
        <v>0.15491417673235855</v>
      </c>
      <c r="H7" s="143">
        <f t="shared" si="5"/>
        <v>9.3886645084754355E-4</v>
      </c>
      <c r="K7" s="59">
        <v>3</v>
      </c>
      <c r="L7" s="82" t="s">
        <v>233</v>
      </c>
      <c r="M7" s="65">
        <f>取引基本表!BB7</f>
        <v>62750</v>
      </c>
      <c r="N7" s="53">
        <f>ABS(取引基本表!BJ7)</f>
        <v>43873</v>
      </c>
      <c r="O7" s="83">
        <f t="shared" si="6"/>
        <v>0.69917131474103589</v>
      </c>
      <c r="P7" s="84">
        <f t="shared" si="7"/>
        <v>0.30082868525896411</v>
      </c>
      <c r="R7" s="31">
        <v>3</v>
      </c>
      <c r="S7" s="47" t="s">
        <v>233</v>
      </c>
      <c r="T7" s="97">
        <f>取引基本表!BL7</f>
        <v>39325</v>
      </c>
      <c r="U7" s="94">
        <f>雇用表!C5</f>
        <v>4080</v>
      </c>
      <c r="V7" s="94">
        <f>雇用表!F5</f>
        <v>1230</v>
      </c>
      <c r="W7" s="114">
        <f t="shared" si="8"/>
        <v>0.10375079465988557</v>
      </c>
      <c r="X7" s="91">
        <f t="shared" si="9"/>
        <v>3.1277813095994915E-2</v>
      </c>
      <c r="Z7" s="31">
        <v>3</v>
      </c>
      <c r="AA7" s="47" t="s">
        <v>233</v>
      </c>
      <c r="AB7" s="100">
        <v>6092</v>
      </c>
      <c r="AC7" s="53">
        <v>4309</v>
      </c>
      <c r="AD7" s="53">
        <v>4601</v>
      </c>
      <c r="AE7" s="53">
        <v>1666</v>
      </c>
      <c r="AF7" s="53">
        <v>-26</v>
      </c>
      <c r="AG7" s="101">
        <f>取引基本表!BL7</f>
        <v>39325</v>
      </c>
      <c r="AH7" s="107">
        <f t="shared" si="10"/>
        <v>0.42319135410044501</v>
      </c>
      <c r="AI7" s="108">
        <f t="shared" si="11"/>
        <v>0.15491417673235855</v>
      </c>
      <c r="AK7" s="59">
        <v>3</v>
      </c>
      <c r="AL7" s="47" t="s">
        <v>233</v>
      </c>
      <c r="AM7" s="68">
        <f>取引基本表!AV7</f>
        <v>17450</v>
      </c>
      <c r="AN7" s="107">
        <f t="shared" si="12"/>
        <v>9.3886645084754355E-4</v>
      </c>
      <c r="AP7" s="59">
        <v>3</v>
      </c>
      <c r="AQ7" s="158" t="s">
        <v>233</v>
      </c>
      <c r="AR7" s="159">
        <f>取引基本表!BB7</f>
        <v>62750</v>
      </c>
      <c r="AS7" s="160">
        <f>取引基本表!BE7</f>
        <v>20448</v>
      </c>
      <c r="AT7" s="160">
        <f>ABS(取引基本表!BJ7)</f>
        <v>43873</v>
      </c>
      <c r="AU7" s="161">
        <f t="shared" si="13"/>
        <v>-23425</v>
      </c>
      <c r="AV7" s="162">
        <f t="shared" si="14"/>
        <v>0.69917131474103589</v>
      </c>
      <c r="AW7" s="163">
        <f t="shared" si="15"/>
        <v>0.30082868525896411</v>
      </c>
    </row>
    <row r="8" spans="1:49" ht="15" customHeight="1" x14ac:dyDescent="0.15">
      <c r="A8" s="32">
        <v>4</v>
      </c>
      <c r="B8" s="47" t="s">
        <v>27</v>
      </c>
      <c r="C8" s="111">
        <f t="shared" si="0"/>
        <v>7.8677553938995004E-3</v>
      </c>
      <c r="D8" s="133">
        <f t="shared" si="1"/>
        <v>5.507712082262211E-2</v>
      </c>
      <c r="E8" s="133">
        <f t="shared" si="2"/>
        <v>5.2699228791773779E-2</v>
      </c>
      <c r="F8" s="133">
        <f t="shared" si="3"/>
        <v>0.44415167095115682</v>
      </c>
      <c r="G8" s="133">
        <f t="shared" si="4"/>
        <v>0.22660668380462726</v>
      </c>
      <c r="H8" s="143">
        <f t="shared" si="5"/>
        <v>-2.0122409892090618E-5</v>
      </c>
      <c r="K8" s="58">
        <v>4</v>
      </c>
      <c r="L8" s="82" t="s">
        <v>27</v>
      </c>
      <c r="M8" s="65">
        <f>取引基本表!BB8</f>
        <v>1387308</v>
      </c>
      <c r="N8" s="53">
        <f>ABS(取引基本表!BJ8)</f>
        <v>1376393</v>
      </c>
      <c r="O8" s="83">
        <f t="shared" si="6"/>
        <v>0.9921322446061005</v>
      </c>
      <c r="P8" s="84">
        <f t="shared" si="7"/>
        <v>7.8677553938995004E-3</v>
      </c>
      <c r="R8" s="32">
        <v>4</v>
      </c>
      <c r="S8" s="47" t="s">
        <v>27</v>
      </c>
      <c r="T8" s="97">
        <f>取引基本表!BL8</f>
        <v>15560</v>
      </c>
      <c r="U8" s="94">
        <f>雇用表!C6</f>
        <v>857</v>
      </c>
      <c r="V8" s="94">
        <f>雇用表!F6</f>
        <v>820</v>
      </c>
      <c r="W8" s="114">
        <f t="shared" si="8"/>
        <v>5.507712082262211E-2</v>
      </c>
      <c r="X8" s="91">
        <f t="shared" si="9"/>
        <v>5.2699228791773779E-2</v>
      </c>
      <c r="Z8" s="32">
        <v>4</v>
      </c>
      <c r="AA8" s="47" t="s">
        <v>27</v>
      </c>
      <c r="AB8" s="100">
        <v>3526</v>
      </c>
      <c r="AC8" s="53">
        <v>1194</v>
      </c>
      <c r="AD8" s="53">
        <v>1454</v>
      </c>
      <c r="AE8" s="53">
        <v>737</v>
      </c>
      <c r="AF8" s="53">
        <v>0</v>
      </c>
      <c r="AG8" s="101">
        <f>取引基本表!BL8</f>
        <v>15560</v>
      </c>
      <c r="AH8" s="107">
        <f t="shared" si="10"/>
        <v>0.44415167095115682</v>
      </c>
      <c r="AI8" s="108">
        <f t="shared" si="11"/>
        <v>0.22660668380462726</v>
      </c>
      <c r="AK8" s="58">
        <v>4</v>
      </c>
      <c r="AL8" s="47" t="s">
        <v>27</v>
      </c>
      <c r="AM8" s="68">
        <f>取引基本表!AV8</f>
        <v>-374</v>
      </c>
      <c r="AN8" s="107">
        <f t="shared" si="12"/>
        <v>-2.0122409892090618E-5</v>
      </c>
      <c r="AP8" s="58">
        <v>4</v>
      </c>
      <c r="AQ8" s="158" t="s">
        <v>27</v>
      </c>
      <c r="AR8" s="159">
        <f>取引基本表!BB8</f>
        <v>1387308</v>
      </c>
      <c r="AS8" s="160">
        <f>取引基本表!BE8</f>
        <v>4645</v>
      </c>
      <c r="AT8" s="160">
        <f>ABS(取引基本表!BJ8)</f>
        <v>1376393</v>
      </c>
      <c r="AU8" s="161">
        <f t="shared" si="13"/>
        <v>-1371748</v>
      </c>
      <c r="AV8" s="162">
        <f t="shared" si="14"/>
        <v>0.9921322446061005</v>
      </c>
      <c r="AW8" s="163">
        <f t="shared" si="15"/>
        <v>7.8677553938995004E-3</v>
      </c>
    </row>
    <row r="9" spans="1:49" ht="15" customHeight="1" x14ac:dyDescent="0.15">
      <c r="A9" s="31">
        <v>5</v>
      </c>
      <c r="B9" s="47" t="s">
        <v>234</v>
      </c>
      <c r="C9" s="111">
        <f t="shared" si="0"/>
        <v>0.32088244947501077</v>
      </c>
      <c r="D9" s="133">
        <f t="shared" si="1"/>
        <v>3.5884456721163506E-2</v>
      </c>
      <c r="E9" s="133">
        <f t="shared" si="2"/>
        <v>3.485076302379219E-2</v>
      </c>
      <c r="F9" s="133">
        <f t="shared" si="3"/>
        <v>0.36414820056107028</v>
      </c>
      <c r="G9" s="133">
        <f t="shared" si="4"/>
        <v>0.13756925498307038</v>
      </c>
      <c r="H9" s="143">
        <f t="shared" si="5"/>
        <v>8.5127532229079331E-2</v>
      </c>
      <c r="K9" s="59">
        <v>5</v>
      </c>
      <c r="L9" s="82" t="s">
        <v>234</v>
      </c>
      <c r="M9" s="65">
        <f>取引基本表!BB9</f>
        <v>2583672</v>
      </c>
      <c r="N9" s="53">
        <f>ABS(取引基本表!BJ9)</f>
        <v>1754617</v>
      </c>
      <c r="O9" s="83">
        <f t="shared" si="6"/>
        <v>0.67911755052498923</v>
      </c>
      <c r="P9" s="84">
        <f t="shared" si="7"/>
        <v>0.32088244947501077</v>
      </c>
      <c r="R9" s="31">
        <v>5</v>
      </c>
      <c r="S9" s="47" t="s">
        <v>234</v>
      </c>
      <c r="T9" s="97">
        <f>取引基本表!BL9</f>
        <v>2204715</v>
      </c>
      <c r="U9" s="94">
        <f>雇用表!C7</f>
        <v>79115</v>
      </c>
      <c r="V9" s="94">
        <f>雇用表!F7</f>
        <v>76836</v>
      </c>
      <c r="W9" s="114">
        <f t="shared" si="8"/>
        <v>3.5884456721163506E-2</v>
      </c>
      <c r="X9" s="91">
        <f t="shared" si="9"/>
        <v>3.485076302379219E-2</v>
      </c>
      <c r="Z9" s="31">
        <v>5</v>
      </c>
      <c r="AA9" s="47" t="s">
        <v>234</v>
      </c>
      <c r="AB9" s="100">
        <v>303301</v>
      </c>
      <c r="AC9" s="53">
        <v>203534</v>
      </c>
      <c r="AD9" s="53">
        <v>126094</v>
      </c>
      <c r="AE9" s="53">
        <v>177127</v>
      </c>
      <c r="AF9" s="53">
        <v>-7213</v>
      </c>
      <c r="AG9" s="101">
        <f>取引基本表!BL9</f>
        <v>2204715</v>
      </c>
      <c r="AH9" s="107">
        <f t="shared" si="10"/>
        <v>0.36414820056107028</v>
      </c>
      <c r="AI9" s="108">
        <f t="shared" si="11"/>
        <v>0.13756925498307038</v>
      </c>
      <c r="AK9" s="59">
        <v>5</v>
      </c>
      <c r="AL9" s="47" t="s">
        <v>234</v>
      </c>
      <c r="AM9" s="68">
        <f>取引基本表!AV9</f>
        <v>1582201</v>
      </c>
      <c r="AN9" s="107">
        <f t="shared" si="12"/>
        <v>8.5127532229079331E-2</v>
      </c>
      <c r="AP9" s="59">
        <v>5</v>
      </c>
      <c r="AQ9" s="158" t="s">
        <v>234</v>
      </c>
      <c r="AR9" s="159">
        <f>取引基本表!BB9</f>
        <v>2583672</v>
      </c>
      <c r="AS9" s="160">
        <f>取引基本表!BE9</f>
        <v>1375660</v>
      </c>
      <c r="AT9" s="160">
        <f>ABS(取引基本表!BJ9)</f>
        <v>1754617</v>
      </c>
      <c r="AU9" s="161">
        <f t="shared" si="13"/>
        <v>-378957</v>
      </c>
      <c r="AV9" s="162">
        <f t="shared" si="14"/>
        <v>0.67911755052498923</v>
      </c>
      <c r="AW9" s="163">
        <f t="shared" si="15"/>
        <v>0.32088244947501077</v>
      </c>
    </row>
    <row r="10" spans="1:49" ht="15" customHeight="1" x14ac:dyDescent="0.15">
      <c r="A10" s="32">
        <v>6</v>
      </c>
      <c r="B10" s="47" t="s">
        <v>28</v>
      </c>
      <c r="C10" s="111">
        <f t="shared" si="0"/>
        <v>0.113794304287262</v>
      </c>
      <c r="D10" s="133">
        <f t="shared" si="1"/>
        <v>0.11425786096635826</v>
      </c>
      <c r="E10" s="133">
        <f t="shared" si="2"/>
        <v>7.9410826332021692E-2</v>
      </c>
      <c r="F10" s="133">
        <f t="shared" si="3"/>
        <v>0.3909851465844234</v>
      </c>
      <c r="G10" s="133">
        <f t="shared" si="4"/>
        <v>0.24543939877344109</v>
      </c>
      <c r="H10" s="143">
        <f t="shared" si="5"/>
        <v>1.4107046808760652E-2</v>
      </c>
      <c r="K10" s="58">
        <v>6</v>
      </c>
      <c r="L10" s="82" t="s">
        <v>28</v>
      </c>
      <c r="M10" s="65">
        <f>取引基本表!BB10</f>
        <v>516880</v>
      </c>
      <c r="N10" s="53">
        <f>ABS(取引基本表!BJ10)</f>
        <v>458062</v>
      </c>
      <c r="O10" s="83">
        <f t="shared" si="6"/>
        <v>0.886205695712738</v>
      </c>
      <c r="P10" s="84">
        <f t="shared" si="7"/>
        <v>0.113794304287262</v>
      </c>
      <c r="R10" s="32">
        <v>6</v>
      </c>
      <c r="S10" s="47" t="s">
        <v>28</v>
      </c>
      <c r="T10" s="97">
        <f>取引基本表!BL10</f>
        <v>282090</v>
      </c>
      <c r="U10" s="94">
        <f>雇用表!C8</f>
        <v>32231</v>
      </c>
      <c r="V10" s="94">
        <f>雇用表!F8</f>
        <v>22401</v>
      </c>
      <c r="W10" s="114">
        <f t="shared" si="8"/>
        <v>0.11425786096635826</v>
      </c>
      <c r="X10" s="91">
        <f t="shared" si="9"/>
        <v>7.9410826332021692E-2</v>
      </c>
      <c r="Z10" s="32">
        <v>6</v>
      </c>
      <c r="AA10" s="47" t="s">
        <v>28</v>
      </c>
      <c r="AB10" s="100">
        <v>69236</v>
      </c>
      <c r="AC10" s="53">
        <v>-12515</v>
      </c>
      <c r="AD10" s="53">
        <v>39790</v>
      </c>
      <c r="AE10" s="53">
        <v>13785</v>
      </c>
      <c r="AF10" s="53">
        <v>-3</v>
      </c>
      <c r="AG10" s="101">
        <f>取引基本表!BL10</f>
        <v>282090</v>
      </c>
      <c r="AH10" s="107">
        <f t="shared" si="10"/>
        <v>0.3909851465844234</v>
      </c>
      <c r="AI10" s="108">
        <f t="shared" si="11"/>
        <v>0.24543939877344109</v>
      </c>
      <c r="AK10" s="58">
        <v>6</v>
      </c>
      <c r="AL10" s="47" t="s">
        <v>28</v>
      </c>
      <c r="AM10" s="68">
        <f>取引基本表!AV10</f>
        <v>262197</v>
      </c>
      <c r="AN10" s="107">
        <f t="shared" si="12"/>
        <v>1.4107046808760652E-2</v>
      </c>
      <c r="AP10" s="58">
        <v>6</v>
      </c>
      <c r="AQ10" s="158" t="s">
        <v>28</v>
      </c>
      <c r="AR10" s="159">
        <f>取引基本表!BB10</f>
        <v>516880</v>
      </c>
      <c r="AS10" s="160">
        <f>取引基本表!BE10</f>
        <v>223272</v>
      </c>
      <c r="AT10" s="160">
        <f>ABS(取引基本表!BJ10)</f>
        <v>458062</v>
      </c>
      <c r="AU10" s="161">
        <f t="shared" si="13"/>
        <v>-234790</v>
      </c>
      <c r="AV10" s="162">
        <f t="shared" si="14"/>
        <v>0.886205695712738</v>
      </c>
      <c r="AW10" s="163">
        <f t="shared" si="15"/>
        <v>0.113794304287262</v>
      </c>
    </row>
    <row r="11" spans="1:49" ht="15" customHeight="1" x14ac:dyDescent="0.15">
      <c r="A11" s="31">
        <v>7</v>
      </c>
      <c r="B11" s="47" t="s">
        <v>149</v>
      </c>
      <c r="C11" s="111">
        <f t="shared" si="0"/>
        <v>0.2692571232798493</v>
      </c>
      <c r="D11" s="133">
        <f t="shared" si="1"/>
        <v>5.3391076544275953E-2</v>
      </c>
      <c r="E11" s="133">
        <f t="shared" si="2"/>
        <v>4.5257627296649179E-2</v>
      </c>
      <c r="F11" s="133">
        <f t="shared" si="3"/>
        <v>0.34923508235554956</v>
      </c>
      <c r="G11" s="133">
        <f t="shared" si="4"/>
        <v>0.17808257143023845</v>
      </c>
      <c r="H11" s="143">
        <f t="shared" si="5"/>
        <v>1.0624524816553835E-3</v>
      </c>
      <c r="K11" s="59">
        <v>7</v>
      </c>
      <c r="L11" s="82" t="s">
        <v>149</v>
      </c>
      <c r="M11" s="65">
        <f>取引基本表!BB11</f>
        <v>875650</v>
      </c>
      <c r="N11" s="53">
        <f>ABS(取引基本表!BJ11)</f>
        <v>639875</v>
      </c>
      <c r="O11" s="83">
        <f t="shared" si="6"/>
        <v>0.7307428767201507</v>
      </c>
      <c r="P11" s="84">
        <f t="shared" si="7"/>
        <v>0.2692571232798493</v>
      </c>
      <c r="R11" s="31">
        <v>7</v>
      </c>
      <c r="S11" s="47" t="s">
        <v>149</v>
      </c>
      <c r="T11" s="97">
        <f>取引基本表!BL11</f>
        <v>685564</v>
      </c>
      <c r="U11" s="94">
        <f>雇用表!C9</f>
        <v>36603</v>
      </c>
      <c r="V11" s="94">
        <f>雇用表!F9</f>
        <v>31027</v>
      </c>
      <c r="W11" s="114">
        <f t="shared" si="8"/>
        <v>5.3391076544275953E-2</v>
      </c>
      <c r="X11" s="91">
        <f t="shared" si="9"/>
        <v>4.5257627296649179E-2</v>
      </c>
      <c r="Z11" s="31">
        <v>7</v>
      </c>
      <c r="AA11" s="47" t="s">
        <v>149</v>
      </c>
      <c r="AB11" s="100">
        <v>122087</v>
      </c>
      <c r="AC11" s="53">
        <v>55372</v>
      </c>
      <c r="AD11" s="53">
        <v>43932</v>
      </c>
      <c r="AE11" s="53">
        <v>18036</v>
      </c>
      <c r="AF11" s="53">
        <v>-4</v>
      </c>
      <c r="AG11" s="101">
        <f>取引基本表!BL11</f>
        <v>685564</v>
      </c>
      <c r="AH11" s="107">
        <f t="shared" si="10"/>
        <v>0.34923508235554956</v>
      </c>
      <c r="AI11" s="108">
        <f t="shared" si="11"/>
        <v>0.17808257143023845</v>
      </c>
      <c r="AK11" s="59">
        <v>7</v>
      </c>
      <c r="AL11" s="47" t="s">
        <v>149</v>
      </c>
      <c r="AM11" s="68">
        <f>取引基本表!AV11</f>
        <v>19747</v>
      </c>
      <c r="AN11" s="107">
        <f t="shared" si="12"/>
        <v>1.0624524816553835E-3</v>
      </c>
      <c r="AP11" s="59">
        <v>7</v>
      </c>
      <c r="AQ11" s="158" t="s">
        <v>149</v>
      </c>
      <c r="AR11" s="159">
        <f>取引基本表!BB11</f>
        <v>875650</v>
      </c>
      <c r="AS11" s="160">
        <f>取引基本表!BE11</f>
        <v>449789</v>
      </c>
      <c r="AT11" s="160">
        <f>ABS(取引基本表!BJ11)</f>
        <v>639875</v>
      </c>
      <c r="AU11" s="161">
        <f t="shared" si="13"/>
        <v>-190086</v>
      </c>
      <c r="AV11" s="162">
        <f t="shared" si="14"/>
        <v>0.7307428767201507</v>
      </c>
      <c r="AW11" s="163">
        <f t="shared" si="15"/>
        <v>0.2692571232798493</v>
      </c>
    </row>
    <row r="12" spans="1:49" ht="15" customHeight="1" x14ac:dyDescent="0.15">
      <c r="A12" s="32">
        <v>8</v>
      </c>
      <c r="B12" s="47" t="s">
        <v>29</v>
      </c>
      <c r="C12" s="111">
        <f t="shared" si="0"/>
        <v>0.13361385103556844</v>
      </c>
      <c r="D12" s="133">
        <f t="shared" si="1"/>
        <v>1.3867836747138904E-2</v>
      </c>
      <c r="E12" s="133">
        <f t="shared" si="2"/>
        <v>1.3824028822110035E-2</v>
      </c>
      <c r="F12" s="133">
        <f t="shared" si="3"/>
        <v>0.31889278097965035</v>
      </c>
      <c r="G12" s="133">
        <f t="shared" si="4"/>
        <v>9.8052650116616694E-2</v>
      </c>
      <c r="H12" s="143">
        <f t="shared" si="5"/>
        <v>8.1676000900235725E-3</v>
      </c>
      <c r="K12" s="58">
        <v>8</v>
      </c>
      <c r="L12" s="82" t="s">
        <v>29</v>
      </c>
      <c r="M12" s="65">
        <f>取引基本表!BB12</f>
        <v>1951392</v>
      </c>
      <c r="N12" s="53">
        <f>ABS(取引基本表!BJ12)</f>
        <v>1690659</v>
      </c>
      <c r="O12" s="83">
        <f t="shared" si="6"/>
        <v>0.86638614896443156</v>
      </c>
      <c r="P12" s="84">
        <f t="shared" si="7"/>
        <v>0.13361385103556844</v>
      </c>
      <c r="R12" s="32">
        <v>8</v>
      </c>
      <c r="S12" s="47" t="s">
        <v>29</v>
      </c>
      <c r="T12" s="97">
        <f>取引基本表!BL12</f>
        <v>1141346</v>
      </c>
      <c r="U12" s="94">
        <f>雇用表!C10</f>
        <v>15828</v>
      </c>
      <c r="V12" s="94">
        <f>雇用表!F10</f>
        <v>15778</v>
      </c>
      <c r="W12" s="114">
        <f t="shared" si="8"/>
        <v>1.3867836747138904E-2</v>
      </c>
      <c r="X12" s="91">
        <f t="shared" si="9"/>
        <v>1.3824028822110035E-2</v>
      </c>
      <c r="Z12" s="32">
        <v>8</v>
      </c>
      <c r="AA12" s="47" t="s">
        <v>29</v>
      </c>
      <c r="AB12" s="100">
        <v>111912</v>
      </c>
      <c r="AC12" s="53">
        <v>72637</v>
      </c>
      <c r="AD12" s="53">
        <v>155607</v>
      </c>
      <c r="AE12" s="53">
        <v>23813</v>
      </c>
      <c r="AF12" s="53">
        <v>-2</v>
      </c>
      <c r="AG12" s="101">
        <f>取引基本表!BL12</f>
        <v>1141346</v>
      </c>
      <c r="AH12" s="107">
        <f t="shared" si="10"/>
        <v>0.31889278097965035</v>
      </c>
      <c r="AI12" s="108">
        <f t="shared" si="11"/>
        <v>9.8052650116616694E-2</v>
      </c>
      <c r="AK12" s="58">
        <v>8</v>
      </c>
      <c r="AL12" s="47" t="s">
        <v>29</v>
      </c>
      <c r="AM12" s="68">
        <f>取引基本表!AV12</f>
        <v>151805</v>
      </c>
      <c r="AN12" s="107">
        <f t="shared" si="12"/>
        <v>8.1676000900235725E-3</v>
      </c>
      <c r="AP12" s="58">
        <v>8</v>
      </c>
      <c r="AQ12" s="158" t="s">
        <v>29</v>
      </c>
      <c r="AR12" s="159">
        <f>取引基本表!BB12</f>
        <v>1951392</v>
      </c>
      <c r="AS12" s="160">
        <f>取引基本表!BE12</f>
        <v>880613</v>
      </c>
      <c r="AT12" s="160">
        <f>ABS(取引基本表!BJ12)</f>
        <v>1690659</v>
      </c>
      <c r="AU12" s="161">
        <f t="shared" si="13"/>
        <v>-810046</v>
      </c>
      <c r="AV12" s="162">
        <f t="shared" si="14"/>
        <v>0.86638614896443156</v>
      </c>
      <c r="AW12" s="163">
        <f t="shared" si="15"/>
        <v>0.13361385103556844</v>
      </c>
    </row>
    <row r="13" spans="1:49" ht="15" customHeight="1" x14ac:dyDescent="0.15">
      <c r="A13" s="31">
        <v>9</v>
      </c>
      <c r="B13" s="47" t="s">
        <v>30</v>
      </c>
      <c r="C13" s="111">
        <f t="shared" si="0"/>
        <v>0.37847559990512891</v>
      </c>
      <c r="D13" s="133">
        <f t="shared" si="1"/>
        <v>1.0097998874734429E-3</v>
      </c>
      <c r="E13" s="133">
        <f t="shared" si="2"/>
        <v>1.0097998874734429E-3</v>
      </c>
      <c r="F13" s="133">
        <f t="shared" si="3"/>
        <v>0.30341232585675537</v>
      </c>
      <c r="G13" s="133">
        <f t="shared" si="4"/>
        <v>1.1659934667416844E-2</v>
      </c>
      <c r="H13" s="143">
        <f t="shared" si="5"/>
        <v>2.0741523717299939E-2</v>
      </c>
      <c r="K13" s="59">
        <v>9</v>
      </c>
      <c r="L13" s="82" t="s">
        <v>30</v>
      </c>
      <c r="M13" s="65">
        <f>取引基本表!BB13</f>
        <v>1163684</v>
      </c>
      <c r="N13" s="53">
        <f>ABS(取引基本表!BJ13)</f>
        <v>723258</v>
      </c>
      <c r="O13" s="83">
        <f t="shared" si="6"/>
        <v>0.62152440009487109</v>
      </c>
      <c r="P13" s="84">
        <f t="shared" si="7"/>
        <v>0.37847559990512891</v>
      </c>
      <c r="R13" s="31">
        <v>9</v>
      </c>
      <c r="S13" s="47" t="s">
        <v>30</v>
      </c>
      <c r="T13" s="97">
        <f>取引基本表!BL13</f>
        <v>952664</v>
      </c>
      <c r="U13" s="94">
        <f>雇用表!C11</f>
        <v>962</v>
      </c>
      <c r="V13" s="94">
        <f>雇用表!F11</f>
        <v>962</v>
      </c>
      <c r="W13" s="114">
        <f t="shared" si="8"/>
        <v>1.0097998874734429E-3</v>
      </c>
      <c r="X13" s="91">
        <f t="shared" si="9"/>
        <v>1.0097998874734429E-3</v>
      </c>
      <c r="Z13" s="31">
        <v>9</v>
      </c>
      <c r="AA13" s="47" t="s">
        <v>30</v>
      </c>
      <c r="AB13" s="100">
        <v>11108</v>
      </c>
      <c r="AC13" s="53">
        <v>40648</v>
      </c>
      <c r="AD13" s="53">
        <v>25498</v>
      </c>
      <c r="AE13" s="53">
        <v>215428</v>
      </c>
      <c r="AF13" s="53">
        <v>-3632</v>
      </c>
      <c r="AG13" s="101">
        <f>取引基本表!BL13</f>
        <v>952664</v>
      </c>
      <c r="AH13" s="107">
        <f t="shared" si="10"/>
        <v>0.30341232585675537</v>
      </c>
      <c r="AI13" s="108">
        <f t="shared" si="11"/>
        <v>1.1659934667416844E-2</v>
      </c>
      <c r="AK13" s="59">
        <v>9</v>
      </c>
      <c r="AL13" s="47" t="s">
        <v>30</v>
      </c>
      <c r="AM13" s="68">
        <f>取引基本表!AV13</f>
        <v>385507</v>
      </c>
      <c r="AN13" s="107">
        <f t="shared" si="12"/>
        <v>2.0741523717299939E-2</v>
      </c>
      <c r="AP13" s="59">
        <v>9</v>
      </c>
      <c r="AQ13" s="158" t="s">
        <v>30</v>
      </c>
      <c r="AR13" s="159">
        <f>取引基本表!BB13</f>
        <v>1163684</v>
      </c>
      <c r="AS13" s="160">
        <f>取引基本表!BE13</f>
        <v>512238</v>
      </c>
      <c r="AT13" s="160">
        <f>ABS(取引基本表!BJ13)</f>
        <v>723258</v>
      </c>
      <c r="AU13" s="161">
        <f t="shared" si="13"/>
        <v>-211020</v>
      </c>
      <c r="AV13" s="162">
        <f t="shared" si="14"/>
        <v>0.62152440009487109</v>
      </c>
      <c r="AW13" s="163">
        <f t="shared" si="15"/>
        <v>0.37847559990512891</v>
      </c>
    </row>
    <row r="14" spans="1:49" ht="15" customHeight="1" x14ac:dyDescent="0.15">
      <c r="A14" s="32">
        <v>10</v>
      </c>
      <c r="B14" s="47" t="s">
        <v>235</v>
      </c>
      <c r="C14" s="111">
        <f t="shared" si="0"/>
        <v>0.46200357755172961</v>
      </c>
      <c r="D14" s="133">
        <f t="shared" si="1"/>
        <v>4.7522447367376097E-2</v>
      </c>
      <c r="E14" s="133">
        <f t="shared" si="2"/>
        <v>4.5487572354401241E-2</v>
      </c>
      <c r="F14" s="133">
        <f t="shared" si="3"/>
        <v>0.33935947066777478</v>
      </c>
      <c r="G14" s="133">
        <f t="shared" si="4"/>
        <v>0.22355968676439547</v>
      </c>
      <c r="H14" s="143">
        <f t="shared" si="5"/>
        <v>1.2516784591700431E-3</v>
      </c>
      <c r="K14" s="58">
        <v>10</v>
      </c>
      <c r="L14" s="82" t="s">
        <v>235</v>
      </c>
      <c r="M14" s="65">
        <f>取引基本表!BB14</f>
        <v>1211443</v>
      </c>
      <c r="N14" s="53">
        <f>ABS(取引基本表!BJ14)</f>
        <v>651752</v>
      </c>
      <c r="O14" s="83">
        <f t="shared" si="6"/>
        <v>0.53799642244827039</v>
      </c>
      <c r="P14" s="84">
        <f t="shared" si="7"/>
        <v>0.46200357755172961</v>
      </c>
      <c r="R14" s="32">
        <v>10</v>
      </c>
      <c r="S14" s="47" t="s">
        <v>235</v>
      </c>
      <c r="T14" s="97">
        <f>取引基本表!BL14</f>
        <v>1435469</v>
      </c>
      <c r="U14" s="94">
        <f>雇用表!C12</f>
        <v>68217</v>
      </c>
      <c r="V14" s="94">
        <f>雇用表!F12</f>
        <v>65296</v>
      </c>
      <c r="W14" s="114">
        <f t="shared" si="8"/>
        <v>4.7522447367376097E-2</v>
      </c>
      <c r="X14" s="91">
        <f t="shared" si="9"/>
        <v>4.5487572354401241E-2</v>
      </c>
      <c r="Z14" s="32">
        <v>10</v>
      </c>
      <c r="AA14" s="47" t="s">
        <v>235</v>
      </c>
      <c r="AB14" s="100">
        <v>320913</v>
      </c>
      <c r="AC14" s="53">
        <v>-9756</v>
      </c>
      <c r="AD14" s="53">
        <v>120493</v>
      </c>
      <c r="AE14" s="53">
        <v>55496</v>
      </c>
      <c r="AF14" s="53">
        <v>-6</v>
      </c>
      <c r="AG14" s="101">
        <f>取引基本表!BL14</f>
        <v>1435469</v>
      </c>
      <c r="AH14" s="107">
        <f t="shared" si="10"/>
        <v>0.33935947066777478</v>
      </c>
      <c r="AI14" s="108">
        <f t="shared" si="11"/>
        <v>0.22355968676439547</v>
      </c>
      <c r="AK14" s="58">
        <v>10</v>
      </c>
      <c r="AL14" s="47" t="s">
        <v>235</v>
      </c>
      <c r="AM14" s="68">
        <f>取引基本表!AV14</f>
        <v>23264</v>
      </c>
      <c r="AN14" s="107">
        <f t="shared" si="12"/>
        <v>1.2516784591700431E-3</v>
      </c>
      <c r="AP14" s="58">
        <v>10</v>
      </c>
      <c r="AQ14" s="158" t="s">
        <v>235</v>
      </c>
      <c r="AR14" s="159">
        <f>取引基本表!BB14</f>
        <v>1211443</v>
      </c>
      <c r="AS14" s="160">
        <f>取引基本表!BE14</f>
        <v>875778</v>
      </c>
      <c r="AT14" s="160">
        <f>ABS(取引基本表!BJ14)</f>
        <v>651752</v>
      </c>
      <c r="AU14" s="161">
        <f t="shared" si="13"/>
        <v>224026</v>
      </c>
      <c r="AV14" s="162">
        <f t="shared" si="14"/>
        <v>0.53799642244827039</v>
      </c>
      <c r="AW14" s="163">
        <f t="shared" si="15"/>
        <v>0.46200357755172961</v>
      </c>
    </row>
    <row r="15" spans="1:49" ht="15" customHeight="1" x14ac:dyDescent="0.15">
      <c r="A15" s="31">
        <v>11</v>
      </c>
      <c r="B15" s="47" t="s">
        <v>236</v>
      </c>
      <c r="C15" s="111">
        <f t="shared" si="0"/>
        <v>0.44388091268696783</v>
      </c>
      <c r="D15" s="133">
        <f t="shared" si="1"/>
        <v>3.6381962666217654E-2</v>
      </c>
      <c r="E15" s="133">
        <f t="shared" si="2"/>
        <v>3.4246799594014998E-2</v>
      </c>
      <c r="F15" s="133">
        <f t="shared" si="3"/>
        <v>0.45399226383412611</v>
      </c>
      <c r="G15" s="133">
        <f t="shared" si="4"/>
        <v>0.23205691273661022</v>
      </c>
      <c r="H15" s="143">
        <f t="shared" si="5"/>
        <v>1.7260615822143291E-3</v>
      </c>
      <c r="K15" s="59">
        <v>11</v>
      </c>
      <c r="L15" s="82" t="s">
        <v>236</v>
      </c>
      <c r="M15" s="65">
        <f>取引基本表!BB15</f>
        <v>426477</v>
      </c>
      <c r="N15" s="53">
        <f>ABS(取引基本表!BJ15)</f>
        <v>237172</v>
      </c>
      <c r="O15" s="83">
        <f t="shared" si="6"/>
        <v>0.55611908731303217</v>
      </c>
      <c r="P15" s="84">
        <f t="shared" si="7"/>
        <v>0.44388091268696783</v>
      </c>
      <c r="R15" s="31">
        <v>11</v>
      </c>
      <c r="S15" s="47" t="s">
        <v>236</v>
      </c>
      <c r="T15" s="97">
        <f>取引基本表!BL15</f>
        <v>427602</v>
      </c>
      <c r="U15" s="94">
        <f>雇用表!C13</f>
        <v>15557</v>
      </c>
      <c r="V15" s="94">
        <f>雇用表!F13</f>
        <v>14644</v>
      </c>
      <c r="W15" s="114">
        <f t="shared" si="8"/>
        <v>3.6381962666217654E-2</v>
      </c>
      <c r="X15" s="91">
        <f t="shared" si="9"/>
        <v>3.4246799594014998E-2</v>
      </c>
      <c r="Z15" s="31">
        <v>11</v>
      </c>
      <c r="AA15" s="47" t="s">
        <v>236</v>
      </c>
      <c r="AB15" s="100">
        <v>99228</v>
      </c>
      <c r="AC15" s="53">
        <v>15904</v>
      </c>
      <c r="AD15" s="53">
        <v>67559</v>
      </c>
      <c r="AE15" s="53">
        <v>11440</v>
      </c>
      <c r="AF15" s="53">
        <v>-3</v>
      </c>
      <c r="AG15" s="101">
        <f>取引基本表!BL15</f>
        <v>427602</v>
      </c>
      <c r="AH15" s="107">
        <f t="shared" si="10"/>
        <v>0.45399226383412611</v>
      </c>
      <c r="AI15" s="108">
        <f t="shared" si="11"/>
        <v>0.23205691273661022</v>
      </c>
      <c r="AK15" s="59">
        <v>11</v>
      </c>
      <c r="AL15" s="47" t="s">
        <v>236</v>
      </c>
      <c r="AM15" s="68">
        <f>取引基本表!AV15</f>
        <v>32081</v>
      </c>
      <c r="AN15" s="107">
        <f t="shared" si="12"/>
        <v>1.7260615822143291E-3</v>
      </c>
      <c r="AP15" s="59">
        <v>11</v>
      </c>
      <c r="AQ15" s="158" t="s">
        <v>236</v>
      </c>
      <c r="AR15" s="159">
        <f>取引基本表!BB15</f>
        <v>426477</v>
      </c>
      <c r="AS15" s="160">
        <f>取引基本表!BE15</f>
        <v>238297</v>
      </c>
      <c r="AT15" s="160">
        <f>ABS(取引基本表!BJ15)</f>
        <v>237172</v>
      </c>
      <c r="AU15" s="161">
        <f t="shared" si="13"/>
        <v>1125</v>
      </c>
      <c r="AV15" s="162">
        <f t="shared" si="14"/>
        <v>0.55611908731303217</v>
      </c>
      <c r="AW15" s="163">
        <f t="shared" si="15"/>
        <v>0.44388091268696783</v>
      </c>
    </row>
    <row r="16" spans="1:49" ht="15" customHeight="1" x14ac:dyDescent="0.15">
      <c r="A16" s="32">
        <v>12</v>
      </c>
      <c r="B16" s="47" t="s">
        <v>237</v>
      </c>
      <c r="C16" s="111">
        <f t="shared" si="0"/>
        <v>8.6199437594635553E-2</v>
      </c>
      <c r="D16" s="133">
        <f t="shared" si="1"/>
        <v>7.7759018132968136E-2</v>
      </c>
      <c r="E16" s="133">
        <f t="shared" si="2"/>
        <v>5.8836751015373036E-2</v>
      </c>
      <c r="F16" s="133">
        <f t="shared" si="3"/>
        <v>0.46132696318521343</v>
      </c>
      <c r="G16" s="133">
        <f t="shared" si="4"/>
        <v>0.29342581896303888</v>
      </c>
      <c r="H16" s="143">
        <f t="shared" si="5"/>
        <v>7.408705460269728E-5</v>
      </c>
      <c r="K16" s="58">
        <v>12</v>
      </c>
      <c r="L16" s="82" t="s">
        <v>237</v>
      </c>
      <c r="M16" s="65">
        <f>取引基本表!BB16</f>
        <v>27738</v>
      </c>
      <c r="N16" s="53">
        <f>ABS(取引基本表!BJ16)</f>
        <v>25347</v>
      </c>
      <c r="O16" s="83">
        <f t="shared" si="6"/>
        <v>0.91380056240536445</v>
      </c>
      <c r="P16" s="84">
        <f t="shared" si="7"/>
        <v>8.6199437594635553E-2</v>
      </c>
      <c r="R16" s="32">
        <v>12</v>
      </c>
      <c r="S16" s="47" t="s">
        <v>237</v>
      </c>
      <c r="T16" s="97">
        <f>取引基本表!BL16</f>
        <v>191309</v>
      </c>
      <c r="U16" s="94">
        <f>雇用表!C14</f>
        <v>14876</v>
      </c>
      <c r="V16" s="94">
        <f>雇用表!F14</f>
        <v>11256</v>
      </c>
      <c r="W16" s="114">
        <f t="shared" si="8"/>
        <v>7.7759018132968136E-2</v>
      </c>
      <c r="X16" s="91">
        <f t="shared" si="9"/>
        <v>5.8836751015373036E-2</v>
      </c>
      <c r="Z16" s="32">
        <v>12</v>
      </c>
      <c r="AA16" s="47" t="s">
        <v>237</v>
      </c>
      <c r="AB16" s="100">
        <v>56135</v>
      </c>
      <c r="AC16" s="53">
        <v>3280</v>
      </c>
      <c r="AD16" s="53">
        <v>24485</v>
      </c>
      <c r="AE16" s="53">
        <v>4358</v>
      </c>
      <c r="AF16" s="53">
        <v>-2</v>
      </c>
      <c r="AG16" s="101">
        <f>取引基本表!BL16</f>
        <v>191309</v>
      </c>
      <c r="AH16" s="107">
        <f t="shared" si="10"/>
        <v>0.46132696318521343</v>
      </c>
      <c r="AI16" s="108">
        <f t="shared" si="11"/>
        <v>0.29342581896303888</v>
      </c>
      <c r="AK16" s="58">
        <v>12</v>
      </c>
      <c r="AL16" s="47" t="s">
        <v>237</v>
      </c>
      <c r="AM16" s="68">
        <f>取引基本表!AV16</f>
        <v>1377</v>
      </c>
      <c r="AN16" s="107">
        <f t="shared" si="12"/>
        <v>7.408705460269728E-5</v>
      </c>
      <c r="AP16" s="58">
        <v>12</v>
      </c>
      <c r="AQ16" s="158" t="s">
        <v>237</v>
      </c>
      <c r="AR16" s="159">
        <f>取引基本表!BB16</f>
        <v>27738</v>
      </c>
      <c r="AS16" s="160">
        <f>取引基本表!BE16</f>
        <v>188918</v>
      </c>
      <c r="AT16" s="160">
        <f>ABS(取引基本表!BJ16)</f>
        <v>25347</v>
      </c>
      <c r="AU16" s="161">
        <f t="shared" si="13"/>
        <v>163571</v>
      </c>
      <c r="AV16" s="162">
        <f t="shared" si="14"/>
        <v>0.91380056240536445</v>
      </c>
      <c r="AW16" s="163">
        <f t="shared" si="15"/>
        <v>8.6199437594635553E-2</v>
      </c>
    </row>
    <row r="17" spans="1:49" ht="15" customHeight="1" x14ac:dyDescent="0.15">
      <c r="A17" s="31">
        <v>13</v>
      </c>
      <c r="B17" s="47" t="s">
        <v>260</v>
      </c>
      <c r="C17" s="111">
        <f t="shared" si="0"/>
        <v>0.28897883258185864</v>
      </c>
      <c r="D17" s="133">
        <f t="shared" si="1"/>
        <v>4.4574750223706147E-2</v>
      </c>
      <c r="E17" s="133">
        <f t="shared" si="2"/>
        <v>4.2045194422028871E-2</v>
      </c>
      <c r="F17" s="133">
        <f t="shared" si="3"/>
        <v>0.481838760471413</v>
      </c>
      <c r="G17" s="133">
        <f t="shared" si="4"/>
        <v>0.22037887844027682</v>
      </c>
      <c r="H17" s="143">
        <f t="shared" si="5"/>
        <v>3.2351885208861198E-4</v>
      </c>
      <c r="K17" s="59">
        <v>13</v>
      </c>
      <c r="L17" s="82" t="s">
        <v>260</v>
      </c>
      <c r="M17" s="65">
        <f>取引基本表!BB17</f>
        <v>409639</v>
      </c>
      <c r="N17" s="53">
        <f>ABS(取引基本表!BJ17)</f>
        <v>291262</v>
      </c>
      <c r="O17" s="83">
        <f t="shared" si="6"/>
        <v>0.71102116741814136</v>
      </c>
      <c r="P17" s="84">
        <f t="shared" si="7"/>
        <v>0.28897883258185864</v>
      </c>
      <c r="R17" s="31">
        <v>13</v>
      </c>
      <c r="S17" s="47" t="s">
        <v>260</v>
      </c>
      <c r="T17" s="97">
        <f>取引基本表!BL17</f>
        <v>432487</v>
      </c>
      <c r="U17" s="94">
        <f>雇用表!C15</f>
        <v>19278</v>
      </c>
      <c r="V17" s="94">
        <f>雇用表!F15</f>
        <v>18184</v>
      </c>
      <c r="W17" s="114">
        <f t="shared" si="8"/>
        <v>4.4574750223706147E-2</v>
      </c>
      <c r="X17" s="91">
        <f t="shared" si="9"/>
        <v>4.2045194422028871E-2</v>
      </c>
      <c r="Z17" s="31">
        <v>13</v>
      </c>
      <c r="AA17" s="47" t="s">
        <v>260</v>
      </c>
      <c r="AB17" s="100">
        <v>95311</v>
      </c>
      <c r="AC17" s="53">
        <v>54573</v>
      </c>
      <c r="AD17" s="53">
        <v>45267</v>
      </c>
      <c r="AE17" s="53">
        <v>13238</v>
      </c>
      <c r="AF17" s="53">
        <v>0</v>
      </c>
      <c r="AG17" s="101">
        <f>取引基本表!BL17</f>
        <v>432487</v>
      </c>
      <c r="AH17" s="107">
        <f t="shared" si="10"/>
        <v>0.481838760471413</v>
      </c>
      <c r="AI17" s="108">
        <f t="shared" si="11"/>
        <v>0.22037887844027682</v>
      </c>
      <c r="AK17" s="59">
        <v>13</v>
      </c>
      <c r="AL17" s="47" t="s">
        <v>260</v>
      </c>
      <c r="AM17" s="68">
        <f>取引基本表!AV17</f>
        <v>6013</v>
      </c>
      <c r="AN17" s="107">
        <f t="shared" si="12"/>
        <v>3.2351885208861198E-4</v>
      </c>
      <c r="AP17" s="59">
        <v>13</v>
      </c>
      <c r="AQ17" s="158" t="s">
        <v>260</v>
      </c>
      <c r="AR17" s="159">
        <f>取引基本表!BB17</f>
        <v>409639</v>
      </c>
      <c r="AS17" s="160">
        <f>取引基本表!BE17</f>
        <v>314110</v>
      </c>
      <c r="AT17" s="160">
        <f>ABS(取引基本表!BJ17)</f>
        <v>291262</v>
      </c>
      <c r="AU17" s="161">
        <f t="shared" si="13"/>
        <v>22848</v>
      </c>
      <c r="AV17" s="162">
        <f t="shared" si="14"/>
        <v>0.71102116741814136</v>
      </c>
      <c r="AW17" s="163">
        <f t="shared" si="15"/>
        <v>0.28897883258185864</v>
      </c>
    </row>
    <row r="18" spans="1:49" ht="15" customHeight="1" x14ac:dyDescent="0.15">
      <c r="A18" s="32">
        <v>14</v>
      </c>
      <c r="B18" s="47" t="s">
        <v>31</v>
      </c>
      <c r="C18" s="111">
        <f t="shared" si="0"/>
        <v>0.52580759808160726</v>
      </c>
      <c r="D18" s="133">
        <f t="shared" si="1"/>
        <v>1.0166939725639489E-2</v>
      </c>
      <c r="E18" s="133">
        <f t="shared" si="2"/>
        <v>9.8652997009102839E-3</v>
      </c>
      <c r="F18" s="133">
        <f t="shared" si="3"/>
        <v>0.26496716403559761</v>
      </c>
      <c r="G18" s="133">
        <f t="shared" si="4"/>
        <v>7.2452233733790519E-2</v>
      </c>
      <c r="H18" s="143">
        <f t="shared" si="5"/>
        <v>-1.1374003880181702E-4</v>
      </c>
      <c r="K18" s="58">
        <v>14</v>
      </c>
      <c r="L18" s="82" t="s">
        <v>31</v>
      </c>
      <c r="M18" s="65">
        <f>取引基本表!BB18</f>
        <v>3266693</v>
      </c>
      <c r="N18" s="53">
        <f>ABS(取引基本表!BJ18)</f>
        <v>1549041</v>
      </c>
      <c r="O18" s="83">
        <f t="shared" si="6"/>
        <v>0.47419240191839268</v>
      </c>
      <c r="P18" s="84">
        <f t="shared" si="7"/>
        <v>0.52580759808160726</v>
      </c>
      <c r="R18" s="32">
        <v>14</v>
      </c>
      <c r="S18" s="47" t="s">
        <v>31</v>
      </c>
      <c r="T18" s="97">
        <f>取引基本表!BL18</f>
        <v>3411351</v>
      </c>
      <c r="U18" s="94">
        <f>雇用表!C16</f>
        <v>34683</v>
      </c>
      <c r="V18" s="94">
        <f>雇用表!F16</f>
        <v>33654</v>
      </c>
      <c r="W18" s="114">
        <f t="shared" si="8"/>
        <v>1.0166939725639489E-2</v>
      </c>
      <c r="X18" s="91">
        <f t="shared" si="9"/>
        <v>9.8652997009102839E-3</v>
      </c>
      <c r="Z18" s="32">
        <v>14</v>
      </c>
      <c r="AA18" s="47" t="s">
        <v>31</v>
      </c>
      <c r="AB18" s="100">
        <v>247160</v>
      </c>
      <c r="AC18" s="53">
        <v>430120</v>
      </c>
      <c r="AD18" s="53">
        <v>167276</v>
      </c>
      <c r="AE18" s="53">
        <v>59350</v>
      </c>
      <c r="AF18" s="53">
        <v>-10</v>
      </c>
      <c r="AG18" s="101">
        <f>取引基本表!BL18</f>
        <v>3411351</v>
      </c>
      <c r="AH18" s="107">
        <f t="shared" si="10"/>
        <v>0.26496716403559761</v>
      </c>
      <c r="AI18" s="108">
        <f t="shared" si="11"/>
        <v>7.2452233733790519E-2</v>
      </c>
      <c r="AK18" s="58">
        <v>14</v>
      </c>
      <c r="AL18" s="47" t="s">
        <v>31</v>
      </c>
      <c r="AM18" s="68">
        <f>取引基本表!AV18</f>
        <v>-2114</v>
      </c>
      <c r="AN18" s="107">
        <f t="shared" si="12"/>
        <v>-1.1374003880181702E-4</v>
      </c>
      <c r="AP18" s="58">
        <v>14</v>
      </c>
      <c r="AQ18" s="158" t="s">
        <v>31</v>
      </c>
      <c r="AR18" s="159">
        <f>取引基本表!BB18</f>
        <v>3266693</v>
      </c>
      <c r="AS18" s="160">
        <f>取引基本表!BE18</f>
        <v>1693699</v>
      </c>
      <c r="AT18" s="160">
        <f>ABS(取引基本表!BJ18)</f>
        <v>1549041</v>
      </c>
      <c r="AU18" s="161">
        <f t="shared" si="13"/>
        <v>144658</v>
      </c>
      <c r="AV18" s="162">
        <f t="shared" si="14"/>
        <v>0.47419240191839268</v>
      </c>
      <c r="AW18" s="163">
        <f t="shared" si="15"/>
        <v>0.52580759808160726</v>
      </c>
    </row>
    <row r="19" spans="1:49" ht="15" customHeight="1" x14ac:dyDescent="0.15">
      <c r="A19" s="31">
        <v>15</v>
      </c>
      <c r="B19" s="47" t="s">
        <v>32</v>
      </c>
      <c r="C19" s="111">
        <f t="shared" si="0"/>
        <v>0.20855999600083863</v>
      </c>
      <c r="D19" s="133">
        <f t="shared" si="1"/>
        <v>1.4370745054861198E-2</v>
      </c>
      <c r="E19" s="133">
        <f t="shared" si="2"/>
        <v>1.3525888053722004E-2</v>
      </c>
      <c r="F19" s="133">
        <f t="shared" si="3"/>
        <v>0.15088328436796519</v>
      </c>
      <c r="G19" s="133">
        <f t="shared" si="4"/>
        <v>0.15120623777001357</v>
      </c>
      <c r="H19" s="143">
        <f t="shared" si="5"/>
        <v>5.5245161703739701E-4</v>
      </c>
      <c r="K19" s="59">
        <v>15</v>
      </c>
      <c r="L19" s="82" t="s">
        <v>32</v>
      </c>
      <c r="M19" s="65">
        <f>取引基本表!BB19</f>
        <v>1340281</v>
      </c>
      <c r="N19" s="53">
        <f>ABS(取引基本表!BJ19)</f>
        <v>1060752</v>
      </c>
      <c r="O19" s="83">
        <f t="shared" si="6"/>
        <v>0.79144000399916137</v>
      </c>
      <c r="P19" s="84">
        <f t="shared" si="7"/>
        <v>0.20855999600083863</v>
      </c>
      <c r="R19" s="31">
        <v>15</v>
      </c>
      <c r="S19" s="47" t="s">
        <v>32</v>
      </c>
      <c r="T19" s="97">
        <f>取引基本表!BL19</f>
        <v>733852</v>
      </c>
      <c r="U19" s="94">
        <f>雇用表!C17</f>
        <v>10546</v>
      </c>
      <c r="V19" s="94">
        <f>雇用表!F17</f>
        <v>9926</v>
      </c>
      <c r="W19" s="114">
        <f t="shared" si="8"/>
        <v>1.4370745054861198E-2</v>
      </c>
      <c r="X19" s="91">
        <f t="shared" si="9"/>
        <v>1.3525888053722004E-2</v>
      </c>
      <c r="Z19" s="31">
        <v>15</v>
      </c>
      <c r="AA19" s="47" t="s">
        <v>32</v>
      </c>
      <c r="AB19" s="100">
        <v>110963</v>
      </c>
      <c r="AC19" s="53">
        <v>-27292</v>
      </c>
      <c r="AD19" s="53">
        <v>20659</v>
      </c>
      <c r="AE19" s="53">
        <v>6400</v>
      </c>
      <c r="AF19" s="53">
        <v>-4</v>
      </c>
      <c r="AG19" s="101">
        <f>取引基本表!BL19</f>
        <v>733852</v>
      </c>
      <c r="AH19" s="107">
        <f t="shared" si="10"/>
        <v>0.15088328436796519</v>
      </c>
      <c r="AI19" s="108">
        <f t="shared" si="11"/>
        <v>0.15120623777001357</v>
      </c>
      <c r="AK19" s="59">
        <v>15</v>
      </c>
      <c r="AL19" s="47" t="s">
        <v>32</v>
      </c>
      <c r="AM19" s="68">
        <f>取引基本表!AV19</f>
        <v>10268</v>
      </c>
      <c r="AN19" s="107">
        <f t="shared" si="12"/>
        <v>5.5245161703739701E-4</v>
      </c>
      <c r="AP19" s="59">
        <v>15</v>
      </c>
      <c r="AQ19" s="158" t="s">
        <v>32</v>
      </c>
      <c r="AR19" s="159">
        <f>取引基本表!BB19</f>
        <v>1340281</v>
      </c>
      <c r="AS19" s="160">
        <f>取引基本表!BE19</f>
        <v>454323</v>
      </c>
      <c r="AT19" s="160">
        <f>ABS(取引基本表!BJ19)</f>
        <v>1060752</v>
      </c>
      <c r="AU19" s="161">
        <f t="shared" si="13"/>
        <v>-606429</v>
      </c>
      <c r="AV19" s="162">
        <f t="shared" si="14"/>
        <v>0.79144000399916137</v>
      </c>
      <c r="AW19" s="163">
        <f t="shared" si="15"/>
        <v>0.20855999600083863</v>
      </c>
    </row>
    <row r="20" spans="1:49" ht="15" customHeight="1" x14ac:dyDescent="0.15">
      <c r="A20" s="32">
        <v>16</v>
      </c>
      <c r="B20" s="47" t="s">
        <v>33</v>
      </c>
      <c r="C20" s="111">
        <f t="shared" si="0"/>
        <v>0.59300803485194087</v>
      </c>
      <c r="D20" s="133">
        <f t="shared" si="1"/>
        <v>7.248960510157916E-2</v>
      </c>
      <c r="E20" s="133">
        <f t="shared" si="2"/>
        <v>6.6606343940079429E-2</v>
      </c>
      <c r="F20" s="133">
        <f t="shared" si="3"/>
        <v>0.41125826744511707</v>
      </c>
      <c r="G20" s="133">
        <f t="shared" si="4"/>
        <v>0.27219553180946637</v>
      </c>
      <c r="H20" s="143">
        <f t="shared" si="5"/>
        <v>9.9342293114321168E-4</v>
      </c>
      <c r="K20" s="58">
        <v>16</v>
      </c>
      <c r="L20" s="82" t="s">
        <v>33</v>
      </c>
      <c r="M20" s="65">
        <f>取引基本表!BB20</f>
        <v>973260</v>
      </c>
      <c r="N20" s="53">
        <f>ABS(取引基本表!BJ20)</f>
        <v>396109</v>
      </c>
      <c r="O20" s="83">
        <f t="shared" si="6"/>
        <v>0.40699196514805908</v>
      </c>
      <c r="P20" s="84">
        <f t="shared" si="7"/>
        <v>0.59300803485194087</v>
      </c>
      <c r="R20" s="32">
        <v>16</v>
      </c>
      <c r="S20" s="47" t="s">
        <v>33</v>
      </c>
      <c r="T20" s="97">
        <f>取引基本表!BL20</f>
        <v>1114008</v>
      </c>
      <c r="U20" s="94">
        <f>雇用表!C18</f>
        <v>80754</v>
      </c>
      <c r="V20" s="94">
        <f>雇用表!F18</f>
        <v>74200</v>
      </c>
      <c r="W20" s="114">
        <f t="shared" si="8"/>
        <v>7.248960510157916E-2</v>
      </c>
      <c r="X20" s="91">
        <f t="shared" si="9"/>
        <v>6.6606343940079429E-2</v>
      </c>
      <c r="Z20" s="32">
        <v>16</v>
      </c>
      <c r="AA20" s="47" t="s">
        <v>33</v>
      </c>
      <c r="AB20" s="100">
        <v>303228</v>
      </c>
      <c r="AC20" s="53">
        <v>39881</v>
      </c>
      <c r="AD20" s="53">
        <v>85907</v>
      </c>
      <c r="AE20" s="53">
        <v>29137</v>
      </c>
      <c r="AF20" s="53">
        <v>-8</v>
      </c>
      <c r="AG20" s="101">
        <f>取引基本表!BL20</f>
        <v>1114008</v>
      </c>
      <c r="AH20" s="107">
        <f t="shared" si="10"/>
        <v>0.41125826744511707</v>
      </c>
      <c r="AI20" s="108">
        <f t="shared" si="11"/>
        <v>0.27219553180946637</v>
      </c>
      <c r="AK20" s="58">
        <v>16</v>
      </c>
      <c r="AL20" s="47" t="s">
        <v>33</v>
      </c>
      <c r="AM20" s="68">
        <f>取引基本表!AV20</f>
        <v>18464</v>
      </c>
      <c r="AN20" s="107">
        <f t="shared" si="12"/>
        <v>9.9342293114321168E-4</v>
      </c>
      <c r="AP20" s="58">
        <v>16</v>
      </c>
      <c r="AQ20" s="158" t="s">
        <v>33</v>
      </c>
      <c r="AR20" s="159">
        <f>取引基本表!BB20</f>
        <v>973260</v>
      </c>
      <c r="AS20" s="160">
        <f>取引基本表!BE20</f>
        <v>536857</v>
      </c>
      <c r="AT20" s="160">
        <f>ABS(取引基本表!BJ20)</f>
        <v>396109</v>
      </c>
      <c r="AU20" s="161">
        <f t="shared" si="13"/>
        <v>140748</v>
      </c>
      <c r="AV20" s="162">
        <f t="shared" si="14"/>
        <v>0.40699196514805908</v>
      </c>
      <c r="AW20" s="163">
        <f t="shared" si="15"/>
        <v>0.59300803485194087</v>
      </c>
    </row>
    <row r="21" spans="1:49" ht="15" customHeight="1" x14ac:dyDescent="0.15">
      <c r="A21" s="31">
        <v>17</v>
      </c>
      <c r="B21" s="47" t="s">
        <v>150</v>
      </c>
      <c r="C21" s="111">
        <f t="shared" si="0"/>
        <v>0.24419120944751205</v>
      </c>
      <c r="D21" s="133">
        <f t="shared" si="1"/>
        <v>3.5687331536388138E-2</v>
      </c>
      <c r="E21" s="133">
        <f t="shared" si="2"/>
        <v>3.4569118213323063E-2</v>
      </c>
      <c r="F21" s="133">
        <f t="shared" si="3"/>
        <v>0.41343088178667692</v>
      </c>
      <c r="G21" s="133">
        <f t="shared" si="4"/>
        <v>0.23035502502887947</v>
      </c>
      <c r="H21" s="143">
        <f t="shared" si="5"/>
        <v>4.3688226824538989E-5</v>
      </c>
      <c r="K21" s="59">
        <v>17</v>
      </c>
      <c r="L21" s="82" t="s">
        <v>150</v>
      </c>
      <c r="M21" s="65">
        <f>取引基本表!BB21</f>
        <v>894119</v>
      </c>
      <c r="N21" s="53">
        <f>ABS(取引基本表!BJ21)</f>
        <v>675783</v>
      </c>
      <c r="O21" s="83">
        <f t="shared" si="6"/>
        <v>0.75580879055248795</v>
      </c>
      <c r="P21" s="84">
        <f t="shared" si="7"/>
        <v>0.24419120944751205</v>
      </c>
      <c r="R21" s="31">
        <v>17</v>
      </c>
      <c r="S21" s="47" t="s">
        <v>150</v>
      </c>
      <c r="T21" s="97">
        <f>取引基本表!BL21</f>
        <v>973875</v>
      </c>
      <c r="U21" s="94">
        <f>雇用表!C19</f>
        <v>34755</v>
      </c>
      <c r="V21" s="94">
        <f>雇用表!F19</f>
        <v>33666</v>
      </c>
      <c r="W21" s="114">
        <f t="shared" si="8"/>
        <v>3.5687331536388138E-2</v>
      </c>
      <c r="X21" s="91">
        <f t="shared" si="9"/>
        <v>3.4569118213323063E-2</v>
      </c>
      <c r="Z21" s="31">
        <v>17</v>
      </c>
      <c r="AA21" s="47" t="s">
        <v>150</v>
      </c>
      <c r="AB21" s="100">
        <v>224337</v>
      </c>
      <c r="AC21" s="53">
        <v>75055</v>
      </c>
      <c r="AD21" s="53">
        <v>94112</v>
      </c>
      <c r="AE21" s="53">
        <v>9131</v>
      </c>
      <c r="AF21" s="53">
        <v>-5</v>
      </c>
      <c r="AG21" s="101">
        <f>取引基本表!BL21</f>
        <v>973875</v>
      </c>
      <c r="AH21" s="107">
        <f t="shared" si="10"/>
        <v>0.41343088178667692</v>
      </c>
      <c r="AI21" s="108">
        <f t="shared" si="11"/>
        <v>0.23035502502887947</v>
      </c>
      <c r="AK21" s="59">
        <v>17</v>
      </c>
      <c r="AL21" s="47" t="s">
        <v>150</v>
      </c>
      <c r="AM21" s="68">
        <f>取引基本表!AV21</f>
        <v>812</v>
      </c>
      <c r="AN21" s="107">
        <f t="shared" si="12"/>
        <v>4.3688226824538989E-5</v>
      </c>
      <c r="AP21" s="59">
        <v>17</v>
      </c>
      <c r="AQ21" s="158" t="s">
        <v>150</v>
      </c>
      <c r="AR21" s="159">
        <f>取引基本表!BB21</f>
        <v>894119</v>
      </c>
      <c r="AS21" s="160">
        <f>取引基本表!BE21</f>
        <v>755539</v>
      </c>
      <c r="AT21" s="160">
        <f>ABS(取引基本表!BJ21)</f>
        <v>675783</v>
      </c>
      <c r="AU21" s="161">
        <f t="shared" si="13"/>
        <v>79756</v>
      </c>
      <c r="AV21" s="162">
        <f t="shared" si="14"/>
        <v>0.75580879055248795</v>
      </c>
      <c r="AW21" s="163">
        <f t="shared" si="15"/>
        <v>0.24419120944751205</v>
      </c>
    </row>
    <row r="22" spans="1:49" ht="15" customHeight="1" x14ac:dyDescent="0.15">
      <c r="A22" s="32">
        <v>18</v>
      </c>
      <c r="B22" s="47" t="s">
        <v>151</v>
      </c>
      <c r="C22" s="111">
        <f t="shared" si="0"/>
        <v>0.33463903390533978</v>
      </c>
      <c r="D22" s="133">
        <f t="shared" si="1"/>
        <v>4.2722122936378136E-2</v>
      </c>
      <c r="E22" s="133">
        <f t="shared" si="2"/>
        <v>4.0236297500271738E-2</v>
      </c>
      <c r="F22" s="133">
        <f t="shared" si="3"/>
        <v>0.45246219063050586</v>
      </c>
      <c r="G22" s="133">
        <f t="shared" si="4"/>
        <v>0.26115120461674962</v>
      </c>
      <c r="H22" s="143">
        <f t="shared" si="5"/>
        <v>2.4803291337576937E-5</v>
      </c>
      <c r="K22" s="58">
        <v>18</v>
      </c>
      <c r="L22" s="82" t="s">
        <v>151</v>
      </c>
      <c r="M22" s="65">
        <f>取引基本表!BB22</f>
        <v>1508258</v>
      </c>
      <c r="N22" s="53">
        <f>ABS(取引基本表!BJ22)</f>
        <v>1003536</v>
      </c>
      <c r="O22" s="83">
        <f t="shared" si="6"/>
        <v>0.66536096609466022</v>
      </c>
      <c r="P22" s="84">
        <f t="shared" si="7"/>
        <v>0.33463903390533978</v>
      </c>
      <c r="R22" s="32">
        <v>18</v>
      </c>
      <c r="S22" s="47" t="s">
        <v>151</v>
      </c>
      <c r="T22" s="97">
        <f>取引基本表!BL22</f>
        <v>1978015</v>
      </c>
      <c r="U22" s="94">
        <f>雇用表!C20</f>
        <v>84505</v>
      </c>
      <c r="V22" s="94">
        <f>雇用表!F20</f>
        <v>79588</v>
      </c>
      <c r="W22" s="114">
        <f t="shared" si="8"/>
        <v>4.2722122936378136E-2</v>
      </c>
      <c r="X22" s="91">
        <f t="shared" si="9"/>
        <v>4.0236297500271738E-2</v>
      </c>
      <c r="Z22" s="32">
        <v>18</v>
      </c>
      <c r="AA22" s="47" t="s">
        <v>151</v>
      </c>
      <c r="AB22" s="100">
        <v>516561</v>
      </c>
      <c r="AC22" s="53">
        <v>181377</v>
      </c>
      <c r="AD22" s="53">
        <v>182020</v>
      </c>
      <c r="AE22" s="53">
        <v>15030</v>
      </c>
      <c r="AF22" s="53">
        <v>-11</v>
      </c>
      <c r="AG22" s="101">
        <f>取引基本表!BL22</f>
        <v>1978015</v>
      </c>
      <c r="AH22" s="107">
        <f t="shared" si="10"/>
        <v>0.45246219063050586</v>
      </c>
      <c r="AI22" s="108">
        <f t="shared" si="11"/>
        <v>0.26115120461674962</v>
      </c>
      <c r="AK22" s="58">
        <v>18</v>
      </c>
      <c r="AL22" s="47" t="s">
        <v>151</v>
      </c>
      <c r="AM22" s="68">
        <f>取引基本表!AV22</f>
        <v>461</v>
      </c>
      <c r="AN22" s="107">
        <f t="shared" si="12"/>
        <v>2.4803291337576937E-5</v>
      </c>
      <c r="AP22" s="58">
        <v>18</v>
      </c>
      <c r="AQ22" s="158" t="s">
        <v>151</v>
      </c>
      <c r="AR22" s="159">
        <f>取引基本表!BB22</f>
        <v>1508258</v>
      </c>
      <c r="AS22" s="160">
        <f>取引基本表!BE22</f>
        <v>1473293</v>
      </c>
      <c r="AT22" s="160">
        <f>ABS(取引基本表!BJ22)</f>
        <v>1003536</v>
      </c>
      <c r="AU22" s="161">
        <f t="shared" si="13"/>
        <v>469757</v>
      </c>
      <c r="AV22" s="162">
        <f t="shared" si="14"/>
        <v>0.66536096609466022</v>
      </c>
      <c r="AW22" s="163">
        <f t="shared" si="15"/>
        <v>0.33463903390533978</v>
      </c>
    </row>
    <row r="23" spans="1:49" ht="15" customHeight="1" x14ac:dyDescent="0.15">
      <c r="A23" s="31">
        <v>19</v>
      </c>
      <c r="B23" s="47" t="s">
        <v>152</v>
      </c>
      <c r="C23" s="111">
        <f t="shared" si="0"/>
        <v>0.31837891290135178</v>
      </c>
      <c r="D23" s="133">
        <f t="shared" si="1"/>
        <v>1.5219880465555205E-2</v>
      </c>
      <c r="E23" s="133">
        <f t="shared" si="2"/>
        <v>1.4917898710286254E-2</v>
      </c>
      <c r="F23" s="133">
        <f t="shared" si="3"/>
        <v>0.35247981545559398</v>
      </c>
      <c r="G23" s="133">
        <f t="shared" si="4"/>
        <v>0.15906637307329349</v>
      </c>
      <c r="H23" s="143">
        <f t="shared" si="5"/>
        <v>3.437488684507138E-4</v>
      </c>
      <c r="K23" s="59">
        <v>19</v>
      </c>
      <c r="L23" s="82" t="s">
        <v>152</v>
      </c>
      <c r="M23" s="65">
        <f>取引基本表!BB23</f>
        <v>549113</v>
      </c>
      <c r="N23" s="53">
        <f>ABS(取引基本表!BJ23)</f>
        <v>374287</v>
      </c>
      <c r="O23" s="83">
        <f t="shared" si="6"/>
        <v>0.68162108709864822</v>
      </c>
      <c r="P23" s="84">
        <f t="shared" si="7"/>
        <v>0.31837891290135178</v>
      </c>
      <c r="R23" s="31">
        <v>19</v>
      </c>
      <c r="S23" s="47" t="s">
        <v>152</v>
      </c>
      <c r="T23" s="97">
        <f>取引基本表!BL23</f>
        <v>1192125</v>
      </c>
      <c r="U23" s="94">
        <f>雇用表!C21</f>
        <v>18144</v>
      </c>
      <c r="V23" s="94">
        <f>雇用表!F21</f>
        <v>17784</v>
      </c>
      <c r="W23" s="114">
        <f t="shared" si="8"/>
        <v>1.5219880465555205E-2</v>
      </c>
      <c r="X23" s="91">
        <f t="shared" si="9"/>
        <v>1.4917898710286254E-2</v>
      </c>
      <c r="Z23" s="31">
        <v>19</v>
      </c>
      <c r="AA23" s="47" t="s">
        <v>152</v>
      </c>
      <c r="AB23" s="100">
        <v>189627</v>
      </c>
      <c r="AC23" s="53">
        <v>42496</v>
      </c>
      <c r="AD23" s="53">
        <v>170256</v>
      </c>
      <c r="AE23" s="53">
        <v>17826</v>
      </c>
      <c r="AF23" s="53">
        <v>-5</v>
      </c>
      <c r="AG23" s="101">
        <f>取引基本表!BL23</f>
        <v>1192125</v>
      </c>
      <c r="AH23" s="107">
        <f t="shared" si="10"/>
        <v>0.35247981545559398</v>
      </c>
      <c r="AI23" s="108">
        <f t="shared" si="11"/>
        <v>0.15906637307329349</v>
      </c>
      <c r="AK23" s="59">
        <v>19</v>
      </c>
      <c r="AL23" s="47" t="s">
        <v>152</v>
      </c>
      <c r="AM23" s="68">
        <f>取引基本表!AV23</f>
        <v>6389</v>
      </c>
      <c r="AN23" s="107">
        <f t="shared" si="12"/>
        <v>3.437488684507138E-4</v>
      </c>
      <c r="AP23" s="59">
        <v>19</v>
      </c>
      <c r="AQ23" s="158" t="s">
        <v>152</v>
      </c>
      <c r="AR23" s="159">
        <f>取引基本表!BB23</f>
        <v>549113</v>
      </c>
      <c r="AS23" s="160">
        <f>取引基本表!BE23</f>
        <v>1017299</v>
      </c>
      <c r="AT23" s="160">
        <f>ABS(取引基本表!BJ23)</f>
        <v>374287</v>
      </c>
      <c r="AU23" s="161">
        <f t="shared" si="13"/>
        <v>643012</v>
      </c>
      <c r="AV23" s="162">
        <f t="shared" si="14"/>
        <v>0.68162108709864822</v>
      </c>
      <c r="AW23" s="163">
        <f t="shared" si="15"/>
        <v>0.31837891290135178</v>
      </c>
    </row>
    <row r="24" spans="1:49" ht="15" customHeight="1" x14ac:dyDescent="0.15">
      <c r="A24" s="32">
        <v>20</v>
      </c>
      <c r="B24" s="47" t="s">
        <v>238</v>
      </c>
      <c r="C24" s="111">
        <f t="shared" si="0"/>
        <v>0.22260907552012232</v>
      </c>
      <c r="D24" s="133">
        <f t="shared" si="1"/>
        <v>2.8739116951404093E-2</v>
      </c>
      <c r="E24" s="133">
        <f t="shared" si="2"/>
        <v>2.8241540035270102E-2</v>
      </c>
      <c r="F24" s="133">
        <f t="shared" si="3"/>
        <v>0.37565437150249714</v>
      </c>
      <c r="G24" s="133">
        <f t="shared" si="4"/>
        <v>0.18037741787666572</v>
      </c>
      <c r="H24" s="143">
        <f t="shared" si="5"/>
        <v>5.056966058175394E-4</v>
      </c>
      <c r="K24" s="58">
        <v>20</v>
      </c>
      <c r="L24" s="82" t="s">
        <v>238</v>
      </c>
      <c r="M24" s="65">
        <f>取引基本表!BB24</f>
        <v>915650</v>
      </c>
      <c r="N24" s="53">
        <f>ABS(取引基本表!BJ24)</f>
        <v>711818</v>
      </c>
      <c r="O24" s="83">
        <f t="shared" si="6"/>
        <v>0.77739092447987768</v>
      </c>
      <c r="P24" s="84">
        <f t="shared" si="7"/>
        <v>0.22260907552012232</v>
      </c>
      <c r="R24" s="32">
        <v>20</v>
      </c>
      <c r="S24" s="47" t="s">
        <v>238</v>
      </c>
      <c r="T24" s="97">
        <f>取引基本表!BL24</f>
        <v>432094</v>
      </c>
      <c r="U24" s="94">
        <f>雇用表!C22</f>
        <v>12418</v>
      </c>
      <c r="V24" s="94">
        <f>雇用表!F22</f>
        <v>12203</v>
      </c>
      <c r="W24" s="114">
        <f t="shared" si="8"/>
        <v>2.8739116951404093E-2</v>
      </c>
      <c r="X24" s="91">
        <f t="shared" si="9"/>
        <v>2.8241540035270102E-2</v>
      </c>
      <c r="Z24" s="32">
        <v>20</v>
      </c>
      <c r="AA24" s="47" t="s">
        <v>238</v>
      </c>
      <c r="AB24" s="100">
        <v>77940</v>
      </c>
      <c r="AC24" s="53">
        <v>-13161</v>
      </c>
      <c r="AD24" s="53">
        <v>93266</v>
      </c>
      <c r="AE24" s="53">
        <v>4275</v>
      </c>
      <c r="AF24" s="53">
        <v>-2</v>
      </c>
      <c r="AG24" s="101">
        <f>取引基本表!BL24</f>
        <v>432094</v>
      </c>
      <c r="AH24" s="107">
        <f t="shared" si="10"/>
        <v>0.37565437150249714</v>
      </c>
      <c r="AI24" s="108">
        <f t="shared" si="11"/>
        <v>0.18037741787666572</v>
      </c>
      <c r="AK24" s="58">
        <v>20</v>
      </c>
      <c r="AL24" s="47" t="s">
        <v>238</v>
      </c>
      <c r="AM24" s="68">
        <f>取引基本表!AV24</f>
        <v>9399</v>
      </c>
      <c r="AN24" s="107">
        <f t="shared" si="12"/>
        <v>5.056966058175394E-4</v>
      </c>
      <c r="AP24" s="58">
        <v>20</v>
      </c>
      <c r="AQ24" s="158" t="s">
        <v>238</v>
      </c>
      <c r="AR24" s="159">
        <f>取引基本表!BB24</f>
        <v>915650</v>
      </c>
      <c r="AS24" s="160">
        <f>取引基本表!BE24</f>
        <v>228262</v>
      </c>
      <c r="AT24" s="160">
        <f>ABS(取引基本表!BJ24)</f>
        <v>711818</v>
      </c>
      <c r="AU24" s="161">
        <f t="shared" si="13"/>
        <v>-483556</v>
      </c>
      <c r="AV24" s="162">
        <f t="shared" si="14"/>
        <v>0.77739092447987768</v>
      </c>
      <c r="AW24" s="163">
        <f t="shared" si="15"/>
        <v>0.22260907552012232</v>
      </c>
    </row>
    <row r="25" spans="1:49" ht="15" customHeight="1" x14ac:dyDescent="0.15">
      <c r="A25" s="31">
        <v>21</v>
      </c>
      <c r="B25" s="47" t="s">
        <v>34</v>
      </c>
      <c r="C25" s="111">
        <f t="shared" si="0"/>
        <v>0.3033871656541256</v>
      </c>
      <c r="D25" s="133">
        <f t="shared" si="1"/>
        <v>2.8272497377471555E-2</v>
      </c>
      <c r="E25" s="133">
        <f t="shared" si="2"/>
        <v>2.7472771750578755E-2</v>
      </c>
      <c r="F25" s="133">
        <f t="shared" si="3"/>
        <v>0.34542907317568877</v>
      </c>
      <c r="G25" s="133">
        <f t="shared" si="4"/>
        <v>0.2046699530750006</v>
      </c>
      <c r="H25" s="143">
        <f t="shared" si="5"/>
        <v>1.0349644088910277E-2</v>
      </c>
      <c r="K25" s="59">
        <v>21</v>
      </c>
      <c r="L25" s="82" t="s">
        <v>34</v>
      </c>
      <c r="M25" s="65">
        <f>取引基本表!BB25</f>
        <v>1772603</v>
      </c>
      <c r="N25" s="53">
        <f>ABS(取引基本表!BJ25)</f>
        <v>1234818</v>
      </c>
      <c r="O25" s="83">
        <f t="shared" si="6"/>
        <v>0.6966128343458744</v>
      </c>
      <c r="P25" s="84">
        <f t="shared" si="7"/>
        <v>0.3033871656541256</v>
      </c>
      <c r="R25" s="31">
        <v>21</v>
      </c>
      <c r="S25" s="47" t="s">
        <v>34</v>
      </c>
      <c r="T25" s="97">
        <f>取引基本表!BL25</f>
        <v>1889398</v>
      </c>
      <c r="U25" s="94">
        <f>雇用表!C23</f>
        <v>53418</v>
      </c>
      <c r="V25" s="94">
        <f>雇用表!F23</f>
        <v>51907</v>
      </c>
      <c r="W25" s="114">
        <f t="shared" si="8"/>
        <v>2.8272497377471555E-2</v>
      </c>
      <c r="X25" s="91">
        <f t="shared" si="9"/>
        <v>2.7472771750578755E-2</v>
      </c>
      <c r="Z25" s="31">
        <v>21</v>
      </c>
      <c r="AA25" s="47" t="s">
        <v>34</v>
      </c>
      <c r="AB25" s="100">
        <v>386703</v>
      </c>
      <c r="AC25" s="53">
        <v>-82794</v>
      </c>
      <c r="AD25" s="53">
        <v>339216</v>
      </c>
      <c r="AE25" s="53">
        <v>9536</v>
      </c>
      <c r="AF25" s="53">
        <v>-8</v>
      </c>
      <c r="AG25" s="101">
        <f>取引基本表!BL25</f>
        <v>1889398</v>
      </c>
      <c r="AH25" s="107">
        <f t="shared" si="10"/>
        <v>0.34542907317568877</v>
      </c>
      <c r="AI25" s="108">
        <f t="shared" si="11"/>
        <v>0.2046699530750006</v>
      </c>
      <c r="AK25" s="59">
        <v>21</v>
      </c>
      <c r="AL25" s="47" t="s">
        <v>34</v>
      </c>
      <c r="AM25" s="68">
        <f>取引基本表!AV25</f>
        <v>192361</v>
      </c>
      <c r="AN25" s="107">
        <f t="shared" si="12"/>
        <v>1.0349644088910277E-2</v>
      </c>
      <c r="AP25" s="59">
        <v>21</v>
      </c>
      <c r="AQ25" s="158" t="s">
        <v>34</v>
      </c>
      <c r="AR25" s="159">
        <f>取引基本表!BB25</f>
        <v>1772603</v>
      </c>
      <c r="AS25" s="160">
        <f>取引基本表!BE25</f>
        <v>1351613</v>
      </c>
      <c r="AT25" s="160">
        <f>ABS(取引基本表!BJ25)</f>
        <v>1234818</v>
      </c>
      <c r="AU25" s="161">
        <f t="shared" si="13"/>
        <v>116795</v>
      </c>
      <c r="AV25" s="162">
        <f t="shared" si="14"/>
        <v>0.6966128343458744</v>
      </c>
      <c r="AW25" s="163">
        <f t="shared" si="15"/>
        <v>0.3033871656541256</v>
      </c>
    </row>
    <row r="26" spans="1:49" ht="15" customHeight="1" x14ac:dyDescent="0.15">
      <c r="A26" s="32">
        <v>22</v>
      </c>
      <c r="B26" s="47" t="s">
        <v>173</v>
      </c>
      <c r="C26" s="111">
        <f t="shared" si="0"/>
        <v>6.1781438900082919E-2</v>
      </c>
      <c r="D26" s="133">
        <f t="shared" si="1"/>
        <v>2.6461755990234589E-2</v>
      </c>
      <c r="E26" s="133">
        <f t="shared" si="2"/>
        <v>2.6382469829964221E-2</v>
      </c>
      <c r="F26" s="133">
        <f t="shared" si="3"/>
        <v>0.34459086689505486</v>
      </c>
      <c r="G26" s="133">
        <f t="shared" si="4"/>
        <v>0.20510008225939128</v>
      </c>
      <c r="H26" s="143">
        <f t="shared" si="5"/>
        <v>1.046768838651254E-2</v>
      </c>
      <c r="K26" s="58">
        <v>22</v>
      </c>
      <c r="L26" s="82" t="s">
        <v>173</v>
      </c>
      <c r="M26" s="65">
        <f>取引基本表!BB26</f>
        <v>776204</v>
      </c>
      <c r="N26" s="53">
        <f>ABS(取引基本表!BJ26)</f>
        <v>728249</v>
      </c>
      <c r="O26" s="83">
        <f t="shared" si="6"/>
        <v>0.93821856109991708</v>
      </c>
      <c r="P26" s="84">
        <f t="shared" si="7"/>
        <v>6.1781438900082919E-2</v>
      </c>
      <c r="R26" s="32">
        <v>22</v>
      </c>
      <c r="S26" s="47" t="s">
        <v>173</v>
      </c>
      <c r="T26" s="97">
        <f>取引基本表!BL26</f>
        <v>302701</v>
      </c>
      <c r="U26" s="94">
        <f>雇用表!C24</f>
        <v>8010</v>
      </c>
      <c r="V26" s="94">
        <f>雇用表!F24</f>
        <v>7986</v>
      </c>
      <c r="W26" s="114">
        <f t="shared" si="8"/>
        <v>2.6461755990234589E-2</v>
      </c>
      <c r="X26" s="91">
        <f t="shared" si="9"/>
        <v>2.6382469829964221E-2</v>
      </c>
      <c r="Z26" s="32">
        <v>22</v>
      </c>
      <c r="AA26" s="47" t="s">
        <v>173</v>
      </c>
      <c r="AB26" s="100">
        <v>62084</v>
      </c>
      <c r="AC26" s="53">
        <v>-20051</v>
      </c>
      <c r="AD26" s="53">
        <v>57111</v>
      </c>
      <c r="AE26" s="53">
        <v>5165</v>
      </c>
      <c r="AF26" s="53">
        <v>-1</v>
      </c>
      <c r="AG26" s="101">
        <f>取引基本表!BL26</f>
        <v>302701</v>
      </c>
      <c r="AH26" s="107">
        <f t="shared" si="10"/>
        <v>0.34459086689505486</v>
      </c>
      <c r="AI26" s="108">
        <f t="shared" si="11"/>
        <v>0.20510008225939128</v>
      </c>
      <c r="AK26" s="58">
        <v>22</v>
      </c>
      <c r="AL26" s="47" t="s">
        <v>173</v>
      </c>
      <c r="AM26" s="68">
        <f>取引基本表!AV26</f>
        <v>194555</v>
      </c>
      <c r="AN26" s="107">
        <f t="shared" si="12"/>
        <v>1.046768838651254E-2</v>
      </c>
      <c r="AP26" s="58">
        <v>22</v>
      </c>
      <c r="AQ26" s="158" t="s">
        <v>173</v>
      </c>
      <c r="AR26" s="159">
        <f>取引基本表!BB26</f>
        <v>776204</v>
      </c>
      <c r="AS26" s="160">
        <f>取引基本表!BE26</f>
        <v>254746</v>
      </c>
      <c r="AT26" s="160">
        <f>ABS(取引基本表!BJ26)</f>
        <v>728249</v>
      </c>
      <c r="AU26" s="161">
        <f t="shared" si="13"/>
        <v>-473503</v>
      </c>
      <c r="AV26" s="162">
        <f t="shared" si="14"/>
        <v>0.93821856109991708</v>
      </c>
      <c r="AW26" s="163">
        <f t="shared" si="15"/>
        <v>6.1781438900082919E-2</v>
      </c>
    </row>
    <row r="27" spans="1:49" ht="15" customHeight="1" x14ac:dyDescent="0.15">
      <c r="A27" s="31">
        <v>23</v>
      </c>
      <c r="B27" s="47" t="s">
        <v>239</v>
      </c>
      <c r="C27" s="111">
        <f t="shared" si="0"/>
        <v>0.62306077967185614</v>
      </c>
      <c r="D27" s="133">
        <f t="shared" si="1"/>
        <v>1.6972718365202116E-2</v>
      </c>
      <c r="E27" s="133">
        <f t="shared" si="2"/>
        <v>1.6848800239115176E-2</v>
      </c>
      <c r="F27" s="133">
        <f t="shared" si="3"/>
        <v>0.22214941655934178</v>
      </c>
      <c r="G27" s="133">
        <f t="shared" si="4"/>
        <v>0.12503911704762971</v>
      </c>
      <c r="H27" s="143">
        <f t="shared" si="5"/>
        <v>2.5240496425232361E-2</v>
      </c>
      <c r="K27" s="59">
        <v>23</v>
      </c>
      <c r="L27" s="82" t="s">
        <v>239</v>
      </c>
      <c r="M27" s="65">
        <f>取引基本表!BB27</f>
        <v>8522175</v>
      </c>
      <c r="N27" s="53">
        <f>ABS(取引基本表!BJ27)</f>
        <v>3212342</v>
      </c>
      <c r="O27" s="83">
        <f t="shared" si="6"/>
        <v>0.37693922032814392</v>
      </c>
      <c r="P27" s="84">
        <f t="shared" si="7"/>
        <v>0.62306077967185614</v>
      </c>
      <c r="R27" s="31">
        <v>23</v>
      </c>
      <c r="S27" s="47" t="s">
        <v>239</v>
      </c>
      <c r="T27" s="97">
        <f>取引基本表!BL27</f>
        <v>16236527</v>
      </c>
      <c r="U27" s="94">
        <f>雇用表!C25</f>
        <v>275578</v>
      </c>
      <c r="V27" s="94">
        <f>雇用表!F25</f>
        <v>273566</v>
      </c>
      <c r="W27" s="114">
        <f t="shared" si="8"/>
        <v>1.6972718365202116E-2</v>
      </c>
      <c r="X27" s="91">
        <f t="shared" si="9"/>
        <v>1.6848800239115176E-2</v>
      </c>
      <c r="Z27" s="31">
        <v>23</v>
      </c>
      <c r="AA27" s="47" t="s">
        <v>239</v>
      </c>
      <c r="AB27" s="100">
        <v>2030201</v>
      </c>
      <c r="AC27" s="53">
        <v>201532</v>
      </c>
      <c r="AD27" s="53">
        <v>1469166</v>
      </c>
      <c r="AE27" s="53">
        <v>-93919</v>
      </c>
      <c r="AF27" s="53">
        <v>-45</v>
      </c>
      <c r="AG27" s="101">
        <f>取引基本表!BL27</f>
        <v>16236527</v>
      </c>
      <c r="AH27" s="107">
        <f t="shared" si="10"/>
        <v>0.22214941655934178</v>
      </c>
      <c r="AI27" s="108">
        <f t="shared" si="11"/>
        <v>0.12503911704762971</v>
      </c>
      <c r="AK27" s="59">
        <v>23</v>
      </c>
      <c r="AL27" s="47" t="s">
        <v>239</v>
      </c>
      <c r="AM27" s="68">
        <f>取引基本表!AV27</f>
        <v>469126</v>
      </c>
      <c r="AN27" s="107">
        <f t="shared" si="12"/>
        <v>2.5240496425232361E-2</v>
      </c>
      <c r="AP27" s="59">
        <v>23</v>
      </c>
      <c r="AQ27" s="158" t="s">
        <v>239</v>
      </c>
      <c r="AR27" s="159">
        <f>取引基本表!BB27</f>
        <v>8522175</v>
      </c>
      <c r="AS27" s="160">
        <f>取引基本表!BE27</f>
        <v>10926694</v>
      </c>
      <c r="AT27" s="160">
        <f>ABS(取引基本表!BJ27)</f>
        <v>3212342</v>
      </c>
      <c r="AU27" s="161">
        <f t="shared" si="13"/>
        <v>7714352</v>
      </c>
      <c r="AV27" s="162">
        <f t="shared" si="14"/>
        <v>0.37693922032814392</v>
      </c>
      <c r="AW27" s="163">
        <f t="shared" si="15"/>
        <v>0.62306077967185614</v>
      </c>
    </row>
    <row r="28" spans="1:49" ht="15" customHeight="1" x14ac:dyDescent="0.15">
      <c r="A28" s="32">
        <v>24</v>
      </c>
      <c r="B28" s="47" t="s">
        <v>240</v>
      </c>
      <c r="C28" s="111">
        <f t="shared" si="0"/>
        <v>0.21640866432162231</v>
      </c>
      <c r="D28" s="133">
        <f t="shared" si="1"/>
        <v>2.6281572612439491E-2</v>
      </c>
      <c r="E28" s="133">
        <f t="shared" si="2"/>
        <v>2.62780913788992E-2</v>
      </c>
      <c r="F28" s="133">
        <f t="shared" si="3"/>
        <v>0.42378622441075769</v>
      </c>
      <c r="G28" s="133">
        <f t="shared" si="4"/>
        <v>0.21699921150060311</v>
      </c>
      <c r="H28" s="143">
        <f t="shared" si="5"/>
        <v>0</v>
      </c>
      <c r="K28" s="58">
        <v>24</v>
      </c>
      <c r="L28" s="82" t="s">
        <v>240</v>
      </c>
      <c r="M28" s="65">
        <f>取引基本表!BB28</f>
        <v>280876</v>
      </c>
      <c r="N28" s="53">
        <f>ABS(取引基本表!BJ28)</f>
        <v>220092</v>
      </c>
      <c r="O28" s="83">
        <f t="shared" si="6"/>
        <v>0.78359133567837769</v>
      </c>
      <c r="P28" s="84">
        <f t="shared" si="7"/>
        <v>0.21640866432162231</v>
      </c>
      <c r="R28" s="32">
        <v>24</v>
      </c>
      <c r="S28" s="47" t="s">
        <v>240</v>
      </c>
      <c r="T28" s="97">
        <f>取引基本表!BL28</f>
        <v>574509</v>
      </c>
      <c r="U28" s="94">
        <f>雇用表!C26</f>
        <v>15099</v>
      </c>
      <c r="V28" s="94">
        <f>雇用表!F26</f>
        <v>15097</v>
      </c>
      <c r="W28" s="114">
        <f t="shared" si="8"/>
        <v>2.6281572612439491E-2</v>
      </c>
      <c r="X28" s="91">
        <f t="shared" si="9"/>
        <v>2.62780913788992E-2</v>
      </c>
      <c r="Z28" s="32">
        <v>24</v>
      </c>
      <c r="AA28" s="47" t="s">
        <v>240</v>
      </c>
      <c r="AB28" s="100">
        <v>124668</v>
      </c>
      <c r="AC28" s="53">
        <v>2966</v>
      </c>
      <c r="AD28" s="53">
        <v>71298</v>
      </c>
      <c r="AE28" s="53">
        <v>44593</v>
      </c>
      <c r="AF28" s="53">
        <v>-56</v>
      </c>
      <c r="AG28" s="101">
        <f>取引基本表!BL28</f>
        <v>574509</v>
      </c>
      <c r="AH28" s="107">
        <f t="shared" si="10"/>
        <v>0.42378622441075769</v>
      </c>
      <c r="AI28" s="108">
        <f t="shared" si="11"/>
        <v>0.21699921150060311</v>
      </c>
      <c r="AK28" s="58">
        <v>24</v>
      </c>
      <c r="AL28" s="47" t="s">
        <v>240</v>
      </c>
      <c r="AM28" s="68">
        <f>取引基本表!AV28</f>
        <v>0</v>
      </c>
      <c r="AN28" s="107">
        <f t="shared" si="12"/>
        <v>0</v>
      </c>
      <c r="AP28" s="58">
        <v>24</v>
      </c>
      <c r="AQ28" s="158" t="s">
        <v>240</v>
      </c>
      <c r="AR28" s="159">
        <f>取引基本表!BB28</f>
        <v>280876</v>
      </c>
      <c r="AS28" s="160">
        <f>取引基本表!BE28</f>
        <v>513725</v>
      </c>
      <c r="AT28" s="160">
        <f>ABS(取引基本表!BJ28)</f>
        <v>220092</v>
      </c>
      <c r="AU28" s="161">
        <f t="shared" si="13"/>
        <v>293633</v>
      </c>
      <c r="AV28" s="162">
        <f t="shared" si="14"/>
        <v>0.78359133567837769</v>
      </c>
      <c r="AW28" s="163">
        <f t="shared" si="15"/>
        <v>0.21640866432162231</v>
      </c>
    </row>
    <row r="29" spans="1:49" ht="15" customHeight="1" x14ac:dyDescent="0.15">
      <c r="A29" s="31">
        <v>25</v>
      </c>
      <c r="B29" s="47" t="s">
        <v>261</v>
      </c>
      <c r="C29" s="111">
        <f t="shared" si="0"/>
        <v>0.50371808062856616</v>
      </c>
      <c r="D29" s="133">
        <f t="shared" si="1"/>
        <v>2.8200090245973572E-2</v>
      </c>
      <c r="E29" s="133">
        <f t="shared" si="2"/>
        <v>2.77950492622214E-2</v>
      </c>
      <c r="F29" s="133">
        <f t="shared" si="3"/>
        <v>0.31902484606666121</v>
      </c>
      <c r="G29" s="133">
        <f t="shared" si="4"/>
        <v>0.19160215027020497</v>
      </c>
      <c r="H29" s="143">
        <f t="shared" si="5"/>
        <v>6.2153497078457434E-4</v>
      </c>
      <c r="K29" s="59">
        <v>25</v>
      </c>
      <c r="L29" s="82" t="s">
        <v>261</v>
      </c>
      <c r="M29" s="65">
        <f>取引基本表!BB29</f>
        <v>256584</v>
      </c>
      <c r="N29" s="53">
        <f>ABS(取引基本表!BJ29)</f>
        <v>127338</v>
      </c>
      <c r="O29" s="83">
        <f t="shared" si="6"/>
        <v>0.4962819193714339</v>
      </c>
      <c r="P29" s="84">
        <f t="shared" si="7"/>
        <v>0.50371808062856616</v>
      </c>
      <c r="R29" s="31">
        <v>25</v>
      </c>
      <c r="S29" s="47" t="s">
        <v>261</v>
      </c>
      <c r="T29" s="97">
        <f>取引基本表!BL29</f>
        <v>562906</v>
      </c>
      <c r="U29" s="94">
        <f>雇用表!C27</f>
        <v>15874</v>
      </c>
      <c r="V29" s="94">
        <f>雇用表!F27</f>
        <v>15646</v>
      </c>
      <c r="W29" s="114">
        <f t="shared" si="8"/>
        <v>2.8200090245973572E-2</v>
      </c>
      <c r="X29" s="91">
        <f t="shared" si="9"/>
        <v>2.77950492622214E-2</v>
      </c>
      <c r="Z29" s="31">
        <v>25</v>
      </c>
      <c r="AA29" s="47" t="s">
        <v>261</v>
      </c>
      <c r="AB29" s="100">
        <v>107854</v>
      </c>
      <c r="AC29" s="53">
        <v>10377</v>
      </c>
      <c r="AD29" s="53">
        <v>54549</v>
      </c>
      <c r="AE29" s="53">
        <v>6802</v>
      </c>
      <c r="AF29" s="53">
        <v>-1</v>
      </c>
      <c r="AG29" s="101">
        <f>取引基本表!BL29</f>
        <v>562906</v>
      </c>
      <c r="AH29" s="107">
        <f t="shared" si="10"/>
        <v>0.31902484606666121</v>
      </c>
      <c r="AI29" s="108">
        <f t="shared" si="11"/>
        <v>0.19160215027020497</v>
      </c>
      <c r="AK29" s="59">
        <v>25</v>
      </c>
      <c r="AL29" s="47" t="s">
        <v>261</v>
      </c>
      <c r="AM29" s="68">
        <f>取引基本表!AV29</f>
        <v>11552</v>
      </c>
      <c r="AN29" s="107">
        <f t="shared" si="12"/>
        <v>6.2153497078457434E-4</v>
      </c>
      <c r="AP29" s="59">
        <v>25</v>
      </c>
      <c r="AQ29" s="158" t="s">
        <v>261</v>
      </c>
      <c r="AR29" s="159">
        <f>取引基本表!BB29</f>
        <v>256584</v>
      </c>
      <c r="AS29" s="160">
        <f>取引基本表!BE29</f>
        <v>433660</v>
      </c>
      <c r="AT29" s="160">
        <f>ABS(取引基本表!BJ29)</f>
        <v>127338</v>
      </c>
      <c r="AU29" s="161">
        <f t="shared" si="13"/>
        <v>306322</v>
      </c>
      <c r="AV29" s="162">
        <f t="shared" si="14"/>
        <v>0.4962819193714339</v>
      </c>
      <c r="AW29" s="163">
        <f t="shared" si="15"/>
        <v>0.50371808062856616</v>
      </c>
    </row>
    <row r="30" spans="1:49" ht="15" customHeight="1" x14ac:dyDescent="0.15">
      <c r="A30" s="32">
        <v>26</v>
      </c>
      <c r="B30" s="47" t="s">
        <v>156</v>
      </c>
      <c r="C30" s="111">
        <f t="shared" si="0"/>
        <v>0.29977154400182759</v>
      </c>
      <c r="D30" s="133">
        <f t="shared" si="1"/>
        <v>6.2123766287233921E-2</v>
      </c>
      <c r="E30" s="133">
        <f t="shared" si="2"/>
        <v>5.3236027194534387E-2</v>
      </c>
      <c r="F30" s="133">
        <f t="shared" si="3"/>
        <v>0.43763839280746847</v>
      </c>
      <c r="G30" s="133">
        <f t="shared" si="4"/>
        <v>0.25495293253663587</v>
      </c>
      <c r="H30" s="143">
        <f t="shared" si="5"/>
        <v>1.056152122836229E-2</v>
      </c>
      <c r="K30" s="58">
        <v>26</v>
      </c>
      <c r="L30" s="82" t="s">
        <v>156</v>
      </c>
      <c r="M30" s="65">
        <f>取引基本表!BB30</f>
        <v>831670</v>
      </c>
      <c r="N30" s="53">
        <f>ABS(取引基本表!BJ30)</f>
        <v>582359</v>
      </c>
      <c r="O30" s="83">
        <f t="shared" si="6"/>
        <v>0.70022845599817241</v>
      </c>
      <c r="P30" s="84">
        <f t="shared" si="7"/>
        <v>0.29977154400182759</v>
      </c>
      <c r="R30" s="32">
        <v>26</v>
      </c>
      <c r="S30" s="47" t="s">
        <v>156</v>
      </c>
      <c r="T30" s="97">
        <f>取引基本表!BL30</f>
        <v>718968</v>
      </c>
      <c r="U30" s="94">
        <f>雇用表!C28</f>
        <v>44665</v>
      </c>
      <c r="V30" s="94">
        <f>雇用表!F28</f>
        <v>38275</v>
      </c>
      <c r="W30" s="114">
        <f t="shared" si="8"/>
        <v>6.2123766287233921E-2</v>
      </c>
      <c r="X30" s="91">
        <f t="shared" si="9"/>
        <v>5.3236027194534387E-2</v>
      </c>
      <c r="Z30" s="32">
        <v>26</v>
      </c>
      <c r="AA30" s="47" t="s">
        <v>156</v>
      </c>
      <c r="AB30" s="100">
        <v>183303</v>
      </c>
      <c r="AC30" s="53">
        <v>37151</v>
      </c>
      <c r="AD30" s="53">
        <v>73941</v>
      </c>
      <c r="AE30" s="53">
        <v>20258</v>
      </c>
      <c r="AF30" s="53">
        <v>-5</v>
      </c>
      <c r="AG30" s="101">
        <f>取引基本表!BL30</f>
        <v>718968</v>
      </c>
      <c r="AH30" s="107">
        <f t="shared" si="10"/>
        <v>0.43763839280746847</v>
      </c>
      <c r="AI30" s="108">
        <f t="shared" si="11"/>
        <v>0.25495293253663587</v>
      </c>
      <c r="AK30" s="58">
        <v>26</v>
      </c>
      <c r="AL30" s="47" t="s">
        <v>156</v>
      </c>
      <c r="AM30" s="68">
        <f>取引基本表!AV30</f>
        <v>196299</v>
      </c>
      <c r="AN30" s="107">
        <f t="shared" si="12"/>
        <v>1.056152122836229E-2</v>
      </c>
      <c r="AP30" s="58">
        <v>26</v>
      </c>
      <c r="AQ30" s="158" t="s">
        <v>156</v>
      </c>
      <c r="AR30" s="159">
        <f>取引基本表!BB30</f>
        <v>831670</v>
      </c>
      <c r="AS30" s="160">
        <f>取引基本表!BE30</f>
        <v>469657</v>
      </c>
      <c r="AT30" s="160">
        <f>ABS(取引基本表!BJ30)</f>
        <v>582359</v>
      </c>
      <c r="AU30" s="161">
        <f t="shared" si="13"/>
        <v>-112702</v>
      </c>
      <c r="AV30" s="162">
        <f t="shared" si="14"/>
        <v>0.70022845599817241</v>
      </c>
      <c r="AW30" s="163">
        <f t="shared" si="15"/>
        <v>0.29977154400182759</v>
      </c>
    </row>
    <row r="31" spans="1:49" ht="15" customHeight="1" x14ac:dyDescent="0.15">
      <c r="A31" s="31">
        <v>27</v>
      </c>
      <c r="B31" s="47" t="s">
        <v>35</v>
      </c>
      <c r="C31" s="111">
        <f t="shared" si="0"/>
        <v>1</v>
      </c>
      <c r="D31" s="133">
        <f t="shared" si="1"/>
        <v>9.0846764129020777E-2</v>
      </c>
      <c r="E31" s="133">
        <f t="shared" si="2"/>
        <v>8.1338734674897245E-2</v>
      </c>
      <c r="F31" s="133">
        <f t="shared" si="3"/>
        <v>0.44844077217427647</v>
      </c>
      <c r="G31" s="133">
        <f t="shared" si="4"/>
        <v>0.35047588519418837</v>
      </c>
      <c r="H31" s="143">
        <f t="shared" si="5"/>
        <v>0</v>
      </c>
      <c r="K31" s="59">
        <v>27</v>
      </c>
      <c r="L31" s="82" t="s">
        <v>35</v>
      </c>
      <c r="M31" s="65">
        <f>取引基本表!BB31</f>
        <v>3100958</v>
      </c>
      <c r="N31" s="53">
        <f>ABS(取引基本表!BJ31)</f>
        <v>0</v>
      </c>
      <c r="O31" s="83">
        <f t="shared" si="6"/>
        <v>0</v>
      </c>
      <c r="P31" s="84">
        <f t="shared" si="7"/>
        <v>1</v>
      </c>
      <c r="R31" s="31">
        <v>27</v>
      </c>
      <c r="S31" s="47" t="s">
        <v>35</v>
      </c>
      <c r="T31" s="97">
        <f>取引基本表!BL31</f>
        <v>3100958</v>
      </c>
      <c r="U31" s="94">
        <f>雇用表!C29</f>
        <v>281712</v>
      </c>
      <c r="V31" s="94">
        <f>雇用表!F29</f>
        <v>252228</v>
      </c>
      <c r="W31" s="114">
        <f t="shared" si="8"/>
        <v>9.0846764129020777E-2</v>
      </c>
      <c r="X31" s="91">
        <f t="shared" si="9"/>
        <v>8.1338734674897245E-2</v>
      </c>
      <c r="Z31" s="31">
        <v>27</v>
      </c>
      <c r="AA31" s="47" t="s">
        <v>35</v>
      </c>
      <c r="AB31" s="100">
        <v>1086811</v>
      </c>
      <c r="AC31" s="53">
        <v>87788</v>
      </c>
      <c r="AD31" s="53">
        <v>115677</v>
      </c>
      <c r="AE31" s="53">
        <v>114680</v>
      </c>
      <c r="AF31" s="53">
        <v>-14360</v>
      </c>
      <c r="AG31" s="101">
        <f>取引基本表!BL31</f>
        <v>3100958</v>
      </c>
      <c r="AH31" s="107">
        <f t="shared" si="10"/>
        <v>0.44844077217427647</v>
      </c>
      <c r="AI31" s="108">
        <f t="shared" si="11"/>
        <v>0.35047588519418837</v>
      </c>
      <c r="AK31" s="59">
        <v>27</v>
      </c>
      <c r="AL31" s="47" t="s">
        <v>35</v>
      </c>
      <c r="AM31" s="68">
        <f>取引基本表!AV31</f>
        <v>0</v>
      </c>
      <c r="AN31" s="107">
        <f t="shared" si="12"/>
        <v>0</v>
      </c>
      <c r="AP31" s="59">
        <v>27</v>
      </c>
      <c r="AQ31" s="158" t="s">
        <v>35</v>
      </c>
      <c r="AR31" s="159">
        <f>取引基本表!BB31</f>
        <v>3100958</v>
      </c>
      <c r="AS31" s="160">
        <f>取引基本表!BE31</f>
        <v>0</v>
      </c>
      <c r="AT31" s="160">
        <f>ABS(取引基本表!BJ31)</f>
        <v>0</v>
      </c>
      <c r="AU31" s="161">
        <f t="shared" si="13"/>
        <v>0</v>
      </c>
      <c r="AV31" s="162">
        <f t="shared" si="14"/>
        <v>0</v>
      </c>
      <c r="AW31" s="163">
        <f t="shared" si="15"/>
        <v>1</v>
      </c>
    </row>
    <row r="32" spans="1:49" ht="15" customHeight="1" x14ac:dyDescent="0.15">
      <c r="A32" s="32">
        <v>28</v>
      </c>
      <c r="B32" s="47" t="s">
        <v>241</v>
      </c>
      <c r="C32" s="111">
        <f t="shared" si="0"/>
        <v>0.43029512546087267</v>
      </c>
      <c r="D32" s="133">
        <f t="shared" si="1"/>
        <v>8.4075666054807645E-3</v>
      </c>
      <c r="E32" s="133">
        <f t="shared" si="2"/>
        <v>8.4075666054807645E-3</v>
      </c>
      <c r="F32" s="133">
        <f t="shared" si="3"/>
        <v>0.34552042009208045</v>
      </c>
      <c r="G32" s="133">
        <f t="shared" si="4"/>
        <v>6.9310797292689949E-2</v>
      </c>
      <c r="H32" s="143">
        <f t="shared" si="5"/>
        <v>2.2987701172313309E-2</v>
      </c>
      <c r="K32" s="58">
        <v>28</v>
      </c>
      <c r="L32" s="82" t="s">
        <v>241</v>
      </c>
      <c r="M32" s="65">
        <f>取引基本表!BB32</f>
        <v>1797134</v>
      </c>
      <c r="N32" s="53">
        <f>ABS(取引基本表!BJ32)</f>
        <v>1023836</v>
      </c>
      <c r="O32" s="83">
        <f t="shared" si="6"/>
        <v>0.56970487453912733</v>
      </c>
      <c r="P32" s="84">
        <f t="shared" si="7"/>
        <v>0.43029512546087267</v>
      </c>
      <c r="R32" s="32">
        <v>28</v>
      </c>
      <c r="S32" s="47" t="s">
        <v>241</v>
      </c>
      <c r="T32" s="97">
        <f>取引基本表!BL32</f>
        <v>1956333</v>
      </c>
      <c r="U32" s="94">
        <f>雇用表!C30</f>
        <v>16448</v>
      </c>
      <c r="V32" s="94">
        <f>雇用表!F30</f>
        <v>16448</v>
      </c>
      <c r="W32" s="114">
        <f t="shared" si="8"/>
        <v>8.4075666054807645E-3</v>
      </c>
      <c r="X32" s="91">
        <f t="shared" si="9"/>
        <v>8.4075666054807645E-3</v>
      </c>
      <c r="Z32" s="32">
        <v>28</v>
      </c>
      <c r="AA32" s="47" t="s">
        <v>241</v>
      </c>
      <c r="AB32" s="100">
        <v>135595</v>
      </c>
      <c r="AC32" s="53">
        <v>147885</v>
      </c>
      <c r="AD32" s="53">
        <v>339136</v>
      </c>
      <c r="AE32" s="53">
        <v>54070</v>
      </c>
      <c r="AF32" s="53">
        <v>-733</v>
      </c>
      <c r="AG32" s="101">
        <f>取引基本表!BL32</f>
        <v>1956333</v>
      </c>
      <c r="AH32" s="107">
        <f t="shared" si="10"/>
        <v>0.34552042009208045</v>
      </c>
      <c r="AI32" s="108">
        <f t="shared" si="11"/>
        <v>6.9310797292689949E-2</v>
      </c>
      <c r="AK32" s="58">
        <v>28</v>
      </c>
      <c r="AL32" s="47" t="s">
        <v>241</v>
      </c>
      <c r="AM32" s="68">
        <f>取引基本表!AV32</f>
        <v>427255</v>
      </c>
      <c r="AN32" s="107">
        <f t="shared" si="12"/>
        <v>2.2987701172313309E-2</v>
      </c>
      <c r="AP32" s="58">
        <v>28</v>
      </c>
      <c r="AQ32" s="158" t="s">
        <v>241</v>
      </c>
      <c r="AR32" s="159">
        <f>取引基本表!BB32</f>
        <v>1797134</v>
      </c>
      <c r="AS32" s="160">
        <f>取引基本表!BE32</f>
        <v>1183035</v>
      </c>
      <c r="AT32" s="160">
        <f>ABS(取引基本表!BJ32)</f>
        <v>1023836</v>
      </c>
      <c r="AU32" s="161">
        <f t="shared" si="13"/>
        <v>159199</v>
      </c>
      <c r="AV32" s="162">
        <f t="shared" si="14"/>
        <v>0.56970487453912733</v>
      </c>
      <c r="AW32" s="163">
        <f t="shared" si="15"/>
        <v>0.43029512546087267</v>
      </c>
    </row>
    <row r="33" spans="1:49" ht="15" customHeight="1" x14ac:dyDescent="0.15">
      <c r="A33" s="31">
        <v>29</v>
      </c>
      <c r="B33" s="47" t="s">
        <v>242</v>
      </c>
      <c r="C33" s="111">
        <f t="shared" si="0"/>
        <v>0.98945626022519484</v>
      </c>
      <c r="D33" s="133">
        <f t="shared" si="1"/>
        <v>2.0849966222440581E-2</v>
      </c>
      <c r="E33" s="133">
        <f t="shared" si="2"/>
        <v>2.0849966222440581E-2</v>
      </c>
      <c r="F33" s="133">
        <f t="shared" si="3"/>
        <v>0.45301166178768587</v>
      </c>
      <c r="G33" s="133">
        <f t="shared" si="4"/>
        <v>0.1385459954826779</v>
      </c>
      <c r="H33" s="143">
        <f t="shared" si="5"/>
        <v>5.6927588862364488E-3</v>
      </c>
      <c r="K33" s="59">
        <v>29</v>
      </c>
      <c r="L33" s="82" t="s">
        <v>242</v>
      </c>
      <c r="M33" s="65">
        <f>取引基本表!BB33</f>
        <v>259775</v>
      </c>
      <c r="N33" s="53">
        <f>ABS(取引基本表!BJ33)</f>
        <v>2739</v>
      </c>
      <c r="O33" s="83">
        <f t="shared" si="6"/>
        <v>1.0543739774805119E-2</v>
      </c>
      <c r="P33" s="84">
        <f t="shared" si="7"/>
        <v>0.98945626022519484</v>
      </c>
      <c r="R33" s="31">
        <v>29</v>
      </c>
      <c r="S33" s="47" t="s">
        <v>242</v>
      </c>
      <c r="T33" s="97">
        <f>取引基本表!BL33</f>
        <v>293094</v>
      </c>
      <c r="U33" s="94">
        <f>雇用表!C31</f>
        <v>6111</v>
      </c>
      <c r="V33" s="94">
        <f>雇用表!F31</f>
        <v>6111</v>
      </c>
      <c r="W33" s="114">
        <f t="shared" si="8"/>
        <v>2.0849966222440581E-2</v>
      </c>
      <c r="X33" s="91">
        <f t="shared" si="9"/>
        <v>2.0849966222440581E-2</v>
      </c>
      <c r="Z33" s="31">
        <v>29</v>
      </c>
      <c r="AA33" s="47" t="s">
        <v>242</v>
      </c>
      <c r="AB33" s="100">
        <v>40607</v>
      </c>
      <c r="AC33" s="53">
        <v>34670</v>
      </c>
      <c r="AD33" s="53">
        <v>57983</v>
      </c>
      <c r="AE33" s="53">
        <v>12507</v>
      </c>
      <c r="AF33" s="53">
        <v>-12992</v>
      </c>
      <c r="AG33" s="101">
        <f>取引基本表!BL33</f>
        <v>293094</v>
      </c>
      <c r="AH33" s="107">
        <f t="shared" si="10"/>
        <v>0.45301166178768587</v>
      </c>
      <c r="AI33" s="108">
        <f t="shared" si="11"/>
        <v>0.1385459954826779</v>
      </c>
      <c r="AK33" s="59">
        <v>29</v>
      </c>
      <c r="AL33" s="47" t="s">
        <v>242</v>
      </c>
      <c r="AM33" s="68">
        <f>取引基本表!AV33</f>
        <v>105807</v>
      </c>
      <c r="AN33" s="107">
        <f t="shared" si="12"/>
        <v>5.6927588862364488E-3</v>
      </c>
      <c r="AP33" s="59">
        <v>29</v>
      </c>
      <c r="AQ33" s="158" t="s">
        <v>242</v>
      </c>
      <c r="AR33" s="159">
        <f>取引基本表!BB33</f>
        <v>259775</v>
      </c>
      <c r="AS33" s="160">
        <f>取引基本表!BE33</f>
        <v>36058</v>
      </c>
      <c r="AT33" s="160">
        <f>ABS(取引基本表!BJ33)</f>
        <v>2739</v>
      </c>
      <c r="AU33" s="161">
        <f t="shared" si="13"/>
        <v>33319</v>
      </c>
      <c r="AV33" s="162">
        <f t="shared" si="14"/>
        <v>1.0543739774805119E-2</v>
      </c>
      <c r="AW33" s="163">
        <f t="shared" si="15"/>
        <v>0.98945626022519484</v>
      </c>
    </row>
    <row r="34" spans="1:49" ht="15" customHeight="1" x14ac:dyDescent="0.15">
      <c r="A34" s="32">
        <v>30</v>
      </c>
      <c r="B34" s="47" t="s">
        <v>243</v>
      </c>
      <c r="C34" s="111">
        <f t="shared" si="0"/>
        <v>0.99993824778077967</v>
      </c>
      <c r="D34" s="133">
        <f t="shared" si="1"/>
        <v>8.2191017324395044E-2</v>
      </c>
      <c r="E34" s="133">
        <f t="shared" si="2"/>
        <v>8.0023532690312899E-2</v>
      </c>
      <c r="F34" s="133">
        <f t="shared" si="3"/>
        <v>0.62981529934511005</v>
      </c>
      <c r="G34" s="133">
        <f t="shared" si="4"/>
        <v>0.47395147930826276</v>
      </c>
      <c r="H34" s="143">
        <f t="shared" si="5"/>
        <v>1.1952926688841849E-3</v>
      </c>
      <c r="K34" s="58">
        <v>30</v>
      </c>
      <c r="L34" s="82" t="s">
        <v>243</v>
      </c>
      <c r="M34" s="65">
        <f>取引基本表!BB34</f>
        <v>259100</v>
      </c>
      <c r="N34" s="53">
        <f>ABS(取引基本表!BJ34)</f>
        <v>16</v>
      </c>
      <c r="O34" s="83">
        <f t="shared" si="6"/>
        <v>6.1752219220378234E-5</v>
      </c>
      <c r="P34" s="84">
        <f t="shared" si="7"/>
        <v>0.99993824778077967</v>
      </c>
      <c r="R34" s="32">
        <v>30</v>
      </c>
      <c r="S34" s="47" t="s">
        <v>243</v>
      </c>
      <c r="T34" s="97">
        <f>取引基本表!BL34</f>
        <v>322955</v>
      </c>
      <c r="U34" s="94">
        <f>雇用表!C32</f>
        <v>26544</v>
      </c>
      <c r="V34" s="94">
        <f>雇用表!F32</f>
        <v>25844</v>
      </c>
      <c r="W34" s="114">
        <f t="shared" si="8"/>
        <v>8.2191017324395044E-2</v>
      </c>
      <c r="X34" s="91">
        <f t="shared" si="9"/>
        <v>8.0023532690312899E-2</v>
      </c>
      <c r="Z34" s="32">
        <v>30</v>
      </c>
      <c r="AA34" s="47" t="s">
        <v>243</v>
      </c>
      <c r="AB34" s="100">
        <v>153065</v>
      </c>
      <c r="AC34" s="53">
        <v>15950</v>
      </c>
      <c r="AD34" s="53">
        <v>28779</v>
      </c>
      <c r="AE34" s="53">
        <v>5609</v>
      </c>
      <c r="AF34" s="53">
        <v>-1</v>
      </c>
      <c r="AG34" s="101">
        <f>取引基本表!BL34</f>
        <v>322955</v>
      </c>
      <c r="AH34" s="107">
        <f t="shared" si="10"/>
        <v>0.62981529934511005</v>
      </c>
      <c r="AI34" s="108">
        <f t="shared" si="11"/>
        <v>0.47395147930826276</v>
      </c>
      <c r="AK34" s="58">
        <v>30</v>
      </c>
      <c r="AL34" s="47" t="s">
        <v>243</v>
      </c>
      <c r="AM34" s="68">
        <f>取引基本表!AV34</f>
        <v>22216</v>
      </c>
      <c r="AN34" s="107">
        <f t="shared" si="12"/>
        <v>1.1952926688841849E-3</v>
      </c>
      <c r="AP34" s="58">
        <v>30</v>
      </c>
      <c r="AQ34" s="158" t="s">
        <v>243</v>
      </c>
      <c r="AR34" s="159">
        <f>取引基本表!BB34</f>
        <v>259100</v>
      </c>
      <c r="AS34" s="160">
        <f>取引基本表!BE34</f>
        <v>63871</v>
      </c>
      <c r="AT34" s="160">
        <f>ABS(取引基本表!BJ34)</f>
        <v>16</v>
      </c>
      <c r="AU34" s="161">
        <f t="shared" si="13"/>
        <v>63855</v>
      </c>
      <c r="AV34" s="162">
        <f t="shared" si="14"/>
        <v>6.1752219220378234E-5</v>
      </c>
      <c r="AW34" s="163">
        <f t="shared" si="15"/>
        <v>0.99993824778077967</v>
      </c>
    </row>
    <row r="35" spans="1:49" ht="15" customHeight="1" x14ac:dyDescent="0.15">
      <c r="A35" s="31">
        <v>31</v>
      </c>
      <c r="B35" s="47" t="s">
        <v>244</v>
      </c>
      <c r="C35" s="111">
        <f t="shared" si="0"/>
        <v>0.73488284562079742</v>
      </c>
      <c r="D35" s="133">
        <f t="shared" si="1"/>
        <v>9.5666950020101019E-2</v>
      </c>
      <c r="E35" s="133">
        <f t="shared" si="2"/>
        <v>9.0131138516414674E-2</v>
      </c>
      <c r="F35" s="133">
        <f t="shared" si="3"/>
        <v>0.67957415365165585</v>
      </c>
      <c r="G35" s="133">
        <f t="shared" si="4"/>
        <v>0.38100038523332086</v>
      </c>
      <c r="H35" s="143">
        <f t="shared" si="5"/>
        <v>0.15752720977553128</v>
      </c>
      <c r="K35" s="59">
        <v>31</v>
      </c>
      <c r="L35" s="82" t="s">
        <v>244</v>
      </c>
      <c r="M35" s="65">
        <f>取引基本表!BB35</f>
        <v>6307404</v>
      </c>
      <c r="N35" s="53">
        <f>ABS(取引基本表!BJ35)</f>
        <v>1672201</v>
      </c>
      <c r="O35" s="83">
        <f t="shared" si="6"/>
        <v>0.26511715437920258</v>
      </c>
      <c r="P35" s="84">
        <f t="shared" si="7"/>
        <v>0.73488284562079742</v>
      </c>
      <c r="R35" s="31">
        <v>31</v>
      </c>
      <c r="S35" s="47" t="s">
        <v>244</v>
      </c>
      <c r="T35" s="97">
        <f>取引基本表!BL35</f>
        <v>6910098</v>
      </c>
      <c r="U35" s="94">
        <f>雇用表!C33</f>
        <v>661068</v>
      </c>
      <c r="V35" s="94">
        <f>雇用表!F33</f>
        <v>622815</v>
      </c>
      <c r="W35" s="114">
        <f t="shared" si="8"/>
        <v>9.5666950020101019E-2</v>
      </c>
      <c r="X35" s="91">
        <f t="shared" si="9"/>
        <v>9.0131138516414674E-2</v>
      </c>
      <c r="Z35" s="31">
        <v>31</v>
      </c>
      <c r="AA35" s="47" t="s">
        <v>244</v>
      </c>
      <c r="AB35" s="100">
        <v>2632750</v>
      </c>
      <c r="AC35" s="53">
        <v>1168089</v>
      </c>
      <c r="AD35" s="53">
        <v>608826</v>
      </c>
      <c r="AE35" s="53">
        <v>289724</v>
      </c>
      <c r="AF35" s="53">
        <v>-3465</v>
      </c>
      <c r="AG35" s="101">
        <f>取引基本表!BL35</f>
        <v>6910098</v>
      </c>
      <c r="AH35" s="107">
        <f t="shared" si="10"/>
        <v>0.67957415365165585</v>
      </c>
      <c r="AI35" s="108">
        <f t="shared" si="11"/>
        <v>0.38100038523332086</v>
      </c>
      <c r="AK35" s="59">
        <v>31</v>
      </c>
      <c r="AL35" s="47" t="s">
        <v>244</v>
      </c>
      <c r="AM35" s="68">
        <f>取引基本表!AV35</f>
        <v>2927839</v>
      </c>
      <c r="AN35" s="107">
        <f t="shared" si="12"/>
        <v>0.15752720977553128</v>
      </c>
      <c r="AP35" s="59">
        <v>31</v>
      </c>
      <c r="AQ35" s="158" t="s">
        <v>244</v>
      </c>
      <c r="AR35" s="159">
        <f>取引基本表!BB35</f>
        <v>6307404</v>
      </c>
      <c r="AS35" s="160">
        <f>取引基本表!BE35</f>
        <v>2274895</v>
      </c>
      <c r="AT35" s="160">
        <f>ABS(取引基本表!BJ35)</f>
        <v>1672201</v>
      </c>
      <c r="AU35" s="161">
        <f t="shared" si="13"/>
        <v>602694</v>
      </c>
      <c r="AV35" s="162">
        <f t="shared" si="14"/>
        <v>0.26511715437920258</v>
      </c>
      <c r="AW35" s="163">
        <f t="shared" si="15"/>
        <v>0.73488284562079742</v>
      </c>
    </row>
    <row r="36" spans="1:49" ht="15" customHeight="1" x14ac:dyDescent="0.15">
      <c r="A36" s="32">
        <v>32</v>
      </c>
      <c r="B36" s="47" t="s">
        <v>36</v>
      </c>
      <c r="C36" s="111">
        <f t="shared" si="0"/>
        <v>0.76700772605805401</v>
      </c>
      <c r="D36" s="133">
        <f t="shared" si="1"/>
        <v>5.4070458382425697E-2</v>
      </c>
      <c r="E36" s="133">
        <f t="shared" si="2"/>
        <v>5.2809500088125398E-2</v>
      </c>
      <c r="F36" s="133">
        <f t="shared" si="3"/>
        <v>0.64494134702082306</v>
      </c>
      <c r="G36" s="133">
        <f t="shared" si="4"/>
        <v>0.3153166478798049</v>
      </c>
      <c r="H36" s="143">
        <f t="shared" si="5"/>
        <v>5.8383881024260793E-2</v>
      </c>
      <c r="K36" s="58">
        <v>32</v>
      </c>
      <c r="L36" s="82" t="s">
        <v>36</v>
      </c>
      <c r="M36" s="65">
        <f>取引基本表!BB36</f>
        <v>2173424</v>
      </c>
      <c r="N36" s="53">
        <f>ABS(取引基本表!BJ36)</f>
        <v>506391</v>
      </c>
      <c r="O36" s="83">
        <f t="shared" si="6"/>
        <v>0.23299227394194599</v>
      </c>
      <c r="P36" s="84">
        <f t="shared" si="7"/>
        <v>0.76700772605805401</v>
      </c>
      <c r="R36" s="32">
        <v>32</v>
      </c>
      <c r="S36" s="47" t="s">
        <v>36</v>
      </c>
      <c r="T36" s="97">
        <f>取引基本表!BL36</f>
        <v>1764531</v>
      </c>
      <c r="U36" s="94">
        <f>雇用表!C34</f>
        <v>95409</v>
      </c>
      <c r="V36" s="94">
        <f>雇用表!F34</f>
        <v>93184</v>
      </c>
      <c r="W36" s="114">
        <f t="shared" si="8"/>
        <v>5.4070458382425697E-2</v>
      </c>
      <c r="X36" s="91">
        <f t="shared" si="9"/>
        <v>5.2809500088125398E-2</v>
      </c>
      <c r="Z36" s="32">
        <v>32</v>
      </c>
      <c r="AA36" s="47" t="s">
        <v>36</v>
      </c>
      <c r="AB36" s="100">
        <v>556386</v>
      </c>
      <c r="AC36" s="53">
        <v>441314</v>
      </c>
      <c r="AD36" s="53">
        <v>132513</v>
      </c>
      <c r="AE36" s="53">
        <v>36215</v>
      </c>
      <c r="AF36" s="53">
        <v>-28409</v>
      </c>
      <c r="AG36" s="101">
        <f>取引基本表!BL36</f>
        <v>1764531</v>
      </c>
      <c r="AH36" s="107">
        <f t="shared" si="10"/>
        <v>0.64494134702082306</v>
      </c>
      <c r="AI36" s="108">
        <f t="shared" si="11"/>
        <v>0.3153166478798049</v>
      </c>
      <c r="AK36" s="58">
        <v>32</v>
      </c>
      <c r="AL36" s="47" t="s">
        <v>36</v>
      </c>
      <c r="AM36" s="68">
        <f>取引基本表!AV36</f>
        <v>1085137</v>
      </c>
      <c r="AN36" s="107">
        <f t="shared" si="12"/>
        <v>5.8383881024260793E-2</v>
      </c>
      <c r="AP36" s="58">
        <v>32</v>
      </c>
      <c r="AQ36" s="158" t="s">
        <v>36</v>
      </c>
      <c r="AR36" s="159">
        <f>取引基本表!BB36</f>
        <v>2173424</v>
      </c>
      <c r="AS36" s="160">
        <f>取引基本表!BE36</f>
        <v>97498</v>
      </c>
      <c r="AT36" s="160">
        <f>ABS(取引基本表!BJ36)</f>
        <v>506391</v>
      </c>
      <c r="AU36" s="161">
        <f t="shared" si="13"/>
        <v>-408893</v>
      </c>
      <c r="AV36" s="162">
        <f t="shared" si="14"/>
        <v>0.23299227394194599</v>
      </c>
      <c r="AW36" s="163">
        <f t="shared" si="15"/>
        <v>0.76700772605805401</v>
      </c>
    </row>
    <row r="37" spans="1:49" ht="15" customHeight="1" x14ac:dyDescent="0.15">
      <c r="A37" s="31">
        <v>33</v>
      </c>
      <c r="B37" s="47" t="s">
        <v>37</v>
      </c>
      <c r="C37" s="111">
        <f t="shared" si="0"/>
        <v>0.97967274555921158</v>
      </c>
      <c r="D37" s="133">
        <f t="shared" si="1"/>
        <v>1.0462330689226456E-2</v>
      </c>
      <c r="E37" s="133">
        <f t="shared" si="2"/>
        <v>8.4413898398732392E-3</v>
      </c>
      <c r="F37" s="133">
        <f t="shared" si="3"/>
        <v>0.83881505728732564</v>
      </c>
      <c r="G37" s="133">
        <f t="shared" si="4"/>
        <v>5.637057511827339E-2</v>
      </c>
      <c r="H37" s="143">
        <f t="shared" si="5"/>
        <v>0.20937087715898259</v>
      </c>
      <c r="K37" s="59">
        <v>33</v>
      </c>
      <c r="L37" s="82" t="s">
        <v>37</v>
      </c>
      <c r="M37" s="65">
        <f>取引基本表!BB37</f>
        <v>4667133</v>
      </c>
      <c r="N37" s="53">
        <f>ABS(取引基本表!BJ37)</f>
        <v>94870</v>
      </c>
      <c r="O37" s="83">
        <f t="shared" si="6"/>
        <v>2.0327254440788381E-2</v>
      </c>
      <c r="P37" s="84">
        <f t="shared" si="7"/>
        <v>0.97967274555921158</v>
      </c>
      <c r="R37" s="31">
        <v>33</v>
      </c>
      <c r="S37" s="47" t="s">
        <v>37</v>
      </c>
      <c r="T37" s="97">
        <f>取引基本表!BL37</f>
        <v>4694843</v>
      </c>
      <c r="U37" s="94">
        <f>雇用表!C35</f>
        <v>49119</v>
      </c>
      <c r="V37" s="94">
        <f>雇用表!F35</f>
        <v>39631</v>
      </c>
      <c r="W37" s="114">
        <f t="shared" si="8"/>
        <v>1.0462330689226456E-2</v>
      </c>
      <c r="X37" s="91">
        <f t="shared" si="9"/>
        <v>8.4413898398732392E-3</v>
      </c>
      <c r="Z37" s="31">
        <v>33</v>
      </c>
      <c r="AA37" s="47" t="s">
        <v>37</v>
      </c>
      <c r="AB37" s="100">
        <v>264651</v>
      </c>
      <c r="AC37" s="53">
        <v>1860452</v>
      </c>
      <c r="AD37" s="53">
        <v>1584626</v>
      </c>
      <c r="AE37" s="53">
        <v>229739</v>
      </c>
      <c r="AF37" s="53">
        <v>-1363</v>
      </c>
      <c r="AG37" s="101">
        <f>取引基本表!BL37</f>
        <v>4694843</v>
      </c>
      <c r="AH37" s="107">
        <f t="shared" si="10"/>
        <v>0.83881505728732564</v>
      </c>
      <c r="AI37" s="108">
        <f t="shared" si="11"/>
        <v>5.637057511827339E-2</v>
      </c>
      <c r="AK37" s="59">
        <v>33</v>
      </c>
      <c r="AL37" s="47" t="s">
        <v>37</v>
      </c>
      <c r="AM37" s="68">
        <f>取引基本表!AV37</f>
        <v>3891418</v>
      </c>
      <c r="AN37" s="107">
        <f t="shared" si="12"/>
        <v>0.20937087715898259</v>
      </c>
      <c r="AP37" s="59">
        <v>33</v>
      </c>
      <c r="AQ37" s="158" t="s">
        <v>37</v>
      </c>
      <c r="AR37" s="159">
        <f>取引基本表!BB37</f>
        <v>4667133</v>
      </c>
      <c r="AS37" s="160">
        <f>取引基本表!BE37</f>
        <v>122580</v>
      </c>
      <c r="AT37" s="160">
        <f>ABS(取引基本表!BJ37)</f>
        <v>94870</v>
      </c>
      <c r="AU37" s="161">
        <f t="shared" si="13"/>
        <v>27710</v>
      </c>
      <c r="AV37" s="162">
        <f t="shared" si="14"/>
        <v>2.0327254440788381E-2</v>
      </c>
      <c r="AW37" s="163">
        <f t="shared" si="15"/>
        <v>0.97967274555921158</v>
      </c>
    </row>
    <row r="38" spans="1:49" ht="15" customHeight="1" x14ac:dyDescent="0.15">
      <c r="A38" s="32">
        <v>34</v>
      </c>
      <c r="B38" s="47" t="s">
        <v>245</v>
      </c>
      <c r="C38" s="111">
        <f t="shared" si="0"/>
        <v>0.67930429075593812</v>
      </c>
      <c r="D38" s="133">
        <f t="shared" si="1"/>
        <v>6.7017031870141783E-2</v>
      </c>
      <c r="E38" s="133">
        <f t="shared" si="2"/>
        <v>6.4779109357328182E-2</v>
      </c>
      <c r="F38" s="133">
        <f t="shared" si="3"/>
        <v>0.49216477614463838</v>
      </c>
      <c r="G38" s="133">
        <f t="shared" si="4"/>
        <v>0.26962827414315954</v>
      </c>
      <c r="H38" s="143">
        <f t="shared" si="5"/>
        <v>4.4409243976848901E-2</v>
      </c>
      <c r="K38" s="58">
        <v>34</v>
      </c>
      <c r="L38" s="82" t="s">
        <v>245</v>
      </c>
      <c r="M38" s="65">
        <f>取引基本表!BB38</f>
        <v>3315523</v>
      </c>
      <c r="N38" s="53">
        <f>ABS(取引基本表!BJ38)</f>
        <v>1063274</v>
      </c>
      <c r="O38" s="83">
        <f t="shared" si="6"/>
        <v>0.32069570924406193</v>
      </c>
      <c r="P38" s="84">
        <f t="shared" si="7"/>
        <v>0.67930429075593812</v>
      </c>
      <c r="R38" s="32">
        <v>34</v>
      </c>
      <c r="S38" s="47" t="s">
        <v>245</v>
      </c>
      <c r="T38" s="97">
        <f>取引基本表!BL38</f>
        <v>3406731</v>
      </c>
      <c r="U38" s="94">
        <f>雇用表!C36</f>
        <v>228309</v>
      </c>
      <c r="V38" s="94">
        <f>雇用表!F36</f>
        <v>220685</v>
      </c>
      <c r="W38" s="114">
        <f t="shared" si="8"/>
        <v>6.7017031870141783E-2</v>
      </c>
      <c r="X38" s="91">
        <f t="shared" si="9"/>
        <v>6.4779109357328182E-2</v>
      </c>
      <c r="Z38" s="32">
        <v>34</v>
      </c>
      <c r="AA38" s="47" t="s">
        <v>245</v>
      </c>
      <c r="AB38" s="100">
        <v>918551</v>
      </c>
      <c r="AC38" s="53">
        <v>214007</v>
      </c>
      <c r="AD38" s="53">
        <v>404058</v>
      </c>
      <c r="AE38" s="53">
        <v>148963</v>
      </c>
      <c r="AF38" s="53">
        <v>-8906</v>
      </c>
      <c r="AG38" s="101">
        <f>取引基本表!BL38</f>
        <v>3406731</v>
      </c>
      <c r="AH38" s="107">
        <f t="shared" si="10"/>
        <v>0.49216477614463838</v>
      </c>
      <c r="AI38" s="108">
        <f t="shared" si="11"/>
        <v>0.26962827414315954</v>
      </c>
      <c r="AK38" s="58">
        <v>34</v>
      </c>
      <c r="AL38" s="47" t="s">
        <v>245</v>
      </c>
      <c r="AM38" s="68">
        <f>取引基本表!AV38</f>
        <v>825401</v>
      </c>
      <c r="AN38" s="107">
        <f t="shared" si="12"/>
        <v>4.4409243976848901E-2</v>
      </c>
      <c r="AP38" s="58">
        <v>34</v>
      </c>
      <c r="AQ38" s="158" t="s">
        <v>245</v>
      </c>
      <c r="AR38" s="159">
        <f>取引基本表!BB38</f>
        <v>3315523</v>
      </c>
      <c r="AS38" s="160">
        <f>取引基本表!BE38</f>
        <v>1154482</v>
      </c>
      <c r="AT38" s="160">
        <f>ABS(取引基本表!BJ38)</f>
        <v>1063274</v>
      </c>
      <c r="AU38" s="161">
        <f t="shared" si="13"/>
        <v>91208</v>
      </c>
      <c r="AV38" s="162">
        <f t="shared" si="14"/>
        <v>0.32069570924406193</v>
      </c>
      <c r="AW38" s="163">
        <f t="shared" si="15"/>
        <v>0.67930429075593812</v>
      </c>
    </row>
    <row r="39" spans="1:49" ht="15" customHeight="1" x14ac:dyDescent="0.15">
      <c r="A39" s="31">
        <v>35</v>
      </c>
      <c r="B39" s="47" t="s">
        <v>120</v>
      </c>
      <c r="C39" s="111">
        <f t="shared" si="0"/>
        <v>0.73552066917013115</v>
      </c>
      <c r="D39" s="133">
        <f t="shared" si="1"/>
        <v>3.3954474493873475E-2</v>
      </c>
      <c r="E39" s="133">
        <f t="shared" si="2"/>
        <v>3.2656703562451601E-2</v>
      </c>
      <c r="F39" s="133">
        <f t="shared" si="3"/>
        <v>0.51640599442629331</v>
      </c>
      <c r="G39" s="133">
        <f t="shared" si="4"/>
        <v>0.20660148825422064</v>
      </c>
      <c r="H39" s="143">
        <f t="shared" si="5"/>
        <v>4.3874224607953316E-2</v>
      </c>
      <c r="K39" s="59">
        <v>35</v>
      </c>
      <c r="L39" s="82" t="s">
        <v>120</v>
      </c>
      <c r="M39" s="65">
        <f>取引基本表!BB39</f>
        <v>3207555</v>
      </c>
      <c r="N39" s="53">
        <f>ABS(取引基本表!BJ39)</f>
        <v>848332</v>
      </c>
      <c r="O39" s="83">
        <f t="shared" si="6"/>
        <v>0.26447933082986885</v>
      </c>
      <c r="P39" s="84">
        <f t="shared" si="7"/>
        <v>0.73552066917013115</v>
      </c>
      <c r="R39" s="31">
        <v>35</v>
      </c>
      <c r="S39" s="47" t="s">
        <v>120</v>
      </c>
      <c r="T39" s="97">
        <f>取引基本表!BL39</f>
        <v>2414910</v>
      </c>
      <c r="U39" s="94">
        <f>雇用表!C37</f>
        <v>81997</v>
      </c>
      <c r="V39" s="94">
        <f>雇用表!F37</f>
        <v>78863</v>
      </c>
      <c r="W39" s="114">
        <f t="shared" si="8"/>
        <v>3.3954474493873475E-2</v>
      </c>
      <c r="X39" s="91">
        <f t="shared" si="9"/>
        <v>3.2656703562451601E-2</v>
      </c>
      <c r="Z39" s="31">
        <v>35</v>
      </c>
      <c r="AA39" s="47" t="s">
        <v>120</v>
      </c>
      <c r="AB39" s="100">
        <v>498924</v>
      </c>
      <c r="AC39" s="53">
        <v>377177</v>
      </c>
      <c r="AD39" s="53">
        <v>290896</v>
      </c>
      <c r="AE39" s="53">
        <v>80107</v>
      </c>
      <c r="AF39" s="53">
        <v>-30</v>
      </c>
      <c r="AG39" s="101">
        <f>取引基本表!BL39</f>
        <v>2414910</v>
      </c>
      <c r="AH39" s="107">
        <f t="shared" si="10"/>
        <v>0.51640599442629331</v>
      </c>
      <c r="AI39" s="108">
        <f t="shared" si="11"/>
        <v>0.20660148825422064</v>
      </c>
      <c r="AK39" s="59">
        <v>35</v>
      </c>
      <c r="AL39" s="47" t="s">
        <v>120</v>
      </c>
      <c r="AM39" s="68">
        <f>取引基本表!AV39</f>
        <v>815457</v>
      </c>
      <c r="AN39" s="107">
        <f t="shared" si="12"/>
        <v>4.3874224607953316E-2</v>
      </c>
      <c r="AP39" s="59">
        <v>35</v>
      </c>
      <c r="AQ39" s="158" t="s">
        <v>120</v>
      </c>
      <c r="AR39" s="159">
        <f>取引基本表!BB39</f>
        <v>3207555</v>
      </c>
      <c r="AS39" s="160">
        <f>取引基本表!BE39</f>
        <v>55687</v>
      </c>
      <c r="AT39" s="160">
        <f>ABS(取引基本表!BJ39)</f>
        <v>848332</v>
      </c>
      <c r="AU39" s="161">
        <f t="shared" si="13"/>
        <v>-792645</v>
      </c>
      <c r="AV39" s="162">
        <f t="shared" si="14"/>
        <v>0.26447933082986885</v>
      </c>
      <c r="AW39" s="163">
        <f t="shared" si="15"/>
        <v>0.73552066917013115</v>
      </c>
    </row>
    <row r="40" spans="1:49" ht="15" customHeight="1" x14ac:dyDescent="0.15">
      <c r="A40" s="32">
        <v>36</v>
      </c>
      <c r="B40" s="47" t="s">
        <v>38</v>
      </c>
      <c r="C40" s="111">
        <f t="shared" si="0"/>
        <v>1</v>
      </c>
      <c r="D40" s="133">
        <f t="shared" si="1"/>
        <v>6.3051779887924861E-2</v>
      </c>
      <c r="E40" s="133">
        <f t="shared" si="2"/>
        <v>6.3051779887924861E-2</v>
      </c>
      <c r="F40" s="133">
        <f t="shared" si="3"/>
        <v>0.70991192005501336</v>
      </c>
      <c r="G40" s="133">
        <f t="shared" si="4"/>
        <v>0.36718656268746253</v>
      </c>
      <c r="H40" s="143">
        <f t="shared" si="5"/>
        <v>4.1848694219697872E-3</v>
      </c>
      <c r="K40" s="58">
        <v>36</v>
      </c>
      <c r="L40" s="82" t="s">
        <v>38</v>
      </c>
      <c r="M40" s="65">
        <f>取引基本表!BB40</f>
        <v>1366940</v>
      </c>
      <c r="N40" s="53">
        <f>ABS(取引基本表!BJ40)</f>
        <v>0</v>
      </c>
      <c r="O40" s="83">
        <f t="shared" si="6"/>
        <v>0</v>
      </c>
      <c r="P40" s="84">
        <f t="shared" si="7"/>
        <v>1</v>
      </c>
      <c r="R40" s="32">
        <v>36</v>
      </c>
      <c r="S40" s="47" t="s">
        <v>38</v>
      </c>
      <c r="T40" s="97">
        <f>取引基本表!BL40</f>
        <v>1366940</v>
      </c>
      <c r="U40" s="94">
        <f>雇用表!C38</f>
        <v>86188</v>
      </c>
      <c r="V40" s="94">
        <f>雇用表!F38</f>
        <v>86188</v>
      </c>
      <c r="W40" s="114">
        <f t="shared" si="8"/>
        <v>6.3051779887924861E-2</v>
      </c>
      <c r="X40" s="91">
        <f t="shared" si="9"/>
        <v>6.3051779887924861E-2</v>
      </c>
      <c r="Z40" s="32">
        <v>36</v>
      </c>
      <c r="AA40" s="47" t="s">
        <v>38</v>
      </c>
      <c r="AB40" s="100">
        <v>501922</v>
      </c>
      <c r="AC40" s="53">
        <v>0</v>
      </c>
      <c r="AD40" s="53">
        <v>467090</v>
      </c>
      <c r="AE40" s="53">
        <v>1395</v>
      </c>
      <c r="AF40" s="53">
        <v>0</v>
      </c>
      <c r="AG40" s="101">
        <f>取引基本表!BL40</f>
        <v>1366940</v>
      </c>
      <c r="AH40" s="107">
        <f t="shared" si="10"/>
        <v>0.70991192005501336</v>
      </c>
      <c r="AI40" s="108">
        <f t="shared" si="11"/>
        <v>0.36718656268746253</v>
      </c>
      <c r="AK40" s="58">
        <v>36</v>
      </c>
      <c r="AL40" s="47" t="s">
        <v>38</v>
      </c>
      <c r="AM40" s="68">
        <f>取引基本表!AV40</f>
        <v>77781</v>
      </c>
      <c r="AN40" s="107">
        <f t="shared" si="12"/>
        <v>4.1848694219697872E-3</v>
      </c>
      <c r="AP40" s="58">
        <v>36</v>
      </c>
      <c r="AQ40" s="158" t="s">
        <v>38</v>
      </c>
      <c r="AR40" s="159">
        <f>取引基本表!BB40</f>
        <v>1366940</v>
      </c>
      <c r="AS40" s="160">
        <f>取引基本表!BE40</f>
        <v>0</v>
      </c>
      <c r="AT40" s="160">
        <f>ABS(取引基本表!BJ40)</f>
        <v>0</v>
      </c>
      <c r="AU40" s="161">
        <f t="shared" si="13"/>
        <v>0</v>
      </c>
      <c r="AV40" s="162">
        <f t="shared" si="14"/>
        <v>0</v>
      </c>
      <c r="AW40" s="163">
        <f t="shared" si="15"/>
        <v>1</v>
      </c>
    </row>
    <row r="41" spans="1:49" ht="15" customHeight="1" x14ac:dyDescent="0.15">
      <c r="A41" s="31">
        <v>37</v>
      </c>
      <c r="B41" s="47" t="s">
        <v>39</v>
      </c>
      <c r="C41" s="111">
        <f t="shared" si="0"/>
        <v>0.8077383968903511</v>
      </c>
      <c r="D41" s="133">
        <f t="shared" si="1"/>
        <v>5.6924209729643065E-2</v>
      </c>
      <c r="E41" s="133">
        <f t="shared" si="2"/>
        <v>5.6774293729944789E-2</v>
      </c>
      <c r="F41" s="133">
        <f t="shared" si="3"/>
        <v>0.67739938979453929</v>
      </c>
      <c r="G41" s="133">
        <f t="shared" si="4"/>
        <v>0.49263123409904114</v>
      </c>
      <c r="H41" s="143">
        <f t="shared" si="5"/>
        <v>3.0430840702986611E-2</v>
      </c>
      <c r="K41" s="59">
        <v>37</v>
      </c>
      <c r="L41" s="82" t="s">
        <v>39</v>
      </c>
      <c r="M41" s="65">
        <f>取引基本表!BB41</f>
        <v>3745246</v>
      </c>
      <c r="N41" s="53">
        <f>ABS(取引基本表!BJ41)</f>
        <v>720067</v>
      </c>
      <c r="O41" s="83">
        <f t="shared" si="6"/>
        <v>0.19226160310964888</v>
      </c>
      <c r="P41" s="84">
        <f t="shared" si="7"/>
        <v>0.8077383968903511</v>
      </c>
      <c r="R41" s="31">
        <v>37</v>
      </c>
      <c r="S41" s="47" t="s">
        <v>39</v>
      </c>
      <c r="T41" s="97">
        <f>取引基本表!BL41</f>
        <v>3168441</v>
      </c>
      <c r="U41" s="94">
        <f>雇用表!C39</f>
        <v>180361</v>
      </c>
      <c r="V41" s="94">
        <f>雇用表!F39</f>
        <v>179886</v>
      </c>
      <c r="W41" s="114">
        <f t="shared" si="8"/>
        <v>5.6924209729643065E-2</v>
      </c>
      <c r="X41" s="91">
        <f t="shared" si="9"/>
        <v>5.6774293729944789E-2</v>
      </c>
      <c r="Z41" s="31">
        <v>37</v>
      </c>
      <c r="AA41" s="47" t="s">
        <v>39</v>
      </c>
      <c r="AB41" s="100">
        <v>1560873</v>
      </c>
      <c r="AC41" s="53">
        <v>96148</v>
      </c>
      <c r="AD41" s="53">
        <v>455034</v>
      </c>
      <c r="AE41" s="53">
        <v>41649</v>
      </c>
      <c r="AF41" s="53">
        <v>-7404</v>
      </c>
      <c r="AG41" s="101">
        <f>取引基本表!BL41</f>
        <v>3168441</v>
      </c>
      <c r="AH41" s="107">
        <f t="shared" si="10"/>
        <v>0.67739938979453929</v>
      </c>
      <c r="AI41" s="108">
        <f t="shared" si="11"/>
        <v>0.49263123409904114</v>
      </c>
      <c r="AK41" s="59">
        <v>37</v>
      </c>
      <c r="AL41" s="47" t="s">
        <v>39</v>
      </c>
      <c r="AM41" s="68">
        <f>取引基本表!AV41</f>
        <v>565595</v>
      </c>
      <c r="AN41" s="107">
        <f t="shared" si="12"/>
        <v>3.0430840702986611E-2</v>
      </c>
      <c r="AP41" s="59">
        <v>37</v>
      </c>
      <c r="AQ41" s="158" t="s">
        <v>39</v>
      </c>
      <c r="AR41" s="159">
        <f>取引基本表!BB41</f>
        <v>3745246</v>
      </c>
      <c r="AS41" s="160">
        <f>取引基本表!BE41</f>
        <v>143262</v>
      </c>
      <c r="AT41" s="160">
        <f>ABS(取引基本表!BJ41)</f>
        <v>720067</v>
      </c>
      <c r="AU41" s="161">
        <f t="shared" si="13"/>
        <v>-576805</v>
      </c>
      <c r="AV41" s="162">
        <f t="shared" si="14"/>
        <v>0.19226160310964888</v>
      </c>
      <c r="AW41" s="163">
        <f t="shared" si="15"/>
        <v>0.8077383968903511</v>
      </c>
    </row>
    <row r="42" spans="1:49" ht="15" customHeight="1" x14ac:dyDescent="0.15">
      <c r="A42" s="32">
        <v>38</v>
      </c>
      <c r="B42" s="47" t="s">
        <v>246</v>
      </c>
      <c r="C42" s="111">
        <f t="shared" si="0"/>
        <v>0.97105863544771764</v>
      </c>
      <c r="D42" s="133">
        <f t="shared" si="1"/>
        <v>0.11150942962196597</v>
      </c>
      <c r="E42" s="133">
        <f t="shared" si="2"/>
        <v>0.10754457795671976</v>
      </c>
      <c r="F42" s="133">
        <f t="shared" si="3"/>
        <v>0.61149593986807305</v>
      </c>
      <c r="G42" s="133">
        <f t="shared" si="4"/>
        <v>0.50355944906141137</v>
      </c>
      <c r="H42" s="143">
        <f t="shared" si="5"/>
        <v>4.8832461729893452E-2</v>
      </c>
      <c r="K42" s="58">
        <v>38</v>
      </c>
      <c r="L42" s="82" t="s">
        <v>246</v>
      </c>
      <c r="M42" s="65">
        <f>取引基本表!BB42</f>
        <v>3602940</v>
      </c>
      <c r="N42" s="53">
        <f>ABS(取引基本表!BJ42)</f>
        <v>104274</v>
      </c>
      <c r="O42" s="83">
        <f t="shared" si="6"/>
        <v>2.8941364552282304E-2</v>
      </c>
      <c r="P42" s="84">
        <f t="shared" si="7"/>
        <v>0.97105863544771764</v>
      </c>
      <c r="R42" s="32">
        <v>38</v>
      </c>
      <c r="S42" s="47" t="s">
        <v>246</v>
      </c>
      <c r="T42" s="97">
        <f>取引基本表!BL42</f>
        <v>3521191</v>
      </c>
      <c r="U42" s="94">
        <f>雇用表!C40</f>
        <v>392646</v>
      </c>
      <c r="V42" s="94">
        <f>雇用表!F40</f>
        <v>378685</v>
      </c>
      <c r="W42" s="114">
        <f t="shared" si="8"/>
        <v>0.11150942962196597</v>
      </c>
      <c r="X42" s="91">
        <f t="shared" si="9"/>
        <v>0.10754457795671976</v>
      </c>
      <c r="Z42" s="32">
        <v>38</v>
      </c>
      <c r="AA42" s="47" t="s">
        <v>246</v>
      </c>
      <c r="AB42" s="100">
        <v>1773129</v>
      </c>
      <c r="AC42" s="53">
        <v>140566</v>
      </c>
      <c r="AD42" s="53">
        <v>226556</v>
      </c>
      <c r="AE42" s="53">
        <v>52676</v>
      </c>
      <c r="AF42" s="53">
        <v>-39733</v>
      </c>
      <c r="AG42" s="101">
        <f>取引基本表!BL42</f>
        <v>3521191</v>
      </c>
      <c r="AH42" s="107">
        <f t="shared" si="10"/>
        <v>0.61149593986807305</v>
      </c>
      <c r="AI42" s="108">
        <f t="shared" si="11"/>
        <v>0.50355944906141137</v>
      </c>
      <c r="AK42" s="58">
        <v>38</v>
      </c>
      <c r="AL42" s="47" t="s">
        <v>246</v>
      </c>
      <c r="AM42" s="68">
        <f>取引基本表!AV42</f>
        <v>907612</v>
      </c>
      <c r="AN42" s="107">
        <f t="shared" si="12"/>
        <v>4.8832461729893452E-2</v>
      </c>
      <c r="AP42" s="58">
        <v>38</v>
      </c>
      <c r="AQ42" s="158" t="s">
        <v>246</v>
      </c>
      <c r="AR42" s="159">
        <f>取引基本表!BB42</f>
        <v>3602940</v>
      </c>
      <c r="AS42" s="160">
        <f>取引基本表!BE42</f>
        <v>22525</v>
      </c>
      <c r="AT42" s="160">
        <f>ABS(取引基本表!BJ42)</f>
        <v>104274</v>
      </c>
      <c r="AU42" s="161">
        <f t="shared" si="13"/>
        <v>-81749</v>
      </c>
      <c r="AV42" s="162">
        <f t="shared" si="14"/>
        <v>2.8941364552282304E-2</v>
      </c>
      <c r="AW42" s="163">
        <f t="shared" si="15"/>
        <v>0.97105863544771764</v>
      </c>
    </row>
    <row r="43" spans="1:49" ht="15" customHeight="1" x14ac:dyDescent="0.15">
      <c r="A43" s="31">
        <v>39</v>
      </c>
      <c r="B43" s="47" t="s">
        <v>247</v>
      </c>
      <c r="C43" s="111">
        <f t="shared" si="0"/>
        <v>0.76665637289737365</v>
      </c>
      <c r="D43" s="133">
        <f t="shared" si="1"/>
        <v>0.12280769397600813</v>
      </c>
      <c r="E43" s="133">
        <f t="shared" si="2"/>
        <v>0.11574219107703133</v>
      </c>
      <c r="F43" s="133">
        <f t="shared" si="3"/>
        <v>0.56981883202321104</v>
      </c>
      <c r="G43" s="133">
        <f t="shared" si="4"/>
        <v>0.49876859755068992</v>
      </c>
      <c r="H43" s="143">
        <f t="shared" si="5"/>
        <v>1.0068791202181097E-2</v>
      </c>
      <c r="K43" s="59">
        <v>39</v>
      </c>
      <c r="L43" s="82" t="s">
        <v>247</v>
      </c>
      <c r="M43" s="65">
        <f>取引基本表!BB43</f>
        <v>268771</v>
      </c>
      <c r="N43" s="53">
        <f>ABS(取引基本表!BJ43)</f>
        <v>62716</v>
      </c>
      <c r="O43" s="83">
        <f t="shared" si="6"/>
        <v>0.23334362710262641</v>
      </c>
      <c r="P43" s="84">
        <f t="shared" si="7"/>
        <v>0.76665637289737365</v>
      </c>
      <c r="R43" s="31">
        <v>39</v>
      </c>
      <c r="S43" s="47" t="s">
        <v>247</v>
      </c>
      <c r="T43" s="97">
        <f>取引基本表!BL43</f>
        <v>207487</v>
      </c>
      <c r="U43" s="94">
        <f>雇用表!C41</f>
        <v>25481</v>
      </c>
      <c r="V43" s="94">
        <f>雇用表!F41</f>
        <v>24015</v>
      </c>
      <c r="W43" s="114">
        <f t="shared" si="8"/>
        <v>0.12280769397600813</v>
      </c>
      <c r="X43" s="91">
        <f t="shared" si="9"/>
        <v>0.11574219107703133</v>
      </c>
      <c r="Z43" s="31">
        <v>39</v>
      </c>
      <c r="AA43" s="47" t="s">
        <v>247</v>
      </c>
      <c r="AB43" s="100">
        <v>103488</v>
      </c>
      <c r="AC43" s="53">
        <v>-1278</v>
      </c>
      <c r="AD43" s="53">
        <v>12923</v>
      </c>
      <c r="AE43" s="53">
        <v>7249</v>
      </c>
      <c r="AF43" s="53">
        <v>-4152</v>
      </c>
      <c r="AG43" s="101">
        <f>取引基本表!BL43</f>
        <v>207487</v>
      </c>
      <c r="AH43" s="107">
        <f t="shared" si="10"/>
        <v>0.56981883202321104</v>
      </c>
      <c r="AI43" s="108">
        <f t="shared" si="11"/>
        <v>0.49876859755068992</v>
      </c>
      <c r="AK43" s="59">
        <v>39</v>
      </c>
      <c r="AL43" s="47" t="s">
        <v>247</v>
      </c>
      <c r="AM43" s="68">
        <f>取引基本表!AV43</f>
        <v>187141</v>
      </c>
      <c r="AN43" s="107">
        <f t="shared" si="12"/>
        <v>1.0068791202181097E-2</v>
      </c>
      <c r="AP43" s="59">
        <v>39</v>
      </c>
      <c r="AQ43" s="158" t="s">
        <v>247</v>
      </c>
      <c r="AR43" s="159">
        <f>取引基本表!BB43</f>
        <v>268771</v>
      </c>
      <c r="AS43" s="160">
        <f>取引基本表!BE43</f>
        <v>1432</v>
      </c>
      <c r="AT43" s="160">
        <f>ABS(取引基本表!BJ43)</f>
        <v>62716</v>
      </c>
      <c r="AU43" s="161">
        <f t="shared" si="13"/>
        <v>-61284</v>
      </c>
      <c r="AV43" s="162">
        <f t="shared" si="14"/>
        <v>0.23334362710262641</v>
      </c>
      <c r="AW43" s="163">
        <f t="shared" si="15"/>
        <v>0.76665637289737365</v>
      </c>
    </row>
    <row r="44" spans="1:49" ht="15" customHeight="1" x14ac:dyDescent="0.15">
      <c r="A44" s="32">
        <v>40</v>
      </c>
      <c r="B44" s="47" t="s">
        <v>40</v>
      </c>
      <c r="C44" s="111">
        <f t="shared" si="0"/>
        <v>0.83152786688408953</v>
      </c>
      <c r="D44" s="133">
        <f t="shared" si="1"/>
        <v>0.10506564935424789</v>
      </c>
      <c r="E44" s="133">
        <f t="shared" si="2"/>
        <v>9.5564378283864562E-2</v>
      </c>
      <c r="F44" s="133">
        <f t="shared" si="3"/>
        <v>0.61317771700844281</v>
      </c>
      <c r="G44" s="133">
        <f t="shared" si="4"/>
        <v>0.36648880575485754</v>
      </c>
      <c r="H44" s="143">
        <f t="shared" si="5"/>
        <v>1.4588585762060681E-2</v>
      </c>
      <c r="K44" s="58">
        <v>40</v>
      </c>
      <c r="L44" s="82" t="s">
        <v>40</v>
      </c>
      <c r="M44" s="65">
        <f>取引基本表!BB44</f>
        <v>4877133</v>
      </c>
      <c r="N44" s="53">
        <f>ABS(取引基本表!BJ44)</f>
        <v>821661</v>
      </c>
      <c r="O44" s="83">
        <f t="shared" si="6"/>
        <v>0.16847213311591053</v>
      </c>
      <c r="P44" s="84">
        <f t="shared" si="7"/>
        <v>0.83152786688408953</v>
      </c>
      <c r="R44" s="32">
        <v>40</v>
      </c>
      <c r="S44" s="47" t="s">
        <v>40</v>
      </c>
      <c r="T44" s="97">
        <f>取引基本表!BL44</f>
        <v>4384887</v>
      </c>
      <c r="U44" s="94">
        <f>雇用表!C42</f>
        <v>460701</v>
      </c>
      <c r="V44" s="94">
        <f>雇用表!F42</f>
        <v>419039</v>
      </c>
      <c r="W44" s="114">
        <f t="shared" si="8"/>
        <v>0.10506564935424789</v>
      </c>
      <c r="X44" s="91">
        <f t="shared" si="9"/>
        <v>9.5564378283864562E-2</v>
      </c>
      <c r="Z44" s="32">
        <v>40</v>
      </c>
      <c r="AA44" s="47" t="s">
        <v>40</v>
      </c>
      <c r="AB44" s="100">
        <v>1607012</v>
      </c>
      <c r="AC44" s="53">
        <v>377589</v>
      </c>
      <c r="AD44" s="53">
        <v>490216</v>
      </c>
      <c r="AE44" s="53">
        <v>214089</v>
      </c>
      <c r="AF44" s="53">
        <v>-191</v>
      </c>
      <c r="AG44" s="101">
        <f>取引基本表!BL44</f>
        <v>4384887</v>
      </c>
      <c r="AH44" s="107">
        <f t="shared" si="10"/>
        <v>0.61317771700844281</v>
      </c>
      <c r="AI44" s="108">
        <f t="shared" si="11"/>
        <v>0.36648880575485754</v>
      </c>
      <c r="AK44" s="58">
        <v>40</v>
      </c>
      <c r="AL44" s="47" t="s">
        <v>40</v>
      </c>
      <c r="AM44" s="68">
        <f>取引基本表!AV44</f>
        <v>271147</v>
      </c>
      <c r="AN44" s="107">
        <f t="shared" si="12"/>
        <v>1.4588585762060681E-2</v>
      </c>
      <c r="AP44" s="58">
        <v>40</v>
      </c>
      <c r="AQ44" s="158" t="s">
        <v>40</v>
      </c>
      <c r="AR44" s="159">
        <f>取引基本表!BB44</f>
        <v>4877133</v>
      </c>
      <c r="AS44" s="160">
        <f>取引基本表!BE44</f>
        <v>329415</v>
      </c>
      <c r="AT44" s="160">
        <f>ABS(取引基本表!BJ44)</f>
        <v>821661</v>
      </c>
      <c r="AU44" s="161">
        <f t="shared" si="13"/>
        <v>-492246</v>
      </c>
      <c r="AV44" s="162">
        <f t="shared" si="14"/>
        <v>0.16847213311591053</v>
      </c>
      <c r="AW44" s="163">
        <f t="shared" si="15"/>
        <v>0.83152786688408953</v>
      </c>
    </row>
    <row r="45" spans="1:49" ht="15" customHeight="1" x14ac:dyDescent="0.15">
      <c r="A45" s="31">
        <v>41</v>
      </c>
      <c r="B45" s="47" t="s">
        <v>41</v>
      </c>
      <c r="C45" s="111">
        <f t="shared" si="0"/>
        <v>0.5981420835818434</v>
      </c>
      <c r="D45" s="133">
        <f t="shared" si="1"/>
        <v>0.18646611177594161</v>
      </c>
      <c r="E45" s="133">
        <f t="shared" si="2"/>
        <v>0.16536433207124526</v>
      </c>
      <c r="F45" s="133">
        <f t="shared" si="3"/>
        <v>0.51596704897888579</v>
      </c>
      <c r="G45" s="133">
        <f t="shared" si="4"/>
        <v>0.2663407709140716</v>
      </c>
      <c r="H45" s="143">
        <f t="shared" si="5"/>
        <v>0.1448221138613113</v>
      </c>
      <c r="K45" s="59">
        <v>41</v>
      </c>
      <c r="L45" s="82" t="s">
        <v>41</v>
      </c>
      <c r="M45" s="65">
        <f>取引基本表!BB45</f>
        <v>3566253</v>
      </c>
      <c r="N45" s="53">
        <f>ABS(取引基本表!BJ45)</f>
        <v>1433127</v>
      </c>
      <c r="O45" s="83">
        <f t="shared" si="6"/>
        <v>0.40185791641815655</v>
      </c>
      <c r="P45" s="84">
        <f t="shared" si="7"/>
        <v>0.5981420835818434</v>
      </c>
      <c r="R45" s="31">
        <v>41</v>
      </c>
      <c r="S45" s="47" t="s">
        <v>41</v>
      </c>
      <c r="T45" s="97">
        <f>取引基本表!BL45</f>
        <v>2803555</v>
      </c>
      <c r="U45" s="94">
        <f>雇用表!C43</f>
        <v>522768</v>
      </c>
      <c r="V45" s="94">
        <f>雇用表!F43</f>
        <v>463608</v>
      </c>
      <c r="W45" s="114">
        <f t="shared" si="8"/>
        <v>0.18646611177594161</v>
      </c>
      <c r="X45" s="91">
        <f t="shared" si="9"/>
        <v>0.16536433207124526</v>
      </c>
      <c r="Z45" s="31">
        <v>41</v>
      </c>
      <c r="AA45" s="47" t="s">
        <v>41</v>
      </c>
      <c r="AB45" s="100">
        <v>746701</v>
      </c>
      <c r="AC45" s="53">
        <v>288726</v>
      </c>
      <c r="AD45" s="53">
        <v>273521</v>
      </c>
      <c r="AE45" s="53">
        <v>137611</v>
      </c>
      <c r="AF45" s="53">
        <v>-17</v>
      </c>
      <c r="AG45" s="101">
        <f>取引基本表!BL45</f>
        <v>2803555</v>
      </c>
      <c r="AH45" s="107">
        <f t="shared" si="10"/>
        <v>0.51596704897888579</v>
      </c>
      <c r="AI45" s="108">
        <f t="shared" si="11"/>
        <v>0.2663407709140716</v>
      </c>
      <c r="AK45" s="59">
        <v>41</v>
      </c>
      <c r="AL45" s="47" t="s">
        <v>41</v>
      </c>
      <c r="AM45" s="68">
        <f>取引基本表!AV45</f>
        <v>2691699</v>
      </c>
      <c r="AN45" s="107">
        <f t="shared" si="12"/>
        <v>0.1448221138613113</v>
      </c>
      <c r="AP45" s="59">
        <v>41</v>
      </c>
      <c r="AQ45" s="158" t="s">
        <v>41</v>
      </c>
      <c r="AR45" s="159">
        <f>取引基本表!BB45</f>
        <v>3566253</v>
      </c>
      <c r="AS45" s="160">
        <f>取引基本表!BE45</f>
        <v>670429</v>
      </c>
      <c r="AT45" s="160">
        <f>ABS(取引基本表!BJ45)</f>
        <v>1433127</v>
      </c>
      <c r="AU45" s="161">
        <f t="shared" si="13"/>
        <v>-762698</v>
      </c>
      <c r="AV45" s="162">
        <f t="shared" si="14"/>
        <v>0.40185791641815655</v>
      </c>
      <c r="AW45" s="163">
        <f t="shared" si="15"/>
        <v>0.5981420835818434</v>
      </c>
    </row>
    <row r="46" spans="1:49" ht="15" customHeight="1" x14ac:dyDescent="0.15">
      <c r="A46" s="32">
        <v>42</v>
      </c>
      <c r="B46" s="47" t="s">
        <v>248</v>
      </c>
      <c r="C46" s="111">
        <f t="shared" si="0"/>
        <v>1</v>
      </c>
      <c r="D46" s="133">
        <f t="shared" si="1"/>
        <v>0</v>
      </c>
      <c r="E46" s="133">
        <f t="shared" si="2"/>
        <v>0</v>
      </c>
      <c r="F46" s="133">
        <f t="shared" si="3"/>
        <v>-5.3539496086262839E-5</v>
      </c>
      <c r="G46" s="133">
        <f t="shared" si="4"/>
        <v>0</v>
      </c>
      <c r="H46" s="143">
        <f t="shared" si="5"/>
        <v>0</v>
      </c>
      <c r="K46" s="58">
        <v>42</v>
      </c>
      <c r="L46" s="82" t="s">
        <v>248</v>
      </c>
      <c r="M46" s="65">
        <f>取引基本表!BB46</f>
        <v>93389</v>
      </c>
      <c r="N46" s="53">
        <f>ABS(取引基本表!BJ46)</f>
        <v>0</v>
      </c>
      <c r="O46" s="83">
        <f t="shared" si="6"/>
        <v>0</v>
      </c>
      <c r="P46" s="84">
        <f t="shared" si="7"/>
        <v>1</v>
      </c>
      <c r="R46" s="32">
        <v>42</v>
      </c>
      <c r="S46" s="47" t="s">
        <v>248</v>
      </c>
      <c r="T46" s="97">
        <f>取引基本表!BL46</f>
        <v>93389</v>
      </c>
      <c r="U46" s="94">
        <f>雇用表!C44</f>
        <v>0</v>
      </c>
      <c r="V46" s="94">
        <f>雇用表!F44</f>
        <v>0</v>
      </c>
      <c r="W46" s="114">
        <f t="shared" si="8"/>
        <v>0</v>
      </c>
      <c r="X46" s="91">
        <f t="shared" si="9"/>
        <v>0</v>
      </c>
      <c r="Z46" s="32">
        <v>42</v>
      </c>
      <c r="AA46" s="47" t="s">
        <v>248</v>
      </c>
      <c r="AB46" s="100">
        <v>0</v>
      </c>
      <c r="AC46" s="53">
        <v>-5</v>
      </c>
      <c r="AD46" s="53">
        <v>0</v>
      </c>
      <c r="AE46" s="53">
        <v>0</v>
      </c>
      <c r="AF46" s="53">
        <v>0</v>
      </c>
      <c r="AG46" s="101">
        <f>取引基本表!BL46</f>
        <v>93389</v>
      </c>
      <c r="AH46" s="107">
        <f t="shared" si="10"/>
        <v>-5.3539496086262839E-5</v>
      </c>
      <c r="AI46" s="108">
        <f t="shared" si="11"/>
        <v>0</v>
      </c>
      <c r="AK46" s="58">
        <v>42</v>
      </c>
      <c r="AL46" s="47" t="s">
        <v>248</v>
      </c>
      <c r="AM46" s="68">
        <f>取引基本表!AV46</f>
        <v>0</v>
      </c>
      <c r="AN46" s="107">
        <f t="shared" si="12"/>
        <v>0</v>
      </c>
      <c r="AP46" s="58">
        <v>42</v>
      </c>
      <c r="AQ46" s="158" t="s">
        <v>248</v>
      </c>
      <c r="AR46" s="159">
        <f>取引基本表!BB46</f>
        <v>93389</v>
      </c>
      <c r="AS46" s="160">
        <f>取引基本表!BE46</f>
        <v>0</v>
      </c>
      <c r="AT46" s="160">
        <f>ABS(取引基本表!BJ46)</f>
        <v>0</v>
      </c>
      <c r="AU46" s="161">
        <f t="shared" si="13"/>
        <v>0</v>
      </c>
      <c r="AV46" s="162">
        <f t="shared" si="14"/>
        <v>0</v>
      </c>
      <c r="AW46" s="163">
        <f t="shared" si="15"/>
        <v>1</v>
      </c>
    </row>
    <row r="47" spans="1:49" ht="15" customHeight="1" x14ac:dyDescent="0.15">
      <c r="A47" s="36">
        <v>43</v>
      </c>
      <c r="B47" s="47" t="s">
        <v>249</v>
      </c>
      <c r="C47" s="112">
        <f t="shared" si="0"/>
        <v>0.4534885254985257</v>
      </c>
      <c r="D47" s="134">
        <f t="shared" si="1"/>
        <v>2.3031681276405604E-3</v>
      </c>
      <c r="E47" s="134">
        <f t="shared" si="2"/>
        <v>2.2959026130423251E-3</v>
      </c>
      <c r="F47" s="134">
        <f t="shared" si="3"/>
        <v>0.40759173620369599</v>
      </c>
      <c r="G47" s="134">
        <f t="shared" si="4"/>
        <v>1.2667424702023082E-2</v>
      </c>
      <c r="H47" s="144">
        <f t="shared" si="5"/>
        <v>3.3035186293432189E-5</v>
      </c>
      <c r="K47" s="61">
        <v>43</v>
      </c>
      <c r="L47" s="85" t="s">
        <v>249</v>
      </c>
      <c r="M47" s="66">
        <f>取引基本表!BB47</f>
        <v>606388</v>
      </c>
      <c r="N47" s="62">
        <f>ABS(取引基本表!BJ47)</f>
        <v>331398</v>
      </c>
      <c r="O47" s="86">
        <f t="shared" si="6"/>
        <v>0.5465114745014743</v>
      </c>
      <c r="P47" s="87">
        <f t="shared" si="7"/>
        <v>0.4534885254985257</v>
      </c>
      <c r="R47" s="36">
        <v>43</v>
      </c>
      <c r="S47" s="47" t="s">
        <v>249</v>
      </c>
      <c r="T47" s="98">
        <f>取引基本表!BL47</f>
        <v>275273</v>
      </c>
      <c r="U47" s="95">
        <f>雇用表!C45</f>
        <v>634</v>
      </c>
      <c r="V47" s="95">
        <f>雇用表!F45</f>
        <v>632</v>
      </c>
      <c r="W47" s="115">
        <f t="shared" si="8"/>
        <v>2.3031681276405604E-3</v>
      </c>
      <c r="X47" s="92">
        <f t="shared" si="9"/>
        <v>2.2959026130423251E-3</v>
      </c>
      <c r="Z47" s="31">
        <v>43</v>
      </c>
      <c r="AA47" s="47" t="s">
        <v>249</v>
      </c>
      <c r="AB47" s="102">
        <v>3487</v>
      </c>
      <c r="AC47" s="62">
        <v>91787</v>
      </c>
      <c r="AD47" s="62">
        <v>13499</v>
      </c>
      <c r="AE47" s="62">
        <v>4818</v>
      </c>
      <c r="AF47" s="62">
        <v>-1392</v>
      </c>
      <c r="AG47" s="103">
        <f>取引基本表!BL47</f>
        <v>275273</v>
      </c>
      <c r="AH47" s="107">
        <f t="shared" si="10"/>
        <v>0.40759173620369599</v>
      </c>
      <c r="AI47" s="108">
        <f t="shared" si="11"/>
        <v>1.2667424702023082E-2</v>
      </c>
      <c r="AK47" s="61">
        <v>43</v>
      </c>
      <c r="AL47" s="47" t="s">
        <v>249</v>
      </c>
      <c r="AM47" s="68">
        <f>取引基本表!AV47</f>
        <v>614</v>
      </c>
      <c r="AN47" s="107">
        <f t="shared" si="12"/>
        <v>3.3035186293432189E-5</v>
      </c>
      <c r="AP47" s="164">
        <v>43</v>
      </c>
      <c r="AQ47" s="165" t="s">
        <v>249</v>
      </c>
      <c r="AR47" s="166">
        <f>取引基本表!BB47</f>
        <v>606388</v>
      </c>
      <c r="AS47" s="167">
        <f>取引基本表!BE47</f>
        <v>283</v>
      </c>
      <c r="AT47" s="167">
        <f>ABS(取引基本表!BJ47)</f>
        <v>331398</v>
      </c>
      <c r="AU47" s="168">
        <f t="shared" si="13"/>
        <v>-331115</v>
      </c>
      <c r="AV47" s="169">
        <f t="shared" si="14"/>
        <v>0.5465114745014743</v>
      </c>
      <c r="AW47" s="170">
        <f t="shared" si="15"/>
        <v>0.4534885254985257</v>
      </c>
    </row>
    <row r="48" spans="1:49" ht="20.25" customHeight="1" x14ac:dyDescent="0.15">
      <c r="A48" s="14" t="s">
        <v>199</v>
      </c>
      <c r="B48" s="50" t="s">
        <v>42</v>
      </c>
      <c r="C48" s="113">
        <f t="shared" si="0"/>
        <v>0.6223271548046555</v>
      </c>
      <c r="D48" s="135">
        <f t="shared" si="1"/>
        <v>5.2929230967761406E-2</v>
      </c>
      <c r="E48" s="135">
        <f t="shared" si="2"/>
        <v>4.8667608708060341E-2</v>
      </c>
      <c r="F48" s="135">
        <f t="shared" si="3"/>
        <v>0.4580197971513183</v>
      </c>
      <c r="G48" s="135">
        <f t="shared" si="4"/>
        <v>0.23286358974899193</v>
      </c>
      <c r="H48" s="145">
        <f t="shared" si="5"/>
        <v>1</v>
      </c>
      <c r="K48" s="14" t="s">
        <v>199</v>
      </c>
      <c r="L48" s="88" t="s">
        <v>42</v>
      </c>
      <c r="M48" s="67">
        <f>取引基本表!BB48</f>
        <v>76351457</v>
      </c>
      <c r="N48" s="63">
        <f>ABS(取引基本表!BJ48)</f>
        <v>28835872</v>
      </c>
      <c r="O48" s="89">
        <f t="shared" si="6"/>
        <v>0.3776728451953445</v>
      </c>
      <c r="P48" s="90">
        <f t="shared" si="7"/>
        <v>0.6223271548046555</v>
      </c>
      <c r="R48" s="14" t="s">
        <v>199</v>
      </c>
      <c r="S48" s="50" t="s">
        <v>42</v>
      </c>
      <c r="T48" s="99">
        <f>取引基本表!BL48</f>
        <v>78980252</v>
      </c>
      <c r="U48" s="96">
        <f>雇用表!C46</f>
        <v>4180364</v>
      </c>
      <c r="V48" s="96">
        <f>雇用表!F46</f>
        <v>3843780</v>
      </c>
      <c r="W48" s="116">
        <f t="shared" si="8"/>
        <v>5.2929230967761406E-2</v>
      </c>
      <c r="X48" s="93">
        <f t="shared" si="9"/>
        <v>4.8667608708060341E-2</v>
      </c>
      <c r="Z48" s="30" t="s">
        <v>199</v>
      </c>
      <c r="AA48" s="50" t="s">
        <v>42</v>
      </c>
      <c r="AB48" s="104">
        <v>18391625</v>
      </c>
      <c r="AC48" s="63">
        <v>6730810</v>
      </c>
      <c r="AD48" s="63">
        <v>9083091</v>
      </c>
      <c r="AE48" s="63">
        <v>2114142</v>
      </c>
      <c r="AF48" s="63">
        <v>-145149</v>
      </c>
      <c r="AG48" s="105">
        <f>取引基本表!BL48</f>
        <v>78980252</v>
      </c>
      <c r="AH48" s="109">
        <f t="shared" si="10"/>
        <v>0.4580197971513183</v>
      </c>
      <c r="AI48" s="110">
        <f t="shared" si="11"/>
        <v>0.23286358974899193</v>
      </c>
      <c r="AK48" s="14" t="s">
        <v>199</v>
      </c>
      <c r="AL48" s="50" t="s">
        <v>42</v>
      </c>
      <c r="AM48" s="69">
        <f>取引基本表!AV48</f>
        <v>18586243</v>
      </c>
      <c r="AN48" s="109">
        <f t="shared" si="12"/>
        <v>1</v>
      </c>
      <c r="AP48" s="14" t="s">
        <v>199</v>
      </c>
      <c r="AQ48" s="50" t="s">
        <v>42</v>
      </c>
      <c r="AR48" s="69">
        <f>取引基本表!BB48</f>
        <v>76351457</v>
      </c>
      <c r="AS48" s="71">
        <f>取引基本表!BE48</f>
        <v>31464667</v>
      </c>
      <c r="AT48" s="146">
        <f>ABS(取引基本表!BJ48)</f>
        <v>28835872</v>
      </c>
      <c r="AU48" s="149">
        <f t="shared" si="13"/>
        <v>2628795</v>
      </c>
      <c r="AV48" s="150">
        <f t="shared" si="14"/>
        <v>0.3776728451953445</v>
      </c>
      <c r="AW48" s="151">
        <f t="shared" si="15"/>
        <v>0.6223271548046555</v>
      </c>
    </row>
  </sheetData>
  <mergeCells count="1">
    <mergeCell ref="W3:X3"/>
  </mergeCells>
  <phoneticPr fontId="5"/>
  <pageMargins left="0.59055118110236227" right="0.39370078740157483" top="0.98425196850393704" bottom="0.59055118110236227" header="0.51181102362204722" footer="0.31496062992125984"/>
  <pageSetup paperSize="9" scale="28" orientation="landscape" verticalDpi="200" r:id="rId1"/>
  <headerFooter alignWithMargins="0">
    <oddHeader>&amp;L&amp;F&amp;R&amp;A</oddHeader>
    <oddFooter>&amp;R&amp;P</oddFooter>
  </headerFooter>
  <colBreaks count="2" manualBreakCount="2">
    <brk id="17" max="1048575" man="1"/>
    <brk id="36"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pageSetUpPr fitToPage="1"/>
  </sheetPr>
  <dimension ref="A1:BP56"/>
  <sheetViews>
    <sheetView zoomScaleNormal="100" workbookViewId="0">
      <pane xSplit="2" ySplit="4" topLeftCell="C5" activePane="bottomRight" state="frozen"/>
      <selection pane="topRight"/>
      <selection pane="bottomLeft"/>
      <selection pane="bottomRight" activeCell="G15" sqref="G15"/>
    </sheetView>
  </sheetViews>
  <sheetFormatPr defaultColWidth="9" defaultRowHeight="15.75" customHeight="1" x14ac:dyDescent="0.15"/>
  <cols>
    <col min="1" max="1" width="3.625" style="19" customWidth="1"/>
    <col min="2" max="2" width="24.75" style="22" bestFit="1" customWidth="1"/>
    <col min="3" max="58" width="9.125" style="22" customWidth="1"/>
    <col min="59" max="59" width="10.25" style="22" customWidth="1"/>
    <col min="60" max="60" width="9.75" style="22" customWidth="1"/>
    <col min="61" max="62" width="11.625" style="22" customWidth="1"/>
    <col min="63" max="63" width="9.75" style="22" customWidth="1"/>
    <col min="64" max="64" width="9.125" style="22" customWidth="1"/>
    <col min="65" max="65" width="4.75" style="22" customWidth="1"/>
    <col min="66" max="66" width="9.25" style="22" bestFit="1" customWidth="1"/>
    <col min="67" max="67" width="10.625" style="22" customWidth="1"/>
    <col min="68" max="68" width="10.5" style="22" bestFit="1" customWidth="1"/>
    <col min="69" max="16384" width="9" style="22"/>
  </cols>
  <sheetData>
    <row r="1" spans="1:68" ht="15.75" customHeight="1" x14ac:dyDescent="0.15">
      <c r="A1" s="18"/>
      <c r="E1" s="22" t="s">
        <v>163</v>
      </c>
      <c r="G1" s="22" t="s">
        <v>153</v>
      </c>
    </row>
    <row r="2" spans="1:68" ht="15.75" customHeight="1" thickBot="1" x14ac:dyDescent="0.2">
      <c r="A2" s="19" t="s">
        <v>365</v>
      </c>
      <c r="BK2" s="22" t="s">
        <v>0</v>
      </c>
      <c r="BL2" s="39"/>
      <c r="BP2" s="39" t="s">
        <v>0</v>
      </c>
    </row>
    <row r="3" spans="1:68" ht="15.75" customHeight="1" x14ac:dyDescent="0.15">
      <c r="A3" s="20" t="s">
        <v>1</v>
      </c>
      <c r="B3" s="40"/>
      <c r="C3" s="23" t="s">
        <v>182</v>
      </c>
      <c r="D3" s="24" t="s">
        <v>208</v>
      </c>
      <c r="E3" s="24" t="s">
        <v>209</v>
      </c>
      <c r="F3" s="24" t="s">
        <v>183</v>
      </c>
      <c r="G3" s="24" t="s">
        <v>3</v>
      </c>
      <c r="H3" s="24" t="s">
        <v>7</v>
      </c>
      <c r="I3" s="24" t="s">
        <v>8</v>
      </c>
      <c r="J3" s="24" t="s">
        <v>12</v>
      </c>
      <c r="K3" s="24" t="s">
        <v>13</v>
      </c>
      <c r="L3" s="24" t="s">
        <v>14</v>
      </c>
      <c r="M3" s="24" t="s">
        <v>15</v>
      </c>
      <c r="N3" s="24" t="s">
        <v>16</v>
      </c>
      <c r="O3" s="24" t="s">
        <v>17</v>
      </c>
      <c r="P3" s="24" t="s">
        <v>18</v>
      </c>
      <c r="Q3" s="24" t="s">
        <v>19</v>
      </c>
      <c r="R3" s="24" t="s">
        <v>20</v>
      </c>
      <c r="S3" s="24" t="s">
        <v>21</v>
      </c>
      <c r="T3" s="24" t="s">
        <v>22</v>
      </c>
      <c r="U3" s="24" t="s">
        <v>23</v>
      </c>
      <c r="V3" s="24" t="s">
        <v>24</v>
      </c>
      <c r="W3" s="24" t="s">
        <v>25</v>
      </c>
      <c r="X3" s="24" t="s">
        <v>26</v>
      </c>
      <c r="Y3" s="24" t="s">
        <v>53</v>
      </c>
      <c r="Z3" s="24" t="s">
        <v>121</v>
      </c>
      <c r="AA3" s="24" t="s">
        <v>122</v>
      </c>
      <c r="AB3" s="24" t="s">
        <v>124</v>
      </c>
      <c r="AC3" s="24" t="s">
        <v>184</v>
      </c>
      <c r="AD3" s="24" t="s">
        <v>185</v>
      </c>
      <c r="AE3" s="24" t="s">
        <v>186</v>
      </c>
      <c r="AF3" s="24" t="s">
        <v>187</v>
      </c>
      <c r="AG3" s="24" t="s">
        <v>188</v>
      </c>
      <c r="AH3" s="24" t="s">
        <v>189</v>
      </c>
      <c r="AI3" s="24" t="s">
        <v>190</v>
      </c>
      <c r="AJ3" s="24" t="s">
        <v>191</v>
      </c>
      <c r="AK3" s="24" t="s">
        <v>192</v>
      </c>
      <c r="AL3" s="24" t="s">
        <v>193</v>
      </c>
      <c r="AM3" s="24" t="s">
        <v>194</v>
      </c>
      <c r="AN3" s="24" t="s">
        <v>195</v>
      </c>
      <c r="AO3" s="24" t="s">
        <v>196</v>
      </c>
      <c r="AP3" s="24" t="s">
        <v>197</v>
      </c>
      <c r="AQ3" s="24" t="s">
        <v>198</v>
      </c>
      <c r="AR3" s="24" t="s">
        <v>210</v>
      </c>
      <c r="AS3" s="24" t="s">
        <v>211</v>
      </c>
      <c r="AT3" s="25" t="s">
        <v>212</v>
      </c>
      <c r="AU3" s="26" t="s">
        <v>213</v>
      </c>
      <c r="AV3" s="24" t="s">
        <v>214</v>
      </c>
      <c r="AW3" s="24" t="s">
        <v>215</v>
      </c>
      <c r="AX3" s="24" t="s">
        <v>216</v>
      </c>
      <c r="AY3" s="24" t="s">
        <v>217</v>
      </c>
      <c r="AZ3" s="27" t="s">
        <v>218</v>
      </c>
      <c r="BA3" s="394" t="s">
        <v>219</v>
      </c>
      <c r="BB3" s="395" t="s">
        <v>220</v>
      </c>
      <c r="BC3" s="26" t="s">
        <v>221</v>
      </c>
      <c r="BD3" s="24" t="s">
        <v>222</v>
      </c>
      <c r="BE3" s="396" t="s">
        <v>223</v>
      </c>
      <c r="BF3" s="397" t="s">
        <v>224</v>
      </c>
      <c r="BG3" s="398" t="s">
        <v>225</v>
      </c>
      <c r="BH3" s="26" t="s">
        <v>226</v>
      </c>
      <c r="BI3" s="27" t="s">
        <v>227</v>
      </c>
      <c r="BJ3" s="399" t="s">
        <v>228</v>
      </c>
      <c r="BK3" s="400" t="s">
        <v>229</v>
      </c>
      <c r="BL3" s="395" t="s">
        <v>230</v>
      </c>
      <c r="BN3" s="34"/>
      <c r="BO3" s="33"/>
      <c r="BP3" s="41"/>
    </row>
    <row r="4" spans="1:68" ht="37.5" customHeight="1" thickBot="1" x14ac:dyDescent="0.2">
      <c r="A4" s="21"/>
      <c r="B4" s="42" t="s">
        <v>181</v>
      </c>
      <c r="C4" s="43" t="s">
        <v>231</v>
      </c>
      <c r="D4" s="43" t="s">
        <v>232</v>
      </c>
      <c r="E4" s="43" t="s">
        <v>233</v>
      </c>
      <c r="F4" s="43" t="s">
        <v>27</v>
      </c>
      <c r="G4" s="43" t="s">
        <v>234</v>
      </c>
      <c r="H4" s="43" t="s">
        <v>28</v>
      </c>
      <c r="I4" s="43" t="s">
        <v>149</v>
      </c>
      <c r="J4" s="43" t="s">
        <v>29</v>
      </c>
      <c r="K4" s="43" t="s">
        <v>30</v>
      </c>
      <c r="L4" s="43" t="s">
        <v>235</v>
      </c>
      <c r="M4" s="43" t="s">
        <v>236</v>
      </c>
      <c r="N4" s="43" t="s">
        <v>237</v>
      </c>
      <c r="O4" s="43" t="s">
        <v>260</v>
      </c>
      <c r="P4" s="43" t="s">
        <v>31</v>
      </c>
      <c r="Q4" s="43" t="s">
        <v>32</v>
      </c>
      <c r="R4" s="43" t="s">
        <v>33</v>
      </c>
      <c r="S4" s="43" t="s">
        <v>150</v>
      </c>
      <c r="T4" s="43" t="s">
        <v>151</v>
      </c>
      <c r="U4" s="43" t="s">
        <v>152</v>
      </c>
      <c r="V4" s="43" t="s">
        <v>238</v>
      </c>
      <c r="W4" s="43" t="s">
        <v>34</v>
      </c>
      <c r="X4" s="43" t="s">
        <v>173</v>
      </c>
      <c r="Y4" s="43" t="s">
        <v>239</v>
      </c>
      <c r="Z4" s="43" t="s">
        <v>240</v>
      </c>
      <c r="AA4" s="43" t="s">
        <v>261</v>
      </c>
      <c r="AB4" s="43" t="s">
        <v>262</v>
      </c>
      <c r="AC4" s="43" t="s">
        <v>35</v>
      </c>
      <c r="AD4" s="43" t="s">
        <v>241</v>
      </c>
      <c r="AE4" s="43" t="s">
        <v>242</v>
      </c>
      <c r="AF4" s="43" t="s">
        <v>243</v>
      </c>
      <c r="AG4" s="43" t="s">
        <v>244</v>
      </c>
      <c r="AH4" s="43" t="s">
        <v>36</v>
      </c>
      <c r="AI4" s="43" t="s">
        <v>37</v>
      </c>
      <c r="AJ4" s="43" t="s">
        <v>245</v>
      </c>
      <c r="AK4" s="43" t="s">
        <v>120</v>
      </c>
      <c r="AL4" s="43" t="s">
        <v>38</v>
      </c>
      <c r="AM4" s="43" t="s">
        <v>39</v>
      </c>
      <c r="AN4" s="43" t="s">
        <v>246</v>
      </c>
      <c r="AO4" s="43" t="s">
        <v>247</v>
      </c>
      <c r="AP4" s="43" t="s">
        <v>40</v>
      </c>
      <c r="AQ4" s="43" t="s">
        <v>41</v>
      </c>
      <c r="AR4" s="43" t="s">
        <v>248</v>
      </c>
      <c r="AS4" s="43" t="s">
        <v>249</v>
      </c>
      <c r="AT4" s="44" t="s">
        <v>42</v>
      </c>
      <c r="AU4" s="43" t="s">
        <v>252</v>
      </c>
      <c r="AV4" s="43" t="s">
        <v>43</v>
      </c>
      <c r="AW4" s="43" t="s">
        <v>44</v>
      </c>
      <c r="AX4" s="43" t="s">
        <v>253</v>
      </c>
      <c r="AY4" s="43" t="s">
        <v>254</v>
      </c>
      <c r="AZ4" s="43" t="s">
        <v>45</v>
      </c>
      <c r="BA4" s="43" t="s">
        <v>255</v>
      </c>
      <c r="BB4" s="365" t="s">
        <v>256</v>
      </c>
      <c r="BC4" s="43" t="s">
        <v>46</v>
      </c>
      <c r="BD4" s="43" t="s">
        <v>257</v>
      </c>
      <c r="BE4" s="43" t="s">
        <v>258</v>
      </c>
      <c r="BF4" s="43" t="s">
        <v>47</v>
      </c>
      <c r="BG4" s="43" t="s">
        <v>48</v>
      </c>
      <c r="BH4" s="43" t="s">
        <v>49</v>
      </c>
      <c r="BI4" s="43" t="s">
        <v>50</v>
      </c>
      <c r="BJ4" s="365" t="s">
        <v>51</v>
      </c>
      <c r="BK4" s="43" t="s">
        <v>259</v>
      </c>
      <c r="BL4" s="365" t="s">
        <v>251</v>
      </c>
      <c r="BN4" s="45" t="s">
        <v>146</v>
      </c>
      <c r="BO4" s="46" t="s">
        <v>147</v>
      </c>
      <c r="BP4" s="1" t="s">
        <v>180</v>
      </c>
    </row>
    <row r="5" spans="1:68" ht="15.75" customHeight="1" x14ac:dyDescent="0.15">
      <c r="A5" s="31">
        <v>1</v>
      </c>
      <c r="B5" s="47" t="s">
        <v>231</v>
      </c>
      <c r="C5" s="401">
        <v>36462</v>
      </c>
      <c r="D5" s="401">
        <v>8</v>
      </c>
      <c r="E5" s="401">
        <v>0</v>
      </c>
      <c r="F5" s="401">
        <v>0</v>
      </c>
      <c r="G5" s="401">
        <v>280007</v>
      </c>
      <c r="H5" s="401">
        <v>3614</v>
      </c>
      <c r="I5" s="401">
        <v>195</v>
      </c>
      <c r="J5" s="401">
        <v>1144</v>
      </c>
      <c r="K5" s="401">
        <v>0</v>
      </c>
      <c r="L5" s="401">
        <v>0</v>
      </c>
      <c r="M5" s="401">
        <v>20550</v>
      </c>
      <c r="N5" s="401">
        <v>1</v>
      </c>
      <c r="O5" s="401">
        <v>146</v>
      </c>
      <c r="P5" s="401">
        <v>0</v>
      </c>
      <c r="Q5" s="401">
        <v>3</v>
      </c>
      <c r="R5" s="401">
        <v>0</v>
      </c>
      <c r="S5" s="401">
        <v>0</v>
      </c>
      <c r="T5" s="401">
        <v>0</v>
      </c>
      <c r="U5" s="401">
        <v>0</v>
      </c>
      <c r="V5" s="401">
        <v>0</v>
      </c>
      <c r="W5" s="401">
        <v>0</v>
      </c>
      <c r="X5" s="401">
        <v>0</v>
      </c>
      <c r="Y5" s="401">
        <v>0</v>
      </c>
      <c r="Z5" s="401">
        <v>0</v>
      </c>
      <c r="AA5" s="401">
        <v>0</v>
      </c>
      <c r="AB5" s="401">
        <v>979</v>
      </c>
      <c r="AC5" s="401">
        <v>3037</v>
      </c>
      <c r="AD5" s="401">
        <v>0</v>
      </c>
      <c r="AE5" s="401">
        <v>0</v>
      </c>
      <c r="AF5" s="401">
        <v>0</v>
      </c>
      <c r="AG5" s="401">
        <v>647</v>
      </c>
      <c r="AH5" s="401">
        <v>0</v>
      </c>
      <c r="AI5" s="401">
        <v>10</v>
      </c>
      <c r="AJ5" s="401">
        <v>112</v>
      </c>
      <c r="AK5" s="401">
        <v>0</v>
      </c>
      <c r="AL5" s="401">
        <v>25</v>
      </c>
      <c r="AM5" s="401">
        <v>6814</v>
      </c>
      <c r="AN5" s="401">
        <v>7712</v>
      </c>
      <c r="AO5" s="401">
        <v>448</v>
      </c>
      <c r="AP5" s="401">
        <v>40</v>
      </c>
      <c r="AQ5" s="401">
        <v>45495</v>
      </c>
      <c r="AR5" s="401">
        <v>0</v>
      </c>
      <c r="AS5" s="401">
        <v>0</v>
      </c>
      <c r="AT5" s="402">
        <v>407449</v>
      </c>
      <c r="AU5" s="401">
        <v>3614</v>
      </c>
      <c r="AV5" s="401">
        <v>184957</v>
      </c>
      <c r="AW5" s="401">
        <v>0</v>
      </c>
      <c r="AX5" s="401">
        <v>0</v>
      </c>
      <c r="AY5" s="401">
        <v>6138</v>
      </c>
      <c r="AZ5" s="401">
        <v>-1960</v>
      </c>
      <c r="BA5" s="401">
        <v>192749</v>
      </c>
      <c r="BB5" s="401">
        <v>600198</v>
      </c>
      <c r="BC5" s="401">
        <v>1947</v>
      </c>
      <c r="BD5" s="401">
        <v>111886</v>
      </c>
      <c r="BE5" s="401">
        <v>113833</v>
      </c>
      <c r="BF5" s="401">
        <v>306582</v>
      </c>
      <c r="BG5" s="401">
        <v>714031</v>
      </c>
      <c r="BH5" s="401">
        <v>-174070</v>
      </c>
      <c r="BI5" s="401">
        <v>-179339</v>
      </c>
      <c r="BJ5" s="401">
        <v>-353409</v>
      </c>
      <c r="BK5" s="401">
        <v>-46827</v>
      </c>
      <c r="BL5" s="402">
        <v>360622</v>
      </c>
      <c r="BM5" s="48"/>
      <c r="BN5" s="403">
        <f t="shared" ref="BN5:BN48" si="0">BE5</f>
        <v>113833</v>
      </c>
      <c r="BO5" s="401">
        <f t="shared" ref="BO5:BO48" si="1">BJ5</f>
        <v>-353409</v>
      </c>
      <c r="BP5" s="49">
        <f>+BN5+ABS(BO5)</f>
        <v>467242</v>
      </c>
    </row>
    <row r="6" spans="1:68" ht="15.75" customHeight="1" x14ac:dyDescent="0.15">
      <c r="A6" s="32">
        <v>2</v>
      </c>
      <c r="B6" s="47" t="s">
        <v>232</v>
      </c>
      <c r="C6" s="401">
        <v>72</v>
      </c>
      <c r="D6" s="401">
        <v>795</v>
      </c>
      <c r="E6" s="401">
        <v>5</v>
      </c>
      <c r="F6" s="401">
        <v>0</v>
      </c>
      <c r="G6" s="401">
        <v>846</v>
      </c>
      <c r="H6" s="401">
        <v>4</v>
      </c>
      <c r="I6" s="401">
        <v>15788</v>
      </c>
      <c r="J6" s="401">
        <v>251</v>
      </c>
      <c r="K6" s="401">
        <v>0</v>
      </c>
      <c r="L6" s="401">
        <v>0</v>
      </c>
      <c r="M6" s="401">
        <v>0</v>
      </c>
      <c r="N6" s="401">
        <v>0</v>
      </c>
      <c r="O6" s="401">
        <v>0</v>
      </c>
      <c r="P6" s="401">
        <v>1</v>
      </c>
      <c r="Q6" s="401">
        <v>0</v>
      </c>
      <c r="R6" s="401">
        <v>0</v>
      </c>
      <c r="S6" s="401">
        <v>0</v>
      </c>
      <c r="T6" s="401">
        <v>0</v>
      </c>
      <c r="U6" s="401">
        <v>0</v>
      </c>
      <c r="V6" s="401">
        <v>0</v>
      </c>
      <c r="W6" s="401">
        <v>0</v>
      </c>
      <c r="X6" s="401">
        <v>0</v>
      </c>
      <c r="Y6" s="401">
        <v>0</v>
      </c>
      <c r="Z6" s="401">
        <v>0</v>
      </c>
      <c r="AA6" s="401">
        <v>0</v>
      </c>
      <c r="AB6" s="401">
        <v>214</v>
      </c>
      <c r="AC6" s="401">
        <v>102</v>
      </c>
      <c r="AD6" s="401">
        <v>0</v>
      </c>
      <c r="AE6" s="401">
        <v>0</v>
      </c>
      <c r="AF6" s="401">
        <v>0</v>
      </c>
      <c r="AG6" s="401">
        <v>0</v>
      </c>
      <c r="AH6" s="401">
        <v>0</v>
      </c>
      <c r="AI6" s="401">
        <v>0</v>
      </c>
      <c r="AJ6" s="401">
        <v>0</v>
      </c>
      <c r="AK6" s="401">
        <v>0</v>
      </c>
      <c r="AL6" s="401">
        <v>3</v>
      </c>
      <c r="AM6" s="401">
        <v>134</v>
      </c>
      <c r="AN6" s="401">
        <v>206</v>
      </c>
      <c r="AO6" s="401">
        <v>0</v>
      </c>
      <c r="AP6" s="401">
        <v>0</v>
      </c>
      <c r="AQ6" s="401">
        <v>2765</v>
      </c>
      <c r="AR6" s="401">
        <v>0</v>
      </c>
      <c r="AS6" s="401">
        <v>0</v>
      </c>
      <c r="AT6" s="402">
        <v>21186</v>
      </c>
      <c r="AU6" s="401">
        <v>223</v>
      </c>
      <c r="AV6" s="401">
        <v>10327</v>
      </c>
      <c r="AW6" s="401">
        <v>0</v>
      </c>
      <c r="AX6" s="401">
        <v>0</v>
      </c>
      <c r="AY6" s="401">
        <v>0</v>
      </c>
      <c r="AZ6" s="401">
        <v>338</v>
      </c>
      <c r="BA6" s="401">
        <v>10888</v>
      </c>
      <c r="BB6" s="401">
        <v>32074</v>
      </c>
      <c r="BC6" s="401">
        <v>80</v>
      </c>
      <c r="BD6" s="401">
        <v>2167</v>
      </c>
      <c r="BE6" s="401">
        <v>2247</v>
      </c>
      <c r="BF6" s="401">
        <v>13135</v>
      </c>
      <c r="BG6" s="401">
        <v>34321</v>
      </c>
      <c r="BH6" s="401">
        <v>-6939</v>
      </c>
      <c r="BI6" s="401">
        <v>-21828</v>
      </c>
      <c r="BJ6" s="401">
        <v>-28767</v>
      </c>
      <c r="BK6" s="401">
        <v>-15632</v>
      </c>
      <c r="BL6" s="402">
        <v>5554</v>
      </c>
      <c r="BM6" s="48"/>
      <c r="BN6" s="403">
        <f t="shared" si="0"/>
        <v>2247</v>
      </c>
      <c r="BO6" s="401">
        <f t="shared" si="1"/>
        <v>-28767</v>
      </c>
      <c r="BP6" s="49">
        <f t="shared" ref="BP6:BP48" si="2">+BN6+ABS(BO6)</f>
        <v>31014</v>
      </c>
    </row>
    <row r="7" spans="1:68" ht="15.75" customHeight="1" x14ac:dyDescent="0.15">
      <c r="A7" s="31">
        <v>3</v>
      </c>
      <c r="B7" s="47" t="s">
        <v>233</v>
      </c>
      <c r="C7" s="401">
        <v>0</v>
      </c>
      <c r="D7" s="401">
        <v>0</v>
      </c>
      <c r="E7" s="401">
        <v>4179</v>
      </c>
      <c r="F7" s="401">
        <v>0</v>
      </c>
      <c r="G7" s="401">
        <v>27585</v>
      </c>
      <c r="H7" s="401">
        <v>0</v>
      </c>
      <c r="I7" s="401">
        <v>0</v>
      </c>
      <c r="J7" s="401">
        <v>31</v>
      </c>
      <c r="K7" s="401">
        <v>0</v>
      </c>
      <c r="L7" s="401">
        <v>0</v>
      </c>
      <c r="M7" s="401">
        <v>0</v>
      </c>
      <c r="N7" s="401">
        <v>0</v>
      </c>
      <c r="O7" s="401">
        <v>0</v>
      </c>
      <c r="P7" s="401">
        <v>0</v>
      </c>
      <c r="Q7" s="401">
        <v>0</v>
      </c>
      <c r="R7" s="401">
        <v>0</v>
      </c>
      <c r="S7" s="401">
        <v>0</v>
      </c>
      <c r="T7" s="401">
        <v>0</v>
      </c>
      <c r="U7" s="401">
        <v>0</v>
      </c>
      <c r="V7" s="401">
        <v>0</v>
      </c>
      <c r="W7" s="401">
        <v>0</v>
      </c>
      <c r="X7" s="401">
        <v>0</v>
      </c>
      <c r="Y7" s="401">
        <v>0</v>
      </c>
      <c r="Z7" s="401">
        <v>0</v>
      </c>
      <c r="AA7" s="401">
        <v>0</v>
      </c>
      <c r="AB7" s="401">
        <v>624</v>
      </c>
      <c r="AC7" s="401">
        <v>0</v>
      </c>
      <c r="AD7" s="401">
        <v>0</v>
      </c>
      <c r="AE7" s="401">
        <v>0</v>
      </c>
      <c r="AF7" s="401">
        <v>0</v>
      </c>
      <c r="AG7" s="401">
        <v>0</v>
      </c>
      <c r="AH7" s="401">
        <v>0</v>
      </c>
      <c r="AI7" s="401">
        <v>0</v>
      </c>
      <c r="AJ7" s="401">
        <v>12</v>
      </c>
      <c r="AK7" s="401">
        <v>0</v>
      </c>
      <c r="AL7" s="401">
        <v>5</v>
      </c>
      <c r="AM7" s="401">
        <v>145</v>
      </c>
      <c r="AN7" s="401">
        <v>1791</v>
      </c>
      <c r="AO7" s="401">
        <v>0</v>
      </c>
      <c r="AP7" s="401">
        <v>0</v>
      </c>
      <c r="AQ7" s="401">
        <v>9820</v>
      </c>
      <c r="AR7" s="401">
        <v>0</v>
      </c>
      <c r="AS7" s="401">
        <v>0</v>
      </c>
      <c r="AT7" s="402">
        <v>44192</v>
      </c>
      <c r="AU7" s="401">
        <v>1041</v>
      </c>
      <c r="AV7" s="401">
        <v>17450</v>
      </c>
      <c r="AW7" s="401">
        <v>0</v>
      </c>
      <c r="AX7" s="401">
        <v>0</v>
      </c>
      <c r="AY7" s="401">
        <v>0</v>
      </c>
      <c r="AZ7" s="401">
        <v>67</v>
      </c>
      <c r="BA7" s="401">
        <v>18558</v>
      </c>
      <c r="BB7" s="401">
        <v>62750</v>
      </c>
      <c r="BC7" s="401">
        <v>1289</v>
      </c>
      <c r="BD7" s="401">
        <v>19159</v>
      </c>
      <c r="BE7" s="401">
        <v>20448</v>
      </c>
      <c r="BF7" s="401">
        <v>39006</v>
      </c>
      <c r="BG7" s="401">
        <v>83198</v>
      </c>
      <c r="BH7" s="401">
        <v>-9006</v>
      </c>
      <c r="BI7" s="401">
        <v>-34867</v>
      </c>
      <c r="BJ7" s="401">
        <v>-43873</v>
      </c>
      <c r="BK7" s="401">
        <v>-4867</v>
      </c>
      <c r="BL7" s="402">
        <v>39325</v>
      </c>
      <c r="BM7" s="48"/>
      <c r="BN7" s="403">
        <f t="shared" si="0"/>
        <v>20448</v>
      </c>
      <c r="BO7" s="401">
        <f t="shared" si="1"/>
        <v>-43873</v>
      </c>
      <c r="BP7" s="49">
        <f t="shared" si="2"/>
        <v>64321</v>
      </c>
    </row>
    <row r="8" spans="1:68" ht="15.75" customHeight="1" x14ac:dyDescent="0.15">
      <c r="A8" s="32">
        <v>4</v>
      </c>
      <c r="B8" s="47" t="s">
        <v>27</v>
      </c>
      <c r="C8" s="401">
        <v>2</v>
      </c>
      <c r="D8" s="401">
        <v>2</v>
      </c>
      <c r="E8" s="401">
        <v>0</v>
      </c>
      <c r="F8" s="401">
        <v>34</v>
      </c>
      <c r="G8" s="401">
        <v>730</v>
      </c>
      <c r="H8" s="401">
        <v>148</v>
      </c>
      <c r="I8" s="401">
        <v>2331</v>
      </c>
      <c r="J8" s="401">
        <v>6078</v>
      </c>
      <c r="K8" s="401">
        <v>552276</v>
      </c>
      <c r="L8" s="401">
        <v>43</v>
      </c>
      <c r="M8" s="401">
        <v>175</v>
      </c>
      <c r="N8" s="401">
        <v>10398</v>
      </c>
      <c r="O8" s="401">
        <v>20567</v>
      </c>
      <c r="P8" s="401">
        <v>106038</v>
      </c>
      <c r="Q8" s="401">
        <v>7223</v>
      </c>
      <c r="R8" s="401">
        <v>297</v>
      </c>
      <c r="S8" s="401">
        <v>47</v>
      </c>
      <c r="T8" s="401">
        <v>103</v>
      </c>
      <c r="U8" s="401">
        <v>27</v>
      </c>
      <c r="V8" s="401">
        <v>65</v>
      </c>
      <c r="W8" s="401">
        <v>90</v>
      </c>
      <c r="X8" s="401">
        <v>8</v>
      </c>
      <c r="Y8" s="401">
        <v>2118</v>
      </c>
      <c r="Z8" s="401">
        <v>59</v>
      </c>
      <c r="AA8" s="401">
        <v>1</v>
      </c>
      <c r="AB8" s="401">
        <v>434</v>
      </c>
      <c r="AC8" s="401">
        <v>18567</v>
      </c>
      <c r="AD8" s="401">
        <v>659133</v>
      </c>
      <c r="AE8" s="401">
        <v>0</v>
      </c>
      <c r="AF8" s="401">
        <v>1</v>
      </c>
      <c r="AG8" s="401">
        <v>17</v>
      </c>
      <c r="AH8" s="401">
        <v>2</v>
      </c>
      <c r="AI8" s="401">
        <v>4</v>
      </c>
      <c r="AJ8" s="401">
        <v>21</v>
      </c>
      <c r="AK8" s="401">
        <v>0</v>
      </c>
      <c r="AL8" s="401">
        <v>9</v>
      </c>
      <c r="AM8" s="401">
        <v>222</v>
      </c>
      <c r="AN8" s="401">
        <v>31</v>
      </c>
      <c r="AO8" s="401">
        <v>12</v>
      </c>
      <c r="AP8" s="401">
        <v>31</v>
      </c>
      <c r="AQ8" s="401">
        <v>97</v>
      </c>
      <c r="AR8" s="401">
        <v>0</v>
      </c>
      <c r="AS8" s="401">
        <v>61</v>
      </c>
      <c r="AT8" s="402">
        <v>1387502</v>
      </c>
      <c r="AU8" s="401">
        <v>-385</v>
      </c>
      <c r="AV8" s="401">
        <v>-374</v>
      </c>
      <c r="AW8" s="401">
        <v>0</v>
      </c>
      <c r="AX8" s="401">
        <v>0</v>
      </c>
      <c r="AY8" s="401">
        <v>0</v>
      </c>
      <c r="AZ8" s="401">
        <v>565</v>
      </c>
      <c r="BA8" s="401">
        <v>-194</v>
      </c>
      <c r="BB8" s="401">
        <v>1387308</v>
      </c>
      <c r="BC8" s="401">
        <v>2989</v>
      </c>
      <c r="BD8" s="401">
        <v>1656</v>
      </c>
      <c r="BE8" s="401">
        <v>4645</v>
      </c>
      <c r="BF8" s="401">
        <v>4451</v>
      </c>
      <c r="BG8" s="401">
        <v>1391953</v>
      </c>
      <c r="BH8" s="401">
        <v>-1343040</v>
      </c>
      <c r="BI8" s="401">
        <v>-33353</v>
      </c>
      <c r="BJ8" s="401">
        <v>-1376393</v>
      </c>
      <c r="BK8" s="401">
        <v>-1371942</v>
      </c>
      <c r="BL8" s="402">
        <v>15560</v>
      </c>
      <c r="BM8" s="48"/>
      <c r="BN8" s="403">
        <f t="shared" si="0"/>
        <v>4645</v>
      </c>
      <c r="BO8" s="401">
        <f t="shared" si="1"/>
        <v>-1376393</v>
      </c>
      <c r="BP8" s="49">
        <f t="shared" si="2"/>
        <v>1381038</v>
      </c>
    </row>
    <row r="9" spans="1:68" ht="15.75" customHeight="1" x14ac:dyDescent="0.15">
      <c r="A9" s="31">
        <v>5</v>
      </c>
      <c r="B9" s="47" t="s">
        <v>234</v>
      </c>
      <c r="C9" s="401">
        <v>37634</v>
      </c>
      <c r="D9" s="401">
        <v>99</v>
      </c>
      <c r="E9" s="401">
        <v>4851</v>
      </c>
      <c r="F9" s="401">
        <v>0</v>
      </c>
      <c r="G9" s="401">
        <v>483716</v>
      </c>
      <c r="H9" s="401">
        <v>690</v>
      </c>
      <c r="I9" s="401">
        <v>1044</v>
      </c>
      <c r="J9" s="401">
        <v>8956</v>
      </c>
      <c r="K9" s="401">
        <v>4</v>
      </c>
      <c r="L9" s="401">
        <v>29</v>
      </c>
      <c r="M9" s="401">
        <v>1</v>
      </c>
      <c r="N9" s="401">
        <v>163</v>
      </c>
      <c r="O9" s="401">
        <v>228</v>
      </c>
      <c r="P9" s="401">
        <v>6</v>
      </c>
      <c r="Q9" s="401">
        <v>0</v>
      </c>
      <c r="R9" s="401">
        <v>0</v>
      </c>
      <c r="S9" s="401">
        <v>0</v>
      </c>
      <c r="T9" s="401">
        <v>0</v>
      </c>
      <c r="U9" s="401">
        <v>0</v>
      </c>
      <c r="V9" s="401">
        <v>0</v>
      </c>
      <c r="W9" s="401">
        <v>0</v>
      </c>
      <c r="X9" s="401">
        <v>0</v>
      </c>
      <c r="Y9" s="401">
        <v>0</v>
      </c>
      <c r="Z9" s="401">
        <v>0</v>
      </c>
      <c r="AA9" s="401">
        <v>0</v>
      </c>
      <c r="AB9" s="401">
        <v>2405</v>
      </c>
      <c r="AC9" s="401">
        <v>47</v>
      </c>
      <c r="AD9" s="401">
        <v>0</v>
      </c>
      <c r="AE9" s="401">
        <v>0</v>
      </c>
      <c r="AF9" s="401">
        <v>0</v>
      </c>
      <c r="AG9" s="401">
        <v>965</v>
      </c>
      <c r="AH9" s="401">
        <v>0</v>
      </c>
      <c r="AI9" s="401">
        <v>0</v>
      </c>
      <c r="AJ9" s="401">
        <v>491</v>
      </c>
      <c r="AK9" s="401">
        <v>0</v>
      </c>
      <c r="AL9" s="401">
        <v>339</v>
      </c>
      <c r="AM9" s="401">
        <v>19743</v>
      </c>
      <c r="AN9" s="401">
        <v>28807</v>
      </c>
      <c r="AO9" s="401">
        <v>304</v>
      </c>
      <c r="AP9" s="401">
        <v>24</v>
      </c>
      <c r="AQ9" s="401">
        <v>348558</v>
      </c>
      <c r="AR9" s="401">
        <v>0</v>
      </c>
      <c r="AS9" s="401">
        <v>840</v>
      </c>
      <c r="AT9" s="402">
        <v>939944</v>
      </c>
      <c r="AU9" s="401">
        <v>62613</v>
      </c>
      <c r="AV9" s="401">
        <v>1582201</v>
      </c>
      <c r="AW9" s="401">
        <v>0</v>
      </c>
      <c r="AX9" s="401">
        <v>0</v>
      </c>
      <c r="AY9" s="401">
        <v>0</v>
      </c>
      <c r="AZ9" s="401">
        <v>-1086</v>
      </c>
      <c r="BA9" s="401">
        <v>1643728</v>
      </c>
      <c r="BB9" s="401">
        <v>2583672</v>
      </c>
      <c r="BC9" s="401">
        <v>31628</v>
      </c>
      <c r="BD9" s="401">
        <v>1344032</v>
      </c>
      <c r="BE9" s="401">
        <v>1375660</v>
      </c>
      <c r="BF9" s="401">
        <v>3019388</v>
      </c>
      <c r="BG9" s="401">
        <v>3959332</v>
      </c>
      <c r="BH9" s="401">
        <v>-432591</v>
      </c>
      <c r="BI9" s="401">
        <v>-1322026</v>
      </c>
      <c r="BJ9" s="401">
        <v>-1754617</v>
      </c>
      <c r="BK9" s="401">
        <v>1264771</v>
      </c>
      <c r="BL9" s="402">
        <v>2204715</v>
      </c>
      <c r="BM9" s="48"/>
      <c r="BN9" s="403">
        <f t="shared" si="0"/>
        <v>1375660</v>
      </c>
      <c r="BO9" s="401">
        <f t="shared" si="1"/>
        <v>-1754617</v>
      </c>
      <c r="BP9" s="49">
        <f t="shared" si="2"/>
        <v>3130277</v>
      </c>
    </row>
    <row r="10" spans="1:68" ht="15.75" customHeight="1" x14ac:dyDescent="0.15">
      <c r="A10" s="32">
        <v>6</v>
      </c>
      <c r="B10" s="47" t="s">
        <v>28</v>
      </c>
      <c r="C10" s="401">
        <v>1355</v>
      </c>
      <c r="D10" s="401">
        <v>7</v>
      </c>
      <c r="E10" s="401">
        <v>563</v>
      </c>
      <c r="F10" s="401">
        <v>60</v>
      </c>
      <c r="G10" s="401">
        <v>2309</v>
      </c>
      <c r="H10" s="401">
        <v>63286</v>
      </c>
      <c r="I10" s="401">
        <v>3563</v>
      </c>
      <c r="J10" s="401">
        <v>1602</v>
      </c>
      <c r="K10" s="401">
        <v>23</v>
      </c>
      <c r="L10" s="401">
        <v>1502</v>
      </c>
      <c r="M10" s="401">
        <v>8729</v>
      </c>
      <c r="N10" s="401">
        <v>892</v>
      </c>
      <c r="O10" s="401">
        <v>1984</v>
      </c>
      <c r="P10" s="401">
        <v>1353</v>
      </c>
      <c r="Q10" s="401">
        <v>778</v>
      </c>
      <c r="R10" s="401">
        <v>1393</v>
      </c>
      <c r="S10" s="401">
        <v>1201</v>
      </c>
      <c r="T10" s="401">
        <v>2150</v>
      </c>
      <c r="U10" s="401">
        <v>1398</v>
      </c>
      <c r="V10" s="401">
        <v>1791</v>
      </c>
      <c r="W10" s="401">
        <v>4134</v>
      </c>
      <c r="X10" s="401">
        <v>512</v>
      </c>
      <c r="Y10" s="401">
        <v>27830</v>
      </c>
      <c r="Z10" s="401">
        <v>403</v>
      </c>
      <c r="AA10" s="401">
        <v>453</v>
      </c>
      <c r="AB10" s="401">
        <v>2578</v>
      </c>
      <c r="AC10" s="401">
        <v>9551</v>
      </c>
      <c r="AD10" s="401">
        <v>271</v>
      </c>
      <c r="AE10" s="401">
        <v>301</v>
      </c>
      <c r="AF10" s="401">
        <v>636</v>
      </c>
      <c r="AG10" s="401">
        <v>28217</v>
      </c>
      <c r="AH10" s="401">
        <v>2508</v>
      </c>
      <c r="AI10" s="401">
        <v>124</v>
      </c>
      <c r="AJ10" s="401">
        <v>5565</v>
      </c>
      <c r="AK10" s="401">
        <v>2347</v>
      </c>
      <c r="AL10" s="401">
        <v>5266</v>
      </c>
      <c r="AM10" s="401">
        <v>1333</v>
      </c>
      <c r="AN10" s="401">
        <v>9954</v>
      </c>
      <c r="AO10" s="401">
        <v>4855</v>
      </c>
      <c r="AP10" s="401">
        <v>7672</v>
      </c>
      <c r="AQ10" s="401">
        <v>10512</v>
      </c>
      <c r="AR10" s="401">
        <v>1822</v>
      </c>
      <c r="AS10" s="401">
        <v>140</v>
      </c>
      <c r="AT10" s="402">
        <v>222923</v>
      </c>
      <c r="AU10" s="401">
        <v>7937</v>
      </c>
      <c r="AV10" s="401">
        <v>262197</v>
      </c>
      <c r="AW10" s="401">
        <v>0</v>
      </c>
      <c r="AX10" s="401">
        <v>41</v>
      </c>
      <c r="AY10" s="401">
        <v>15488</v>
      </c>
      <c r="AZ10" s="401">
        <v>8294</v>
      </c>
      <c r="BA10" s="401">
        <v>293957</v>
      </c>
      <c r="BB10" s="401">
        <v>516880</v>
      </c>
      <c r="BC10" s="401">
        <v>37047</v>
      </c>
      <c r="BD10" s="401">
        <v>186225</v>
      </c>
      <c r="BE10" s="401">
        <v>223272</v>
      </c>
      <c r="BF10" s="401">
        <v>517229</v>
      </c>
      <c r="BG10" s="401">
        <v>740152</v>
      </c>
      <c r="BH10" s="401">
        <v>-322054</v>
      </c>
      <c r="BI10" s="401">
        <v>-136008</v>
      </c>
      <c r="BJ10" s="401">
        <v>-458062</v>
      </c>
      <c r="BK10" s="401">
        <v>59167</v>
      </c>
      <c r="BL10" s="402">
        <v>282090</v>
      </c>
      <c r="BM10" s="48"/>
      <c r="BN10" s="403">
        <f t="shared" si="0"/>
        <v>223272</v>
      </c>
      <c r="BO10" s="401">
        <f t="shared" si="1"/>
        <v>-458062</v>
      </c>
      <c r="BP10" s="49">
        <f t="shared" si="2"/>
        <v>681334</v>
      </c>
    </row>
    <row r="11" spans="1:68" ht="15.75" customHeight="1" x14ac:dyDescent="0.15">
      <c r="A11" s="31">
        <v>7</v>
      </c>
      <c r="B11" s="47" t="s">
        <v>149</v>
      </c>
      <c r="C11" s="401">
        <v>10401</v>
      </c>
      <c r="D11" s="401">
        <v>36</v>
      </c>
      <c r="E11" s="401">
        <v>104</v>
      </c>
      <c r="F11" s="401">
        <v>32</v>
      </c>
      <c r="G11" s="401">
        <v>36864</v>
      </c>
      <c r="H11" s="401">
        <v>1818</v>
      </c>
      <c r="I11" s="401">
        <v>204889</v>
      </c>
      <c r="J11" s="401">
        <v>15491</v>
      </c>
      <c r="K11" s="401">
        <v>13</v>
      </c>
      <c r="L11" s="401">
        <v>9967</v>
      </c>
      <c r="M11" s="401">
        <v>2280</v>
      </c>
      <c r="N11" s="401">
        <v>13127</v>
      </c>
      <c r="O11" s="401">
        <v>7092</v>
      </c>
      <c r="P11" s="401">
        <v>1447</v>
      </c>
      <c r="Q11" s="401">
        <v>1447</v>
      </c>
      <c r="R11" s="401">
        <v>5150</v>
      </c>
      <c r="S11" s="401">
        <v>1395</v>
      </c>
      <c r="T11" s="401">
        <v>3499</v>
      </c>
      <c r="U11" s="401">
        <v>5179</v>
      </c>
      <c r="V11" s="401">
        <v>1881</v>
      </c>
      <c r="W11" s="401">
        <v>12894</v>
      </c>
      <c r="X11" s="401">
        <v>1450</v>
      </c>
      <c r="Y11" s="401">
        <v>16757</v>
      </c>
      <c r="Z11" s="401">
        <v>208</v>
      </c>
      <c r="AA11" s="401">
        <v>1270</v>
      </c>
      <c r="AB11" s="401">
        <v>61331</v>
      </c>
      <c r="AC11" s="401">
        <v>175449</v>
      </c>
      <c r="AD11" s="401">
        <v>4704</v>
      </c>
      <c r="AE11" s="401">
        <v>987</v>
      </c>
      <c r="AF11" s="401">
        <v>1167</v>
      </c>
      <c r="AG11" s="401">
        <v>55988</v>
      </c>
      <c r="AH11" s="401">
        <v>7799</v>
      </c>
      <c r="AI11" s="401">
        <v>2017</v>
      </c>
      <c r="AJ11" s="401">
        <v>8852</v>
      </c>
      <c r="AK11" s="401">
        <v>30386</v>
      </c>
      <c r="AL11" s="401">
        <v>1834</v>
      </c>
      <c r="AM11" s="401">
        <v>24475</v>
      </c>
      <c r="AN11" s="401">
        <v>18421</v>
      </c>
      <c r="AO11" s="401">
        <v>3742</v>
      </c>
      <c r="AP11" s="401">
        <v>13211</v>
      </c>
      <c r="AQ11" s="401">
        <v>15939</v>
      </c>
      <c r="AR11" s="401">
        <v>40338</v>
      </c>
      <c r="AS11" s="401">
        <v>333</v>
      </c>
      <c r="AT11" s="402">
        <v>821664</v>
      </c>
      <c r="AU11" s="401">
        <v>5170</v>
      </c>
      <c r="AV11" s="401">
        <v>19747</v>
      </c>
      <c r="AW11" s="401">
        <v>157</v>
      </c>
      <c r="AX11" s="401">
        <v>698</v>
      </c>
      <c r="AY11" s="401">
        <v>32701</v>
      </c>
      <c r="AZ11" s="401">
        <v>-4487</v>
      </c>
      <c r="BA11" s="401">
        <v>53986</v>
      </c>
      <c r="BB11" s="401">
        <v>875650</v>
      </c>
      <c r="BC11" s="401">
        <v>20282</v>
      </c>
      <c r="BD11" s="401">
        <v>429507</v>
      </c>
      <c r="BE11" s="401">
        <v>449789</v>
      </c>
      <c r="BF11" s="401">
        <v>503775</v>
      </c>
      <c r="BG11" s="401">
        <v>1325439</v>
      </c>
      <c r="BH11" s="401">
        <v>-161225</v>
      </c>
      <c r="BI11" s="401">
        <v>-478650</v>
      </c>
      <c r="BJ11" s="401">
        <v>-639875</v>
      </c>
      <c r="BK11" s="401">
        <v>-136100</v>
      </c>
      <c r="BL11" s="402">
        <v>685564</v>
      </c>
      <c r="BM11" s="48"/>
      <c r="BN11" s="403">
        <f t="shared" si="0"/>
        <v>449789</v>
      </c>
      <c r="BO11" s="401">
        <f t="shared" si="1"/>
        <v>-639875</v>
      </c>
      <c r="BP11" s="49">
        <f t="shared" si="2"/>
        <v>1089664</v>
      </c>
    </row>
    <row r="12" spans="1:68" ht="15.75" customHeight="1" x14ac:dyDescent="0.15">
      <c r="A12" s="32">
        <v>8</v>
      </c>
      <c r="B12" s="47" t="s">
        <v>29</v>
      </c>
      <c r="C12" s="401">
        <v>20146</v>
      </c>
      <c r="D12" s="401">
        <v>3</v>
      </c>
      <c r="E12" s="401">
        <v>470</v>
      </c>
      <c r="F12" s="401">
        <v>300</v>
      </c>
      <c r="G12" s="401">
        <v>25133</v>
      </c>
      <c r="H12" s="401">
        <v>37254</v>
      </c>
      <c r="I12" s="401">
        <v>20456</v>
      </c>
      <c r="J12" s="401">
        <v>433493</v>
      </c>
      <c r="K12" s="401">
        <v>1904</v>
      </c>
      <c r="L12" s="401">
        <v>288571</v>
      </c>
      <c r="M12" s="401">
        <v>71917</v>
      </c>
      <c r="N12" s="401">
        <v>3628</v>
      </c>
      <c r="O12" s="401">
        <v>19650</v>
      </c>
      <c r="P12" s="401">
        <v>13387</v>
      </c>
      <c r="Q12" s="401">
        <v>3686</v>
      </c>
      <c r="R12" s="401">
        <v>8329</v>
      </c>
      <c r="S12" s="401">
        <v>5629</v>
      </c>
      <c r="T12" s="401">
        <v>8193</v>
      </c>
      <c r="U12" s="401">
        <v>23128</v>
      </c>
      <c r="V12" s="401">
        <v>7396</v>
      </c>
      <c r="W12" s="401">
        <v>18637</v>
      </c>
      <c r="X12" s="401">
        <v>3500</v>
      </c>
      <c r="Y12" s="401">
        <v>168775</v>
      </c>
      <c r="Z12" s="401">
        <v>1212</v>
      </c>
      <c r="AA12" s="401">
        <v>3413</v>
      </c>
      <c r="AB12" s="401">
        <v>27227</v>
      </c>
      <c r="AC12" s="401">
        <v>17252</v>
      </c>
      <c r="AD12" s="401">
        <v>1710</v>
      </c>
      <c r="AE12" s="401">
        <v>2716</v>
      </c>
      <c r="AF12" s="401">
        <v>4715</v>
      </c>
      <c r="AG12" s="401">
        <v>57</v>
      </c>
      <c r="AH12" s="401">
        <v>37</v>
      </c>
      <c r="AI12" s="401">
        <v>163</v>
      </c>
      <c r="AJ12" s="401">
        <v>1192</v>
      </c>
      <c r="AK12" s="401">
        <v>2648</v>
      </c>
      <c r="AL12" s="401">
        <v>1198</v>
      </c>
      <c r="AM12" s="401">
        <v>42777</v>
      </c>
      <c r="AN12" s="401">
        <v>462901</v>
      </c>
      <c r="AO12" s="401">
        <v>475</v>
      </c>
      <c r="AP12" s="401">
        <v>16873</v>
      </c>
      <c r="AQ12" s="401">
        <v>22126</v>
      </c>
      <c r="AR12" s="401">
        <v>872</v>
      </c>
      <c r="AS12" s="401">
        <v>2010</v>
      </c>
      <c r="AT12" s="402">
        <v>1795159</v>
      </c>
      <c r="AU12" s="401">
        <v>12427</v>
      </c>
      <c r="AV12" s="401">
        <v>151805</v>
      </c>
      <c r="AW12" s="401">
        <v>0</v>
      </c>
      <c r="AX12" s="401">
        <v>0</v>
      </c>
      <c r="AY12" s="401">
        <v>0</v>
      </c>
      <c r="AZ12" s="401">
        <v>-7999</v>
      </c>
      <c r="BA12" s="401">
        <v>156233</v>
      </c>
      <c r="BB12" s="401">
        <v>1951392</v>
      </c>
      <c r="BC12" s="401">
        <v>162924</v>
      </c>
      <c r="BD12" s="401">
        <v>717689</v>
      </c>
      <c r="BE12" s="401">
        <v>880613</v>
      </c>
      <c r="BF12" s="401">
        <v>1036846</v>
      </c>
      <c r="BG12" s="401">
        <v>2832005</v>
      </c>
      <c r="BH12" s="401">
        <v>-517784</v>
      </c>
      <c r="BI12" s="401">
        <v>-1172875</v>
      </c>
      <c r="BJ12" s="401">
        <v>-1690659</v>
      </c>
      <c r="BK12" s="401">
        <v>-653813</v>
      </c>
      <c r="BL12" s="402">
        <v>1141346</v>
      </c>
      <c r="BM12" s="48"/>
      <c r="BN12" s="403">
        <f t="shared" si="0"/>
        <v>880613</v>
      </c>
      <c r="BO12" s="401">
        <f t="shared" si="1"/>
        <v>-1690659</v>
      </c>
      <c r="BP12" s="49">
        <f t="shared" si="2"/>
        <v>2571272</v>
      </c>
    </row>
    <row r="13" spans="1:68" ht="15.75" customHeight="1" x14ac:dyDescent="0.15">
      <c r="A13" s="31">
        <v>9</v>
      </c>
      <c r="B13" s="47" t="s">
        <v>30</v>
      </c>
      <c r="C13" s="401">
        <v>3884</v>
      </c>
      <c r="D13" s="401">
        <v>51</v>
      </c>
      <c r="E13" s="401">
        <v>1671</v>
      </c>
      <c r="F13" s="401">
        <v>424</v>
      </c>
      <c r="G13" s="401">
        <v>12199</v>
      </c>
      <c r="H13" s="401">
        <v>2221</v>
      </c>
      <c r="I13" s="401">
        <v>2160</v>
      </c>
      <c r="J13" s="401">
        <v>40724</v>
      </c>
      <c r="K13" s="401">
        <v>59053</v>
      </c>
      <c r="L13" s="401">
        <v>1434</v>
      </c>
      <c r="M13" s="401">
        <v>2168</v>
      </c>
      <c r="N13" s="401">
        <v>8614</v>
      </c>
      <c r="O13" s="401">
        <v>9709</v>
      </c>
      <c r="P13" s="401">
        <v>56363</v>
      </c>
      <c r="Q13" s="401">
        <v>2503</v>
      </c>
      <c r="R13" s="401">
        <v>2916</v>
      </c>
      <c r="S13" s="401">
        <v>816</v>
      </c>
      <c r="T13" s="401">
        <v>2740</v>
      </c>
      <c r="U13" s="401">
        <v>775</v>
      </c>
      <c r="V13" s="401">
        <v>638</v>
      </c>
      <c r="W13" s="401">
        <v>1998</v>
      </c>
      <c r="X13" s="401">
        <v>126</v>
      </c>
      <c r="Y13" s="401">
        <v>26017</v>
      </c>
      <c r="Z13" s="401">
        <v>4343</v>
      </c>
      <c r="AA13" s="401">
        <v>1737</v>
      </c>
      <c r="AB13" s="401">
        <v>1405</v>
      </c>
      <c r="AC13" s="401">
        <v>37055</v>
      </c>
      <c r="AD13" s="401">
        <v>98479</v>
      </c>
      <c r="AE13" s="401">
        <v>4062</v>
      </c>
      <c r="AF13" s="401">
        <v>3681</v>
      </c>
      <c r="AG13" s="401">
        <v>10026</v>
      </c>
      <c r="AH13" s="401">
        <v>817</v>
      </c>
      <c r="AI13" s="401">
        <v>1831</v>
      </c>
      <c r="AJ13" s="401">
        <v>326859</v>
      </c>
      <c r="AK13" s="401">
        <v>1843</v>
      </c>
      <c r="AL13" s="401">
        <v>11142</v>
      </c>
      <c r="AM13" s="401">
        <v>10759</v>
      </c>
      <c r="AN13" s="401">
        <v>7932</v>
      </c>
      <c r="AO13" s="401">
        <v>713</v>
      </c>
      <c r="AP13" s="401">
        <v>9496</v>
      </c>
      <c r="AQ13" s="401">
        <v>14972</v>
      </c>
      <c r="AR13" s="401">
        <v>0</v>
      </c>
      <c r="AS13" s="401">
        <v>5330</v>
      </c>
      <c r="AT13" s="402">
        <v>791686</v>
      </c>
      <c r="AU13" s="401">
        <v>1140</v>
      </c>
      <c r="AV13" s="401">
        <v>385507</v>
      </c>
      <c r="AW13" s="401">
        <v>0</v>
      </c>
      <c r="AX13" s="401">
        <v>0</v>
      </c>
      <c r="AY13" s="401">
        <v>0</v>
      </c>
      <c r="AZ13" s="401">
        <v>-14649</v>
      </c>
      <c r="BA13" s="401">
        <v>371998</v>
      </c>
      <c r="BB13" s="401">
        <v>1163684</v>
      </c>
      <c r="BC13" s="401">
        <v>36098</v>
      </c>
      <c r="BD13" s="401">
        <v>476140</v>
      </c>
      <c r="BE13" s="401">
        <v>512238</v>
      </c>
      <c r="BF13" s="401">
        <v>884236</v>
      </c>
      <c r="BG13" s="401">
        <v>1675922</v>
      </c>
      <c r="BH13" s="401">
        <v>-174100</v>
      </c>
      <c r="BI13" s="401">
        <v>-549158</v>
      </c>
      <c r="BJ13" s="401">
        <v>-723258</v>
      </c>
      <c r="BK13" s="401">
        <v>160978</v>
      </c>
      <c r="BL13" s="402">
        <v>952664</v>
      </c>
      <c r="BM13" s="48"/>
      <c r="BN13" s="403">
        <f t="shared" si="0"/>
        <v>512238</v>
      </c>
      <c r="BO13" s="401">
        <f t="shared" si="1"/>
        <v>-723258</v>
      </c>
      <c r="BP13" s="49">
        <f t="shared" si="2"/>
        <v>1235496</v>
      </c>
    </row>
    <row r="14" spans="1:68" ht="15.75" customHeight="1" x14ac:dyDescent="0.15">
      <c r="A14" s="32">
        <v>10</v>
      </c>
      <c r="B14" s="47" t="s">
        <v>235</v>
      </c>
      <c r="C14" s="401">
        <v>5156</v>
      </c>
      <c r="D14" s="401">
        <v>48</v>
      </c>
      <c r="E14" s="401">
        <v>408</v>
      </c>
      <c r="F14" s="401">
        <v>6</v>
      </c>
      <c r="G14" s="401">
        <v>40138</v>
      </c>
      <c r="H14" s="401">
        <v>2640</v>
      </c>
      <c r="I14" s="401">
        <v>11562</v>
      </c>
      <c r="J14" s="401">
        <v>17746</v>
      </c>
      <c r="K14" s="401">
        <v>111</v>
      </c>
      <c r="L14" s="401">
        <v>358054</v>
      </c>
      <c r="M14" s="401">
        <v>17520</v>
      </c>
      <c r="N14" s="401">
        <v>371</v>
      </c>
      <c r="O14" s="401">
        <v>4522</v>
      </c>
      <c r="P14" s="401">
        <v>231</v>
      </c>
      <c r="Q14" s="401">
        <v>1871</v>
      </c>
      <c r="R14" s="401">
        <v>5704</v>
      </c>
      <c r="S14" s="401">
        <v>8144</v>
      </c>
      <c r="T14" s="401">
        <v>7667</v>
      </c>
      <c r="U14" s="401">
        <v>20186</v>
      </c>
      <c r="V14" s="401">
        <v>7844</v>
      </c>
      <c r="W14" s="401">
        <v>50396</v>
      </c>
      <c r="X14" s="401">
        <v>11158</v>
      </c>
      <c r="Y14" s="401">
        <v>418315</v>
      </c>
      <c r="Z14" s="401">
        <v>16247</v>
      </c>
      <c r="AA14" s="401">
        <v>2114</v>
      </c>
      <c r="AB14" s="401">
        <v>40936</v>
      </c>
      <c r="AC14" s="401">
        <v>37026</v>
      </c>
      <c r="AD14" s="401">
        <v>0</v>
      </c>
      <c r="AE14" s="401">
        <v>11464</v>
      </c>
      <c r="AF14" s="401">
        <v>594</v>
      </c>
      <c r="AG14" s="401">
        <v>28850</v>
      </c>
      <c r="AH14" s="401">
        <v>4910</v>
      </c>
      <c r="AI14" s="401">
        <v>2736</v>
      </c>
      <c r="AJ14" s="401">
        <v>1758</v>
      </c>
      <c r="AK14" s="401">
        <v>9593</v>
      </c>
      <c r="AL14" s="401">
        <v>1110</v>
      </c>
      <c r="AM14" s="401">
        <v>18965</v>
      </c>
      <c r="AN14" s="401">
        <v>3066</v>
      </c>
      <c r="AO14" s="401">
        <v>522</v>
      </c>
      <c r="AP14" s="401">
        <v>10687</v>
      </c>
      <c r="AQ14" s="401">
        <v>6571</v>
      </c>
      <c r="AR14" s="401">
        <v>3459</v>
      </c>
      <c r="AS14" s="401">
        <v>1002</v>
      </c>
      <c r="AT14" s="402">
        <v>1191408</v>
      </c>
      <c r="AU14" s="401">
        <v>1233</v>
      </c>
      <c r="AV14" s="401">
        <v>23264</v>
      </c>
      <c r="AW14" s="401">
        <v>533</v>
      </c>
      <c r="AX14" s="401">
        <v>0</v>
      </c>
      <c r="AY14" s="401">
        <v>0</v>
      </c>
      <c r="AZ14" s="401">
        <v>-4995</v>
      </c>
      <c r="BA14" s="401">
        <v>20035</v>
      </c>
      <c r="BB14" s="401">
        <v>1211443</v>
      </c>
      <c r="BC14" s="401">
        <v>96100</v>
      </c>
      <c r="BD14" s="401">
        <v>779678</v>
      </c>
      <c r="BE14" s="401">
        <v>875778</v>
      </c>
      <c r="BF14" s="401">
        <v>895813</v>
      </c>
      <c r="BG14" s="401">
        <v>2087221</v>
      </c>
      <c r="BH14" s="401">
        <v>-89165</v>
      </c>
      <c r="BI14" s="401">
        <v>-562587</v>
      </c>
      <c r="BJ14" s="401">
        <v>-651752</v>
      </c>
      <c r="BK14" s="401">
        <v>244061</v>
      </c>
      <c r="BL14" s="402">
        <v>1435469</v>
      </c>
      <c r="BM14" s="48"/>
      <c r="BN14" s="403">
        <f t="shared" si="0"/>
        <v>875778</v>
      </c>
      <c r="BO14" s="401">
        <f t="shared" si="1"/>
        <v>-651752</v>
      </c>
      <c r="BP14" s="49">
        <f t="shared" si="2"/>
        <v>1527530</v>
      </c>
    </row>
    <row r="15" spans="1:68" ht="15.75" customHeight="1" x14ac:dyDescent="0.15">
      <c r="A15" s="31">
        <v>11</v>
      </c>
      <c r="B15" s="47" t="s">
        <v>236</v>
      </c>
      <c r="C15" s="401">
        <v>826</v>
      </c>
      <c r="D15" s="401">
        <v>4</v>
      </c>
      <c r="E15" s="401">
        <v>40</v>
      </c>
      <c r="F15" s="401">
        <v>57</v>
      </c>
      <c r="G15" s="401">
        <v>521</v>
      </c>
      <c r="H15" s="401">
        <v>708</v>
      </c>
      <c r="I15" s="401">
        <v>341</v>
      </c>
      <c r="J15" s="401">
        <v>675</v>
      </c>
      <c r="K15" s="401">
        <v>21</v>
      </c>
      <c r="L15" s="401">
        <v>1044</v>
      </c>
      <c r="M15" s="401">
        <v>18864</v>
      </c>
      <c r="N15" s="401">
        <v>107</v>
      </c>
      <c r="O15" s="401">
        <v>488</v>
      </c>
      <c r="P15" s="401">
        <v>2302</v>
      </c>
      <c r="Q15" s="401">
        <v>156</v>
      </c>
      <c r="R15" s="401">
        <v>2048</v>
      </c>
      <c r="S15" s="401">
        <v>9150</v>
      </c>
      <c r="T15" s="401">
        <v>10818</v>
      </c>
      <c r="U15" s="401">
        <v>17413</v>
      </c>
      <c r="V15" s="401">
        <v>1668</v>
      </c>
      <c r="W15" s="401">
        <v>16855</v>
      </c>
      <c r="X15" s="401">
        <v>1920</v>
      </c>
      <c r="Y15" s="401">
        <v>238523</v>
      </c>
      <c r="Z15" s="401">
        <v>130</v>
      </c>
      <c r="AA15" s="401">
        <v>9088</v>
      </c>
      <c r="AB15" s="401">
        <v>2767</v>
      </c>
      <c r="AC15" s="401">
        <v>4448</v>
      </c>
      <c r="AD15" s="401">
        <v>0</v>
      </c>
      <c r="AE15" s="401">
        <v>442</v>
      </c>
      <c r="AF15" s="401">
        <v>4116</v>
      </c>
      <c r="AG15" s="401">
        <v>752</v>
      </c>
      <c r="AH15" s="401">
        <v>17</v>
      </c>
      <c r="AI15" s="401">
        <v>0</v>
      </c>
      <c r="AJ15" s="401">
        <v>6556</v>
      </c>
      <c r="AK15" s="401">
        <v>244</v>
      </c>
      <c r="AL15" s="401">
        <v>1241</v>
      </c>
      <c r="AM15" s="401">
        <v>425</v>
      </c>
      <c r="AN15" s="401">
        <v>4245</v>
      </c>
      <c r="AO15" s="401">
        <v>1009</v>
      </c>
      <c r="AP15" s="401">
        <v>32340</v>
      </c>
      <c r="AQ15" s="401">
        <v>1686</v>
      </c>
      <c r="AR15" s="401">
        <v>958</v>
      </c>
      <c r="AS15" s="401">
        <v>78</v>
      </c>
      <c r="AT15" s="402">
        <v>395091</v>
      </c>
      <c r="AU15" s="401">
        <v>587</v>
      </c>
      <c r="AV15" s="401">
        <v>32081</v>
      </c>
      <c r="AW15" s="401">
        <v>0</v>
      </c>
      <c r="AX15" s="401">
        <v>0</v>
      </c>
      <c r="AY15" s="401">
        <v>0</v>
      </c>
      <c r="AZ15" s="401">
        <v>-1282</v>
      </c>
      <c r="BA15" s="401">
        <v>31386</v>
      </c>
      <c r="BB15" s="401">
        <v>426477</v>
      </c>
      <c r="BC15" s="401">
        <v>10623</v>
      </c>
      <c r="BD15" s="401">
        <v>227674</v>
      </c>
      <c r="BE15" s="401">
        <v>238297</v>
      </c>
      <c r="BF15" s="401">
        <v>269683</v>
      </c>
      <c r="BG15" s="401">
        <v>664774</v>
      </c>
      <c r="BH15" s="401">
        <v>-83398</v>
      </c>
      <c r="BI15" s="401">
        <v>-153774</v>
      </c>
      <c r="BJ15" s="401">
        <v>-237172</v>
      </c>
      <c r="BK15" s="401">
        <v>32511</v>
      </c>
      <c r="BL15" s="402">
        <v>427602</v>
      </c>
      <c r="BM15" s="48"/>
      <c r="BN15" s="403">
        <f t="shared" si="0"/>
        <v>238297</v>
      </c>
      <c r="BO15" s="401">
        <f t="shared" si="1"/>
        <v>-237172</v>
      </c>
      <c r="BP15" s="49">
        <f t="shared" si="2"/>
        <v>475469</v>
      </c>
    </row>
    <row r="16" spans="1:68" ht="15.75" customHeight="1" x14ac:dyDescent="0.15">
      <c r="A16" s="32">
        <v>12</v>
      </c>
      <c r="B16" s="47" t="s">
        <v>237</v>
      </c>
      <c r="C16" s="401">
        <v>117</v>
      </c>
      <c r="D16" s="401">
        <v>0</v>
      </c>
      <c r="E16" s="401">
        <v>0</v>
      </c>
      <c r="F16" s="401">
        <v>0</v>
      </c>
      <c r="G16" s="401">
        <v>67</v>
      </c>
      <c r="H16" s="401">
        <v>0</v>
      </c>
      <c r="I16" s="401">
        <v>258</v>
      </c>
      <c r="J16" s="401">
        <v>31</v>
      </c>
      <c r="K16" s="401">
        <v>0</v>
      </c>
      <c r="L16" s="401">
        <v>87</v>
      </c>
      <c r="M16" s="401">
        <v>0</v>
      </c>
      <c r="N16" s="401">
        <v>1190</v>
      </c>
      <c r="O16" s="401">
        <v>9</v>
      </c>
      <c r="P16" s="401">
        <v>3</v>
      </c>
      <c r="Q16" s="401">
        <v>0</v>
      </c>
      <c r="R16" s="401">
        <v>446</v>
      </c>
      <c r="S16" s="401">
        <v>23</v>
      </c>
      <c r="T16" s="401">
        <v>188</v>
      </c>
      <c r="U16" s="401">
        <v>403</v>
      </c>
      <c r="V16" s="401">
        <v>8540</v>
      </c>
      <c r="W16" s="401">
        <v>4255</v>
      </c>
      <c r="X16" s="401">
        <v>248</v>
      </c>
      <c r="Y16" s="401">
        <v>1235</v>
      </c>
      <c r="Z16" s="401">
        <v>6</v>
      </c>
      <c r="AA16" s="401">
        <v>19</v>
      </c>
      <c r="AB16" s="401">
        <v>143</v>
      </c>
      <c r="AC16" s="401">
        <v>9539</v>
      </c>
      <c r="AD16" s="401">
        <v>0</v>
      </c>
      <c r="AE16" s="401">
        <v>0</v>
      </c>
      <c r="AF16" s="401">
        <v>79</v>
      </c>
      <c r="AG16" s="401">
        <v>387</v>
      </c>
      <c r="AH16" s="401">
        <v>5</v>
      </c>
      <c r="AI16" s="401">
        <v>0</v>
      </c>
      <c r="AJ16" s="401">
        <v>49</v>
      </c>
      <c r="AK16" s="401">
        <v>0</v>
      </c>
      <c r="AL16" s="401">
        <v>78</v>
      </c>
      <c r="AM16" s="401">
        <v>138</v>
      </c>
      <c r="AN16" s="401">
        <v>1341</v>
      </c>
      <c r="AO16" s="401">
        <v>35</v>
      </c>
      <c r="AP16" s="401">
        <v>9</v>
      </c>
      <c r="AQ16" s="401">
        <v>1836</v>
      </c>
      <c r="AR16" s="401">
        <v>0</v>
      </c>
      <c r="AS16" s="401">
        <v>317</v>
      </c>
      <c r="AT16" s="402">
        <v>31081</v>
      </c>
      <c r="AU16" s="401">
        <v>201</v>
      </c>
      <c r="AV16" s="401">
        <v>1377</v>
      </c>
      <c r="AW16" s="401">
        <v>0</v>
      </c>
      <c r="AX16" s="401">
        <v>0</v>
      </c>
      <c r="AY16" s="401">
        <v>0</v>
      </c>
      <c r="AZ16" s="401">
        <v>-4921</v>
      </c>
      <c r="BA16" s="401">
        <v>-3343</v>
      </c>
      <c r="BB16" s="401">
        <v>27738</v>
      </c>
      <c r="BC16" s="401">
        <v>97899</v>
      </c>
      <c r="BD16" s="401">
        <v>91019</v>
      </c>
      <c r="BE16" s="401">
        <v>188918</v>
      </c>
      <c r="BF16" s="401">
        <v>185575</v>
      </c>
      <c r="BG16" s="401">
        <v>216656</v>
      </c>
      <c r="BH16" s="401">
        <v>-6268</v>
      </c>
      <c r="BI16" s="401">
        <v>-19079</v>
      </c>
      <c r="BJ16" s="401">
        <v>-25347</v>
      </c>
      <c r="BK16" s="401">
        <v>160228</v>
      </c>
      <c r="BL16" s="402">
        <v>191309</v>
      </c>
      <c r="BM16" s="48"/>
      <c r="BN16" s="403">
        <f t="shared" si="0"/>
        <v>188918</v>
      </c>
      <c r="BO16" s="401">
        <f t="shared" si="1"/>
        <v>-25347</v>
      </c>
      <c r="BP16" s="49">
        <f t="shared" si="2"/>
        <v>214265</v>
      </c>
    </row>
    <row r="17" spans="1:68" ht="15.75" customHeight="1" x14ac:dyDescent="0.15">
      <c r="A17" s="31">
        <v>13</v>
      </c>
      <c r="B17" s="47" t="s">
        <v>260</v>
      </c>
      <c r="C17" s="401">
        <v>900</v>
      </c>
      <c r="D17" s="401">
        <v>2</v>
      </c>
      <c r="E17" s="401">
        <v>1</v>
      </c>
      <c r="F17" s="401">
        <v>1</v>
      </c>
      <c r="G17" s="401">
        <v>7160</v>
      </c>
      <c r="H17" s="401">
        <v>217</v>
      </c>
      <c r="I17" s="401">
        <v>1981</v>
      </c>
      <c r="J17" s="401">
        <v>6397</v>
      </c>
      <c r="K17" s="401">
        <v>306</v>
      </c>
      <c r="L17" s="401">
        <v>5126</v>
      </c>
      <c r="M17" s="401">
        <v>387</v>
      </c>
      <c r="N17" s="401">
        <v>4565</v>
      </c>
      <c r="O17" s="401">
        <v>33462</v>
      </c>
      <c r="P17" s="401">
        <v>21718</v>
      </c>
      <c r="Q17" s="401">
        <v>8923</v>
      </c>
      <c r="R17" s="401">
        <v>3872</v>
      </c>
      <c r="S17" s="401">
        <v>7447</v>
      </c>
      <c r="T17" s="401">
        <v>13062</v>
      </c>
      <c r="U17" s="401">
        <v>7164</v>
      </c>
      <c r="V17" s="401">
        <v>5221</v>
      </c>
      <c r="W17" s="401">
        <v>8529</v>
      </c>
      <c r="X17" s="401">
        <v>838</v>
      </c>
      <c r="Y17" s="401">
        <v>86231</v>
      </c>
      <c r="Z17" s="401">
        <v>6532</v>
      </c>
      <c r="AA17" s="401">
        <v>1685</v>
      </c>
      <c r="AB17" s="401">
        <v>4575</v>
      </c>
      <c r="AC17" s="401">
        <v>153224</v>
      </c>
      <c r="AD17" s="401">
        <v>87</v>
      </c>
      <c r="AE17" s="401">
        <v>1449</v>
      </c>
      <c r="AF17" s="401">
        <v>84</v>
      </c>
      <c r="AG17" s="401">
        <v>901</v>
      </c>
      <c r="AH17" s="401">
        <v>11</v>
      </c>
      <c r="AI17" s="401">
        <v>336</v>
      </c>
      <c r="AJ17" s="401">
        <v>43</v>
      </c>
      <c r="AK17" s="401">
        <v>17</v>
      </c>
      <c r="AL17" s="401">
        <v>209</v>
      </c>
      <c r="AM17" s="401">
        <v>4492</v>
      </c>
      <c r="AN17" s="401">
        <v>1590</v>
      </c>
      <c r="AO17" s="401">
        <v>52</v>
      </c>
      <c r="AP17" s="401">
        <v>3014</v>
      </c>
      <c r="AQ17" s="401">
        <v>1683</v>
      </c>
      <c r="AR17" s="401">
        <v>466</v>
      </c>
      <c r="AS17" s="401">
        <v>977</v>
      </c>
      <c r="AT17" s="402">
        <v>404937</v>
      </c>
      <c r="AU17" s="401">
        <v>644</v>
      </c>
      <c r="AV17" s="401">
        <v>6013</v>
      </c>
      <c r="AW17" s="401">
        <v>0</v>
      </c>
      <c r="AX17" s="401">
        <v>0</v>
      </c>
      <c r="AY17" s="401">
        <v>0</v>
      </c>
      <c r="AZ17" s="401">
        <v>-1955</v>
      </c>
      <c r="BA17" s="401">
        <v>4702</v>
      </c>
      <c r="BB17" s="401">
        <v>409639</v>
      </c>
      <c r="BC17" s="401">
        <v>70263</v>
      </c>
      <c r="BD17" s="401">
        <v>243847</v>
      </c>
      <c r="BE17" s="401">
        <v>314110</v>
      </c>
      <c r="BF17" s="401">
        <v>318812</v>
      </c>
      <c r="BG17" s="401">
        <v>723749</v>
      </c>
      <c r="BH17" s="401">
        <v>-52288</v>
      </c>
      <c r="BI17" s="401">
        <v>-238974</v>
      </c>
      <c r="BJ17" s="401">
        <v>-291262</v>
      </c>
      <c r="BK17" s="401">
        <v>27550</v>
      </c>
      <c r="BL17" s="402">
        <v>432487</v>
      </c>
      <c r="BM17" s="48"/>
      <c r="BN17" s="403">
        <f t="shared" si="0"/>
        <v>314110</v>
      </c>
      <c r="BO17" s="401">
        <f t="shared" si="1"/>
        <v>-291262</v>
      </c>
      <c r="BP17" s="49">
        <f t="shared" si="2"/>
        <v>605372</v>
      </c>
    </row>
    <row r="18" spans="1:68" ht="15.75" customHeight="1" x14ac:dyDescent="0.15">
      <c r="A18" s="32">
        <v>14</v>
      </c>
      <c r="B18" s="47" t="s">
        <v>31</v>
      </c>
      <c r="C18" s="401">
        <v>15</v>
      </c>
      <c r="D18" s="401">
        <v>0</v>
      </c>
      <c r="E18" s="401">
        <v>3</v>
      </c>
      <c r="F18" s="401">
        <v>18</v>
      </c>
      <c r="G18" s="401">
        <v>0</v>
      </c>
      <c r="H18" s="401">
        <v>68</v>
      </c>
      <c r="I18" s="401">
        <v>6460</v>
      </c>
      <c r="J18" s="401">
        <v>65</v>
      </c>
      <c r="K18" s="401">
        <v>0</v>
      </c>
      <c r="L18" s="401">
        <v>2147</v>
      </c>
      <c r="M18" s="401">
        <v>1635</v>
      </c>
      <c r="N18" s="401">
        <v>646</v>
      </c>
      <c r="O18" s="401">
        <v>2762</v>
      </c>
      <c r="P18" s="401">
        <v>1754984</v>
      </c>
      <c r="Q18" s="401">
        <v>866</v>
      </c>
      <c r="R18" s="401">
        <v>240043</v>
      </c>
      <c r="S18" s="401">
        <v>89927</v>
      </c>
      <c r="T18" s="401">
        <v>192130</v>
      </c>
      <c r="U18" s="401">
        <v>36676</v>
      </c>
      <c r="V18" s="401">
        <v>1353</v>
      </c>
      <c r="W18" s="401">
        <v>95609</v>
      </c>
      <c r="X18" s="401">
        <v>3394</v>
      </c>
      <c r="Y18" s="401">
        <v>733144</v>
      </c>
      <c r="Z18" s="401">
        <v>3028</v>
      </c>
      <c r="AA18" s="401">
        <v>63505</v>
      </c>
      <c r="AB18" s="401">
        <v>2547</v>
      </c>
      <c r="AC18" s="401">
        <v>69707</v>
      </c>
      <c r="AD18" s="401">
        <v>0</v>
      </c>
      <c r="AE18" s="401">
        <v>10</v>
      </c>
      <c r="AF18" s="401">
        <v>0</v>
      </c>
      <c r="AG18" s="401">
        <v>0</v>
      </c>
      <c r="AH18" s="401">
        <v>0</v>
      </c>
      <c r="AI18" s="401">
        <v>0</v>
      </c>
      <c r="AJ18" s="401">
        <v>306</v>
      </c>
      <c r="AK18" s="401">
        <v>0</v>
      </c>
      <c r="AL18" s="401">
        <v>26</v>
      </c>
      <c r="AM18" s="401">
        <v>0</v>
      </c>
      <c r="AN18" s="401">
        <v>8</v>
      </c>
      <c r="AO18" s="401">
        <v>1</v>
      </c>
      <c r="AP18" s="401">
        <v>629</v>
      </c>
      <c r="AQ18" s="401">
        <v>70</v>
      </c>
      <c r="AR18" s="401">
        <v>2</v>
      </c>
      <c r="AS18" s="401">
        <v>1353</v>
      </c>
      <c r="AT18" s="402">
        <v>3303137</v>
      </c>
      <c r="AU18" s="401">
        <v>0</v>
      </c>
      <c r="AV18" s="401">
        <v>-2114</v>
      </c>
      <c r="AW18" s="401">
        <v>0</v>
      </c>
      <c r="AX18" s="401">
        <v>-1380</v>
      </c>
      <c r="AY18" s="401">
        <v>0</v>
      </c>
      <c r="AZ18" s="401">
        <v>-32950</v>
      </c>
      <c r="BA18" s="401">
        <v>-36444</v>
      </c>
      <c r="BB18" s="401">
        <v>3266693</v>
      </c>
      <c r="BC18" s="401">
        <v>500207</v>
      </c>
      <c r="BD18" s="401">
        <v>1193492</v>
      </c>
      <c r="BE18" s="401">
        <v>1693699</v>
      </c>
      <c r="BF18" s="401">
        <v>1657255</v>
      </c>
      <c r="BG18" s="401">
        <v>4960392</v>
      </c>
      <c r="BH18" s="401">
        <v>-162217</v>
      </c>
      <c r="BI18" s="401">
        <v>-1386824</v>
      </c>
      <c r="BJ18" s="401">
        <v>-1549041</v>
      </c>
      <c r="BK18" s="401">
        <v>108214</v>
      </c>
      <c r="BL18" s="402">
        <v>3411351</v>
      </c>
      <c r="BM18" s="48"/>
      <c r="BN18" s="403">
        <f t="shared" si="0"/>
        <v>1693699</v>
      </c>
      <c r="BO18" s="401">
        <f t="shared" si="1"/>
        <v>-1549041</v>
      </c>
      <c r="BP18" s="49">
        <f t="shared" si="2"/>
        <v>3242740</v>
      </c>
    </row>
    <row r="19" spans="1:68" ht="15.75" customHeight="1" x14ac:dyDescent="0.15">
      <c r="A19" s="31">
        <v>15</v>
      </c>
      <c r="B19" s="47" t="s">
        <v>32</v>
      </c>
      <c r="C19" s="401">
        <v>0</v>
      </c>
      <c r="D19" s="401">
        <v>0</v>
      </c>
      <c r="E19" s="401">
        <v>0</v>
      </c>
      <c r="F19" s="401">
        <v>5</v>
      </c>
      <c r="G19" s="401">
        <v>4014</v>
      </c>
      <c r="H19" s="401">
        <v>2</v>
      </c>
      <c r="I19" s="401">
        <v>1703</v>
      </c>
      <c r="J19" s="401">
        <v>5293</v>
      </c>
      <c r="K19" s="401">
        <v>11</v>
      </c>
      <c r="L19" s="401">
        <v>3538</v>
      </c>
      <c r="M19" s="401">
        <v>849</v>
      </c>
      <c r="N19" s="401">
        <v>6394</v>
      </c>
      <c r="O19" s="401">
        <v>3561</v>
      </c>
      <c r="P19" s="401">
        <v>29051</v>
      </c>
      <c r="Q19" s="401">
        <v>433174</v>
      </c>
      <c r="R19" s="401">
        <v>69694</v>
      </c>
      <c r="S19" s="401">
        <v>40524</v>
      </c>
      <c r="T19" s="401">
        <v>41045</v>
      </c>
      <c r="U19" s="401">
        <v>41206</v>
      </c>
      <c r="V19" s="401">
        <v>18258</v>
      </c>
      <c r="W19" s="401">
        <v>123328</v>
      </c>
      <c r="X19" s="401">
        <v>14285</v>
      </c>
      <c r="Y19" s="401">
        <v>419078</v>
      </c>
      <c r="Z19" s="401">
        <v>10689</v>
      </c>
      <c r="AA19" s="401">
        <v>5871</v>
      </c>
      <c r="AB19" s="401">
        <v>11045</v>
      </c>
      <c r="AC19" s="401">
        <v>26087</v>
      </c>
      <c r="AD19" s="401">
        <v>342</v>
      </c>
      <c r="AE19" s="401">
        <v>66</v>
      </c>
      <c r="AF19" s="401">
        <v>2</v>
      </c>
      <c r="AG19" s="401">
        <v>95</v>
      </c>
      <c r="AH19" s="401">
        <v>0</v>
      </c>
      <c r="AI19" s="401">
        <v>0</v>
      </c>
      <c r="AJ19" s="401">
        <v>37</v>
      </c>
      <c r="AK19" s="401">
        <v>138</v>
      </c>
      <c r="AL19" s="401">
        <v>171</v>
      </c>
      <c r="AM19" s="401">
        <v>532</v>
      </c>
      <c r="AN19" s="401">
        <v>4541</v>
      </c>
      <c r="AO19" s="401">
        <v>44</v>
      </c>
      <c r="AP19" s="401">
        <v>1976</v>
      </c>
      <c r="AQ19" s="401">
        <v>904</v>
      </c>
      <c r="AR19" s="401">
        <v>88</v>
      </c>
      <c r="AS19" s="401">
        <v>1048</v>
      </c>
      <c r="AT19" s="402">
        <v>1318689</v>
      </c>
      <c r="AU19" s="401">
        <v>94</v>
      </c>
      <c r="AV19" s="401">
        <v>10268</v>
      </c>
      <c r="AW19" s="401">
        <v>0</v>
      </c>
      <c r="AX19" s="401">
        <v>0</v>
      </c>
      <c r="AY19" s="401">
        <v>19131</v>
      </c>
      <c r="AZ19" s="401">
        <v>-7901</v>
      </c>
      <c r="BA19" s="401">
        <v>21592</v>
      </c>
      <c r="BB19" s="401">
        <v>1340281</v>
      </c>
      <c r="BC19" s="401">
        <v>60828</v>
      </c>
      <c r="BD19" s="401">
        <v>393495</v>
      </c>
      <c r="BE19" s="401">
        <v>454323</v>
      </c>
      <c r="BF19" s="401">
        <v>475915</v>
      </c>
      <c r="BG19" s="401">
        <v>1794604</v>
      </c>
      <c r="BH19" s="401">
        <v>-475655</v>
      </c>
      <c r="BI19" s="401">
        <v>-585097</v>
      </c>
      <c r="BJ19" s="401">
        <v>-1060752</v>
      </c>
      <c r="BK19" s="401">
        <v>-584837</v>
      </c>
      <c r="BL19" s="402">
        <v>733852</v>
      </c>
      <c r="BM19" s="48"/>
      <c r="BN19" s="403">
        <f t="shared" si="0"/>
        <v>454323</v>
      </c>
      <c r="BO19" s="401">
        <f t="shared" si="1"/>
        <v>-1060752</v>
      </c>
      <c r="BP19" s="49">
        <f t="shared" si="2"/>
        <v>1515075</v>
      </c>
    </row>
    <row r="20" spans="1:68" ht="15.75" customHeight="1" x14ac:dyDescent="0.15">
      <c r="A20" s="32">
        <v>16</v>
      </c>
      <c r="B20" s="47" t="s">
        <v>33</v>
      </c>
      <c r="C20" s="401">
        <v>411</v>
      </c>
      <c r="D20" s="401">
        <v>3</v>
      </c>
      <c r="E20" s="401">
        <v>31</v>
      </c>
      <c r="F20" s="401">
        <v>294</v>
      </c>
      <c r="G20" s="401">
        <v>28494</v>
      </c>
      <c r="H20" s="401">
        <v>267</v>
      </c>
      <c r="I20" s="401">
        <v>9346</v>
      </c>
      <c r="J20" s="401">
        <v>13220</v>
      </c>
      <c r="K20" s="401">
        <v>427</v>
      </c>
      <c r="L20" s="401">
        <v>2692</v>
      </c>
      <c r="M20" s="401">
        <v>10288</v>
      </c>
      <c r="N20" s="401">
        <v>3638</v>
      </c>
      <c r="O20" s="401">
        <v>4642</v>
      </c>
      <c r="P20" s="401">
        <v>5467</v>
      </c>
      <c r="Q20" s="401">
        <v>1866</v>
      </c>
      <c r="R20" s="401">
        <v>107449</v>
      </c>
      <c r="S20" s="401">
        <v>26566</v>
      </c>
      <c r="T20" s="401">
        <v>64407</v>
      </c>
      <c r="U20" s="401">
        <v>67264</v>
      </c>
      <c r="V20" s="401">
        <v>7857</v>
      </c>
      <c r="W20" s="401">
        <v>63037</v>
      </c>
      <c r="X20" s="401">
        <v>8774</v>
      </c>
      <c r="Y20" s="401">
        <v>133583</v>
      </c>
      <c r="Z20" s="401">
        <v>782</v>
      </c>
      <c r="AA20" s="401">
        <v>9858</v>
      </c>
      <c r="AB20" s="401">
        <v>12076</v>
      </c>
      <c r="AC20" s="401">
        <v>284188</v>
      </c>
      <c r="AD20" s="401">
        <v>954</v>
      </c>
      <c r="AE20" s="401">
        <v>230</v>
      </c>
      <c r="AF20" s="401">
        <v>51</v>
      </c>
      <c r="AG20" s="401">
        <v>21388</v>
      </c>
      <c r="AH20" s="401">
        <v>199</v>
      </c>
      <c r="AI20" s="401">
        <v>1492</v>
      </c>
      <c r="AJ20" s="401">
        <v>3263</v>
      </c>
      <c r="AK20" s="401">
        <v>938</v>
      </c>
      <c r="AL20" s="401">
        <v>4280</v>
      </c>
      <c r="AM20" s="401">
        <v>665</v>
      </c>
      <c r="AN20" s="401">
        <v>1218</v>
      </c>
      <c r="AO20" s="401">
        <v>483</v>
      </c>
      <c r="AP20" s="401">
        <v>5651</v>
      </c>
      <c r="AQ20" s="401">
        <v>6826</v>
      </c>
      <c r="AR20" s="401">
        <v>36</v>
      </c>
      <c r="AS20" s="401">
        <v>1602</v>
      </c>
      <c r="AT20" s="402">
        <v>916203</v>
      </c>
      <c r="AU20" s="401">
        <v>2165</v>
      </c>
      <c r="AV20" s="401">
        <v>18464</v>
      </c>
      <c r="AW20" s="401">
        <v>28</v>
      </c>
      <c r="AX20" s="401">
        <v>908</v>
      </c>
      <c r="AY20" s="401">
        <v>30666</v>
      </c>
      <c r="AZ20" s="401">
        <v>4826</v>
      </c>
      <c r="BA20" s="401">
        <v>57057</v>
      </c>
      <c r="BB20" s="401">
        <v>973260</v>
      </c>
      <c r="BC20" s="401">
        <v>62953</v>
      </c>
      <c r="BD20" s="401">
        <v>473904</v>
      </c>
      <c r="BE20" s="401">
        <v>536857</v>
      </c>
      <c r="BF20" s="401">
        <v>593914</v>
      </c>
      <c r="BG20" s="401">
        <v>1510117</v>
      </c>
      <c r="BH20" s="401">
        <v>-97519</v>
      </c>
      <c r="BI20" s="401">
        <v>-298590</v>
      </c>
      <c r="BJ20" s="401">
        <v>-396109</v>
      </c>
      <c r="BK20" s="401">
        <v>197805</v>
      </c>
      <c r="BL20" s="402">
        <v>1114008</v>
      </c>
      <c r="BM20" s="48"/>
      <c r="BN20" s="403">
        <f t="shared" si="0"/>
        <v>536857</v>
      </c>
      <c r="BO20" s="401">
        <f t="shared" si="1"/>
        <v>-396109</v>
      </c>
      <c r="BP20" s="49">
        <f t="shared" si="2"/>
        <v>932966</v>
      </c>
    </row>
    <row r="21" spans="1:68" ht="15.75" customHeight="1" x14ac:dyDescent="0.15">
      <c r="A21" s="31">
        <v>17</v>
      </c>
      <c r="B21" s="47" t="s">
        <v>150</v>
      </c>
      <c r="C21" s="401">
        <v>0</v>
      </c>
      <c r="D21" s="401">
        <v>0</v>
      </c>
      <c r="E21" s="401">
        <v>0</v>
      </c>
      <c r="F21" s="401">
        <v>35</v>
      </c>
      <c r="G21" s="401">
        <v>0</v>
      </c>
      <c r="H21" s="401">
        <v>0</v>
      </c>
      <c r="I21" s="401">
        <v>1327</v>
      </c>
      <c r="J21" s="401">
        <v>20</v>
      </c>
      <c r="K21" s="401">
        <v>0</v>
      </c>
      <c r="L21" s="401">
        <v>704</v>
      </c>
      <c r="M21" s="401">
        <v>0</v>
      </c>
      <c r="N21" s="401">
        <v>984</v>
      </c>
      <c r="O21" s="401">
        <v>581</v>
      </c>
      <c r="P21" s="401">
        <v>833</v>
      </c>
      <c r="Q21" s="401">
        <v>25</v>
      </c>
      <c r="R21" s="401">
        <v>1589</v>
      </c>
      <c r="S21" s="401">
        <v>163707</v>
      </c>
      <c r="T21" s="401">
        <v>69718</v>
      </c>
      <c r="U21" s="401">
        <v>29951</v>
      </c>
      <c r="V21" s="401">
        <v>836</v>
      </c>
      <c r="W21" s="401">
        <v>26122</v>
      </c>
      <c r="X21" s="401">
        <v>951</v>
      </c>
      <c r="Y21" s="401">
        <v>115776</v>
      </c>
      <c r="Z21" s="401">
        <v>891</v>
      </c>
      <c r="AA21" s="401">
        <v>12309</v>
      </c>
      <c r="AB21" s="401">
        <v>121</v>
      </c>
      <c r="AC21" s="401">
        <v>18092</v>
      </c>
      <c r="AD21" s="401">
        <v>0</v>
      </c>
      <c r="AE21" s="401">
        <v>3621</v>
      </c>
      <c r="AF21" s="401">
        <v>0</v>
      </c>
      <c r="AG21" s="401">
        <v>29</v>
      </c>
      <c r="AH21" s="401">
        <v>0</v>
      </c>
      <c r="AI21" s="401">
        <v>0</v>
      </c>
      <c r="AJ21" s="401">
        <v>323</v>
      </c>
      <c r="AK21" s="401">
        <v>10</v>
      </c>
      <c r="AL21" s="401">
        <v>284</v>
      </c>
      <c r="AM21" s="401">
        <v>0</v>
      </c>
      <c r="AN21" s="401">
        <v>0</v>
      </c>
      <c r="AO21" s="401">
        <v>0</v>
      </c>
      <c r="AP21" s="401">
        <v>41508</v>
      </c>
      <c r="AQ21" s="401">
        <v>21</v>
      </c>
      <c r="AR21" s="401">
        <v>0</v>
      </c>
      <c r="AS21" s="401">
        <v>0</v>
      </c>
      <c r="AT21" s="402">
        <v>490368</v>
      </c>
      <c r="AU21" s="401">
        <v>0</v>
      </c>
      <c r="AV21" s="401">
        <v>812</v>
      </c>
      <c r="AW21" s="401">
        <v>0</v>
      </c>
      <c r="AX21" s="401">
        <v>7727</v>
      </c>
      <c r="AY21" s="401">
        <v>391603</v>
      </c>
      <c r="AZ21" s="401">
        <v>3609</v>
      </c>
      <c r="BA21" s="401">
        <v>403751</v>
      </c>
      <c r="BB21" s="401">
        <v>894119</v>
      </c>
      <c r="BC21" s="401">
        <v>349991</v>
      </c>
      <c r="BD21" s="401">
        <v>405548</v>
      </c>
      <c r="BE21" s="401">
        <v>755539</v>
      </c>
      <c r="BF21" s="401">
        <v>1159290</v>
      </c>
      <c r="BG21" s="401">
        <v>1649658</v>
      </c>
      <c r="BH21" s="401">
        <v>-157252</v>
      </c>
      <c r="BI21" s="401">
        <v>-518531</v>
      </c>
      <c r="BJ21" s="401">
        <v>-675783</v>
      </c>
      <c r="BK21" s="401">
        <v>483507</v>
      </c>
      <c r="BL21" s="402">
        <v>973875</v>
      </c>
      <c r="BM21" s="48"/>
      <c r="BN21" s="403">
        <f t="shared" si="0"/>
        <v>755539</v>
      </c>
      <c r="BO21" s="401">
        <f t="shared" si="1"/>
        <v>-675783</v>
      </c>
      <c r="BP21" s="49">
        <f t="shared" si="2"/>
        <v>1431322</v>
      </c>
    </row>
    <row r="22" spans="1:68" ht="15.75" customHeight="1" x14ac:dyDescent="0.15">
      <c r="A22" s="32">
        <v>18</v>
      </c>
      <c r="B22" s="47" t="s">
        <v>151</v>
      </c>
      <c r="C22" s="401">
        <v>0</v>
      </c>
      <c r="D22" s="401">
        <v>1</v>
      </c>
      <c r="E22" s="401">
        <v>0</v>
      </c>
      <c r="F22" s="401">
        <v>33</v>
      </c>
      <c r="G22" s="401">
        <v>0</v>
      </c>
      <c r="H22" s="401">
        <v>0</v>
      </c>
      <c r="I22" s="401">
        <v>73</v>
      </c>
      <c r="J22" s="401">
        <v>0</v>
      </c>
      <c r="K22" s="401">
        <v>14</v>
      </c>
      <c r="L22" s="401">
        <v>4688</v>
      </c>
      <c r="M22" s="401">
        <v>0</v>
      </c>
      <c r="N22" s="401">
        <v>859</v>
      </c>
      <c r="O22" s="401">
        <v>466</v>
      </c>
      <c r="P22" s="401">
        <v>907</v>
      </c>
      <c r="Q22" s="401">
        <v>252</v>
      </c>
      <c r="R22" s="401">
        <v>761</v>
      </c>
      <c r="S22" s="401">
        <v>5978</v>
      </c>
      <c r="T22" s="401">
        <v>259786</v>
      </c>
      <c r="U22" s="401">
        <v>3432</v>
      </c>
      <c r="V22" s="401">
        <v>1486</v>
      </c>
      <c r="W22" s="401">
        <v>4548</v>
      </c>
      <c r="X22" s="401">
        <v>365</v>
      </c>
      <c r="Y22" s="401">
        <v>12188</v>
      </c>
      <c r="Z22" s="401">
        <v>143</v>
      </c>
      <c r="AA22" s="401">
        <v>1756</v>
      </c>
      <c r="AB22" s="401">
        <v>39</v>
      </c>
      <c r="AC22" s="401">
        <v>213</v>
      </c>
      <c r="AD22" s="401">
        <v>13</v>
      </c>
      <c r="AE22" s="401">
        <v>87</v>
      </c>
      <c r="AF22" s="401">
        <v>0</v>
      </c>
      <c r="AG22" s="401">
        <v>24</v>
      </c>
      <c r="AH22" s="401">
        <v>0</v>
      </c>
      <c r="AI22" s="401">
        <v>0</v>
      </c>
      <c r="AJ22" s="401">
        <v>142</v>
      </c>
      <c r="AK22" s="401">
        <v>5</v>
      </c>
      <c r="AL22" s="401">
        <v>15</v>
      </c>
      <c r="AM22" s="401">
        <v>0</v>
      </c>
      <c r="AN22" s="401">
        <v>0</v>
      </c>
      <c r="AO22" s="401">
        <v>0</v>
      </c>
      <c r="AP22" s="401">
        <v>61382</v>
      </c>
      <c r="AQ22" s="401">
        <v>24</v>
      </c>
      <c r="AR22" s="401">
        <v>0</v>
      </c>
      <c r="AS22" s="401">
        <v>0</v>
      </c>
      <c r="AT22" s="402">
        <v>359680</v>
      </c>
      <c r="AU22" s="401">
        <v>0</v>
      </c>
      <c r="AV22" s="401">
        <v>461</v>
      </c>
      <c r="AW22" s="401">
        <v>0</v>
      </c>
      <c r="AX22" s="401">
        <v>4898</v>
      </c>
      <c r="AY22" s="401">
        <v>1133771</v>
      </c>
      <c r="AZ22" s="401">
        <v>9448</v>
      </c>
      <c r="BA22" s="401">
        <v>1148578</v>
      </c>
      <c r="BB22" s="401">
        <v>1508258</v>
      </c>
      <c r="BC22" s="401">
        <v>672972</v>
      </c>
      <c r="BD22" s="401">
        <v>800321</v>
      </c>
      <c r="BE22" s="401">
        <v>1473293</v>
      </c>
      <c r="BF22" s="401">
        <v>2621871</v>
      </c>
      <c r="BG22" s="401">
        <v>2981551</v>
      </c>
      <c r="BH22" s="401">
        <v>-176962</v>
      </c>
      <c r="BI22" s="401">
        <v>-826574</v>
      </c>
      <c r="BJ22" s="401">
        <v>-1003536</v>
      </c>
      <c r="BK22" s="401">
        <v>1618335</v>
      </c>
      <c r="BL22" s="402">
        <v>1978015</v>
      </c>
      <c r="BM22" s="48"/>
      <c r="BN22" s="403">
        <f t="shared" si="0"/>
        <v>1473293</v>
      </c>
      <c r="BO22" s="401">
        <f t="shared" si="1"/>
        <v>-1003536</v>
      </c>
      <c r="BP22" s="49">
        <f t="shared" si="2"/>
        <v>2476829</v>
      </c>
    </row>
    <row r="23" spans="1:68" ht="15.75" customHeight="1" x14ac:dyDescent="0.15">
      <c r="A23" s="31">
        <v>19</v>
      </c>
      <c r="B23" s="47" t="s">
        <v>152</v>
      </c>
      <c r="C23" s="401">
        <v>236</v>
      </c>
      <c r="D23" s="401">
        <v>0</v>
      </c>
      <c r="E23" s="401">
        <v>0</v>
      </c>
      <c r="F23" s="401">
        <v>0</v>
      </c>
      <c r="G23" s="401">
        <v>0</v>
      </c>
      <c r="H23" s="401">
        <v>0</v>
      </c>
      <c r="I23" s="401">
        <v>0</v>
      </c>
      <c r="J23" s="401">
        <v>0</v>
      </c>
      <c r="K23" s="401">
        <v>0</v>
      </c>
      <c r="L23" s="401">
        <v>0</v>
      </c>
      <c r="M23" s="401">
        <v>0</v>
      </c>
      <c r="N23" s="401">
        <v>0</v>
      </c>
      <c r="O23" s="401">
        <v>0</v>
      </c>
      <c r="P23" s="401">
        <v>0</v>
      </c>
      <c r="Q23" s="401">
        <v>0</v>
      </c>
      <c r="R23" s="401">
        <v>27</v>
      </c>
      <c r="S23" s="401">
        <v>3640</v>
      </c>
      <c r="T23" s="401">
        <v>9718</v>
      </c>
      <c r="U23" s="401">
        <v>122229</v>
      </c>
      <c r="V23" s="401">
        <v>48</v>
      </c>
      <c r="W23" s="401">
        <v>2060</v>
      </c>
      <c r="X23" s="401">
        <v>542</v>
      </c>
      <c r="Y23" s="401">
        <v>5112</v>
      </c>
      <c r="Z23" s="401">
        <v>580</v>
      </c>
      <c r="AA23" s="401">
        <v>134</v>
      </c>
      <c r="AB23" s="401">
        <v>221</v>
      </c>
      <c r="AC23" s="401">
        <v>539</v>
      </c>
      <c r="AD23" s="401">
        <v>0</v>
      </c>
      <c r="AE23" s="401">
        <v>33</v>
      </c>
      <c r="AF23" s="401">
        <v>10</v>
      </c>
      <c r="AG23" s="401">
        <v>8555</v>
      </c>
      <c r="AH23" s="401">
        <v>19</v>
      </c>
      <c r="AI23" s="401">
        <v>0</v>
      </c>
      <c r="AJ23" s="401">
        <v>75</v>
      </c>
      <c r="AK23" s="401">
        <v>299</v>
      </c>
      <c r="AL23" s="401">
        <v>2621</v>
      </c>
      <c r="AM23" s="401">
        <v>0</v>
      </c>
      <c r="AN23" s="401">
        <v>37579</v>
      </c>
      <c r="AO23" s="401">
        <v>0</v>
      </c>
      <c r="AP23" s="401">
        <v>21557</v>
      </c>
      <c r="AQ23" s="401">
        <v>2170</v>
      </c>
      <c r="AR23" s="401">
        <v>2308</v>
      </c>
      <c r="AS23" s="401">
        <v>0</v>
      </c>
      <c r="AT23" s="402">
        <v>220312</v>
      </c>
      <c r="AU23" s="401">
        <v>168</v>
      </c>
      <c r="AV23" s="401">
        <v>6389</v>
      </c>
      <c r="AW23" s="401">
        <v>15</v>
      </c>
      <c r="AX23" s="401">
        <v>21883</v>
      </c>
      <c r="AY23" s="401">
        <v>295257</v>
      </c>
      <c r="AZ23" s="401">
        <v>5089</v>
      </c>
      <c r="BA23" s="401">
        <v>328801</v>
      </c>
      <c r="BB23" s="401">
        <v>549113</v>
      </c>
      <c r="BC23" s="401">
        <v>65064</v>
      </c>
      <c r="BD23" s="401">
        <v>952235</v>
      </c>
      <c r="BE23" s="401">
        <v>1017299</v>
      </c>
      <c r="BF23" s="401">
        <v>1346100</v>
      </c>
      <c r="BG23" s="401">
        <v>1566412</v>
      </c>
      <c r="BH23" s="401">
        <v>-141609</v>
      </c>
      <c r="BI23" s="401">
        <v>-232678</v>
      </c>
      <c r="BJ23" s="401">
        <v>-374287</v>
      </c>
      <c r="BK23" s="401">
        <v>971813</v>
      </c>
      <c r="BL23" s="402">
        <v>1192125</v>
      </c>
      <c r="BM23" s="48"/>
      <c r="BN23" s="403">
        <f t="shared" si="0"/>
        <v>1017299</v>
      </c>
      <c r="BO23" s="401">
        <f t="shared" si="1"/>
        <v>-374287</v>
      </c>
      <c r="BP23" s="49">
        <f t="shared" si="2"/>
        <v>1391586</v>
      </c>
    </row>
    <row r="24" spans="1:68" ht="15.75" customHeight="1" x14ac:dyDescent="0.15">
      <c r="A24" s="32">
        <v>20</v>
      </c>
      <c r="B24" s="47" t="s">
        <v>238</v>
      </c>
      <c r="C24" s="401">
        <v>0</v>
      </c>
      <c r="D24" s="401">
        <v>0</v>
      </c>
      <c r="E24" s="401">
        <v>0</v>
      </c>
      <c r="F24" s="401">
        <v>1</v>
      </c>
      <c r="G24" s="401">
        <v>3</v>
      </c>
      <c r="H24" s="401">
        <v>0</v>
      </c>
      <c r="I24" s="401">
        <v>8</v>
      </c>
      <c r="J24" s="401">
        <v>4</v>
      </c>
      <c r="K24" s="401">
        <v>1</v>
      </c>
      <c r="L24" s="401">
        <v>0</v>
      </c>
      <c r="M24" s="401">
        <v>1</v>
      </c>
      <c r="N24" s="401">
        <v>0</v>
      </c>
      <c r="O24" s="401">
        <v>0</v>
      </c>
      <c r="P24" s="401">
        <v>2</v>
      </c>
      <c r="Q24" s="401">
        <v>31</v>
      </c>
      <c r="R24" s="401">
        <v>9072</v>
      </c>
      <c r="S24" s="401">
        <v>14551</v>
      </c>
      <c r="T24" s="401">
        <v>24689</v>
      </c>
      <c r="U24" s="401">
        <v>169647</v>
      </c>
      <c r="V24" s="401">
        <v>114994</v>
      </c>
      <c r="W24" s="401">
        <v>164114</v>
      </c>
      <c r="X24" s="401">
        <v>90214</v>
      </c>
      <c r="Y24" s="401">
        <v>229033</v>
      </c>
      <c r="Z24" s="401">
        <v>4290</v>
      </c>
      <c r="AA24" s="401">
        <v>911</v>
      </c>
      <c r="AB24" s="401">
        <v>1322</v>
      </c>
      <c r="AC24" s="401">
        <v>1001</v>
      </c>
      <c r="AD24" s="401">
        <v>9</v>
      </c>
      <c r="AE24" s="401">
        <v>7</v>
      </c>
      <c r="AF24" s="401">
        <v>0</v>
      </c>
      <c r="AG24" s="401">
        <v>152</v>
      </c>
      <c r="AH24" s="401">
        <v>74</v>
      </c>
      <c r="AI24" s="401">
        <v>0</v>
      </c>
      <c r="AJ24" s="401">
        <v>19</v>
      </c>
      <c r="AK24" s="401">
        <v>2761</v>
      </c>
      <c r="AL24" s="401">
        <v>1788</v>
      </c>
      <c r="AM24" s="401">
        <v>8559</v>
      </c>
      <c r="AN24" s="401">
        <v>8</v>
      </c>
      <c r="AO24" s="401">
        <v>0</v>
      </c>
      <c r="AP24" s="401">
        <v>62163</v>
      </c>
      <c r="AQ24" s="401">
        <v>38</v>
      </c>
      <c r="AR24" s="401">
        <v>3361</v>
      </c>
      <c r="AS24" s="401">
        <v>0</v>
      </c>
      <c r="AT24" s="402">
        <v>902828</v>
      </c>
      <c r="AU24" s="401">
        <v>39</v>
      </c>
      <c r="AV24" s="401">
        <v>9399</v>
      </c>
      <c r="AW24" s="401">
        <v>0</v>
      </c>
      <c r="AX24" s="401">
        <v>0</v>
      </c>
      <c r="AY24" s="401">
        <v>0</v>
      </c>
      <c r="AZ24" s="401">
        <v>3384</v>
      </c>
      <c r="BA24" s="401">
        <v>12822</v>
      </c>
      <c r="BB24" s="401">
        <v>915650</v>
      </c>
      <c r="BC24" s="401">
        <v>8798</v>
      </c>
      <c r="BD24" s="401">
        <v>219464</v>
      </c>
      <c r="BE24" s="401">
        <v>228262</v>
      </c>
      <c r="BF24" s="401">
        <v>241084</v>
      </c>
      <c r="BG24" s="401">
        <v>1143912</v>
      </c>
      <c r="BH24" s="401">
        <v>-342129</v>
      </c>
      <c r="BI24" s="401">
        <v>-369689</v>
      </c>
      <c r="BJ24" s="401">
        <v>-711818</v>
      </c>
      <c r="BK24" s="401">
        <v>-470734</v>
      </c>
      <c r="BL24" s="402">
        <v>432094</v>
      </c>
      <c r="BM24" s="48"/>
      <c r="BN24" s="403">
        <f t="shared" si="0"/>
        <v>228262</v>
      </c>
      <c r="BO24" s="401">
        <f t="shared" si="1"/>
        <v>-711818</v>
      </c>
      <c r="BP24" s="49">
        <f t="shared" si="2"/>
        <v>940080</v>
      </c>
    </row>
    <row r="25" spans="1:68" ht="15.75" customHeight="1" x14ac:dyDescent="0.15">
      <c r="A25" s="31">
        <v>21</v>
      </c>
      <c r="B25" s="47" t="s">
        <v>34</v>
      </c>
      <c r="C25" s="401">
        <v>19</v>
      </c>
      <c r="D25" s="401">
        <v>0</v>
      </c>
      <c r="E25" s="401">
        <v>44</v>
      </c>
      <c r="F25" s="401">
        <v>7</v>
      </c>
      <c r="G25" s="401">
        <v>0</v>
      </c>
      <c r="H25" s="401">
        <v>0</v>
      </c>
      <c r="I25" s="401">
        <v>131</v>
      </c>
      <c r="J25" s="401">
        <v>1</v>
      </c>
      <c r="K25" s="401">
        <v>0</v>
      </c>
      <c r="L25" s="401">
        <v>40</v>
      </c>
      <c r="M25" s="401">
        <v>0</v>
      </c>
      <c r="N25" s="401">
        <v>0</v>
      </c>
      <c r="O25" s="401">
        <v>20</v>
      </c>
      <c r="P25" s="401">
        <v>0</v>
      </c>
      <c r="Q25" s="401">
        <v>3</v>
      </c>
      <c r="R25" s="401">
        <v>992</v>
      </c>
      <c r="S25" s="401">
        <v>27125</v>
      </c>
      <c r="T25" s="401">
        <v>56236</v>
      </c>
      <c r="U25" s="401">
        <v>28101</v>
      </c>
      <c r="V25" s="401">
        <v>7422</v>
      </c>
      <c r="W25" s="401">
        <v>315788</v>
      </c>
      <c r="X25" s="401">
        <v>5601</v>
      </c>
      <c r="Y25" s="401">
        <v>549417</v>
      </c>
      <c r="Z25" s="401">
        <v>1023</v>
      </c>
      <c r="AA25" s="401">
        <v>10390</v>
      </c>
      <c r="AB25" s="401">
        <v>599</v>
      </c>
      <c r="AC25" s="401">
        <v>24687</v>
      </c>
      <c r="AD25" s="401">
        <v>5</v>
      </c>
      <c r="AE25" s="401">
        <v>65</v>
      </c>
      <c r="AF25" s="401">
        <v>0</v>
      </c>
      <c r="AG25" s="401">
        <v>1556</v>
      </c>
      <c r="AH25" s="401">
        <v>4</v>
      </c>
      <c r="AI25" s="401">
        <v>56</v>
      </c>
      <c r="AJ25" s="401">
        <v>662</v>
      </c>
      <c r="AK25" s="401">
        <v>409</v>
      </c>
      <c r="AL25" s="401">
        <v>1792</v>
      </c>
      <c r="AM25" s="401">
        <v>871</v>
      </c>
      <c r="AN25" s="401">
        <v>264</v>
      </c>
      <c r="AO25" s="401">
        <v>0</v>
      </c>
      <c r="AP25" s="401">
        <v>33470</v>
      </c>
      <c r="AQ25" s="401">
        <v>440</v>
      </c>
      <c r="AR25" s="401">
        <v>0</v>
      </c>
      <c r="AS25" s="401">
        <v>319</v>
      </c>
      <c r="AT25" s="402">
        <v>1067559</v>
      </c>
      <c r="AU25" s="401">
        <v>4753</v>
      </c>
      <c r="AV25" s="401">
        <v>192361</v>
      </c>
      <c r="AW25" s="401">
        <v>0</v>
      </c>
      <c r="AX25" s="401">
        <v>14771</v>
      </c>
      <c r="AY25" s="401">
        <v>487729</v>
      </c>
      <c r="AZ25" s="401">
        <v>5430</v>
      </c>
      <c r="BA25" s="401">
        <v>705044</v>
      </c>
      <c r="BB25" s="401">
        <v>1772603</v>
      </c>
      <c r="BC25" s="401">
        <v>470314</v>
      </c>
      <c r="BD25" s="401">
        <v>881299</v>
      </c>
      <c r="BE25" s="401">
        <v>1351613</v>
      </c>
      <c r="BF25" s="401">
        <v>2056657</v>
      </c>
      <c r="BG25" s="401">
        <v>3124216</v>
      </c>
      <c r="BH25" s="401">
        <v>-428007</v>
      </c>
      <c r="BI25" s="401">
        <v>-806811</v>
      </c>
      <c r="BJ25" s="401">
        <v>-1234818</v>
      </c>
      <c r="BK25" s="401">
        <v>821839</v>
      </c>
      <c r="BL25" s="402">
        <v>1889398</v>
      </c>
      <c r="BM25" s="48"/>
      <c r="BN25" s="403">
        <f t="shared" si="0"/>
        <v>1351613</v>
      </c>
      <c r="BO25" s="401">
        <f t="shared" si="1"/>
        <v>-1234818</v>
      </c>
      <c r="BP25" s="49">
        <f t="shared" si="2"/>
        <v>2586431</v>
      </c>
    </row>
    <row r="26" spans="1:68" ht="15.75" customHeight="1" x14ac:dyDescent="0.15">
      <c r="A26" s="32">
        <v>22</v>
      </c>
      <c r="B26" s="47" t="s">
        <v>173</v>
      </c>
      <c r="C26" s="401">
        <v>2</v>
      </c>
      <c r="D26" s="401">
        <v>0</v>
      </c>
      <c r="E26" s="401">
        <v>3</v>
      </c>
      <c r="F26" s="401">
        <v>0</v>
      </c>
      <c r="G26" s="401">
        <v>45</v>
      </c>
      <c r="H26" s="401">
        <v>1</v>
      </c>
      <c r="I26" s="401">
        <v>2</v>
      </c>
      <c r="J26" s="401">
        <v>26</v>
      </c>
      <c r="K26" s="401">
        <v>2</v>
      </c>
      <c r="L26" s="401">
        <v>2</v>
      </c>
      <c r="M26" s="401">
        <v>14</v>
      </c>
      <c r="N26" s="401">
        <v>1</v>
      </c>
      <c r="O26" s="401">
        <v>7</v>
      </c>
      <c r="P26" s="401">
        <v>1</v>
      </c>
      <c r="Q26" s="401">
        <v>0</v>
      </c>
      <c r="R26" s="401">
        <v>46</v>
      </c>
      <c r="S26" s="401">
        <v>1554</v>
      </c>
      <c r="T26" s="401">
        <v>549</v>
      </c>
      <c r="U26" s="401">
        <v>37</v>
      </c>
      <c r="V26" s="401">
        <v>34</v>
      </c>
      <c r="W26" s="401">
        <v>84</v>
      </c>
      <c r="X26" s="401">
        <v>7425</v>
      </c>
      <c r="Y26" s="401">
        <v>96641</v>
      </c>
      <c r="Z26" s="401">
        <v>17</v>
      </c>
      <c r="AA26" s="401">
        <v>781</v>
      </c>
      <c r="AB26" s="401">
        <v>28</v>
      </c>
      <c r="AC26" s="401">
        <v>4900</v>
      </c>
      <c r="AD26" s="401">
        <v>27</v>
      </c>
      <c r="AE26" s="401">
        <v>3</v>
      </c>
      <c r="AF26" s="401">
        <v>6</v>
      </c>
      <c r="AG26" s="401">
        <v>2220</v>
      </c>
      <c r="AH26" s="401">
        <v>244</v>
      </c>
      <c r="AI26" s="401">
        <v>301</v>
      </c>
      <c r="AJ26" s="401">
        <v>342</v>
      </c>
      <c r="AK26" s="401">
        <v>580</v>
      </c>
      <c r="AL26" s="401">
        <v>1283</v>
      </c>
      <c r="AM26" s="401">
        <v>589</v>
      </c>
      <c r="AN26" s="401">
        <v>85</v>
      </c>
      <c r="AO26" s="401">
        <v>16</v>
      </c>
      <c r="AP26" s="401">
        <v>6318</v>
      </c>
      <c r="AQ26" s="401">
        <v>403</v>
      </c>
      <c r="AR26" s="401">
        <v>0</v>
      </c>
      <c r="AS26" s="401">
        <v>0</v>
      </c>
      <c r="AT26" s="402">
        <v>124619</v>
      </c>
      <c r="AU26" s="401">
        <v>2678</v>
      </c>
      <c r="AV26" s="401">
        <v>194555</v>
      </c>
      <c r="AW26" s="401">
        <v>0</v>
      </c>
      <c r="AX26" s="401">
        <v>49327</v>
      </c>
      <c r="AY26" s="401">
        <v>400239</v>
      </c>
      <c r="AZ26" s="401">
        <v>4786</v>
      </c>
      <c r="BA26" s="401">
        <v>651585</v>
      </c>
      <c r="BB26" s="401">
        <v>776204</v>
      </c>
      <c r="BC26" s="401">
        <v>115259</v>
      </c>
      <c r="BD26" s="401">
        <v>139487</v>
      </c>
      <c r="BE26" s="401">
        <v>254746</v>
      </c>
      <c r="BF26" s="401">
        <v>906331</v>
      </c>
      <c r="BG26" s="401">
        <v>1030950</v>
      </c>
      <c r="BH26" s="401">
        <v>-478407</v>
      </c>
      <c r="BI26" s="401">
        <v>-249842</v>
      </c>
      <c r="BJ26" s="401">
        <v>-728249</v>
      </c>
      <c r="BK26" s="401">
        <v>178082</v>
      </c>
      <c r="BL26" s="402">
        <v>302701</v>
      </c>
      <c r="BM26" s="48"/>
      <c r="BN26" s="403">
        <f t="shared" si="0"/>
        <v>254746</v>
      </c>
      <c r="BO26" s="401">
        <f t="shared" si="1"/>
        <v>-728249</v>
      </c>
      <c r="BP26" s="49">
        <f t="shared" si="2"/>
        <v>982995</v>
      </c>
    </row>
    <row r="27" spans="1:68" ht="15.75" customHeight="1" x14ac:dyDescent="0.15">
      <c r="A27" s="31">
        <v>23</v>
      </c>
      <c r="B27" s="47" t="s">
        <v>239</v>
      </c>
      <c r="C27" s="401">
        <v>0</v>
      </c>
      <c r="D27" s="401">
        <v>0</v>
      </c>
      <c r="E27" s="401">
        <v>0</v>
      </c>
      <c r="F27" s="401">
        <v>0</v>
      </c>
      <c r="G27" s="401">
        <v>0</v>
      </c>
      <c r="H27" s="401">
        <v>0</v>
      </c>
      <c r="I27" s="401">
        <v>0</v>
      </c>
      <c r="J27" s="401">
        <v>0</v>
      </c>
      <c r="K27" s="401">
        <v>0</v>
      </c>
      <c r="L27" s="401">
        <v>0</v>
      </c>
      <c r="M27" s="401">
        <v>0</v>
      </c>
      <c r="N27" s="401">
        <v>0</v>
      </c>
      <c r="O27" s="401">
        <v>0</v>
      </c>
      <c r="P27" s="401">
        <v>0</v>
      </c>
      <c r="Q27" s="401">
        <v>0</v>
      </c>
      <c r="R27" s="401">
        <v>0</v>
      </c>
      <c r="S27" s="401">
        <v>0</v>
      </c>
      <c r="T27" s="401">
        <v>197</v>
      </c>
      <c r="U27" s="401">
        <v>0</v>
      </c>
      <c r="V27" s="401">
        <v>0</v>
      </c>
      <c r="W27" s="401">
        <v>0</v>
      </c>
      <c r="X27" s="401">
        <v>0</v>
      </c>
      <c r="Y27" s="401">
        <v>7553758</v>
      </c>
      <c r="Z27" s="401">
        <v>0</v>
      </c>
      <c r="AA27" s="401">
        <v>57085</v>
      </c>
      <c r="AB27" s="401">
        <v>0</v>
      </c>
      <c r="AC27" s="401">
        <v>0</v>
      </c>
      <c r="AD27" s="401">
        <v>0</v>
      </c>
      <c r="AE27" s="401">
        <v>0</v>
      </c>
      <c r="AF27" s="401">
        <v>0</v>
      </c>
      <c r="AG27" s="401">
        <v>0</v>
      </c>
      <c r="AH27" s="401">
        <v>0</v>
      </c>
      <c r="AI27" s="401">
        <v>0</v>
      </c>
      <c r="AJ27" s="401">
        <v>78</v>
      </c>
      <c r="AK27" s="401">
        <v>0</v>
      </c>
      <c r="AL27" s="401">
        <v>262</v>
      </c>
      <c r="AM27" s="401">
        <v>0</v>
      </c>
      <c r="AN27" s="401">
        <v>0</v>
      </c>
      <c r="AO27" s="401">
        <v>0</v>
      </c>
      <c r="AP27" s="401">
        <v>108159</v>
      </c>
      <c r="AQ27" s="401">
        <v>0</v>
      </c>
      <c r="AR27" s="401">
        <v>0</v>
      </c>
      <c r="AS27" s="401">
        <v>0</v>
      </c>
      <c r="AT27" s="402">
        <v>7719539</v>
      </c>
      <c r="AU27" s="401">
        <v>0</v>
      </c>
      <c r="AV27" s="401">
        <v>469126</v>
      </c>
      <c r="AW27" s="401">
        <v>0</v>
      </c>
      <c r="AX27" s="401">
        <v>7423</v>
      </c>
      <c r="AY27" s="401">
        <v>321443</v>
      </c>
      <c r="AZ27" s="401">
        <v>4644</v>
      </c>
      <c r="BA27" s="401">
        <v>802636</v>
      </c>
      <c r="BB27" s="401">
        <v>8522175</v>
      </c>
      <c r="BC27" s="401">
        <v>6401439</v>
      </c>
      <c r="BD27" s="401">
        <v>4525255</v>
      </c>
      <c r="BE27" s="401">
        <v>10926694</v>
      </c>
      <c r="BF27" s="401">
        <v>11729330</v>
      </c>
      <c r="BG27" s="401">
        <v>19448869</v>
      </c>
      <c r="BH27" s="401">
        <v>-589847</v>
      </c>
      <c r="BI27" s="401">
        <v>-2622495</v>
      </c>
      <c r="BJ27" s="401">
        <v>-3212342</v>
      </c>
      <c r="BK27" s="401">
        <v>8516988</v>
      </c>
      <c r="BL27" s="402">
        <v>16236527</v>
      </c>
      <c r="BM27" s="48"/>
      <c r="BN27" s="403">
        <f t="shared" si="0"/>
        <v>10926694</v>
      </c>
      <c r="BO27" s="401">
        <f t="shared" si="1"/>
        <v>-3212342</v>
      </c>
      <c r="BP27" s="49">
        <f t="shared" si="2"/>
        <v>14139036</v>
      </c>
    </row>
    <row r="28" spans="1:68" ht="15.75" customHeight="1" x14ac:dyDescent="0.15">
      <c r="A28" s="32">
        <v>24</v>
      </c>
      <c r="B28" s="47" t="s">
        <v>240</v>
      </c>
      <c r="C28" s="401">
        <v>0</v>
      </c>
      <c r="D28" s="401">
        <v>0</v>
      </c>
      <c r="E28" s="401">
        <v>0</v>
      </c>
      <c r="F28" s="401">
        <v>0</v>
      </c>
      <c r="G28" s="401">
        <v>0</v>
      </c>
      <c r="H28" s="401">
        <v>0</v>
      </c>
      <c r="I28" s="401">
        <v>0</v>
      </c>
      <c r="J28" s="401">
        <v>0</v>
      </c>
      <c r="K28" s="401">
        <v>0</v>
      </c>
      <c r="L28" s="401">
        <v>0</v>
      </c>
      <c r="M28" s="401">
        <v>0</v>
      </c>
      <c r="N28" s="401">
        <v>0</v>
      </c>
      <c r="O28" s="401">
        <v>0</v>
      </c>
      <c r="P28" s="401">
        <v>0</v>
      </c>
      <c r="Q28" s="401">
        <v>0</v>
      </c>
      <c r="R28" s="401">
        <v>0</v>
      </c>
      <c r="S28" s="401">
        <v>0</v>
      </c>
      <c r="T28" s="401">
        <v>0</v>
      </c>
      <c r="U28" s="401">
        <v>0</v>
      </c>
      <c r="V28" s="401">
        <v>0</v>
      </c>
      <c r="W28" s="401">
        <v>0</v>
      </c>
      <c r="X28" s="401">
        <v>0</v>
      </c>
      <c r="Y28" s="401">
        <v>0</v>
      </c>
      <c r="Z28" s="401">
        <v>195802</v>
      </c>
      <c r="AA28" s="401">
        <v>0</v>
      </c>
      <c r="AB28" s="401">
        <v>0</v>
      </c>
      <c r="AC28" s="401">
        <v>0</v>
      </c>
      <c r="AD28" s="401">
        <v>0</v>
      </c>
      <c r="AE28" s="401">
        <v>0</v>
      </c>
      <c r="AF28" s="401">
        <v>0</v>
      </c>
      <c r="AG28" s="401">
        <v>0</v>
      </c>
      <c r="AH28" s="401">
        <v>0</v>
      </c>
      <c r="AI28" s="401">
        <v>0</v>
      </c>
      <c r="AJ28" s="401">
        <v>16267</v>
      </c>
      <c r="AK28" s="401">
        <v>0</v>
      </c>
      <c r="AL28" s="401">
        <v>2650</v>
      </c>
      <c r="AM28" s="401">
        <v>0</v>
      </c>
      <c r="AN28" s="401">
        <v>0</v>
      </c>
      <c r="AO28" s="401">
        <v>0</v>
      </c>
      <c r="AP28" s="401">
        <v>0</v>
      </c>
      <c r="AQ28" s="401">
        <v>0</v>
      </c>
      <c r="AR28" s="401">
        <v>0</v>
      </c>
      <c r="AS28" s="401">
        <v>0</v>
      </c>
      <c r="AT28" s="402">
        <v>214719</v>
      </c>
      <c r="AU28" s="401">
        <v>0</v>
      </c>
      <c r="AV28" s="401">
        <v>0</v>
      </c>
      <c r="AW28" s="401">
        <v>0</v>
      </c>
      <c r="AX28" s="401">
        <v>16780</v>
      </c>
      <c r="AY28" s="401">
        <v>40070</v>
      </c>
      <c r="AZ28" s="401">
        <v>9307</v>
      </c>
      <c r="BA28" s="401">
        <v>66157</v>
      </c>
      <c r="BB28" s="401">
        <v>280876</v>
      </c>
      <c r="BC28" s="401">
        <v>309421</v>
      </c>
      <c r="BD28" s="401">
        <v>204304</v>
      </c>
      <c r="BE28" s="401">
        <v>513725</v>
      </c>
      <c r="BF28" s="401">
        <v>579882</v>
      </c>
      <c r="BG28" s="401">
        <v>794601</v>
      </c>
      <c r="BH28" s="401">
        <v>-178460</v>
      </c>
      <c r="BI28" s="401">
        <v>-41632</v>
      </c>
      <c r="BJ28" s="401">
        <v>-220092</v>
      </c>
      <c r="BK28" s="401">
        <v>359790</v>
      </c>
      <c r="BL28" s="402">
        <v>574509</v>
      </c>
      <c r="BM28" s="48"/>
      <c r="BN28" s="403">
        <f t="shared" si="0"/>
        <v>513725</v>
      </c>
      <c r="BO28" s="401">
        <f t="shared" si="1"/>
        <v>-220092</v>
      </c>
      <c r="BP28" s="49">
        <f t="shared" si="2"/>
        <v>733817</v>
      </c>
    </row>
    <row r="29" spans="1:68" ht="15.75" customHeight="1" x14ac:dyDescent="0.15">
      <c r="A29" s="31">
        <v>25</v>
      </c>
      <c r="B29" s="47" t="s">
        <v>261</v>
      </c>
      <c r="C29" s="401">
        <v>0</v>
      </c>
      <c r="D29" s="401">
        <v>0</v>
      </c>
      <c r="E29" s="401">
        <v>1168</v>
      </c>
      <c r="F29" s="401">
        <v>1</v>
      </c>
      <c r="G29" s="401">
        <v>0</v>
      </c>
      <c r="H29" s="401">
        <v>0</v>
      </c>
      <c r="I29" s="401">
        <v>0</v>
      </c>
      <c r="J29" s="401">
        <v>0</v>
      </c>
      <c r="K29" s="401">
        <v>0</v>
      </c>
      <c r="L29" s="401">
        <v>0</v>
      </c>
      <c r="M29" s="401">
        <v>0</v>
      </c>
      <c r="N29" s="401">
        <v>0</v>
      </c>
      <c r="O29" s="401">
        <v>0</v>
      </c>
      <c r="P29" s="401">
        <v>0</v>
      </c>
      <c r="Q29" s="401">
        <v>0</v>
      </c>
      <c r="R29" s="401">
        <v>0</v>
      </c>
      <c r="S29" s="401">
        <v>0</v>
      </c>
      <c r="T29" s="401">
        <v>0</v>
      </c>
      <c r="U29" s="401">
        <v>0</v>
      </c>
      <c r="V29" s="401">
        <v>0</v>
      </c>
      <c r="W29" s="401">
        <v>0</v>
      </c>
      <c r="X29" s="401">
        <v>0</v>
      </c>
      <c r="Y29" s="401">
        <v>0</v>
      </c>
      <c r="Z29" s="401">
        <v>0</v>
      </c>
      <c r="AA29" s="401">
        <v>107153</v>
      </c>
      <c r="AB29" s="401">
        <v>0</v>
      </c>
      <c r="AC29" s="401">
        <v>0</v>
      </c>
      <c r="AD29" s="401">
        <v>0</v>
      </c>
      <c r="AE29" s="401">
        <v>0</v>
      </c>
      <c r="AF29" s="401">
        <v>0</v>
      </c>
      <c r="AG29" s="401">
        <v>0</v>
      </c>
      <c r="AH29" s="401">
        <v>0</v>
      </c>
      <c r="AI29" s="401">
        <v>0</v>
      </c>
      <c r="AJ29" s="401">
        <v>32203</v>
      </c>
      <c r="AK29" s="401">
        <v>0</v>
      </c>
      <c r="AL29" s="401">
        <v>1567</v>
      </c>
      <c r="AM29" s="401">
        <v>68</v>
      </c>
      <c r="AN29" s="401">
        <v>0</v>
      </c>
      <c r="AO29" s="401">
        <v>0</v>
      </c>
      <c r="AP29" s="401">
        <v>8283</v>
      </c>
      <c r="AQ29" s="401">
        <v>82</v>
      </c>
      <c r="AR29" s="401">
        <v>0</v>
      </c>
      <c r="AS29" s="401">
        <v>0</v>
      </c>
      <c r="AT29" s="402">
        <v>150525</v>
      </c>
      <c r="AU29" s="401">
        <v>0</v>
      </c>
      <c r="AV29" s="401">
        <v>11552</v>
      </c>
      <c r="AW29" s="401">
        <v>0</v>
      </c>
      <c r="AX29" s="401">
        <v>17995</v>
      </c>
      <c r="AY29" s="401">
        <v>73697</v>
      </c>
      <c r="AZ29" s="401">
        <v>2815</v>
      </c>
      <c r="BA29" s="401">
        <v>106059</v>
      </c>
      <c r="BB29" s="401">
        <v>256584</v>
      </c>
      <c r="BC29" s="401">
        <v>121019</v>
      </c>
      <c r="BD29" s="401">
        <v>312641</v>
      </c>
      <c r="BE29" s="401">
        <v>433660</v>
      </c>
      <c r="BF29" s="401">
        <v>539719</v>
      </c>
      <c r="BG29" s="401">
        <v>690244</v>
      </c>
      <c r="BH29" s="401">
        <v>-18737</v>
      </c>
      <c r="BI29" s="401">
        <v>-108601</v>
      </c>
      <c r="BJ29" s="401">
        <v>-127338</v>
      </c>
      <c r="BK29" s="401">
        <v>412381</v>
      </c>
      <c r="BL29" s="402">
        <v>562906</v>
      </c>
      <c r="BM29" s="48"/>
      <c r="BN29" s="403">
        <f t="shared" si="0"/>
        <v>433660</v>
      </c>
      <c r="BO29" s="401">
        <f t="shared" si="1"/>
        <v>-127338</v>
      </c>
      <c r="BP29" s="49">
        <f t="shared" si="2"/>
        <v>560998</v>
      </c>
    </row>
    <row r="30" spans="1:68" ht="15.75" customHeight="1" x14ac:dyDescent="0.15">
      <c r="A30" s="32">
        <v>26</v>
      </c>
      <c r="B30" s="47" t="s">
        <v>262</v>
      </c>
      <c r="C30" s="401">
        <v>472</v>
      </c>
      <c r="D30" s="401">
        <v>22</v>
      </c>
      <c r="E30" s="401">
        <v>195</v>
      </c>
      <c r="F30" s="401">
        <v>77</v>
      </c>
      <c r="G30" s="401">
        <v>21796</v>
      </c>
      <c r="H30" s="401">
        <v>2127</v>
      </c>
      <c r="I30" s="401">
        <v>8373</v>
      </c>
      <c r="J30" s="401">
        <v>4391</v>
      </c>
      <c r="K30" s="401">
        <v>788</v>
      </c>
      <c r="L30" s="401">
        <v>3206</v>
      </c>
      <c r="M30" s="401">
        <v>654</v>
      </c>
      <c r="N30" s="401">
        <v>4009</v>
      </c>
      <c r="O30" s="401">
        <v>3575</v>
      </c>
      <c r="P30" s="401">
        <v>29626</v>
      </c>
      <c r="Q30" s="401">
        <v>29460</v>
      </c>
      <c r="R30" s="401">
        <v>7227</v>
      </c>
      <c r="S30" s="401">
        <v>1566</v>
      </c>
      <c r="T30" s="401">
        <v>10379</v>
      </c>
      <c r="U30" s="401">
        <v>5642</v>
      </c>
      <c r="V30" s="401">
        <v>2326</v>
      </c>
      <c r="W30" s="401">
        <v>5741</v>
      </c>
      <c r="X30" s="401">
        <v>3137</v>
      </c>
      <c r="Y30" s="401">
        <v>25464</v>
      </c>
      <c r="Z30" s="401">
        <v>2184</v>
      </c>
      <c r="AA30" s="401">
        <v>1077</v>
      </c>
      <c r="AB30" s="401">
        <v>27955</v>
      </c>
      <c r="AC30" s="401">
        <v>10843</v>
      </c>
      <c r="AD30" s="401">
        <v>18359</v>
      </c>
      <c r="AE30" s="401">
        <v>1171</v>
      </c>
      <c r="AF30" s="401">
        <v>1359</v>
      </c>
      <c r="AG30" s="401">
        <v>39552</v>
      </c>
      <c r="AH30" s="401">
        <v>28441</v>
      </c>
      <c r="AI30" s="401">
        <v>311</v>
      </c>
      <c r="AJ30" s="401">
        <v>7724</v>
      </c>
      <c r="AK30" s="401">
        <v>49419</v>
      </c>
      <c r="AL30" s="401">
        <v>11790</v>
      </c>
      <c r="AM30" s="401">
        <v>73426</v>
      </c>
      <c r="AN30" s="401">
        <v>13900</v>
      </c>
      <c r="AO30" s="401">
        <v>10014</v>
      </c>
      <c r="AP30" s="401">
        <v>39167</v>
      </c>
      <c r="AQ30" s="401">
        <v>18687</v>
      </c>
      <c r="AR30" s="401">
        <v>13715</v>
      </c>
      <c r="AS30" s="401">
        <v>457</v>
      </c>
      <c r="AT30" s="402">
        <v>539804</v>
      </c>
      <c r="AU30" s="401">
        <v>15773</v>
      </c>
      <c r="AV30" s="401">
        <v>196299</v>
      </c>
      <c r="AW30" s="401">
        <v>1</v>
      </c>
      <c r="AX30" s="401">
        <v>5479</v>
      </c>
      <c r="AY30" s="401">
        <v>71026</v>
      </c>
      <c r="AZ30" s="401">
        <v>3288</v>
      </c>
      <c r="BA30" s="401">
        <v>291866</v>
      </c>
      <c r="BB30" s="401">
        <v>831670</v>
      </c>
      <c r="BC30" s="401">
        <v>11539</v>
      </c>
      <c r="BD30" s="401">
        <v>458118</v>
      </c>
      <c r="BE30" s="401">
        <v>469657</v>
      </c>
      <c r="BF30" s="401">
        <v>761523</v>
      </c>
      <c r="BG30" s="401">
        <v>1301327</v>
      </c>
      <c r="BH30" s="401">
        <v>-222343</v>
      </c>
      <c r="BI30" s="401">
        <v>-360016</v>
      </c>
      <c r="BJ30" s="401">
        <v>-582359</v>
      </c>
      <c r="BK30" s="401">
        <v>179164</v>
      </c>
      <c r="BL30" s="402">
        <v>718968</v>
      </c>
      <c r="BM30" s="48"/>
      <c r="BN30" s="403">
        <f t="shared" si="0"/>
        <v>469657</v>
      </c>
      <c r="BO30" s="401">
        <f t="shared" si="1"/>
        <v>-582359</v>
      </c>
      <c r="BP30" s="49">
        <f t="shared" si="2"/>
        <v>1052016</v>
      </c>
    </row>
    <row r="31" spans="1:68" ht="15.75" customHeight="1" x14ac:dyDescent="0.15">
      <c r="A31" s="31">
        <v>27</v>
      </c>
      <c r="B31" s="47" t="s">
        <v>35</v>
      </c>
      <c r="C31" s="401">
        <v>128</v>
      </c>
      <c r="D31" s="401">
        <v>0</v>
      </c>
      <c r="E31" s="401">
        <v>3</v>
      </c>
      <c r="F31" s="401">
        <v>6</v>
      </c>
      <c r="G31" s="401">
        <v>135</v>
      </c>
      <c r="H31" s="401">
        <v>79</v>
      </c>
      <c r="I31" s="401">
        <v>281</v>
      </c>
      <c r="J31" s="401">
        <v>496</v>
      </c>
      <c r="K31" s="401">
        <v>39</v>
      </c>
      <c r="L31" s="401">
        <v>612</v>
      </c>
      <c r="M31" s="401">
        <v>82</v>
      </c>
      <c r="N31" s="401">
        <v>95</v>
      </c>
      <c r="O31" s="401">
        <v>312</v>
      </c>
      <c r="P31" s="401">
        <v>1845</v>
      </c>
      <c r="Q31" s="401">
        <v>295</v>
      </c>
      <c r="R31" s="401">
        <v>430</v>
      </c>
      <c r="S31" s="401">
        <v>197</v>
      </c>
      <c r="T31" s="401">
        <v>377</v>
      </c>
      <c r="U31" s="401">
        <v>169</v>
      </c>
      <c r="V31" s="401">
        <v>134</v>
      </c>
      <c r="W31" s="401">
        <v>439</v>
      </c>
      <c r="X31" s="401">
        <v>50</v>
      </c>
      <c r="Y31" s="401">
        <v>892</v>
      </c>
      <c r="Z31" s="401">
        <v>112</v>
      </c>
      <c r="AA31" s="401">
        <v>106</v>
      </c>
      <c r="AB31" s="401">
        <v>116</v>
      </c>
      <c r="AC31" s="401">
        <v>244</v>
      </c>
      <c r="AD31" s="401">
        <v>3708</v>
      </c>
      <c r="AE31" s="401">
        <v>1092</v>
      </c>
      <c r="AF31" s="401">
        <v>114</v>
      </c>
      <c r="AG31" s="401">
        <v>2438</v>
      </c>
      <c r="AH31" s="401">
        <v>585</v>
      </c>
      <c r="AI31" s="401">
        <v>5352</v>
      </c>
      <c r="AJ31" s="401">
        <v>3026</v>
      </c>
      <c r="AK31" s="401">
        <v>1058</v>
      </c>
      <c r="AL31" s="401">
        <v>1704</v>
      </c>
      <c r="AM31" s="401">
        <v>2024</v>
      </c>
      <c r="AN31" s="401">
        <v>1016</v>
      </c>
      <c r="AO31" s="401">
        <v>39</v>
      </c>
      <c r="AP31" s="401">
        <v>614</v>
      </c>
      <c r="AQ31" s="401">
        <v>750</v>
      </c>
      <c r="AR31" s="401">
        <v>0</v>
      </c>
      <c r="AS31" s="401">
        <v>0</v>
      </c>
      <c r="AT31" s="402">
        <v>31194</v>
      </c>
      <c r="AU31" s="401">
        <v>0</v>
      </c>
      <c r="AV31" s="401">
        <v>0</v>
      </c>
      <c r="AW31" s="401">
        <v>0</v>
      </c>
      <c r="AX31" s="401">
        <v>979616</v>
      </c>
      <c r="AY31" s="401">
        <v>2090148</v>
      </c>
      <c r="AZ31" s="401">
        <v>0</v>
      </c>
      <c r="BA31" s="401">
        <v>3069764</v>
      </c>
      <c r="BB31" s="401">
        <v>3100958</v>
      </c>
      <c r="BC31" s="401">
        <v>0</v>
      </c>
      <c r="BD31" s="401">
        <v>0</v>
      </c>
      <c r="BE31" s="401">
        <v>0</v>
      </c>
      <c r="BF31" s="401">
        <v>3069764</v>
      </c>
      <c r="BG31" s="401">
        <v>3100958</v>
      </c>
      <c r="BH31" s="401">
        <v>0</v>
      </c>
      <c r="BI31" s="401">
        <v>0</v>
      </c>
      <c r="BJ31" s="401">
        <v>0</v>
      </c>
      <c r="BK31" s="401">
        <v>3069764</v>
      </c>
      <c r="BL31" s="402">
        <v>3100958</v>
      </c>
      <c r="BM31" s="48"/>
      <c r="BN31" s="403">
        <f t="shared" si="0"/>
        <v>0</v>
      </c>
      <c r="BO31" s="401">
        <f t="shared" si="1"/>
        <v>0</v>
      </c>
      <c r="BP31" s="49">
        <f t="shared" si="2"/>
        <v>0</v>
      </c>
    </row>
    <row r="32" spans="1:68" ht="15.75" customHeight="1" x14ac:dyDescent="0.15">
      <c r="A32" s="32">
        <v>28</v>
      </c>
      <c r="B32" s="47" t="s">
        <v>241</v>
      </c>
      <c r="C32" s="401">
        <v>5139</v>
      </c>
      <c r="D32" s="401">
        <v>26</v>
      </c>
      <c r="E32" s="401">
        <v>1053</v>
      </c>
      <c r="F32" s="401">
        <v>501</v>
      </c>
      <c r="G32" s="401">
        <v>32452</v>
      </c>
      <c r="H32" s="401">
        <v>9220</v>
      </c>
      <c r="I32" s="401">
        <v>22880</v>
      </c>
      <c r="J32" s="401">
        <v>33033</v>
      </c>
      <c r="K32" s="401">
        <v>7268</v>
      </c>
      <c r="L32" s="401">
        <v>47461</v>
      </c>
      <c r="M32" s="401">
        <v>12949</v>
      </c>
      <c r="N32" s="401">
        <v>9937</v>
      </c>
      <c r="O32" s="401">
        <v>18970</v>
      </c>
      <c r="P32" s="401">
        <v>179652</v>
      </c>
      <c r="Q32" s="401">
        <v>21652</v>
      </c>
      <c r="R32" s="401">
        <v>25500</v>
      </c>
      <c r="S32" s="401">
        <v>11296</v>
      </c>
      <c r="T32" s="401">
        <v>24457</v>
      </c>
      <c r="U32" s="401">
        <v>6701</v>
      </c>
      <c r="V32" s="401">
        <v>13935</v>
      </c>
      <c r="W32" s="401">
        <v>14860</v>
      </c>
      <c r="X32" s="401">
        <v>1813</v>
      </c>
      <c r="Y32" s="401">
        <v>189030</v>
      </c>
      <c r="Z32" s="401">
        <v>10499</v>
      </c>
      <c r="AA32" s="401">
        <v>9021</v>
      </c>
      <c r="AB32" s="401">
        <v>12096</v>
      </c>
      <c r="AC32" s="401">
        <v>10511</v>
      </c>
      <c r="AD32" s="401">
        <v>152882</v>
      </c>
      <c r="AE32" s="401">
        <v>13820</v>
      </c>
      <c r="AF32" s="401">
        <v>23774</v>
      </c>
      <c r="AG32" s="401">
        <v>130518</v>
      </c>
      <c r="AH32" s="401">
        <v>9485</v>
      </c>
      <c r="AI32" s="401">
        <v>18171</v>
      </c>
      <c r="AJ32" s="401">
        <v>46417</v>
      </c>
      <c r="AK32" s="401">
        <v>14388</v>
      </c>
      <c r="AL32" s="401">
        <v>16493</v>
      </c>
      <c r="AM32" s="401">
        <v>45156</v>
      </c>
      <c r="AN32" s="401">
        <v>41823</v>
      </c>
      <c r="AO32" s="401">
        <v>962</v>
      </c>
      <c r="AP32" s="401">
        <v>22958</v>
      </c>
      <c r="AQ32" s="401">
        <v>99386</v>
      </c>
      <c r="AR32" s="401">
        <v>0</v>
      </c>
      <c r="AS32" s="401">
        <v>1249</v>
      </c>
      <c r="AT32" s="402">
        <v>1369394</v>
      </c>
      <c r="AU32" s="401">
        <v>485</v>
      </c>
      <c r="AV32" s="401">
        <v>427255</v>
      </c>
      <c r="AW32" s="401">
        <v>0</v>
      </c>
      <c r="AX32" s="401">
        <v>0</v>
      </c>
      <c r="AY32" s="401">
        <v>0</v>
      </c>
      <c r="AZ32" s="401">
        <v>0</v>
      </c>
      <c r="BA32" s="401">
        <v>427740</v>
      </c>
      <c r="BB32" s="401">
        <v>1797134</v>
      </c>
      <c r="BC32" s="401">
        <v>4625</v>
      </c>
      <c r="BD32" s="401">
        <v>1178410</v>
      </c>
      <c r="BE32" s="401">
        <v>1183035</v>
      </c>
      <c r="BF32" s="401">
        <v>1610775</v>
      </c>
      <c r="BG32" s="401">
        <v>2980169</v>
      </c>
      <c r="BH32" s="401">
        <v>-126</v>
      </c>
      <c r="BI32" s="401">
        <v>-1023710</v>
      </c>
      <c r="BJ32" s="401">
        <v>-1023836</v>
      </c>
      <c r="BK32" s="401">
        <v>586939</v>
      </c>
      <c r="BL32" s="402">
        <v>1956333</v>
      </c>
      <c r="BM32" s="48"/>
      <c r="BN32" s="403">
        <f t="shared" si="0"/>
        <v>1183035</v>
      </c>
      <c r="BO32" s="401">
        <f t="shared" si="1"/>
        <v>-1023836</v>
      </c>
      <c r="BP32" s="49">
        <f t="shared" si="2"/>
        <v>2206871</v>
      </c>
    </row>
    <row r="33" spans="1:68" ht="15.75" customHeight="1" x14ac:dyDescent="0.15">
      <c r="A33" s="31">
        <v>29</v>
      </c>
      <c r="B33" s="47" t="s">
        <v>242</v>
      </c>
      <c r="C33" s="401">
        <v>259</v>
      </c>
      <c r="D33" s="401">
        <v>1</v>
      </c>
      <c r="E33" s="401">
        <v>12</v>
      </c>
      <c r="F33" s="401">
        <v>34</v>
      </c>
      <c r="G33" s="401">
        <v>4295</v>
      </c>
      <c r="H33" s="401">
        <v>513</v>
      </c>
      <c r="I33" s="401">
        <v>1053</v>
      </c>
      <c r="J33" s="401">
        <v>2651</v>
      </c>
      <c r="K33" s="401">
        <v>404</v>
      </c>
      <c r="L33" s="401">
        <v>1495</v>
      </c>
      <c r="M33" s="401">
        <v>242</v>
      </c>
      <c r="N33" s="401">
        <v>163</v>
      </c>
      <c r="O33" s="401">
        <v>605</v>
      </c>
      <c r="P33" s="401">
        <v>3066</v>
      </c>
      <c r="Q33" s="401">
        <v>558</v>
      </c>
      <c r="R33" s="401">
        <v>688</v>
      </c>
      <c r="S33" s="401">
        <v>623</v>
      </c>
      <c r="T33" s="401">
        <v>1314</v>
      </c>
      <c r="U33" s="401">
        <v>892</v>
      </c>
      <c r="V33" s="401">
        <v>749</v>
      </c>
      <c r="W33" s="401">
        <v>904</v>
      </c>
      <c r="X33" s="401">
        <v>64</v>
      </c>
      <c r="Y33" s="401">
        <v>4840</v>
      </c>
      <c r="Z33" s="401">
        <v>127</v>
      </c>
      <c r="AA33" s="401">
        <v>348</v>
      </c>
      <c r="AB33" s="401">
        <v>610</v>
      </c>
      <c r="AC33" s="401">
        <v>2337</v>
      </c>
      <c r="AD33" s="401">
        <v>1386</v>
      </c>
      <c r="AE33" s="401">
        <v>23180</v>
      </c>
      <c r="AF33" s="401">
        <v>3064</v>
      </c>
      <c r="AG33" s="401">
        <v>13123</v>
      </c>
      <c r="AH33" s="401">
        <v>2176</v>
      </c>
      <c r="AI33" s="401">
        <v>1795</v>
      </c>
      <c r="AJ33" s="401">
        <v>12715</v>
      </c>
      <c r="AK33" s="401">
        <v>4843</v>
      </c>
      <c r="AL33" s="401">
        <v>5779</v>
      </c>
      <c r="AM33" s="401">
        <v>24317</v>
      </c>
      <c r="AN33" s="401">
        <v>16298</v>
      </c>
      <c r="AO33" s="401">
        <v>470</v>
      </c>
      <c r="AP33" s="401">
        <v>3134</v>
      </c>
      <c r="AQ33" s="401">
        <v>25298</v>
      </c>
      <c r="AR33" s="401">
        <v>0</v>
      </c>
      <c r="AS33" s="401">
        <v>381</v>
      </c>
      <c r="AT33" s="402">
        <v>166806</v>
      </c>
      <c r="AU33" s="401">
        <v>192</v>
      </c>
      <c r="AV33" s="401">
        <v>105807</v>
      </c>
      <c r="AW33" s="401">
        <v>-13030</v>
      </c>
      <c r="AX33" s="401">
        <v>0</v>
      </c>
      <c r="AY33" s="401">
        <v>0</v>
      </c>
      <c r="AZ33" s="401">
        <v>0</v>
      </c>
      <c r="BA33" s="401">
        <v>92969</v>
      </c>
      <c r="BB33" s="401">
        <v>259775</v>
      </c>
      <c r="BC33" s="401">
        <v>1330</v>
      </c>
      <c r="BD33" s="401">
        <v>34728</v>
      </c>
      <c r="BE33" s="401">
        <v>36058</v>
      </c>
      <c r="BF33" s="401">
        <v>129027</v>
      </c>
      <c r="BG33" s="401">
        <v>295833</v>
      </c>
      <c r="BH33" s="401">
        <v>-96</v>
      </c>
      <c r="BI33" s="401">
        <v>-2643</v>
      </c>
      <c r="BJ33" s="401">
        <v>-2739</v>
      </c>
      <c r="BK33" s="401">
        <v>126288</v>
      </c>
      <c r="BL33" s="402">
        <v>293094</v>
      </c>
      <c r="BM33" s="48"/>
      <c r="BN33" s="403">
        <f t="shared" si="0"/>
        <v>36058</v>
      </c>
      <c r="BO33" s="401">
        <f t="shared" si="1"/>
        <v>-2739</v>
      </c>
      <c r="BP33" s="49">
        <f t="shared" si="2"/>
        <v>38797</v>
      </c>
    </row>
    <row r="34" spans="1:68" ht="15.75" customHeight="1" x14ac:dyDescent="0.15">
      <c r="A34" s="32">
        <v>30</v>
      </c>
      <c r="B34" s="47" t="s">
        <v>243</v>
      </c>
      <c r="C34" s="401">
        <v>140</v>
      </c>
      <c r="D34" s="401">
        <v>0</v>
      </c>
      <c r="E34" s="401">
        <v>13</v>
      </c>
      <c r="F34" s="401">
        <v>31</v>
      </c>
      <c r="G34" s="401">
        <v>1747</v>
      </c>
      <c r="H34" s="401">
        <v>59</v>
      </c>
      <c r="I34" s="401">
        <v>409</v>
      </c>
      <c r="J34" s="401">
        <v>2686</v>
      </c>
      <c r="K34" s="401">
        <v>7</v>
      </c>
      <c r="L34" s="401">
        <v>62</v>
      </c>
      <c r="M34" s="401">
        <v>74</v>
      </c>
      <c r="N34" s="401">
        <v>59</v>
      </c>
      <c r="O34" s="401">
        <v>1057</v>
      </c>
      <c r="P34" s="401">
        <v>310</v>
      </c>
      <c r="Q34" s="401">
        <v>42</v>
      </c>
      <c r="R34" s="401">
        <v>86</v>
      </c>
      <c r="S34" s="401">
        <v>315</v>
      </c>
      <c r="T34" s="401">
        <v>59</v>
      </c>
      <c r="U34" s="401">
        <v>1062</v>
      </c>
      <c r="V34" s="401">
        <v>320</v>
      </c>
      <c r="W34" s="401">
        <v>314</v>
      </c>
      <c r="X34" s="401">
        <v>48</v>
      </c>
      <c r="Y34" s="401">
        <v>611</v>
      </c>
      <c r="Z34" s="401">
        <v>4</v>
      </c>
      <c r="AA34" s="401">
        <v>1612</v>
      </c>
      <c r="AB34" s="401">
        <v>210</v>
      </c>
      <c r="AC34" s="401">
        <v>5571</v>
      </c>
      <c r="AD34" s="401">
        <v>13345</v>
      </c>
      <c r="AE34" s="401">
        <v>504</v>
      </c>
      <c r="AF34" s="401">
        <v>0</v>
      </c>
      <c r="AG34" s="401">
        <v>8804</v>
      </c>
      <c r="AH34" s="401">
        <v>5428</v>
      </c>
      <c r="AI34" s="401">
        <v>56</v>
      </c>
      <c r="AJ34" s="401">
        <v>18069</v>
      </c>
      <c r="AK34" s="401">
        <v>9463</v>
      </c>
      <c r="AL34" s="401">
        <v>45468</v>
      </c>
      <c r="AM34" s="401">
        <v>12911</v>
      </c>
      <c r="AN34" s="401">
        <v>12968</v>
      </c>
      <c r="AO34" s="401">
        <v>7</v>
      </c>
      <c r="AP34" s="401">
        <v>1388</v>
      </c>
      <c r="AQ34" s="401">
        <v>47793</v>
      </c>
      <c r="AR34" s="401">
        <v>0</v>
      </c>
      <c r="AS34" s="401">
        <v>3951</v>
      </c>
      <c r="AT34" s="402">
        <v>197063</v>
      </c>
      <c r="AU34" s="401">
        <v>0</v>
      </c>
      <c r="AV34" s="401">
        <v>22216</v>
      </c>
      <c r="AW34" s="401">
        <v>39821</v>
      </c>
      <c r="AX34" s="401">
        <v>0</v>
      </c>
      <c r="AY34" s="401">
        <v>0</v>
      </c>
      <c r="AZ34" s="401">
        <v>0</v>
      </c>
      <c r="BA34" s="401">
        <v>62037</v>
      </c>
      <c r="BB34" s="401">
        <v>259100</v>
      </c>
      <c r="BC34" s="401">
        <v>484</v>
      </c>
      <c r="BD34" s="401">
        <v>63387</v>
      </c>
      <c r="BE34" s="401">
        <v>63871</v>
      </c>
      <c r="BF34" s="401">
        <v>125908</v>
      </c>
      <c r="BG34" s="401">
        <v>322971</v>
      </c>
      <c r="BH34" s="401">
        <v>-16</v>
      </c>
      <c r="BI34" s="401">
        <v>0</v>
      </c>
      <c r="BJ34" s="401">
        <v>-16</v>
      </c>
      <c r="BK34" s="401">
        <v>125892</v>
      </c>
      <c r="BL34" s="402">
        <v>322955</v>
      </c>
      <c r="BM34" s="48"/>
      <c r="BN34" s="403">
        <f t="shared" si="0"/>
        <v>63871</v>
      </c>
      <c r="BO34" s="401">
        <f t="shared" si="1"/>
        <v>-16</v>
      </c>
      <c r="BP34" s="49">
        <f t="shared" si="2"/>
        <v>63887</v>
      </c>
    </row>
    <row r="35" spans="1:68" ht="15.75" customHeight="1" x14ac:dyDescent="0.15">
      <c r="A35" s="31">
        <v>31</v>
      </c>
      <c r="B35" s="47" t="s">
        <v>244</v>
      </c>
      <c r="C35" s="401">
        <v>26857</v>
      </c>
      <c r="D35" s="401">
        <v>96</v>
      </c>
      <c r="E35" s="401">
        <v>3235</v>
      </c>
      <c r="F35" s="401">
        <v>355</v>
      </c>
      <c r="G35" s="401">
        <v>167068</v>
      </c>
      <c r="H35" s="401">
        <v>19351</v>
      </c>
      <c r="I35" s="401">
        <v>55792</v>
      </c>
      <c r="J35" s="401">
        <v>53038</v>
      </c>
      <c r="K35" s="401">
        <v>9910</v>
      </c>
      <c r="L35" s="401">
        <v>82779</v>
      </c>
      <c r="M35" s="401">
        <v>22392</v>
      </c>
      <c r="N35" s="401">
        <v>8642</v>
      </c>
      <c r="O35" s="401">
        <v>17003</v>
      </c>
      <c r="P35" s="401">
        <v>93279</v>
      </c>
      <c r="Q35" s="401">
        <v>42816</v>
      </c>
      <c r="R35" s="401">
        <v>49631</v>
      </c>
      <c r="S35" s="401">
        <v>40343</v>
      </c>
      <c r="T35" s="401">
        <v>81648</v>
      </c>
      <c r="U35" s="401">
        <v>58922</v>
      </c>
      <c r="V35" s="401">
        <v>18170</v>
      </c>
      <c r="W35" s="401">
        <v>100404</v>
      </c>
      <c r="X35" s="401">
        <v>13095</v>
      </c>
      <c r="Y35" s="401">
        <v>651695</v>
      </c>
      <c r="Z35" s="401">
        <v>11791</v>
      </c>
      <c r="AA35" s="401">
        <v>26479</v>
      </c>
      <c r="AB35" s="401">
        <v>46731</v>
      </c>
      <c r="AC35" s="401">
        <v>174754</v>
      </c>
      <c r="AD35" s="401">
        <v>37162</v>
      </c>
      <c r="AE35" s="401">
        <v>5826</v>
      </c>
      <c r="AF35" s="401">
        <v>4979</v>
      </c>
      <c r="AG35" s="401">
        <v>75454</v>
      </c>
      <c r="AH35" s="401">
        <v>9400</v>
      </c>
      <c r="AI35" s="401">
        <v>5841</v>
      </c>
      <c r="AJ35" s="401">
        <v>90868</v>
      </c>
      <c r="AK35" s="401">
        <v>27565</v>
      </c>
      <c r="AL35" s="401">
        <v>12929</v>
      </c>
      <c r="AM35" s="401">
        <v>78841</v>
      </c>
      <c r="AN35" s="401">
        <v>177009</v>
      </c>
      <c r="AO35" s="401">
        <v>7764</v>
      </c>
      <c r="AP35" s="401">
        <v>87974</v>
      </c>
      <c r="AQ35" s="401">
        <v>210799</v>
      </c>
      <c r="AR35" s="401">
        <v>21182</v>
      </c>
      <c r="AS35" s="401">
        <v>2769</v>
      </c>
      <c r="AT35" s="402">
        <v>2732638</v>
      </c>
      <c r="AU35" s="401">
        <v>119356</v>
      </c>
      <c r="AV35" s="401">
        <v>2927839</v>
      </c>
      <c r="AW35" s="401">
        <v>672</v>
      </c>
      <c r="AX35" s="401">
        <v>24421</v>
      </c>
      <c r="AY35" s="401">
        <v>488077</v>
      </c>
      <c r="AZ35" s="401">
        <v>14401</v>
      </c>
      <c r="BA35" s="401">
        <v>3574766</v>
      </c>
      <c r="BB35" s="401">
        <v>6307404</v>
      </c>
      <c r="BC35" s="401">
        <v>466920</v>
      </c>
      <c r="BD35" s="401">
        <v>1807975</v>
      </c>
      <c r="BE35" s="401">
        <v>2274895</v>
      </c>
      <c r="BF35" s="401">
        <v>5849661</v>
      </c>
      <c r="BG35" s="401">
        <v>8582299</v>
      </c>
      <c r="BH35" s="401">
        <v>-14911</v>
      </c>
      <c r="BI35" s="401">
        <v>-1657290</v>
      </c>
      <c r="BJ35" s="401">
        <v>-1672201</v>
      </c>
      <c r="BK35" s="401">
        <v>4177460</v>
      </c>
      <c r="BL35" s="402">
        <v>6910098</v>
      </c>
      <c r="BM35" s="48"/>
      <c r="BN35" s="403">
        <f t="shared" si="0"/>
        <v>2274895</v>
      </c>
      <c r="BO35" s="401">
        <f t="shared" si="1"/>
        <v>-1672201</v>
      </c>
      <c r="BP35" s="49">
        <f t="shared" si="2"/>
        <v>3947096</v>
      </c>
    </row>
    <row r="36" spans="1:68" ht="15.75" customHeight="1" x14ac:dyDescent="0.15">
      <c r="A36" s="32">
        <v>32</v>
      </c>
      <c r="B36" s="47" t="s">
        <v>36</v>
      </c>
      <c r="C36" s="401">
        <v>2048</v>
      </c>
      <c r="D36" s="401">
        <v>46</v>
      </c>
      <c r="E36" s="401">
        <v>652</v>
      </c>
      <c r="F36" s="401">
        <v>674</v>
      </c>
      <c r="G36" s="401">
        <v>14105</v>
      </c>
      <c r="H36" s="401">
        <v>5066</v>
      </c>
      <c r="I36" s="401">
        <v>6931</v>
      </c>
      <c r="J36" s="401">
        <v>6732</v>
      </c>
      <c r="K36" s="401">
        <v>3146</v>
      </c>
      <c r="L36" s="401">
        <v>5084</v>
      </c>
      <c r="M36" s="401">
        <v>2365</v>
      </c>
      <c r="N36" s="401">
        <v>3543</v>
      </c>
      <c r="O36" s="401">
        <v>4061</v>
      </c>
      <c r="P36" s="401">
        <v>15553</v>
      </c>
      <c r="Q36" s="401">
        <v>6390</v>
      </c>
      <c r="R36" s="401">
        <v>13581</v>
      </c>
      <c r="S36" s="401">
        <v>5920</v>
      </c>
      <c r="T36" s="401">
        <v>14846</v>
      </c>
      <c r="U36" s="401">
        <v>10546</v>
      </c>
      <c r="V36" s="401">
        <v>2664</v>
      </c>
      <c r="W36" s="401">
        <v>9677</v>
      </c>
      <c r="X36" s="401">
        <v>1779</v>
      </c>
      <c r="Y36" s="401">
        <v>54603</v>
      </c>
      <c r="Z36" s="401">
        <v>5837</v>
      </c>
      <c r="AA36" s="401">
        <v>4762</v>
      </c>
      <c r="AB36" s="401">
        <v>12997</v>
      </c>
      <c r="AC36" s="401">
        <v>38599</v>
      </c>
      <c r="AD36" s="401">
        <v>30448</v>
      </c>
      <c r="AE36" s="401">
        <v>7908</v>
      </c>
      <c r="AF36" s="401">
        <v>11658</v>
      </c>
      <c r="AG36" s="401">
        <v>121722</v>
      </c>
      <c r="AH36" s="401">
        <v>77185</v>
      </c>
      <c r="AI36" s="401">
        <v>355734</v>
      </c>
      <c r="AJ36" s="401">
        <v>80636</v>
      </c>
      <c r="AK36" s="401">
        <v>14284</v>
      </c>
      <c r="AL36" s="401">
        <v>26365</v>
      </c>
      <c r="AM36" s="401">
        <v>20279</v>
      </c>
      <c r="AN36" s="401">
        <v>29636</v>
      </c>
      <c r="AO36" s="401">
        <v>5512</v>
      </c>
      <c r="AP36" s="401">
        <v>35785</v>
      </c>
      <c r="AQ36" s="401">
        <v>18122</v>
      </c>
      <c r="AR36" s="401">
        <v>0</v>
      </c>
      <c r="AS36" s="401">
        <v>786</v>
      </c>
      <c r="AT36" s="402">
        <v>1088267</v>
      </c>
      <c r="AU36" s="401">
        <v>20</v>
      </c>
      <c r="AV36" s="401">
        <v>1085137</v>
      </c>
      <c r="AW36" s="401">
        <v>0</v>
      </c>
      <c r="AX36" s="401">
        <v>0</v>
      </c>
      <c r="AY36" s="401">
        <v>0</v>
      </c>
      <c r="AZ36" s="401">
        <v>0</v>
      </c>
      <c r="BA36" s="401">
        <v>1085157</v>
      </c>
      <c r="BB36" s="401">
        <v>2173424</v>
      </c>
      <c r="BC36" s="401">
        <v>80717</v>
      </c>
      <c r="BD36" s="401">
        <v>16781</v>
      </c>
      <c r="BE36" s="401">
        <v>97498</v>
      </c>
      <c r="BF36" s="401">
        <v>1182655</v>
      </c>
      <c r="BG36" s="401">
        <v>2270922</v>
      </c>
      <c r="BH36" s="401">
        <v>-89786</v>
      </c>
      <c r="BI36" s="401">
        <v>-416605</v>
      </c>
      <c r="BJ36" s="401">
        <v>-506391</v>
      </c>
      <c r="BK36" s="401">
        <v>676264</v>
      </c>
      <c r="BL36" s="402">
        <v>1764531</v>
      </c>
      <c r="BM36" s="48"/>
      <c r="BN36" s="403">
        <f t="shared" si="0"/>
        <v>97498</v>
      </c>
      <c r="BO36" s="401">
        <f t="shared" si="1"/>
        <v>-506391</v>
      </c>
      <c r="BP36" s="49">
        <f t="shared" si="2"/>
        <v>603889</v>
      </c>
    </row>
    <row r="37" spans="1:68" ht="15.75" customHeight="1" x14ac:dyDescent="0.15">
      <c r="A37" s="31">
        <v>33</v>
      </c>
      <c r="B37" s="47" t="s">
        <v>37</v>
      </c>
      <c r="C37" s="401">
        <v>1564</v>
      </c>
      <c r="D37" s="401">
        <v>4</v>
      </c>
      <c r="E37" s="401">
        <v>30</v>
      </c>
      <c r="F37" s="401">
        <v>82</v>
      </c>
      <c r="G37" s="401">
        <v>5640</v>
      </c>
      <c r="H37" s="401">
        <v>879</v>
      </c>
      <c r="I37" s="401">
        <v>1616</v>
      </c>
      <c r="J37" s="401">
        <v>2452</v>
      </c>
      <c r="K37" s="401">
        <v>340</v>
      </c>
      <c r="L37" s="401">
        <v>4769</v>
      </c>
      <c r="M37" s="401">
        <v>1106</v>
      </c>
      <c r="N37" s="401">
        <v>553</v>
      </c>
      <c r="O37" s="401">
        <v>1290</v>
      </c>
      <c r="P37" s="401">
        <v>4611</v>
      </c>
      <c r="Q37" s="401">
        <v>1364</v>
      </c>
      <c r="R37" s="401">
        <v>4179</v>
      </c>
      <c r="S37" s="401">
        <v>2844</v>
      </c>
      <c r="T37" s="401">
        <v>5521</v>
      </c>
      <c r="U37" s="401">
        <v>2053</v>
      </c>
      <c r="V37" s="401">
        <v>671</v>
      </c>
      <c r="W37" s="401">
        <v>3887</v>
      </c>
      <c r="X37" s="401">
        <v>803</v>
      </c>
      <c r="Y37" s="401">
        <v>10221</v>
      </c>
      <c r="Z37" s="401">
        <v>366</v>
      </c>
      <c r="AA37" s="401">
        <v>1403</v>
      </c>
      <c r="AB37" s="401">
        <v>1946</v>
      </c>
      <c r="AC37" s="401">
        <v>14700</v>
      </c>
      <c r="AD37" s="401">
        <v>10279</v>
      </c>
      <c r="AE37" s="401">
        <v>370</v>
      </c>
      <c r="AF37" s="401">
        <v>694</v>
      </c>
      <c r="AG37" s="401">
        <v>202196</v>
      </c>
      <c r="AH37" s="401">
        <v>27296</v>
      </c>
      <c r="AI37" s="401">
        <v>139699</v>
      </c>
      <c r="AJ37" s="401">
        <v>75489</v>
      </c>
      <c r="AK37" s="401">
        <v>52737</v>
      </c>
      <c r="AL37" s="401">
        <v>1549</v>
      </c>
      <c r="AM37" s="401">
        <v>41769</v>
      </c>
      <c r="AN37" s="401">
        <v>59684</v>
      </c>
      <c r="AO37" s="401">
        <v>3722</v>
      </c>
      <c r="AP37" s="401">
        <v>36399</v>
      </c>
      <c r="AQ37" s="401">
        <v>39084</v>
      </c>
      <c r="AR37" s="401">
        <v>0</v>
      </c>
      <c r="AS37" s="401">
        <v>8671</v>
      </c>
      <c r="AT37" s="402">
        <v>774532</v>
      </c>
      <c r="AU37" s="401">
        <v>0</v>
      </c>
      <c r="AV37" s="401">
        <v>3891418</v>
      </c>
      <c r="AW37" s="401">
        <v>1183</v>
      </c>
      <c r="AX37" s="401">
        <v>0</v>
      </c>
      <c r="AY37" s="401">
        <v>0</v>
      </c>
      <c r="AZ37" s="401">
        <v>0</v>
      </c>
      <c r="BA37" s="401">
        <v>3892601</v>
      </c>
      <c r="BB37" s="401">
        <v>4667133</v>
      </c>
      <c r="BC37" s="401">
        <v>2765</v>
      </c>
      <c r="BD37" s="401">
        <v>119815</v>
      </c>
      <c r="BE37" s="401">
        <v>122580</v>
      </c>
      <c r="BF37" s="401">
        <v>4015181</v>
      </c>
      <c r="BG37" s="401">
        <v>4789713</v>
      </c>
      <c r="BH37" s="401">
        <v>-116</v>
      </c>
      <c r="BI37" s="401">
        <v>-94754</v>
      </c>
      <c r="BJ37" s="401">
        <v>-94870</v>
      </c>
      <c r="BK37" s="401">
        <v>3920311</v>
      </c>
      <c r="BL37" s="402">
        <v>4694843</v>
      </c>
      <c r="BM37" s="48"/>
      <c r="BN37" s="403">
        <f t="shared" si="0"/>
        <v>122580</v>
      </c>
      <c r="BO37" s="401">
        <f t="shared" si="1"/>
        <v>-94870</v>
      </c>
      <c r="BP37" s="49">
        <f t="shared" si="2"/>
        <v>217450</v>
      </c>
    </row>
    <row r="38" spans="1:68" ht="15.75" customHeight="1" x14ac:dyDescent="0.15">
      <c r="A38" s="32">
        <v>34</v>
      </c>
      <c r="B38" s="47" t="s">
        <v>245</v>
      </c>
      <c r="C38" s="401">
        <v>19457</v>
      </c>
      <c r="D38" s="401">
        <v>333</v>
      </c>
      <c r="E38" s="401">
        <v>1802</v>
      </c>
      <c r="F38" s="401">
        <v>3851</v>
      </c>
      <c r="G38" s="401">
        <v>76242</v>
      </c>
      <c r="H38" s="401">
        <v>7155</v>
      </c>
      <c r="I38" s="401">
        <v>27592</v>
      </c>
      <c r="J38" s="401">
        <v>30818</v>
      </c>
      <c r="K38" s="401">
        <v>18387</v>
      </c>
      <c r="L38" s="401">
        <v>25948</v>
      </c>
      <c r="M38" s="401">
        <v>7060</v>
      </c>
      <c r="N38" s="401">
        <v>6842</v>
      </c>
      <c r="O38" s="401">
        <v>22479</v>
      </c>
      <c r="P38" s="401">
        <v>72496</v>
      </c>
      <c r="Q38" s="401">
        <v>22976</v>
      </c>
      <c r="R38" s="401">
        <v>31815</v>
      </c>
      <c r="S38" s="401">
        <v>19527</v>
      </c>
      <c r="T38" s="401">
        <v>38166</v>
      </c>
      <c r="U38" s="401">
        <v>27047</v>
      </c>
      <c r="V38" s="401">
        <v>8345</v>
      </c>
      <c r="W38" s="401">
        <v>33620</v>
      </c>
      <c r="X38" s="401">
        <v>6038</v>
      </c>
      <c r="Y38" s="401">
        <v>237990</v>
      </c>
      <c r="Z38" s="401">
        <v>3664</v>
      </c>
      <c r="AA38" s="401">
        <v>8608</v>
      </c>
      <c r="AB38" s="401">
        <v>76550</v>
      </c>
      <c r="AC38" s="401">
        <v>135790</v>
      </c>
      <c r="AD38" s="401">
        <v>80343</v>
      </c>
      <c r="AE38" s="401">
        <v>6489</v>
      </c>
      <c r="AF38" s="401">
        <v>19751</v>
      </c>
      <c r="AG38" s="401">
        <v>356354</v>
      </c>
      <c r="AH38" s="401">
        <v>62893</v>
      </c>
      <c r="AI38" s="401">
        <v>12078</v>
      </c>
      <c r="AJ38" s="401">
        <v>435882</v>
      </c>
      <c r="AK38" s="401">
        <v>64022</v>
      </c>
      <c r="AL38" s="401">
        <v>43692</v>
      </c>
      <c r="AM38" s="401">
        <v>78768</v>
      </c>
      <c r="AN38" s="401">
        <v>53858</v>
      </c>
      <c r="AO38" s="401">
        <v>7876</v>
      </c>
      <c r="AP38" s="401">
        <v>67653</v>
      </c>
      <c r="AQ38" s="401">
        <v>99735</v>
      </c>
      <c r="AR38" s="401">
        <v>4740</v>
      </c>
      <c r="AS38" s="401">
        <v>25273</v>
      </c>
      <c r="AT38" s="402">
        <v>2390005</v>
      </c>
      <c r="AU38" s="401">
        <v>29854</v>
      </c>
      <c r="AV38" s="401">
        <v>825401</v>
      </c>
      <c r="AW38" s="401">
        <v>2574</v>
      </c>
      <c r="AX38" s="401">
        <v>2928</v>
      </c>
      <c r="AY38" s="401">
        <v>60900</v>
      </c>
      <c r="AZ38" s="401">
        <v>3861</v>
      </c>
      <c r="BA38" s="401">
        <v>925518</v>
      </c>
      <c r="BB38" s="401">
        <v>3315523</v>
      </c>
      <c r="BC38" s="401">
        <v>516968</v>
      </c>
      <c r="BD38" s="401">
        <v>637514</v>
      </c>
      <c r="BE38" s="401">
        <v>1154482</v>
      </c>
      <c r="BF38" s="401">
        <v>2080000</v>
      </c>
      <c r="BG38" s="401">
        <v>4470005</v>
      </c>
      <c r="BH38" s="401">
        <v>-271541</v>
      </c>
      <c r="BI38" s="401">
        <v>-791733</v>
      </c>
      <c r="BJ38" s="401">
        <v>-1063274</v>
      </c>
      <c r="BK38" s="401">
        <v>1016726</v>
      </c>
      <c r="BL38" s="402">
        <v>3406731</v>
      </c>
      <c r="BM38" s="48"/>
      <c r="BN38" s="403">
        <f t="shared" si="0"/>
        <v>1154482</v>
      </c>
      <c r="BO38" s="401">
        <f t="shared" si="1"/>
        <v>-1063274</v>
      </c>
      <c r="BP38" s="49">
        <f t="shared" si="2"/>
        <v>2217756</v>
      </c>
    </row>
    <row r="39" spans="1:68" ht="15.75" customHeight="1" x14ac:dyDescent="0.15">
      <c r="A39" s="31">
        <v>35</v>
      </c>
      <c r="B39" s="47" t="s">
        <v>120</v>
      </c>
      <c r="C39" s="401">
        <v>1533</v>
      </c>
      <c r="D39" s="401">
        <v>8</v>
      </c>
      <c r="E39" s="401">
        <v>161</v>
      </c>
      <c r="F39" s="401">
        <v>91</v>
      </c>
      <c r="G39" s="401">
        <v>11199</v>
      </c>
      <c r="H39" s="401">
        <v>1535</v>
      </c>
      <c r="I39" s="401">
        <v>4214</v>
      </c>
      <c r="J39" s="401">
        <v>12385</v>
      </c>
      <c r="K39" s="401">
        <v>691</v>
      </c>
      <c r="L39" s="401">
        <v>7789</v>
      </c>
      <c r="M39" s="401">
        <v>3976</v>
      </c>
      <c r="N39" s="401">
        <v>2316</v>
      </c>
      <c r="O39" s="401">
        <v>2725</v>
      </c>
      <c r="P39" s="401">
        <v>10343</v>
      </c>
      <c r="Q39" s="401">
        <v>3428</v>
      </c>
      <c r="R39" s="401">
        <v>6089</v>
      </c>
      <c r="S39" s="401">
        <v>7197</v>
      </c>
      <c r="T39" s="401">
        <v>16845</v>
      </c>
      <c r="U39" s="401">
        <v>10876</v>
      </c>
      <c r="V39" s="401">
        <v>3983</v>
      </c>
      <c r="W39" s="401">
        <v>27992</v>
      </c>
      <c r="X39" s="401">
        <v>4793</v>
      </c>
      <c r="Y39" s="401">
        <v>44938</v>
      </c>
      <c r="Z39" s="401">
        <v>1765</v>
      </c>
      <c r="AA39" s="401">
        <v>2430</v>
      </c>
      <c r="AB39" s="401">
        <v>5177</v>
      </c>
      <c r="AC39" s="401">
        <v>26470</v>
      </c>
      <c r="AD39" s="401">
        <v>19780</v>
      </c>
      <c r="AE39" s="401">
        <v>12820</v>
      </c>
      <c r="AF39" s="401">
        <v>3123</v>
      </c>
      <c r="AG39" s="401">
        <v>250340</v>
      </c>
      <c r="AH39" s="401">
        <v>103290</v>
      </c>
      <c r="AI39" s="401">
        <v>15680</v>
      </c>
      <c r="AJ39" s="401">
        <v>35269</v>
      </c>
      <c r="AK39" s="401">
        <v>387223</v>
      </c>
      <c r="AL39" s="401">
        <v>39608</v>
      </c>
      <c r="AM39" s="401">
        <v>138175</v>
      </c>
      <c r="AN39" s="401">
        <v>40931</v>
      </c>
      <c r="AO39" s="401">
        <v>14129</v>
      </c>
      <c r="AP39" s="401">
        <v>299675</v>
      </c>
      <c r="AQ39" s="401">
        <v>55996</v>
      </c>
      <c r="AR39" s="401">
        <v>0</v>
      </c>
      <c r="AS39" s="401">
        <v>20792</v>
      </c>
      <c r="AT39" s="402">
        <v>1657780</v>
      </c>
      <c r="AU39" s="401">
        <v>12958</v>
      </c>
      <c r="AV39" s="401">
        <v>815457</v>
      </c>
      <c r="AW39" s="401">
        <v>1252</v>
      </c>
      <c r="AX39" s="401">
        <v>51903</v>
      </c>
      <c r="AY39" s="401">
        <v>669838</v>
      </c>
      <c r="AZ39" s="401">
        <v>-1633</v>
      </c>
      <c r="BA39" s="401">
        <v>1549775</v>
      </c>
      <c r="BB39" s="401">
        <v>3207555</v>
      </c>
      <c r="BC39" s="401">
        <v>34132</v>
      </c>
      <c r="BD39" s="401">
        <v>21555</v>
      </c>
      <c r="BE39" s="401">
        <v>55687</v>
      </c>
      <c r="BF39" s="401">
        <v>1605462</v>
      </c>
      <c r="BG39" s="401">
        <v>3263242</v>
      </c>
      <c r="BH39" s="401">
        <v>-147793</v>
      </c>
      <c r="BI39" s="401">
        <v>-700539</v>
      </c>
      <c r="BJ39" s="401">
        <v>-848332</v>
      </c>
      <c r="BK39" s="401">
        <v>757130</v>
      </c>
      <c r="BL39" s="402">
        <v>2414910</v>
      </c>
      <c r="BM39" s="48"/>
      <c r="BN39" s="403">
        <f t="shared" si="0"/>
        <v>55687</v>
      </c>
      <c r="BO39" s="401">
        <f t="shared" si="1"/>
        <v>-848332</v>
      </c>
      <c r="BP39" s="49">
        <f t="shared" si="2"/>
        <v>904019</v>
      </c>
    </row>
    <row r="40" spans="1:68" ht="15.75" customHeight="1" x14ac:dyDescent="0.15">
      <c r="A40" s="32">
        <v>36</v>
      </c>
      <c r="B40" s="47" t="s">
        <v>38</v>
      </c>
      <c r="C40" s="401">
        <v>0</v>
      </c>
      <c r="D40" s="401">
        <v>0</v>
      </c>
      <c r="E40" s="401">
        <v>0</v>
      </c>
      <c r="F40" s="401">
        <v>0</v>
      </c>
      <c r="G40" s="401">
        <v>0</v>
      </c>
      <c r="H40" s="401">
        <v>0</v>
      </c>
      <c r="I40" s="401">
        <v>0</v>
      </c>
      <c r="J40" s="401">
        <v>0</v>
      </c>
      <c r="K40" s="401">
        <v>0</v>
      </c>
      <c r="L40" s="401">
        <v>0</v>
      </c>
      <c r="M40" s="401">
        <v>0</v>
      </c>
      <c r="N40" s="401">
        <v>0</v>
      </c>
      <c r="O40" s="401">
        <v>0</v>
      </c>
      <c r="P40" s="401">
        <v>0</v>
      </c>
      <c r="Q40" s="401">
        <v>0</v>
      </c>
      <c r="R40" s="401">
        <v>0</v>
      </c>
      <c r="S40" s="401">
        <v>0</v>
      </c>
      <c r="T40" s="401">
        <v>0</v>
      </c>
      <c r="U40" s="401">
        <v>0</v>
      </c>
      <c r="V40" s="401">
        <v>0</v>
      </c>
      <c r="W40" s="401">
        <v>0</v>
      </c>
      <c r="X40" s="401">
        <v>0</v>
      </c>
      <c r="Y40" s="401">
        <v>0</v>
      </c>
      <c r="Z40" s="401">
        <v>0</v>
      </c>
      <c r="AA40" s="401">
        <v>0</v>
      </c>
      <c r="AB40" s="401">
        <v>0</v>
      </c>
      <c r="AC40" s="401">
        <v>0</v>
      </c>
      <c r="AD40" s="401">
        <v>0</v>
      </c>
      <c r="AE40" s="401">
        <v>0</v>
      </c>
      <c r="AF40" s="401">
        <v>0</v>
      </c>
      <c r="AG40" s="401">
        <v>0</v>
      </c>
      <c r="AH40" s="401">
        <v>0</v>
      </c>
      <c r="AI40" s="401">
        <v>0</v>
      </c>
      <c r="AJ40" s="401">
        <v>0</v>
      </c>
      <c r="AK40" s="401">
        <v>0</v>
      </c>
      <c r="AL40" s="401">
        <v>0</v>
      </c>
      <c r="AM40" s="401">
        <v>0</v>
      </c>
      <c r="AN40" s="401">
        <v>0</v>
      </c>
      <c r="AO40" s="401">
        <v>0</v>
      </c>
      <c r="AP40" s="401">
        <v>0</v>
      </c>
      <c r="AQ40" s="401">
        <v>0</v>
      </c>
      <c r="AR40" s="401">
        <v>0</v>
      </c>
      <c r="AS40" s="401">
        <v>67882</v>
      </c>
      <c r="AT40" s="402">
        <v>67882</v>
      </c>
      <c r="AU40" s="401">
        <v>0</v>
      </c>
      <c r="AV40" s="401">
        <v>77781</v>
      </c>
      <c r="AW40" s="401">
        <v>1221277</v>
      </c>
      <c r="AX40" s="401">
        <v>0</v>
      </c>
      <c r="AY40" s="401">
        <v>0</v>
      </c>
      <c r="AZ40" s="401">
        <v>0</v>
      </c>
      <c r="BA40" s="401">
        <v>1299058</v>
      </c>
      <c r="BB40" s="401">
        <v>1366940</v>
      </c>
      <c r="BC40" s="401">
        <v>0</v>
      </c>
      <c r="BD40" s="401">
        <v>0</v>
      </c>
      <c r="BE40" s="401">
        <v>0</v>
      </c>
      <c r="BF40" s="401">
        <v>1299058</v>
      </c>
      <c r="BG40" s="401">
        <v>1366940</v>
      </c>
      <c r="BH40" s="401">
        <v>0</v>
      </c>
      <c r="BI40" s="401">
        <v>0</v>
      </c>
      <c r="BJ40" s="401">
        <v>0</v>
      </c>
      <c r="BK40" s="401">
        <v>1299058</v>
      </c>
      <c r="BL40" s="402">
        <v>1366940</v>
      </c>
      <c r="BM40" s="48"/>
      <c r="BN40" s="403">
        <f t="shared" si="0"/>
        <v>0</v>
      </c>
      <c r="BO40" s="401">
        <f t="shared" si="1"/>
        <v>0</v>
      </c>
      <c r="BP40" s="49">
        <f t="shared" si="2"/>
        <v>0</v>
      </c>
    </row>
    <row r="41" spans="1:68" ht="15.75" customHeight="1" x14ac:dyDescent="0.15">
      <c r="A41" s="31">
        <v>37</v>
      </c>
      <c r="B41" s="47" t="s">
        <v>39</v>
      </c>
      <c r="C41" s="401">
        <v>24</v>
      </c>
      <c r="D41" s="401">
        <v>1</v>
      </c>
      <c r="E41" s="401">
        <v>0</v>
      </c>
      <c r="F41" s="401">
        <v>7</v>
      </c>
      <c r="G41" s="401">
        <v>606</v>
      </c>
      <c r="H41" s="401">
        <v>3</v>
      </c>
      <c r="I41" s="401">
        <v>104</v>
      </c>
      <c r="J41" s="401">
        <v>363</v>
      </c>
      <c r="K41" s="401">
        <v>6</v>
      </c>
      <c r="L41" s="401">
        <v>205</v>
      </c>
      <c r="M41" s="401">
        <v>22</v>
      </c>
      <c r="N41" s="401">
        <v>281</v>
      </c>
      <c r="O41" s="401">
        <v>100</v>
      </c>
      <c r="P41" s="401">
        <v>298</v>
      </c>
      <c r="Q41" s="401">
        <v>41</v>
      </c>
      <c r="R41" s="401">
        <v>366</v>
      </c>
      <c r="S41" s="401">
        <v>773</v>
      </c>
      <c r="T41" s="401">
        <v>587</v>
      </c>
      <c r="U41" s="401">
        <v>420</v>
      </c>
      <c r="V41" s="401">
        <v>457</v>
      </c>
      <c r="W41" s="401">
        <v>1855</v>
      </c>
      <c r="X41" s="401">
        <v>460</v>
      </c>
      <c r="Y41" s="401">
        <v>2635</v>
      </c>
      <c r="Z41" s="401">
        <v>34</v>
      </c>
      <c r="AA41" s="401">
        <v>120</v>
      </c>
      <c r="AB41" s="401">
        <v>33</v>
      </c>
      <c r="AC41" s="401">
        <v>489</v>
      </c>
      <c r="AD41" s="401">
        <v>931</v>
      </c>
      <c r="AE41" s="401">
        <v>27</v>
      </c>
      <c r="AF41" s="401">
        <v>47</v>
      </c>
      <c r="AG41" s="401">
        <v>1388</v>
      </c>
      <c r="AH41" s="401">
        <v>367</v>
      </c>
      <c r="AI41" s="401">
        <v>5</v>
      </c>
      <c r="AJ41" s="401">
        <v>4397</v>
      </c>
      <c r="AK41" s="401">
        <v>10155</v>
      </c>
      <c r="AL41" s="401">
        <v>97</v>
      </c>
      <c r="AM41" s="401">
        <v>3</v>
      </c>
      <c r="AN41" s="401">
        <v>321</v>
      </c>
      <c r="AO41" s="401">
        <v>0</v>
      </c>
      <c r="AP41" s="401">
        <v>2160</v>
      </c>
      <c r="AQ41" s="401">
        <v>1228</v>
      </c>
      <c r="AR41" s="401">
        <v>0</v>
      </c>
      <c r="AS41" s="401">
        <v>43</v>
      </c>
      <c r="AT41" s="402">
        <v>31459</v>
      </c>
      <c r="AU41" s="401">
        <v>0</v>
      </c>
      <c r="AV41" s="401">
        <v>565595</v>
      </c>
      <c r="AW41" s="401">
        <v>850529</v>
      </c>
      <c r="AX41" s="401">
        <v>138953</v>
      </c>
      <c r="AY41" s="401">
        <v>2158710</v>
      </c>
      <c r="AZ41" s="401">
        <v>0</v>
      </c>
      <c r="BA41" s="401">
        <v>3713787</v>
      </c>
      <c r="BB41" s="401">
        <v>3745246</v>
      </c>
      <c r="BC41" s="401">
        <v>85813</v>
      </c>
      <c r="BD41" s="401">
        <v>57449</v>
      </c>
      <c r="BE41" s="401">
        <v>143262</v>
      </c>
      <c r="BF41" s="401">
        <v>3857049</v>
      </c>
      <c r="BG41" s="401">
        <v>3888508</v>
      </c>
      <c r="BH41" s="401">
        <v>-276622</v>
      </c>
      <c r="BI41" s="401">
        <v>-443445</v>
      </c>
      <c r="BJ41" s="401">
        <v>-720067</v>
      </c>
      <c r="BK41" s="401">
        <v>3136982</v>
      </c>
      <c r="BL41" s="402">
        <v>3168441</v>
      </c>
      <c r="BM41" s="48"/>
      <c r="BN41" s="403">
        <f t="shared" si="0"/>
        <v>143262</v>
      </c>
      <c r="BO41" s="401">
        <f t="shared" si="1"/>
        <v>-720067</v>
      </c>
      <c r="BP41" s="49">
        <f t="shared" si="2"/>
        <v>863329</v>
      </c>
    </row>
    <row r="42" spans="1:68" ht="15.75" customHeight="1" x14ac:dyDescent="0.15">
      <c r="A42" s="32">
        <v>38</v>
      </c>
      <c r="B42" s="47" t="s">
        <v>246</v>
      </c>
      <c r="C42" s="401">
        <v>303</v>
      </c>
      <c r="D42" s="401">
        <v>0</v>
      </c>
      <c r="E42" s="401">
        <v>0</v>
      </c>
      <c r="F42" s="401">
        <v>0</v>
      </c>
      <c r="G42" s="401">
        <v>0</v>
      </c>
      <c r="H42" s="401">
        <v>0</v>
      </c>
      <c r="I42" s="401">
        <v>0</v>
      </c>
      <c r="J42" s="401">
        <v>13</v>
      </c>
      <c r="K42" s="401">
        <v>0</v>
      </c>
      <c r="L42" s="401">
        <v>2</v>
      </c>
      <c r="M42" s="401">
        <v>0</v>
      </c>
      <c r="N42" s="401">
        <v>0</v>
      </c>
      <c r="O42" s="401">
        <v>0</v>
      </c>
      <c r="P42" s="401">
        <v>6</v>
      </c>
      <c r="Q42" s="401">
        <v>0</v>
      </c>
      <c r="R42" s="401">
        <v>0</v>
      </c>
      <c r="S42" s="401">
        <v>0</v>
      </c>
      <c r="T42" s="401">
        <v>0</v>
      </c>
      <c r="U42" s="401">
        <v>0</v>
      </c>
      <c r="V42" s="401">
        <v>0</v>
      </c>
      <c r="W42" s="401">
        <v>0</v>
      </c>
      <c r="X42" s="401">
        <v>0</v>
      </c>
      <c r="Y42" s="401">
        <v>0</v>
      </c>
      <c r="Z42" s="401">
        <v>0</v>
      </c>
      <c r="AA42" s="401">
        <v>0</v>
      </c>
      <c r="AB42" s="401">
        <v>7</v>
      </c>
      <c r="AC42" s="401">
        <v>1</v>
      </c>
      <c r="AD42" s="401">
        <v>8</v>
      </c>
      <c r="AE42" s="401">
        <v>75</v>
      </c>
      <c r="AF42" s="401">
        <v>0</v>
      </c>
      <c r="AG42" s="401">
        <v>171</v>
      </c>
      <c r="AH42" s="401">
        <v>269</v>
      </c>
      <c r="AI42" s="401">
        <v>30</v>
      </c>
      <c r="AJ42" s="401">
        <v>4035</v>
      </c>
      <c r="AK42" s="401">
        <v>1476</v>
      </c>
      <c r="AL42" s="401">
        <v>31</v>
      </c>
      <c r="AM42" s="401">
        <v>77</v>
      </c>
      <c r="AN42" s="401">
        <v>58482</v>
      </c>
      <c r="AO42" s="401">
        <v>3</v>
      </c>
      <c r="AP42" s="401">
        <v>157</v>
      </c>
      <c r="AQ42" s="401">
        <v>214</v>
      </c>
      <c r="AR42" s="401">
        <v>0</v>
      </c>
      <c r="AS42" s="401">
        <v>672</v>
      </c>
      <c r="AT42" s="402">
        <v>66032</v>
      </c>
      <c r="AU42" s="401">
        <v>57467</v>
      </c>
      <c r="AV42" s="401">
        <v>907612</v>
      </c>
      <c r="AW42" s="401">
        <v>2571829</v>
      </c>
      <c r="AX42" s="401">
        <v>0</v>
      </c>
      <c r="AY42" s="401">
        <v>0</v>
      </c>
      <c r="AZ42" s="401">
        <v>0</v>
      </c>
      <c r="BA42" s="401">
        <v>3536908</v>
      </c>
      <c r="BB42" s="401">
        <v>3602940</v>
      </c>
      <c r="BC42" s="401">
        <v>7</v>
      </c>
      <c r="BD42" s="401">
        <v>22518</v>
      </c>
      <c r="BE42" s="401">
        <v>22525</v>
      </c>
      <c r="BF42" s="401">
        <v>3559433</v>
      </c>
      <c r="BG42" s="401">
        <v>3625465</v>
      </c>
      <c r="BH42" s="401">
        <v>-231</v>
      </c>
      <c r="BI42" s="401">
        <v>-104043</v>
      </c>
      <c r="BJ42" s="401">
        <v>-104274</v>
      </c>
      <c r="BK42" s="401">
        <v>3455159</v>
      </c>
      <c r="BL42" s="402">
        <v>3521191</v>
      </c>
      <c r="BM42" s="48"/>
      <c r="BN42" s="403">
        <f t="shared" si="0"/>
        <v>22525</v>
      </c>
      <c r="BO42" s="401">
        <f t="shared" si="1"/>
        <v>-104274</v>
      </c>
      <c r="BP42" s="49">
        <f t="shared" si="2"/>
        <v>126799</v>
      </c>
    </row>
    <row r="43" spans="1:68" ht="15.75" customHeight="1" x14ac:dyDescent="0.15">
      <c r="A43" s="31">
        <v>39</v>
      </c>
      <c r="B43" s="47" t="s">
        <v>247</v>
      </c>
      <c r="C43" s="401">
        <v>76</v>
      </c>
      <c r="D43" s="401">
        <v>0</v>
      </c>
      <c r="E43" s="401">
        <v>179</v>
      </c>
      <c r="F43" s="401">
        <v>39</v>
      </c>
      <c r="G43" s="401">
        <v>2074</v>
      </c>
      <c r="H43" s="401">
        <v>111</v>
      </c>
      <c r="I43" s="401">
        <v>873</v>
      </c>
      <c r="J43" s="401">
        <v>1663</v>
      </c>
      <c r="K43" s="401">
        <v>146</v>
      </c>
      <c r="L43" s="401">
        <v>684</v>
      </c>
      <c r="M43" s="401">
        <v>386</v>
      </c>
      <c r="N43" s="401">
        <v>122</v>
      </c>
      <c r="O43" s="401">
        <v>339</v>
      </c>
      <c r="P43" s="401">
        <v>2111</v>
      </c>
      <c r="Q43" s="401">
        <v>285</v>
      </c>
      <c r="R43" s="401">
        <v>864</v>
      </c>
      <c r="S43" s="401">
        <v>2231</v>
      </c>
      <c r="T43" s="401">
        <v>3778</v>
      </c>
      <c r="U43" s="401">
        <v>2626</v>
      </c>
      <c r="V43" s="401">
        <v>310</v>
      </c>
      <c r="W43" s="401">
        <v>1013</v>
      </c>
      <c r="X43" s="401">
        <v>182</v>
      </c>
      <c r="Y43" s="401">
        <v>2184</v>
      </c>
      <c r="Z43" s="401">
        <v>173</v>
      </c>
      <c r="AA43" s="401">
        <v>662</v>
      </c>
      <c r="AB43" s="401">
        <v>661</v>
      </c>
      <c r="AC43" s="401">
        <v>3108</v>
      </c>
      <c r="AD43" s="401">
        <v>2856</v>
      </c>
      <c r="AE43" s="401">
        <v>2336</v>
      </c>
      <c r="AF43" s="401">
        <v>631</v>
      </c>
      <c r="AG43" s="401">
        <v>3641</v>
      </c>
      <c r="AH43" s="401">
        <v>5615</v>
      </c>
      <c r="AI43" s="401">
        <v>1497</v>
      </c>
      <c r="AJ43" s="401">
        <v>4275</v>
      </c>
      <c r="AK43" s="401">
        <v>2986</v>
      </c>
      <c r="AL43" s="401">
        <v>2</v>
      </c>
      <c r="AM43" s="401">
        <v>9631</v>
      </c>
      <c r="AN43" s="401">
        <v>3728</v>
      </c>
      <c r="AO43" s="401">
        <v>0</v>
      </c>
      <c r="AP43" s="401">
        <v>8602</v>
      </c>
      <c r="AQ43" s="401">
        <v>7624</v>
      </c>
      <c r="AR43" s="401">
        <v>0</v>
      </c>
      <c r="AS43" s="401">
        <v>1326</v>
      </c>
      <c r="AT43" s="402">
        <v>81630</v>
      </c>
      <c r="AU43" s="401">
        <v>0</v>
      </c>
      <c r="AV43" s="401">
        <v>187141</v>
      </c>
      <c r="AW43" s="401">
        <v>0</v>
      </c>
      <c r="AX43" s="401">
        <v>0</v>
      </c>
      <c r="AY43" s="401">
        <v>0</v>
      </c>
      <c r="AZ43" s="401">
        <v>0</v>
      </c>
      <c r="BA43" s="401">
        <v>187141</v>
      </c>
      <c r="BB43" s="401">
        <v>268771</v>
      </c>
      <c r="BC43" s="401">
        <v>1432</v>
      </c>
      <c r="BD43" s="401">
        <v>0</v>
      </c>
      <c r="BE43" s="401">
        <v>1432</v>
      </c>
      <c r="BF43" s="401">
        <v>188573</v>
      </c>
      <c r="BG43" s="401">
        <v>270203</v>
      </c>
      <c r="BH43" s="401">
        <v>-8569</v>
      </c>
      <c r="BI43" s="401">
        <v>-54147</v>
      </c>
      <c r="BJ43" s="401">
        <v>-62716</v>
      </c>
      <c r="BK43" s="401">
        <v>125857</v>
      </c>
      <c r="BL43" s="402">
        <v>207487</v>
      </c>
      <c r="BM43" s="48"/>
      <c r="BN43" s="403">
        <f t="shared" si="0"/>
        <v>1432</v>
      </c>
      <c r="BO43" s="401">
        <f t="shared" si="1"/>
        <v>-62716</v>
      </c>
      <c r="BP43" s="49">
        <f t="shared" si="2"/>
        <v>64148</v>
      </c>
    </row>
    <row r="44" spans="1:68" ht="15.75" customHeight="1" x14ac:dyDescent="0.15">
      <c r="A44" s="32">
        <v>40</v>
      </c>
      <c r="B44" s="47" t="s">
        <v>40</v>
      </c>
      <c r="C44" s="401">
        <v>5773</v>
      </c>
      <c r="D44" s="401">
        <v>132</v>
      </c>
      <c r="E44" s="401">
        <v>310</v>
      </c>
      <c r="F44" s="401">
        <v>559</v>
      </c>
      <c r="G44" s="401">
        <v>81949</v>
      </c>
      <c r="H44" s="401">
        <v>7711</v>
      </c>
      <c r="I44" s="401">
        <v>15668</v>
      </c>
      <c r="J44" s="401">
        <v>51677</v>
      </c>
      <c r="K44" s="401">
        <v>4518</v>
      </c>
      <c r="L44" s="401">
        <v>53244</v>
      </c>
      <c r="M44" s="401">
        <v>17151</v>
      </c>
      <c r="N44" s="401">
        <v>6199</v>
      </c>
      <c r="O44" s="401">
        <v>26069</v>
      </c>
      <c r="P44" s="401">
        <v>39162</v>
      </c>
      <c r="Q44" s="401">
        <v>16520</v>
      </c>
      <c r="R44" s="401">
        <v>29892</v>
      </c>
      <c r="S44" s="401">
        <v>45161</v>
      </c>
      <c r="T44" s="401">
        <v>65519</v>
      </c>
      <c r="U44" s="401">
        <v>39135</v>
      </c>
      <c r="V44" s="401">
        <v>20858</v>
      </c>
      <c r="W44" s="401">
        <v>75737</v>
      </c>
      <c r="X44" s="401">
        <v>10055</v>
      </c>
      <c r="Y44" s="401">
        <v>420640</v>
      </c>
      <c r="Z44" s="401">
        <v>35970</v>
      </c>
      <c r="AA44" s="401">
        <v>25817</v>
      </c>
      <c r="AB44" s="401">
        <v>28071</v>
      </c>
      <c r="AC44" s="401">
        <v>278088</v>
      </c>
      <c r="AD44" s="401">
        <v>96229</v>
      </c>
      <c r="AE44" s="401">
        <v>44657</v>
      </c>
      <c r="AF44" s="401">
        <v>19284</v>
      </c>
      <c r="AG44" s="401">
        <v>558570</v>
      </c>
      <c r="AH44" s="401">
        <v>203659</v>
      </c>
      <c r="AI44" s="401">
        <v>125200</v>
      </c>
      <c r="AJ44" s="401">
        <v>387283</v>
      </c>
      <c r="AK44" s="401">
        <v>396594</v>
      </c>
      <c r="AL44" s="401">
        <v>121029</v>
      </c>
      <c r="AM44" s="401">
        <v>249692</v>
      </c>
      <c r="AN44" s="401">
        <v>159652</v>
      </c>
      <c r="AO44" s="401">
        <v>15609</v>
      </c>
      <c r="AP44" s="401">
        <v>551656</v>
      </c>
      <c r="AQ44" s="401">
        <v>105216</v>
      </c>
      <c r="AR44" s="401">
        <v>0</v>
      </c>
      <c r="AS44" s="401">
        <v>10991</v>
      </c>
      <c r="AT44" s="402">
        <v>4446906</v>
      </c>
      <c r="AU44" s="401">
        <v>5777</v>
      </c>
      <c r="AV44" s="401">
        <v>271147</v>
      </c>
      <c r="AW44" s="401">
        <v>0</v>
      </c>
      <c r="AX44" s="401">
        <v>8648</v>
      </c>
      <c r="AY44" s="401">
        <v>144655</v>
      </c>
      <c r="AZ44" s="401">
        <v>0</v>
      </c>
      <c r="BA44" s="401">
        <v>430227</v>
      </c>
      <c r="BB44" s="401">
        <v>4877133</v>
      </c>
      <c r="BC44" s="401">
        <v>156061</v>
      </c>
      <c r="BD44" s="401">
        <v>173354</v>
      </c>
      <c r="BE44" s="401">
        <v>329415</v>
      </c>
      <c r="BF44" s="401">
        <v>759642</v>
      </c>
      <c r="BG44" s="401">
        <v>5206548</v>
      </c>
      <c r="BH44" s="401">
        <v>-237342</v>
      </c>
      <c r="BI44" s="401">
        <v>-584319</v>
      </c>
      <c r="BJ44" s="401">
        <v>-821661</v>
      </c>
      <c r="BK44" s="401">
        <v>-62019</v>
      </c>
      <c r="BL44" s="402">
        <v>4384887</v>
      </c>
      <c r="BM44" s="48"/>
      <c r="BN44" s="403">
        <f t="shared" si="0"/>
        <v>329415</v>
      </c>
      <c r="BO44" s="401">
        <f t="shared" si="1"/>
        <v>-821661</v>
      </c>
      <c r="BP44" s="49">
        <f t="shared" si="2"/>
        <v>1151076</v>
      </c>
    </row>
    <row r="45" spans="1:68" ht="15.75" customHeight="1" x14ac:dyDescent="0.15">
      <c r="A45" s="31">
        <v>41</v>
      </c>
      <c r="B45" s="47" t="s">
        <v>41</v>
      </c>
      <c r="C45" s="401">
        <v>58</v>
      </c>
      <c r="D45" s="401">
        <v>1</v>
      </c>
      <c r="E45" s="401">
        <v>35</v>
      </c>
      <c r="F45" s="401">
        <v>1</v>
      </c>
      <c r="G45" s="401">
        <v>358</v>
      </c>
      <c r="H45" s="401">
        <v>35</v>
      </c>
      <c r="I45" s="401">
        <v>60</v>
      </c>
      <c r="J45" s="401">
        <v>106</v>
      </c>
      <c r="K45" s="401">
        <v>14</v>
      </c>
      <c r="L45" s="401">
        <v>121</v>
      </c>
      <c r="M45" s="401">
        <v>43</v>
      </c>
      <c r="N45" s="401">
        <v>21</v>
      </c>
      <c r="O45" s="401">
        <v>26</v>
      </c>
      <c r="P45" s="401">
        <v>215</v>
      </c>
      <c r="Q45" s="401">
        <v>85</v>
      </c>
      <c r="R45" s="401">
        <v>110</v>
      </c>
      <c r="S45" s="401">
        <v>122</v>
      </c>
      <c r="T45" s="401">
        <v>190</v>
      </c>
      <c r="U45" s="401">
        <v>114</v>
      </c>
      <c r="V45" s="401">
        <v>80</v>
      </c>
      <c r="W45" s="401">
        <v>210</v>
      </c>
      <c r="X45" s="401">
        <v>38</v>
      </c>
      <c r="Y45" s="401">
        <v>1521</v>
      </c>
      <c r="Z45" s="401">
        <v>31</v>
      </c>
      <c r="AA45" s="401">
        <v>74</v>
      </c>
      <c r="AB45" s="401">
        <v>75</v>
      </c>
      <c r="AC45" s="401">
        <v>773</v>
      </c>
      <c r="AD45" s="401">
        <v>133</v>
      </c>
      <c r="AE45" s="401">
        <v>88</v>
      </c>
      <c r="AF45" s="401">
        <v>17</v>
      </c>
      <c r="AG45" s="401">
        <v>6026</v>
      </c>
      <c r="AH45" s="401">
        <v>363</v>
      </c>
      <c r="AI45" s="401">
        <v>2380</v>
      </c>
      <c r="AJ45" s="401">
        <v>2387</v>
      </c>
      <c r="AK45" s="401">
        <v>18667</v>
      </c>
      <c r="AL45" s="401">
        <v>580</v>
      </c>
      <c r="AM45" s="401">
        <v>10570</v>
      </c>
      <c r="AN45" s="401">
        <v>42075</v>
      </c>
      <c r="AO45" s="401">
        <v>535</v>
      </c>
      <c r="AP45" s="401">
        <v>5755</v>
      </c>
      <c r="AQ45" s="401">
        <v>48030</v>
      </c>
      <c r="AR45" s="401">
        <v>0</v>
      </c>
      <c r="AS45" s="401">
        <v>459</v>
      </c>
      <c r="AT45" s="402">
        <v>142582</v>
      </c>
      <c r="AU45" s="401">
        <v>731972</v>
      </c>
      <c r="AV45" s="401">
        <v>2691699</v>
      </c>
      <c r="AW45" s="401">
        <v>0</v>
      </c>
      <c r="AX45" s="401">
        <v>0</v>
      </c>
      <c r="AY45" s="401">
        <v>0</v>
      </c>
      <c r="AZ45" s="401">
        <v>0</v>
      </c>
      <c r="BA45" s="401">
        <v>3423671</v>
      </c>
      <c r="BB45" s="401">
        <v>3566253</v>
      </c>
      <c r="BC45" s="401">
        <v>56181</v>
      </c>
      <c r="BD45" s="401">
        <v>614248</v>
      </c>
      <c r="BE45" s="401">
        <v>670429</v>
      </c>
      <c r="BF45" s="401">
        <v>4094100</v>
      </c>
      <c r="BG45" s="401">
        <v>4236682</v>
      </c>
      <c r="BH45" s="401">
        <v>-82071</v>
      </c>
      <c r="BI45" s="401">
        <v>-1351056</v>
      </c>
      <c r="BJ45" s="401">
        <v>-1433127</v>
      </c>
      <c r="BK45" s="401">
        <v>2660973</v>
      </c>
      <c r="BL45" s="402">
        <v>2803555</v>
      </c>
      <c r="BM45" s="48"/>
      <c r="BN45" s="403">
        <f t="shared" si="0"/>
        <v>670429</v>
      </c>
      <c r="BO45" s="401">
        <f t="shared" si="1"/>
        <v>-1433127</v>
      </c>
      <c r="BP45" s="49">
        <f t="shared" si="2"/>
        <v>2103556</v>
      </c>
    </row>
    <row r="46" spans="1:68" ht="15.75" customHeight="1" x14ac:dyDescent="0.15">
      <c r="A46" s="32">
        <v>42</v>
      </c>
      <c r="B46" s="47" t="s">
        <v>248</v>
      </c>
      <c r="C46" s="401">
        <v>292</v>
      </c>
      <c r="D46" s="401">
        <v>11</v>
      </c>
      <c r="E46" s="401">
        <v>29</v>
      </c>
      <c r="F46" s="401">
        <v>14</v>
      </c>
      <c r="G46" s="401">
        <v>1495</v>
      </c>
      <c r="H46" s="401">
        <v>295</v>
      </c>
      <c r="I46" s="401">
        <v>556</v>
      </c>
      <c r="J46" s="401">
        <v>665</v>
      </c>
      <c r="K46" s="401">
        <v>22</v>
      </c>
      <c r="L46" s="401">
        <v>179</v>
      </c>
      <c r="M46" s="401">
        <v>143</v>
      </c>
      <c r="N46" s="401">
        <v>253</v>
      </c>
      <c r="O46" s="401">
        <v>543</v>
      </c>
      <c r="P46" s="401">
        <v>620</v>
      </c>
      <c r="Q46" s="401">
        <v>246</v>
      </c>
      <c r="R46" s="401">
        <v>432</v>
      </c>
      <c r="S46" s="401">
        <v>1092</v>
      </c>
      <c r="T46" s="401">
        <v>2059</v>
      </c>
      <c r="U46" s="401">
        <v>626</v>
      </c>
      <c r="V46" s="401">
        <v>353</v>
      </c>
      <c r="W46" s="401">
        <v>1757</v>
      </c>
      <c r="X46" s="401">
        <v>235</v>
      </c>
      <c r="Y46" s="401">
        <v>4059</v>
      </c>
      <c r="Z46" s="401">
        <v>316</v>
      </c>
      <c r="AA46" s="401">
        <v>881</v>
      </c>
      <c r="AB46" s="401">
        <v>677</v>
      </c>
      <c r="AC46" s="401">
        <v>2902</v>
      </c>
      <c r="AD46" s="401">
        <v>73</v>
      </c>
      <c r="AE46" s="401">
        <v>309</v>
      </c>
      <c r="AF46" s="401">
        <v>1043</v>
      </c>
      <c r="AG46" s="401">
        <v>13785</v>
      </c>
      <c r="AH46" s="401">
        <v>6138</v>
      </c>
      <c r="AI46" s="401">
        <v>1464</v>
      </c>
      <c r="AJ46" s="401">
        <v>5665</v>
      </c>
      <c r="AK46" s="401">
        <v>4394</v>
      </c>
      <c r="AL46" s="401">
        <v>4273</v>
      </c>
      <c r="AM46" s="401">
        <v>14558</v>
      </c>
      <c r="AN46" s="401">
        <v>7982</v>
      </c>
      <c r="AO46" s="401">
        <v>1018</v>
      </c>
      <c r="AP46" s="401">
        <v>6712</v>
      </c>
      <c r="AQ46" s="401">
        <v>5167</v>
      </c>
      <c r="AR46" s="401">
        <v>0</v>
      </c>
      <c r="AS46" s="401">
        <v>56</v>
      </c>
      <c r="AT46" s="402">
        <v>93389</v>
      </c>
      <c r="AU46" s="401">
        <v>0</v>
      </c>
      <c r="AV46" s="401">
        <v>0</v>
      </c>
      <c r="AW46" s="401">
        <v>0</v>
      </c>
      <c r="AX46" s="401">
        <v>0</v>
      </c>
      <c r="AY46" s="401">
        <v>0</v>
      </c>
      <c r="AZ46" s="401">
        <v>0</v>
      </c>
      <c r="BA46" s="401">
        <v>0</v>
      </c>
      <c r="BB46" s="401">
        <v>93389</v>
      </c>
      <c r="BC46" s="401">
        <v>0</v>
      </c>
      <c r="BD46" s="401">
        <v>0</v>
      </c>
      <c r="BE46" s="401">
        <v>0</v>
      </c>
      <c r="BF46" s="401">
        <v>0</v>
      </c>
      <c r="BG46" s="401">
        <v>93389</v>
      </c>
      <c r="BH46" s="401">
        <v>0</v>
      </c>
      <c r="BI46" s="401">
        <v>0</v>
      </c>
      <c r="BJ46" s="401">
        <v>0</v>
      </c>
      <c r="BK46" s="401">
        <v>0</v>
      </c>
      <c r="BL46" s="402">
        <v>93389</v>
      </c>
      <c r="BM46" s="48"/>
      <c r="BN46" s="403">
        <f t="shared" si="0"/>
        <v>0</v>
      </c>
      <c r="BO46" s="401">
        <f t="shared" si="1"/>
        <v>0</v>
      </c>
      <c r="BP46" s="49">
        <f t="shared" si="2"/>
        <v>0</v>
      </c>
    </row>
    <row r="47" spans="1:68" ht="15.75" customHeight="1" x14ac:dyDescent="0.15">
      <c r="A47" s="31">
        <v>43</v>
      </c>
      <c r="B47" s="47" t="s">
        <v>249</v>
      </c>
      <c r="C47" s="401">
        <v>2002</v>
      </c>
      <c r="D47" s="401">
        <v>28</v>
      </c>
      <c r="E47" s="401">
        <v>542</v>
      </c>
      <c r="F47" s="401">
        <v>255</v>
      </c>
      <c r="G47" s="401">
        <v>11720</v>
      </c>
      <c r="H47" s="401">
        <v>1287</v>
      </c>
      <c r="I47" s="401">
        <v>4591</v>
      </c>
      <c r="J47" s="401">
        <v>6137</v>
      </c>
      <c r="K47" s="401">
        <v>626</v>
      </c>
      <c r="L47" s="401">
        <v>8590</v>
      </c>
      <c r="M47" s="401">
        <v>3078</v>
      </c>
      <c r="N47" s="401">
        <v>1638</v>
      </c>
      <c r="O47" s="401">
        <v>7699</v>
      </c>
      <c r="P47" s="401">
        <v>33033</v>
      </c>
      <c r="Q47" s="401">
        <v>5643</v>
      </c>
      <c r="R47" s="401">
        <v>8430</v>
      </c>
      <c r="S47" s="401">
        <v>9660</v>
      </c>
      <c r="T47" s="401">
        <v>13708</v>
      </c>
      <c r="U47" s="401">
        <v>4469</v>
      </c>
      <c r="V47" s="401">
        <v>1321</v>
      </c>
      <c r="W47" s="401">
        <v>16572</v>
      </c>
      <c r="X47" s="401">
        <v>873</v>
      </c>
      <c r="Y47" s="401">
        <v>25599</v>
      </c>
      <c r="Z47" s="401">
        <v>2987</v>
      </c>
      <c r="AA47" s="401">
        <v>5602</v>
      </c>
      <c r="AB47" s="401">
        <v>2861</v>
      </c>
      <c r="AC47" s="401">
        <v>45478</v>
      </c>
      <c r="AD47" s="401">
        <v>30475</v>
      </c>
      <c r="AE47" s="401">
        <v>10329</v>
      </c>
      <c r="AF47" s="401">
        <v>6774</v>
      </c>
      <c r="AG47" s="401">
        <v>94786</v>
      </c>
      <c r="AH47" s="401">
        <v>12891</v>
      </c>
      <c r="AI47" s="401">
        <v>44589</v>
      </c>
      <c r="AJ47" s="401">
        <v>53286</v>
      </c>
      <c r="AK47" s="401">
        <v>13818</v>
      </c>
      <c r="AL47" s="401">
        <v>12980</v>
      </c>
      <c r="AM47" s="401">
        <v>46850</v>
      </c>
      <c r="AN47" s="401">
        <v>20293</v>
      </c>
      <c r="AO47" s="401">
        <v>1153</v>
      </c>
      <c r="AP47" s="401">
        <v>17589</v>
      </c>
      <c r="AQ47" s="401">
        <v>14727</v>
      </c>
      <c r="AR47" s="401">
        <v>47</v>
      </c>
      <c r="AS47" s="401">
        <v>758</v>
      </c>
      <c r="AT47" s="402">
        <v>605774</v>
      </c>
      <c r="AU47" s="401">
        <v>0</v>
      </c>
      <c r="AV47" s="401">
        <v>614</v>
      </c>
      <c r="AW47" s="401">
        <v>0</v>
      </c>
      <c r="AX47" s="401">
        <v>0</v>
      </c>
      <c r="AY47" s="401">
        <v>0</v>
      </c>
      <c r="AZ47" s="401">
        <v>0</v>
      </c>
      <c r="BA47" s="401">
        <v>614</v>
      </c>
      <c r="BB47" s="401">
        <v>606388</v>
      </c>
      <c r="BC47" s="401">
        <v>283</v>
      </c>
      <c r="BD47" s="401">
        <v>0</v>
      </c>
      <c r="BE47" s="401">
        <v>283</v>
      </c>
      <c r="BF47" s="401">
        <v>897</v>
      </c>
      <c r="BG47" s="401">
        <v>606671</v>
      </c>
      <c r="BH47" s="401">
        <v>-3096</v>
      </c>
      <c r="BI47" s="401">
        <v>-328302</v>
      </c>
      <c r="BJ47" s="401">
        <v>-331398</v>
      </c>
      <c r="BK47" s="401">
        <v>-330501</v>
      </c>
      <c r="BL47" s="402">
        <v>275273</v>
      </c>
      <c r="BM47" s="48"/>
      <c r="BN47" s="403">
        <f t="shared" si="0"/>
        <v>283</v>
      </c>
      <c r="BO47" s="401">
        <f t="shared" si="1"/>
        <v>-331398</v>
      </c>
      <c r="BP47" s="49">
        <f t="shared" si="2"/>
        <v>331681</v>
      </c>
    </row>
    <row r="48" spans="1:68" ht="15.75" customHeight="1" x14ac:dyDescent="0.15">
      <c r="A48" s="30" t="s">
        <v>199</v>
      </c>
      <c r="B48" s="50" t="s">
        <v>42</v>
      </c>
      <c r="C48" s="404">
        <v>183763</v>
      </c>
      <c r="D48" s="404">
        <v>1768</v>
      </c>
      <c r="E48" s="404">
        <v>21792</v>
      </c>
      <c r="F48" s="404">
        <v>7885</v>
      </c>
      <c r="G48" s="404">
        <v>1382712</v>
      </c>
      <c r="H48" s="404">
        <v>168364</v>
      </c>
      <c r="I48" s="404">
        <v>434611</v>
      </c>
      <c r="J48" s="404">
        <v>760554</v>
      </c>
      <c r="K48" s="404">
        <v>660478</v>
      </c>
      <c r="L48" s="404">
        <v>921898</v>
      </c>
      <c r="M48" s="404">
        <v>227101</v>
      </c>
      <c r="N48" s="404">
        <v>100251</v>
      </c>
      <c r="O48" s="404">
        <v>216749</v>
      </c>
      <c r="P48" s="404">
        <v>2480320</v>
      </c>
      <c r="Q48" s="404">
        <v>614608</v>
      </c>
      <c r="R48" s="404">
        <v>639148</v>
      </c>
      <c r="S48" s="404">
        <v>556291</v>
      </c>
      <c r="T48" s="404">
        <v>1046348</v>
      </c>
      <c r="U48" s="404">
        <v>745516</v>
      </c>
      <c r="V48" s="404">
        <v>262008</v>
      </c>
      <c r="W48" s="404">
        <v>1207460</v>
      </c>
      <c r="X48" s="404">
        <v>194774</v>
      </c>
      <c r="Y48" s="404">
        <v>12510453</v>
      </c>
      <c r="Z48" s="404">
        <v>322245</v>
      </c>
      <c r="AA48" s="404">
        <v>378535</v>
      </c>
      <c r="AB48" s="404">
        <v>390389</v>
      </c>
      <c r="AC48" s="404">
        <v>1645369</v>
      </c>
      <c r="AD48" s="404">
        <v>1264131</v>
      </c>
      <c r="AE48" s="404">
        <v>156544</v>
      </c>
      <c r="AF48" s="404">
        <v>111454</v>
      </c>
      <c r="AG48" s="404">
        <v>2039694</v>
      </c>
      <c r="AH48" s="404">
        <v>572127</v>
      </c>
      <c r="AI48" s="404">
        <v>738952</v>
      </c>
      <c r="AJ48" s="404">
        <v>1672650</v>
      </c>
      <c r="AK48" s="404">
        <v>1125310</v>
      </c>
      <c r="AL48" s="404">
        <v>383567</v>
      </c>
      <c r="AM48" s="404">
        <v>988753</v>
      </c>
      <c r="AN48" s="404">
        <v>1331356</v>
      </c>
      <c r="AO48" s="404">
        <v>81524</v>
      </c>
      <c r="AP48" s="404">
        <v>1631871</v>
      </c>
      <c r="AQ48" s="404">
        <v>1290894</v>
      </c>
      <c r="AR48" s="404">
        <v>93394</v>
      </c>
      <c r="AS48" s="404">
        <v>161926</v>
      </c>
      <c r="AT48" s="149">
        <v>41725537</v>
      </c>
      <c r="AU48" s="404">
        <v>1080196</v>
      </c>
      <c r="AV48" s="404">
        <v>18586243</v>
      </c>
      <c r="AW48" s="404">
        <v>4676841</v>
      </c>
      <c r="AX48" s="404">
        <v>1353019</v>
      </c>
      <c r="AY48" s="404">
        <v>8931287</v>
      </c>
      <c r="AZ48" s="404">
        <v>-1666</v>
      </c>
      <c r="BA48" s="404">
        <v>34625920</v>
      </c>
      <c r="BB48" s="404">
        <v>76351457</v>
      </c>
      <c r="BC48" s="404">
        <v>11126691</v>
      </c>
      <c r="BD48" s="404">
        <v>20337976</v>
      </c>
      <c r="BE48" s="404">
        <v>31464667</v>
      </c>
      <c r="BF48" s="404">
        <v>66090587</v>
      </c>
      <c r="BG48" s="404">
        <v>107816124</v>
      </c>
      <c r="BH48" s="404">
        <v>-7973388</v>
      </c>
      <c r="BI48" s="404">
        <v>-20862484</v>
      </c>
      <c r="BJ48" s="404">
        <v>-28835872</v>
      </c>
      <c r="BK48" s="404">
        <v>37254715</v>
      </c>
      <c r="BL48" s="149">
        <v>78980252</v>
      </c>
      <c r="BM48" s="48"/>
      <c r="BN48" s="405">
        <f t="shared" si="0"/>
        <v>31464667</v>
      </c>
      <c r="BO48" s="404">
        <f t="shared" si="1"/>
        <v>-28835872</v>
      </c>
      <c r="BP48" s="369">
        <f t="shared" si="2"/>
        <v>60300539</v>
      </c>
    </row>
    <row r="49" spans="1:68" ht="15.75" customHeight="1" thickBot="1" x14ac:dyDescent="0.2">
      <c r="A49" s="15" t="s">
        <v>200</v>
      </c>
      <c r="B49" s="35" t="s">
        <v>54</v>
      </c>
      <c r="C49" s="406">
        <v>1702</v>
      </c>
      <c r="D49" s="406">
        <v>55</v>
      </c>
      <c r="E49" s="406">
        <v>891</v>
      </c>
      <c r="F49" s="406">
        <v>764</v>
      </c>
      <c r="G49" s="406">
        <v>19160</v>
      </c>
      <c r="H49" s="406">
        <v>3433</v>
      </c>
      <c r="I49" s="406">
        <v>11530</v>
      </c>
      <c r="J49" s="406">
        <v>16825</v>
      </c>
      <c r="K49" s="406">
        <v>3136</v>
      </c>
      <c r="L49" s="406">
        <v>26431</v>
      </c>
      <c r="M49" s="406">
        <v>6373</v>
      </c>
      <c r="N49" s="406">
        <v>2802</v>
      </c>
      <c r="O49" s="406">
        <v>7349</v>
      </c>
      <c r="P49" s="406">
        <v>27135</v>
      </c>
      <c r="Q49" s="406">
        <v>8518</v>
      </c>
      <c r="R49" s="406">
        <v>16715</v>
      </c>
      <c r="S49" s="406">
        <v>14954</v>
      </c>
      <c r="T49" s="406">
        <v>36690</v>
      </c>
      <c r="U49" s="406">
        <v>26409</v>
      </c>
      <c r="V49" s="406">
        <v>7768</v>
      </c>
      <c r="W49" s="406">
        <v>29285</v>
      </c>
      <c r="X49" s="406">
        <v>3619</v>
      </c>
      <c r="Y49" s="406">
        <v>119139</v>
      </c>
      <c r="Z49" s="406">
        <v>8795</v>
      </c>
      <c r="AA49" s="406">
        <v>4790</v>
      </c>
      <c r="AB49" s="406">
        <v>13931</v>
      </c>
      <c r="AC49" s="406">
        <v>64993</v>
      </c>
      <c r="AD49" s="406">
        <v>16249</v>
      </c>
      <c r="AE49" s="406">
        <v>3775</v>
      </c>
      <c r="AF49" s="406">
        <v>8099</v>
      </c>
      <c r="AG49" s="406">
        <v>174480</v>
      </c>
      <c r="AH49" s="406">
        <v>54385</v>
      </c>
      <c r="AI49" s="406">
        <v>17786</v>
      </c>
      <c r="AJ49" s="406">
        <v>57408</v>
      </c>
      <c r="AK49" s="406">
        <v>42526</v>
      </c>
      <c r="AL49" s="406">
        <v>12966</v>
      </c>
      <c r="AM49" s="406">
        <v>33388</v>
      </c>
      <c r="AN49" s="406">
        <v>36641</v>
      </c>
      <c r="AO49" s="406">
        <v>7733</v>
      </c>
      <c r="AP49" s="406">
        <v>64301</v>
      </c>
      <c r="AQ49" s="406">
        <v>66119</v>
      </c>
      <c r="AR49" s="406">
        <v>0</v>
      </c>
      <c r="AS49" s="406">
        <v>1148</v>
      </c>
      <c r="AT49" s="407">
        <v>1080196</v>
      </c>
      <c r="AU49" s="51"/>
      <c r="AV49" s="51"/>
      <c r="AW49" s="51"/>
      <c r="AX49" s="51"/>
      <c r="AY49" s="51"/>
      <c r="AZ49" s="51"/>
      <c r="BA49" s="51"/>
      <c r="BB49" s="51"/>
      <c r="BC49" s="51"/>
      <c r="BD49" s="51"/>
      <c r="BE49" s="51"/>
      <c r="BF49" s="51"/>
      <c r="BG49" s="51"/>
      <c r="BH49" s="51"/>
      <c r="BI49" s="51"/>
      <c r="BJ49" s="51"/>
      <c r="BK49" s="51"/>
      <c r="BL49" s="51"/>
      <c r="BP49" s="48"/>
    </row>
    <row r="50" spans="1:68" ht="15.75" customHeight="1" x14ac:dyDescent="0.15">
      <c r="A50" s="16" t="s">
        <v>201</v>
      </c>
      <c r="B50" s="13" t="s">
        <v>55</v>
      </c>
      <c r="C50" s="408">
        <v>42748</v>
      </c>
      <c r="D50" s="409">
        <v>1447</v>
      </c>
      <c r="E50" s="409">
        <v>6092</v>
      </c>
      <c r="F50" s="409">
        <v>3526</v>
      </c>
      <c r="G50" s="409">
        <v>303301</v>
      </c>
      <c r="H50" s="409">
        <v>69236</v>
      </c>
      <c r="I50" s="409">
        <v>122087</v>
      </c>
      <c r="J50" s="409">
        <v>111912</v>
      </c>
      <c r="K50" s="409">
        <v>11108</v>
      </c>
      <c r="L50" s="409">
        <v>320913</v>
      </c>
      <c r="M50" s="409">
        <v>99228</v>
      </c>
      <c r="N50" s="409">
        <v>56135</v>
      </c>
      <c r="O50" s="409">
        <v>95311</v>
      </c>
      <c r="P50" s="409">
        <v>247160</v>
      </c>
      <c r="Q50" s="409">
        <v>110963</v>
      </c>
      <c r="R50" s="409">
        <v>303228</v>
      </c>
      <c r="S50" s="409">
        <v>224337</v>
      </c>
      <c r="T50" s="409">
        <v>516561</v>
      </c>
      <c r="U50" s="409">
        <v>189627</v>
      </c>
      <c r="V50" s="409">
        <v>77940</v>
      </c>
      <c r="W50" s="409">
        <v>386703</v>
      </c>
      <c r="X50" s="409">
        <v>62084</v>
      </c>
      <c r="Y50" s="409">
        <v>2030201</v>
      </c>
      <c r="Z50" s="409">
        <v>124668</v>
      </c>
      <c r="AA50" s="409">
        <v>107854</v>
      </c>
      <c r="AB50" s="409">
        <v>183303</v>
      </c>
      <c r="AC50" s="409">
        <v>1086811</v>
      </c>
      <c r="AD50" s="409">
        <v>135595</v>
      </c>
      <c r="AE50" s="409">
        <v>40607</v>
      </c>
      <c r="AF50" s="409">
        <v>153065</v>
      </c>
      <c r="AG50" s="409">
        <v>2632750</v>
      </c>
      <c r="AH50" s="409">
        <v>556386</v>
      </c>
      <c r="AI50" s="409">
        <v>264651</v>
      </c>
      <c r="AJ50" s="409">
        <v>918551</v>
      </c>
      <c r="AK50" s="409">
        <v>498924</v>
      </c>
      <c r="AL50" s="409">
        <v>501922</v>
      </c>
      <c r="AM50" s="409">
        <v>1560873</v>
      </c>
      <c r="AN50" s="409">
        <v>1773129</v>
      </c>
      <c r="AO50" s="409">
        <v>103488</v>
      </c>
      <c r="AP50" s="409">
        <v>1607012</v>
      </c>
      <c r="AQ50" s="409">
        <v>746701</v>
      </c>
      <c r="AR50" s="409">
        <v>0</v>
      </c>
      <c r="AS50" s="409">
        <v>3487</v>
      </c>
      <c r="AT50" s="410">
        <v>18391625</v>
      </c>
      <c r="AU50" s="51"/>
      <c r="AV50" s="51"/>
      <c r="AW50" s="51"/>
      <c r="AX50" s="51"/>
      <c r="AY50" s="51"/>
      <c r="AZ50" s="51"/>
      <c r="BA50" s="51"/>
      <c r="BB50" s="51"/>
      <c r="BC50" s="51"/>
      <c r="BD50" s="51"/>
      <c r="BE50" s="51"/>
      <c r="BF50" s="51"/>
      <c r="BG50" s="51"/>
      <c r="BH50" s="51"/>
      <c r="BI50" s="51"/>
      <c r="BJ50" s="51"/>
      <c r="BK50" s="51"/>
      <c r="BL50" s="51"/>
      <c r="BP50" s="48"/>
    </row>
    <row r="51" spans="1:68" ht="15.75" customHeight="1" x14ac:dyDescent="0.15">
      <c r="A51" s="16" t="s">
        <v>202</v>
      </c>
      <c r="B51" s="13" t="s">
        <v>56</v>
      </c>
      <c r="C51" s="411">
        <v>81202</v>
      </c>
      <c r="D51" s="401">
        <v>1906</v>
      </c>
      <c r="E51" s="401">
        <v>4309</v>
      </c>
      <c r="F51" s="401">
        <v>1194</v>
      </c>
      <c r="G51" s="401">
        <v>203534</v>
      </c>
      <c r="H51" s="401">
        <v>-12515</v>
      </c>
      <c r="I51" s="401">
        <v>55372</v>
      </c>
      <c r="J51" s="401">
        <v>72637</v>
      </c>
      <c r="K51" s="401">
        <v>40648</v>
      </c>
      <c r="L51" s="401">
        <v>-9756</v>
      </c>
      <c r="M51" s="401">
        <v>15904</v>
      </c>
      <c r="N51" s="401">
        <v>3280</v>
      </c>
      <c r="O51" s="401">
        <v>54573</v>
      </c>
      <c r="P51" s="401">
        <v>430120</v>
      </c>
      <c r="Q51" s="401">
        <v>-27292</v>
      </c>
      <c r="R51" s="401">
        <v>39881</v>
      </c>
      <c r="S51" s="401">
        <v>75055</v>
      </c>
      <c r="T51" s="401">
        <v>181377</v>
      </c>
      <c r="U51" s="401">
        <v>42496</v>
      </c>
      <c r="V51" s="401">
        <v>-13161</v>
      </c>
      <c r="W51" s="401">
        <v>-82794</v>
      </c>
      <c r="X51" s="401">
        <v>-20051</v>
      </c>
      <c r="Y51" s="401">
        <v>201532</v>
      </c>
      <c r="Z51" s="401">
        <v>2966</v>
      </c>
      <c r="AA51" s="401">
        <v>10377</v>
      </c>
      <c r="AB51" s="401">
        <v>37151</v>
      </c>
      <c r="AC51" s="401">
        <v>87788</v>
      </c>
      <c r="AD51" s="401">
        <v>147885</v>
      </c>
      <c r="AE51" s="401">
        <v>34670</v>
      </c>
      <c r="AF51" s="401">
        <v>15950</v>
      </c>
      <c r="AG51" s="401">
        <v>1168089</v>
      </c>
      <c r="AH51" s="401">
        <v>441314</v>
      </c>
      <c r="AI51" s="401">
        <v>1860452</v>
      </c>
      <c r="AJ51" s="401">
        <v>214007</v>
      </c>
      <c r="AK51" s="401">
        <v>377177</v>
      </c>
      <c r="AL51" s="401">
        <v>0</v>
      </c>
      <c r="AM51" s="401">
        <v>96148</v>
      </c>
      <c r="AN51" s="401">
        <v>140566</v>
      </c>
      <c r="AO51" s="401">
        <v>-1278</v>
      </c>
      <c r="AP51" s="401">
        <v>377589</v>
      </c>
      <c r="AQ51" s="401">
        <v>288726</v>
      </c>
      <c r="AR51" s="401">
        <v>-5</v>
      </c>
      <c r="AS51" s="401">
        <v>91787</v>
      </c>
      <c r="AT51" s="412">
        <v>6730810</v>
      </c>
      <c r="AU51" s="51"/>
      <c r="AV51" s="51"/>
      <c r="AW51" s="51"/>
      <c r="AX51" s="51"/>
      <c r="AY51" s="51"/>
      <c r="AZ51" s="51"/>
      <c r="BA51" s="51"/>
      <c r="BB51" s="51"/>
      <c r="BC51" s="51"/>
      <c r="BD51" s="51"/>
      <c r="BE51" s="51"/>
      <c r="BF51" s="51"/>
      <c r="BG51" s="51"/>
      <c r="BH51" s="51"/>
      <c r="BI51" s="51"/>
      <c r="BJ51" s="51"/>
      <c r="BK51" s="51"/>
      <c r="BL51" s="51"/>
      <c r="BP51" s="48"/>
    </row>
    <row r="52" spans="1:68" ht="15.75" customHeight="1" x14ac:dyDescent="0.15">
      <c r="A52" s="16" t="s">
        <v>203</v>
      </c>
      <c r="B52" s="13" t="s">
        <v>57</v>
      </c>
      <c r="C52" s="411">
        <v>47699</v>
      </c>
      <c r="D52" s="401">
        <v>502</v>
      </c>
      <c r="E52" s="401">
        <v>4601</v>
      </c>
      <c r="F52" s="401">
        <v>1454</v>
      </c>
      <c r="G52" s="401">
        <v>126094</v>
      </c>
      <c r="H52" s="401">
        <v>39790</v>
      </c>
      <c r="I52" s="401">
        <v>43932</v>
      </c>
      <c r="J52" s="401">
        <v>155607</v>
      </c>
      <c r="K52" s="401">
        <v>25498</v>
      </c>
      <c r="L52" s="401">
        <v>120493</v>
      </c>
      <c r="M52" s="401">
        <v>67559</v>
      </c>
      <c r="N52" s="401">
        <v>24485</v>
      </c>
      <c r="O52" s="401">
        <v>45267</v>
      </c>
      <c r="P52" s="401">
        <v>167276</v>
      </c>
      <c r="Q52" s="401">
        <v>20659</v>
      </c>
      <c r="R52" s="401">
        <v>85907</v>
      </c>
      <c r="S52" s="401">
        <v>94112</v>
      </c>
      <c r="T52" s="401">
        <v>182020</v>
      </c>
      <c r="U52" s="401">
        <v>170256</v>
      </c>
      <c r="V52" s="401">
        <v>93266</v>
      </c>
      <c r="W52" s="401">
        <v>339216</v>
      </c>
      <c r="X52" s="401">
        <v>57111</v>
      </c>
      <c r="Y52" s="401">
        <v>1469166</v>
      </c>
      <c r="Z52" s="401">
        <v>71298</v>
      </c>
      <c r="AA52" s="401">
        <v>54549</v>
      </c>
      <c r="AB52" s="401">
        <v>73941</v>
      </c>
      <c r="AC52" s="401">
        <v>115677</v>
      </c>
      <c r="AD52" s="401">
        <v>339136</v>
      </c>
      <c r="AE52" s="401">
        <v>57983</v>
      </c>
      <c r="AF52" s="401">
        <v>28779</v>
      </c>
      <c r="AG52" s="401">
        <v>608826</v>
      </c>
      <c r="AH52" s="401">
        <v>132513</v>
      </c>
      <c r="AI52" s="401">
        <v>1584626</v>
      </c>
      <c r="AJ52" s="401">
        <v>404058</v>
      </c>
      <c r="AK52" s="401">
        <v>290896</v>
      </c>
      <c r="AL52" s="401">
        <v>467090</v>
      </c>
      <c r="AM52" s="401">
        <v>455034</v>
      </c>
      <c r="AN52" s="401">
        <v>226556</v>
      </c>
      <c r="AO52" s="401">
        <v>12923</v>
      </c>
      <c r="AP52" s="401">
        <v>490216</v>
      </c>
      <c r="AQ52" s="401">
        <v>273521</v>
      </c>
      <c r="AR52" s="401">
        <v>0</v>
      </c>
      <c r="AS52" s="401">
        <v>13499</v>
      </c>
      <c r="AT52" s="412">
        <v>9083091</v>
      </c>
      <c r="AU52" s="51"/>
      <c r="AV52" s="51"/>
      <c r="AW52" s="51"/>
      <c r="AX52" s="51"/>
      <c r="AY52" s="51"/>
      <c r="AZ52" s="51"/>
      <c r="BA52" s="51"/>
      <c r="BB52" s="51"/>
      <c r="BC52" s="51"/>
      <c r="BD52" s="51"/>
      <c r="BE52" s="51"/>
      <c r="BF52" s="51"/>
      <c r="BG52" s="51"/>
      <c r="BH52" s="51"/>
      <c r="BI52" s="51"/>
      <c r="BJ52" s="51"/>
      <c r="BK52" s="51"/>
      <c r="BL52" s="51"/>
      <c r="BP52" s="48"/>
    </row>
    <row r="53" spans="1:68" ht="15.75" customHeight="1" x14ac:dyDescent="0.15">
      <c r="A53" s="16" t="s">
        <v>204</v>
      </c>
      <c r="B53" s="13" t="s">
        <v>250</v>
      </c>
      <c r="C53" s="411">
        <v>14193</v>
      </c>
      <c r="D53" s="401">
        <v>140</v>
      </c>
      <c r="E53" s="401">
        <v>1666</v>
      </c>
      <c r="F53" s="401">
        <v>737</v>
      </c>
      <c r="G53" s="401">
        <v>177127</v>
      </c>
      <c r="H53" s="401">
        <v>13785</v>
      </c>
      <c r="I53" s="401">
        <v>18036</v>
      </c>
      <c r="J53" s="401">
        <v>23813</v>
      </c>
      <c r="K53" s="401">
        <v>215428</v>
      </c>
      <c r="L53" s="401">
        <v>55496</v>
      </c>
      <c r="M53" s="401">
        <v>11440</v>
      </c>
      <c r="N53" s="401">
        <v>4358</v>
      </c>
      <c r="O53" s="401">
        <v>13238</v>
      </c>
      <c r="P53" s="401">
        <v>59350</v>
      </c>
      <c r="Q53" s="401">
        <v>6400</v>
      </c>
      <c r="R53" s="401">
        <v>29137</v>
      </c>
      <c r="S53" s="401">
        <v>9131</v>
      </c>
      <c r="T53" s="401">
        <v>15030</v>
      </c>
      <c r="U53" s="401">
        <v>17826</v>
      </c>
      <c r="V53" s="401">
        <v>4275</v>
      </c>
      <c r="W53" s="401">
        <v>9536</v>
      </c>
      <c r="X53" s="401">
        <v>5165</v>
      </c>
      <c r="Y53" s="401">
        <v>-93919</v>
      </c>
      <c r="Z53" s="401">
        <v>44593</v>
      </c>
      <c r="AA53" s="401">
        <v>6802</v>
      </c>
      <c r="AB53" s="401">
        <v>20258</v>
      </c>
      <c r="AC53" s="401">
        <v>114680</v>
      </c>
      <c r="AD53" s="401">
        <v>54070</v>
      </c>
      <c r="AE53" s="401">
        <v>12507</v>
      </c>
      <c r="AF53" s="401">
        <v>5609</v>
      </c>
      <c r="AG53" s="401">
        <v>289724</v>
      </c>
      <c r="AH53" s="401">
        <v>36215</v>
      </c>
      <c r="AI53" s="401">
        <v>229739</v>
      </c>
      <c r="AJ53" s="401">
        <v>148963</v>
      </c>
      <c r="AK53" s="401">
        <v>80107</v>
      </c>
      <c r="AL53" s="401">
        <v>1395</v>
      </c>
      <c r="AM53" s="401">
        <v>41649</v>
      </c>
      <c r="AN53" s="401">
        <v>52676</v>
      </c>
      <c r="AO53" s="401">
        <v>7249</v>
      </c>
      <c r="AP53" s="401">
        <v>214089</v>
      </c>
      <c r="AQ53" s="401">
        <v>137611</v>
      </c>
      <c r="AR53" s="401">
        <v>0</v>
      </c>
      <c r="AS53" s="401">
        <v>4818</v>
      </c>
      <c r="AT53" s="412">
        <v>2114142</v>
      </c>
      <c r="AU53" s="51"/>
      <c r="AV53" s="51"/>
      <c r="AW53" s="51"/>
      <c r="AX53" s="51"/>
      <c r="AY53" s="51"/>
      <c r="AZ53" s="51"/>
      <c r="BA53" s="51"/>
      <c r="BB53" s="51"/>
      <c r="BC53" s="51"/>
      <c r="BD53" s="51"/>
      <c r="BE53" s="51"/>
      <c r="BF53" s="51"/>
      <c r="BG53" s="51"/>
      <c r="BH53" s="51"/>
      <c r="BI53" s="51"/>
      <c r="BJ53" s="51"/>
      <c r="BK53" s="51"/>
      <c r="BL53" s="51"/>
      <c r="BP53" s="48"/>
    </row>
    <row r="54" spans="1:68" ht="15.75" customHeight="1" thickBot="1" x14ac:dyDescent="0.2">
      <c r="A54" s="16" t="s">
        <v>205</v>
      </c>
      <c r="B54" s="13" t="s">
        <v>59</v>
      </c>
      <c r="C54" s="413">
        <v>-10685</v>
      </c>
      <c r="D54" s="414">
        <v>-264</v>
      </c>
      <c r="E54" s="414">
        <v>-26</v>
      </c>
      <c r="F54" s="414">
        <v>0</v>
      </c>
      <c r="G54" s="414">
        <v>-7213</v>
      </c>
      <c r="H54" s="414">
        <v>-3</v>
      </c>
      <c r="I54" s="414">
        <v>-4</v>
      </c>
      <c r="J54" s="414">
        <v>-2</v>
      </c>
      <c r="K54" s="414">
        <v>-3632</v>
      </c>
      <c r="L54" s="414">
        <v>-6</v>
      </c>
      <c r="M54" s="414">
        <v>-3</v>
      </c>
      <c r="N54" s="414">
        <v>-2</v>
      </c>
      <c r="O54" s="414">
        <v>0</v>
      </c>
      <c r="P54" s="414">
        <v>-10</v>
      </c>
      <c r="Q54" s="414">
        <v>-4</v>
      </c>
      <c r="R54" s="414">
        <v>-8</v>
      </c>
      <c r="S54" s="414">
        <v>-5</v>
      </c>
      <c r="T54" s="414">
        <v>-11</v>
      </c>
      <c r="U54" s="414">
        <v>-5</v>
      </c>
      <c r="V54" s="414">
        <v>-2</v>
      </c>
      <c r="W54" s="414">
        <v>-8</v>
      </c>
      <c r="X54" s="414">
        <v>-1</v>
      </c>
      <c r="Y54" s="414">
        <v>-45</v>
      </c>
      <c r="Z54" s="414">
        <v>-56</v>
      </c>
      <c r="AA54" s="414">
        <v>-1</v>
      </c>
      <c r="AB54" s="414">
        <v>-5</v>
      </c>
      <c r="AC54" s="414">
        <v>-14360</v>
      </c>
      <c r="AD54" s="414">
        <v>-733</v>
      </c>
      <c r="AE54" s="414">
        <v>-12992</v>
      </c>
      <c r="AF54" s="414">
        <v>-1</v>
      </c>
      <c r="AG54" s="414">
        <v>-3465</v>
      </c>
      <c r="AH54" s="414">
        <v>-28409</v>
      </c>
      <c r="AI54" s="414">
        <v>-1363</v>
      </c>
      <c r="AJ54" s="414">
        <v>-8906</v>
      </c>
      <c r="AK54" s="414">
        <v>-30</v>
      </c>
      <c r="AL54" s="414">
        <v>0</v>
      </c>
      <c r="AM54" s="414">
        <v>-7404</v>
      </c>
      <c r="AN54" s="414">
        <v>-39733</v>
      </c>
      <c r="AO54" s="414">
        <v>-4152</v>
      </c>
      <c r="AP54" s="414">
        <v>-191</v>
      </c>
      <c r="AQ54" s="414">
        <v>-17</v>
      </c>
      <c r="AR54" s="414">
        <v>0</v>
      </c>
      <c r="AS54" s="414">
        <v>-1392</v>
      </c>
      <c r="AT54" s="415">
        <v>-145149</v>
      </c>
      <c r="AU54" s="51"/>
      <c r="AV54" s="51"/>
      <c r="AW54" s="51"/>
      <c r="AX54" s="51"/>
      <c r="AY54" s="51"/>
      <c r="AZ54" s="51"/>
      <c r="BA54" s="51"/>
      <c r="BB54" s="51"/>
      <c r="BC54" s="51"/>
      <c r="BD54" s="51"/>
      <c r="BE54" s="51"/>
      <c r="BF54" s="51"/>
      <c r="BG54" s="51"/>
      <c r="BH54" s="51"/>
      <c r="BI54" s="51"/>
      <c r="BJ54" s="51"/>
      <c r="BK54" s="51"/>
      <c r="BL54" s="51"/>
      <c r="BP54" s="48"/>
    </row>
    <row r="55" spans="1:68" ht="15.75" customHeight="1" x14ac:dyDescent="0.15">
      <c r="A55" s="16" t="s">
        <v>206</v>
      </c>
      <c r="B55" s="50" t="s">
        <v>60</v>
      </c>
      <c r="C55" s="416">
        <v>176859</v>
      </c>
      <c r="D55" s="416">
        <v>3786</v>
      </c>
      <c r="E55" s="416">
        <v>17533</v>
      </c>
      <c r="F55" s="416">
        <v>7675</v>
      </c>
      <c r="G55" s="416">
        <v>822003</v>
      </c>
      <c r="H55" s="416">
        <v>113726</v>
      </c>
      <c r="I55" s="416">
        <v>250953</v>
      </c>
      <c r="J55" s="416">
        <v>380792</v>
      </c>
      <c r="K55" s="416">
        <v>292186</v>
      </c>
      <c r="L55" s="416">
        <v>513571</v>
      </c>
      <c r="M55" s="416">
        <v>200501</v>
      </c>
      <c r="N55" s="416">
        <v>91058</v>
      </c>
      <c r="O55" s="416">
        <v>215738</v>
      </c>
      <c r="P55" s="416">
        <v>931031</v>
      </c>
      <c r="Q55" s="416">
        <v>119244</v>
      </c>
      <c r="R55" s="416">
        <v>474860</v>
      </c>
      <c r="S55" s="416">
        <v>417584</v>
      </c>
      <c r="T55" s="416">
        <v>931667</v>
      </c>
      <c r="U55" s="416">
        <v>446609</v>
      </c>
      <c r="V55" s="416">
        <v>170086</v>
      </c>
      <c r="W55" s="416">
        <v>681938</v>
      </c>
      <c r="X55" s="416">
        <v>107927</v>
      </c>
      <c r="Y55" s="416">
        <v>3726074</v>
      </c>
      <c r="Z55" s="416">
        <v>252264</v>
      </c>
      <c r="AA55" s="416">
        <v>184371</v>
      </c>
      <c r="AB55" s="416">
        <v>328579</v>
      </c>
      <c r="AC55" s="416">
        <v>1455589</v>
      </c>
      <c r="AD55" s="416">
        <v>692202</v>
      </c>
      <c r="AE55" s="416">
        <v>136550</v>
      </c>
      <c r="AF55" s="416">
        <v>211501</v>
      </c>
      <c r="AG55" s="416">
        <v>4870404</v>
      </c>
      <c r="AH55" s="416">
        <v>1192404</v>
      </c>
      <c r="AI55" s="416">
        <v>3955891</v>
      </c>
      <c r="AJ55" s="416">
        <v>1734081</v>
      </c>
      <c r="AK55" s="416">
        <v>1289600</v>
      </c>
      <c r="AL55" s="416">
        <v>983373</v>
      </c>
      <c r="AM55" s="416">
        <v>2179688</v>
      </c>
      <c r="AN55" s="416">
        <v>2189835</v>
      </c>
      <c r="AO55" s="416">
        <v>125963</v>
      </c>
      <c r="AP55" s="416">
        <v>2753016</v>
      </c>
      <c r="AQ55" s="416">
        <v>1512661</v>
      </c>
      <c r="AR55" s="416">
        <v>-5</v>
      </c>
      <c r="AS55" s="416">
        <v>113347</v>
      </c>
      <c r="AT55" s="417">
        <v>37254715</v>
      </c>
      <c r="AU55" s="51"/>
      <c r="AV55" s="51"/>
      <c r="AW55" s="51"/>
      <c r="AX55" s="51"/>
      <c r="AY55" s="51"/>
      <c r="AZ55" s="51"/>
      <c r="BA55" s="51"/>
      <c r="BB55" s="51"/>
      <c r="BC55" s="51"/>
      <c r="BD55" s="51"/>
      <c r="BE55" s="51"/>
      <c r="BF55" s="51"/>
      <c r="BG55" s="51"/>
      <c r="BH55" s="51"/>
      <c r="BI55" s="51"/>
      <c r="BJ55" s="51"/>
      <c r="BK55" s="51"/>
      <c r="BL55" s="51"/>
      <c r="BP55" s="48"/>
    </row>
    <row r="56" spans="1:68" ht="15.75" customHeight="1" x14ac:dyDescent="0.15">
      <c r="A56" s="17" t="s">
        <v>207</v>
      </c>
      <c r="B56" s="52" t="s">
        <v>251</v>
      </c>
      <c r="C56" s="416">
        <v>360622</v>
      </c>
      <c r="D56" s="416">
        <v>5554</v>
      </c>
      <c r="E56" s="416">
        <v>39325</v>
      </c>
      <c r="F56" s="416">
        <v>15560</v>
      </c>
      <c r="G56" s="416">
        <v>2204715</v>
      </c>
      <c r="H56" s="416">
        <v>282090</v>
      </c>
      <c r="I56" s="416">
        <v>685564</v>
      </c>
      <c r="J56" s="416">
        <v>1141346</v>
      </c>
      <c r="K56" s="416">
        <v>952664</v>
      </c>
      <c r="L56" s="416">
        <v>1435469</v>
      </c>
      <c r="M56" s="416">
        <v>427602</v>
      </c>
      <c r="N56" s="416">
        <v>191309</v>
      </c>
      <c r="O56" s="416">
        <v>432487</v>
      </c>
      <c r="P56" s="416">
        <v>3411351</v>
      </c>
      <c r="Q56" s="416">
        <v>733852</v>
      </c>
      <c r="R56" s="416">
        <v>1114008</v>
      </c>
      <c r="S56" s="416">
        <v>973875</v>
      </c>
      <c r="T56" s="416">
        <v>1978015</v>
      </c>
      <c r="U56" s="416">
        <v>1192125</v>
      </c>
      <c r="V56" s="416">
        <v>432094</v>
      </c>
      <c r="W56" s="416">
        <v>1889398</v>
      </c>
      <c r="X56" s="416">
        <v>302701</v>
      </c>
      <c r="Y56" s="416">
        <v>16236527</v>
      </c>
      <c r="Z56" s="416">
        <v>574509</v>
      </c>
      <c r="AA56" s="416">
        <v>562906</v>
      </c>
      <c r="AB56" s="416">
        <v>718968</v>
      </c>
      <c r="AC56" s="416">
        <v>3100958</v>
      </c>
      <c r="AD56" s="416">
        <v>1956333</v>
      </c>
      <c r="AE56" s="416">
        <v>293094</v>
      </c>
      <c r="AF56" s="416">
        <v>322955</v>
      </c>
      <c r="AG56" s="416">
        <v>6910098</v>
      </c>
      <c r="AH56" s="416">
        <v>1764531</v>
      </c>
      <c r="AI56" s="416">
        <v>4694843</v>
      </c>
      <c r="AJ56" s="416">
        <v>3406731</v>
      </c>
      <c r="AK56" s="416">
        <v>2414910</v>
      </c>
      <c r="AL56" s="416">
        <v>1366940</v>
      </c>
      <c r="AM56" s="416">
        <v>3168441</v>
      </c>
      <c r="AN56" s="416">
        <v>3521191</v>
      </c>
      <c r="AO56" s="416">
        <v>207487</v>
      </c>
      <c r="AP56" s="416">
        <v>4384887</v>
      </c>
      <c r="AQ56" s="416">
        <v>2803555</v>
      </c>
      <c r="AR56" s="416">
        <v>93389</v>
      </c>
      <c r="AS56" s="416">
        <v>275273</v>
      </c>
      <c r="AT56" s="417">
        <v>78980252</v>
      </c>
      <c r="AU56" s="51"/>
      <c r="AV56" s="51"/>
      <c r="AW56" s="51"/>
      <c r="AX56" s="51"/>
      <c r="AY56" s="51"/>
      <c r="AZ56" s="51"/>
      <c r="BA56" s="51"/>
      <c r="BB56" s="51"/>
      <c r="BC56" s="51"/>
      <c r="BD56" s="51"/>
      <c r="BE56" s="51"/>
      <c r="BF56" s="51"/>
      <c r="BG56" s="51"/>
      <c r="BH56" s="51"/>
      <c r="BI56" s="51"/>
      <c r="BJ56" s="51"/>
      <c r="BK56" s="51"/>
      <c r="BL56" s="51"/>
      <c r="BP56" s="48"/>
    </row>
  </sheetData>
  <phoneticPr fontId="5"/>
  <pageMargins left="0.78740157480314965" right="0.78740157480314965" top="0.78740157480314965" bottom="0.78740157480314965" header="0.51181102362204722" footer="0.51181102362204722"/>
  <pageSetup paperSize="9" scale="20" orientation="landscape" verticalDpi="200" r:id="rId1"/>
  <headerFooter alignWithMargins="0">
    <oddHeader>&amp;L&amp;F&amp;R&amp;A</oddHeader>
    <oddFooter>&amp;R&amp;P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79998168889431442"/>
    <pageSetUpPr fitToPage="1"/>
  </sheetPr>
  <dimension ref="A1:BL56"/>
  <sheetViews>
    <sheetView workbookViewId="0">
      <pane xSplit="2" ySplit="4" topLeftCell="C5" activePane="bottomRight" state="frozen"/>
      <selection pane="topRight"/>
      <selection pane="bottomLeft"/>
      <selection pane="bottomRight" activeCell="C5" sqref="C5"/>
    </sheetView>
  </sheetViews>
  <sheetFormatPr defaultColWidth="9" defaultRowHeight="12" x14ac:dyDescent="0.15"/>
  <cols>
    <col min="1" max="1" width="3.625" style="19" customWidth="1"/>
    <col min="2" max="2" width="24.75" style="22" bestFit="1" customWidth="1"/>
    <col min="3" max="58" width="9.125" style="22" customWidth="1"/>
    <col min="59" max="59" width="10.25" style="22" customWidth="1"/>
    <col min="60" max="60" width="9.75" style="22" customWidth="1"/>
    <col min="61" max="62" width="11.625" style="22" customWidth="1"/>
    <col min="63" max="63" width="9.75" style="22" customWidth="1"/>
    <col min="64" max="64" width="9.125" style="22" customWidth="1"/>
    <col min="65" max="16384" width="9" style="22"/>
  </cols>
  <sheetData>
    <row r="1" spans="1:64" ht="15.75" customHeight="1" x14ac:dyDescent="0.15">
      <c r="A1" s="18"/>
      <c r="E1" s="22" t="s">
        <v>163</v>
      </c>
      <c r="G1" s="22" t="s">
        <v>153</v>
      </c>
    </row>
    <row r="2" spans="1:64" ht="15.75" customHeight="1" x14ac:dyDescent="0.15">
      <c r="A2" s="19" t="s">
        <v>366</v>
      </c>
      <c r="BK2" s="22" t="s">
        <v>0</v>
      </c>
      <c r="BL2" s="39"/>
    </row>
    <row r="3" spans="1:64" ht="15.75" customHeight="1" x14ac:dyDescent="0.15">
      <c r="A3" s="20" t="s">
        <v>1</v>
      </c>
      <c r="B3" s="40"/>
      <c r="C3" s="23">
        <v>1</v>
      </c>
      <c r="D3" s="24">
        <v>2</v>
      </c>
      <c r="E3" s="24">
        <v>3</v>
      </c>
      <c r="F3" s="23">
        <v>4</v>
      </c>
      <c r="G3" s="24">
        <v>5</v>
      </c>
      <c r="H3" s="24">
        <v>6</v>
      </c>
      <c r="I3" s="23">
        <v>7</v>
      </c>
      <c r="J3" s="24">
        <v>8</v>
      </c>
      <c r="K3" s="24">
        <v>9</v>
      </c>
      <c r="L3" s="23">
        <v>10</v>
      </c>
      <c r="M3" s="24">
        <v>11</v>
      </c>
      <c r="N3" s="24">
        <v>12</v>
      </c>
      <c r="O3" s="23">
        <v>13</v>
      </c>
      <c r="P3" s="24">
        <v>14</v>
      </c>
      <c r="Q3" s="24">
        <v>15</v>
      </c>
      <c r="R3" s="23">
        <v>16</v>
      </c>
      <c r="S3" s="24">
        <v>17</v>
      </c>
      <c r="T3" s="24">
        <v>18</v>
      </c>
      <c r="U3" s="23">
        <v>19</v>
      </c>
      <c r="V3" s="24">
        <v>20</v>
      </c>
      <c r="W3" s="24">
        <v>21</v>
      </c>
      <c r="X3" s="23">
        <v>22</v>
      </c>
      <c r="Y3" s="24">
        <v>23</v>
      </c>
      <c r="Z3" s="24">
        <v>24</v>
      </c>
      <c r="AA3" s="23">
        <v>25</v>
      </c>
      <c r="AB3" s="24">
        <v>26</v>
      </c>
      <c r="AC3" s="24">
        <v>27</v>
      </c>
      <c r="AD3" s="23">
        <v>28</v>
      </c>
      <c r="AE3" s="24">
        <v>29</v>
      </c>
      <c r="AF3" s="24">
        <v>30</v>
      </c>
      <c r="AG3" s="23">
        <v>31</v>
      </c>
      <c r="AH3" s="24">
        <v>32</v>
      </c>
      <c r="AI3" s="24">
        <v>33</v>
      </c>
      <c r="AJ3" s="23">
        <v>34</v>
      </c>
      <c r="AK3" s="24">
        <v>35</v>
      </c>
      <c r="AL3" s="24">
        <v>36</v>
      </c>
      <c r="AM3" s="23">
        <v>37</v>
      </c>
      <c r="AN3" s="24">
        <v>38</v>
      </c>
      <c r="AO3" s="24">
        <v>39</v>
      </c>
      <c r="AP3" s="23">
        <v>40</v>
      </c>
      <c r="AQ3" s="24">
        <v>41</v>
      </c>
      <c r="AR3" s="24">
        <v>42</v>
      </c>
      <c r="AS3" s="23">
        <v>43</v>
      </c>
      <c r="AT3" s="25" t="s">
        <v>212</v>
      </c>
      <c r="AU3" s="26" t="s">
        <v>213</v>
      </c>
      <c r="AV3" s="24" t="s">
        <v>214</v>
      </c>
      <c r="AW3" s="24" t="s">
        <v>215</v>
      </c>
      <c r="AX3" s="24" t="s">
        <v>216</v>
      </c>
      <c r="AY3" s="24" t="s">
        <v>217</v>
      </c>
      <c r="AZ3" s="27" t="s">
        <v>218</v>
      </c>
      <c r="BA3" s="397" t="s">
        <v>219</v>
      </c>
      <c r="BB3" s="398" t="s">
        <v>220</v>
      </c>
      <c r="BC3" s="23" t="s">
        <v>221</v>
      </c>
      <c r="BD3" s="24" t="s">
        <v>222</v>
      </c>
      <c r="BE3" s="396" t="s">
        <v>223</v>
      </c>
      <c r="BF3" s="397" t="s">
        <v>224</v>
      </c>
      <c r="BG3" s="398" t="s">
        <v>225</v>
      </c>
      <c r="BH3" s="26" t="s">
        <v>226</v>
      </c>
      <c r="BI3" s="27" t="s">
        <v>227</v>
      </c>
      <c r="BJ3" s="418" t="s">
        <v>228</v>
      </c>
      <c r="BK3" s="419" t="s">
        <v>229</v>
      </c>
      <c r="BL3" s="398" t="s">
        <v>230</v>
      </c>
    </row>
    <row r="4" spans="1:64" ht="37.5" customHeight="1" x14ac:dyDescent="0.15">
      <c r="A4" s="21"/>
      <c r="B4" s="42" t="s">
        <v>181</v>
      </c>
      <c r="C4" s="43" t="s">
        <v>231</v>
      </c>
      <c r="D4" s="43" t="s">
        <v>232</v>
      </c>
      <c r="E4" s="43" t="s">
        <v>233</v>
      </c>
      <c r="F4" s="43" t="s">
        <v>270</v>
      </c>
      <c r="G4" s="43" t="s">
        <v>271</v>
      </c>
      <c r="H4" s="43" t="s">
        <v>269</v>
      </c>
      <c r="I4" s="43" t="s">
        <v>149</v>
      </c>
      <c r="J4" s="43" t="s">
        <v>29</v>
      </c>
      <c r="K4" s="43" t="s">
        <v>30</v>
      </c>
      <c r="L4" s="43" t="s">
        <v>235</v>
      </c>
      <c r="M4" s="43" t="s">
        <v>236</v>
      </c>
      <c r="N4" s="43" t="s">
        <v>237</v>
      </c>
      <c r="O4" s="43" t="s">
        <v>260</v>
      </c>
      <c r="P4" s="43" t="s">
        <v>31</v>
      </c>
      <c r="Q4" s="43" t="s">
        <v>32</v>
      </c>
      <c r="R4" s="43" t="s">
        <v>33</v>
      </c>
      <c r="S4" s="43" t="s">
        <v>150</v>
      </c>
      <c r="T4" s="43" t="s">
        <v>151</v>
      </c>
      <c r="U4" s="43" t="s">
        <v>152</v>
      </c>
      <c r="V4" s="43" t="s">
        <v>238</v>
      </c>
      <c r="W4" s="43" t="s">
        <v>34</v>
      </c>
      <c r="X4" s="43" t="s">
        <v>173</v>
      </c>
      <c r="Y4" s="43" t="s">
        <v>239</v>
      </c>
      <c r="Z4" s="43" t="s">
        <v>240</v>
      </c>
      <c r="AA4" s="43" t="s">
        <v>261</v>
      </c>
      <c r="AB4" s="43" t="s">
        <v>262</v>
      </c>
      <c r="AC4" s="43" t="s">
        <v>35</v>
      </c>
      <c r="AD4" s="43" t="s">
        <v>241</v>
      </c>
      <c r="AE4" s="43" t="s">
        <v>242</v>
      </c>
      <c r="AF4" s="43" t="s">
        <v>243</v>
      </c>
      <c r="AG4" s="43" t="s">
        <v>244</v>
      </c>
      <c r="AH4" s="43" t="s">
        <v>36</v>
      </c>
      <c r="AI4" s="43" t="s">
        <v>37</v>
      </c>
      <c r="AJ4" s="43" t="s">
        <v>245</v>
      </c>
      <c r="AK4" s="43" t="s">
        <v>120</v>
      </c>
      <c r="AL4" s="43" t="s">
        <v>38</v>
      </c>
      <c r="AM4" s="43" t="s">
        <v>39</v>
      </c>
      <c r="AN4" s="43" t="s">
        <v>246</v>
      </c>
      <c r="AO4" s="43" t="s">
        <v>247</v>
      </c>
      <c r="AP4" s="43" t="s">
        <v>40</v>
      </c>
      <c r="AQ4" s="43" t="s">
        <v>41</v>
      </c>
      <c r="AR4" s="43" t="s">
        <v>248</v>
      </c>
      <c r="AS4" s="43" t="s">
        <v>249</v>
      </c>
      <c r="AT4" s="44" t="s">
        <v>42</v>
      </c>
      <c r="AU4" s="43" t="s">
        <v>252</v>
      </c>
      <c r="AV4" s="43" t="s">
        <v>43</v>
      </c>
      <c r="AW4" s="43" t="s">
        <v>44</v>
      </c>
      <c r="AX4" s="43" t="s">
        <v>253</v>
      </c>
      <c r="AY4" s="43" t="s">
        <v>254</v>
      </c>
      <c r="AZ4" s="43" t="s">
        <v>45</v>
      </c>
      <c r="BA4" s="43" t="s">
        <v>255</v>
      </c>
      <c r="BB4" s="43" t="s">
        <v>256</v>
      </c>
      <c r="BC4" s="43" t="s">
        <v>46</v>
      </c>
      <c r="BD4" s="43" t="s">
        <v>257</v>
      </c>
      <c r="BE4" s="43" t="s">
        <v>258</v>
      </c>
      <c r="BF4" s="43" t="s">
        <v>47</v>
      </c>
      <c r="BG4" s="43" t="s">
        <v>48</v>
      </c>
      <c r="BH4" s="43" t="s">
        <v>49</v>
      </c>
      <c r="BI4" s="43" t="s">
        <v>50</v>
      </c>
      <c r="BJ4" s="43" t="s">
        <v>51</v>
      </c>
      <c r="BK4" s="43" t="s">
        <v>259</v>
      </c>
      <c r="BL4" s="44" t="s">
        <v>251</v>
      </c>
    </row>
    <row r="5" spans="1:64" ht="15.75" customHeight="1" x14ac:dyDescent="0.15">
      <c r="A5" s="31">
        <v>1</v>
      </c>
      <c r="B5" s="47" t="s">
        <v>231</v>
      </c>
      <c r="C5" s="420">
        <v>0.10110864007187581</v>
      </c>
      <c r="D5" s="420">
        <v>1.4404033129276198E-3</v>
      </c>
      <c r="E5" s="420">
        <v>0</v>
      </c>
      <c r="F5" s="420">
        <v>0</v>
      </c>
      <c r="G5" s="420">
        <v>0.1270037170337209</v>
      </c>
      <c r="H5" s="420">
        <v>1.2811514055797795E-2</v>
      </c>
      <c r="I5" s="420">
        <v>2.8443733918350438E-4</v>
      </c>
      <c r="J5" s="420">
        <v>1.0023253246605325E-3</v>
      </c>
      <c r="K5" s="420">
        <v>0</v>
      </c>
      <c r="L5" s="420">
        <v>0</v>
      </c>
      <c r="M5" s="420">
        <v>4.8058708799304024E-2</v>
      </c>
      <c r="N5" s="420">
        <v>5.2271456125953297E-6</v>
      </c>
      <c r="O5" s="420">
        <v>3.3758240132073333E-4</v>
      </c>
      <c r="P5" s="420">
        <v>0</v>
      </c>
      <c r="Q5" s="420">
        <v>4.0880177474477143E-6</v>
      </c>
      <c r="R5" s="420">
        <v>0</v>
      </c>
      <c r="S5" s="420">
        <v>0</v>
      </c>
      <c r="T5" s="420">
        <v>0</v>
      </c>
      <c r="U5" s="420">
        <v>0</v>
      </c>
      <c r="V5" s="420">
        <v>0</v>
      </c>
      <c r="W5" s="420">
        <v>0</v>
      </c>
      <c r="X5" s="420">
        <v>0</v>
      </c>
      <c r="Y5" s="420">
        <v>0</v>
      </c>
      <c r="Z5" s="420">
        <v>0</v>
      </c>
      <c r="AA5" s="420">
        <v>0</v>
      </c>
      <c r="AB5" s="420">
        <v>1.3616739548908991E-3</v>
      </c>
      <c r="AC5" s="420">
        <v>9.793747609609675E-4</v>
      </c>
      <c r="AD5" s="420">
        <v>0</v>
      </c>
      <c r="AE5" s="420">
        <v>0</v>
      </c>
      <c r="AF5" s="420">
        <v>0</v>
      </c>
      <c r="AG5" s="420">
        <v>9.3631088878913152E-5</v>
      </c>
      <c r="AH5" s="420">
        <v>0</v>
      </c>
      <c r="AI5" s="420">
        <v>2.1299966793351767E-6</v>
      </c>
      <c r="AJ5" s="420">
        <v>3.2876091478898683E-5</v>
      </c>
      <c r="AK5" s="420">
        <v>0</v>
      </c>
      <c r="AL5" s="420">
        <v>1.8289025121804909E-5</v>
      </c>
      <c r="AM5" s="420">
        <v>2.1505844672506133E-3</v>
      </c>
      <c r="AN5" s="420">
        <v>2.1901680425742312E-3</v>
      </c>
      <c r="AO5" s="420">
        <v>2.1591714179683545E-3</v>
      </c>
      <c r="AP5" s="420">
        <v>9.1222419186628976E-6</v>
      </c>
      <c r="AQ5" s="420">
        <v>1.6227611015300215E-2</v>
      </c>
      <c r="AR5" s="420">
        <v>0</v>
      </c>
      <c r="AS5" s="420">
        <v>0</v>
      </c>
      <c r="AT5" s="421">
        <v>5.1588718658431227E-3</v>
      </c>
      <c r="AU5" s="420">
        <v>3.3456891156790065E-3</v>
      </c>
      <c r="AV5" s="420">
        <v>9.9512849369288881E-3</v>
      </c>
      <c r="AW5" s="420">
        <v>0</v>
      </c>
      <c r="AX5" s="420">
        <v>0</v>
      </c>
      <c r="AY5" s="420">
        <v>6.8724697795513677E-4</v>
      </c>
      <c r="AZ5" s="420">
        <v>1.1764705882352942</v>
      </c>
      <c r="BA5" s="420">
        <v>5.5666102156996843E-3</v>
      </c>
      <c r="BB5" s="420">
        <v>7.8609894765989865E-3</v>
      </c>
      <c r="BC5" s="420">
        <v>1.749846382900361E-4</v>
      </c>
      <c r="BD5" s="420">
        <v>5.5013340560535621E-3</v>
      </c>
      <c r="BE5" s="420">
        <v>3.6178040593914437E-3</v>
      </c>
      <c r="BF5" s="420">
        <v>4.6388149041557162E-3</v>
      </c>
      <c r="BG5" s="420">
        <v>6.6226736179089505E-3</v>
      </c>
      <c r="BH5" s="420">
        <v>2.183137205915478E-2</v>
      </c>
      <c r="BI5" s="420">
        <v>8.5962438605105707E-3</v>
      </c>
      <c r="BJ5" s="420">
        <v>1.2255880453346442E-2</v>
      </c>
      <c r="BK5" s="420">
        <v>-1.2569415710199368E-3</v>
      </c>
      <c r="BL5" s="421">
        <v>4.5659768216490372E-3</v>
      </c>
    </row>
    <row r="6" spans="1:64" ht="15.75" customHeight="1" x14ac:dyDescent="0.15">
      <c r="A6" s="32">
        <v>2</v>
      </c>
      <c r="B6" s="47" t="s">
        <v>232</v>
      </c>
      <c r="C6" s="420">
        <v>1.9965504045787555E-4</v>
      </c>
      <c r="D6" s="420">
        <v>0.14314007922218222</v>
      </c>
      <c r="E6" s="420">
        <v>1.2714558169103624E-4</v>
      </c>
      <c r="F6" s="420">
        <v>0</v>
      </c>
      <c r="G6" s="420">
        <v>3.8372306624665772E-4</v>
      </c>
      <c r="H6" s="420">
        <v>1.4179871672161368E-5</v>
      </c>
      <c r="I6" s="420">
        <v>2.3029213902713678E-2</v>
      </c>
      <c r="J6" s="420">
        <v>2.199157836449245E-4</v>
      </c>
      <c r="K6" s="420">
        <v>0</v>
      </c>
      <c r="L6" s="420">
        <v>0</v>
      </c>
      <c r="M6" s="420">
        <v>0</v>
      </c>
      <c r="N6" s="420">
        <v>0</v>
      </c>
      <c r="O6" s="420">
        <v>0</v>
      </c>
      <c r="P6" s="420">
        <v>2.9313899390593344E-7</v>
      </c>
      <c r="Q6" s="420">
        <v>0</v>
      </c>
      <c r="R6" s="420">
        <v>0</v>
      </c>
      <c r="S6" s="420">
        <v>0</v>
      </c>
      <c r="T6" s="420">
        <v>0</v>
      </c>
      <c r="U6" s="420">
        <v>0</v>
      </c>
      <c r="V6" s="420">
        <v>0</v>
      </c>
      <c r="W6" s="420">
        <v>0</v>
      </c>
      <c r="X6" s="420">
        <v>0</v>
      </c>
      <c r="Y6" s="420">
        <v>0</v>
      </c>
      <c r="Z6" s="420">
        <v>0</v>
      </c>
      <c r="AA6" s="420">
        <v>0</v>
      </c>
      <c r="AB6" s="420">
        <v>2.9764885224377161E-4</v>
      </c>
      <c r="AC6" s="420">
        <v>3.2893060789601148E-5</v>
      </c>
      <c r="AD6" s="420">
        <v>0</v>
      </c>
      <c r="AE6" s="420">
        <v>0</v>
      </c>
      <c r="AF6" s="420">
        <v>0</v>
      </c>
      <c r="AG6" s="420">
        <v>0</v>
      </c>
      <c r="AH6" s="420">
        <v>0</v>
      </c>
      <c r="AI6" s="420">
        <v>0</v>
      </c>
      <c r="AJ6" s="420">
        <v>0</v>
      </c>
      <c r="AK6" s="420">
        <v>0</v>
      </c>
      <c r="AL6" s="420">
        <v>2.1946830146165887E-6</v>
      </c>
      <c r="AM6" s="420">
        <v>4.2292092546460547E-5</v>
      </c>
      <c r="AN6" s="420">
        <v>5.8502932672496326E-5</v>
      </c>
      <c r="AO6" s="420">
        <v>0</v>
      </c>
      <c r="AP6" s="420">
        <v>0</v>
      </c>
      <c r="AQ6" s="420">
        <v>9.8624781750313441E-4</v>
      </c>
      <c r="AR6" s="420">
        <v>0</v>
      </c>
      <c r="AS6" s="420">
        <v>0</v>
      </c>
      <c r="AT6" s="421">
        <v>2.6824426946624581E-4</v>
      </c>
      <c r="AU6" s="420">
        <v>2.0644401571566642E-4</v>
      </c>
      <c r="AV6" s="420">
        <v>5.556260079027268E-4</v>
      </c>
      <c r="AW6" s="420">
        <v>0</v>
      </c>
      <c r="AX6" s="420">
        <v>0</v>
      </c>
      <c r="AY6" s="420">
        <v>0</v>
      </c>
      <c r="AZ6" s="420">
        <v>-0.2028811524609844</v>
      </c>
      <c r="BA6" s="420">
        <v>3.144465186773377E-4</v>
      </c>
      <c r="BB6" s="420">
        <v>4.2008366651077791E-4</v>
      </c>
      <c r="BC6" s="420">
        <v>7.1899183683630647E-6</v>
      </c>
      <c r="BD6" s="420">
        <v>1.0654944228471899E-4</v>
      </c>
      <c r="BE6" s="420">
        <v>7.141343653819695E-5</v>
      </c>
      <c r="BF6" s="420">
        <v>1.9874237158765134E-4</v>
      </c>
      <c r="BG6" s="420">
        <v>3.1832900986127082E-4</v>
      </c>
      <c r="BH6" s="420">
        <v>8.7026995299865006E-4</v>
      </c>
      <c r="BI6" s="420">
        <v>1.0462800115269113E-3</v>
      </c>
      <c r="BJ6" s="420">
        <v>9.9761158601342098E-4</v>
      </c>
      <c r="BK6" s="420">
        <v>-4.1959789519259509E-4</v>
      </c>
      <c r="BL6" s="421">
        <v>7.0321376032074449E-5</v>
      </c>
    </row>
    <row r="7" spans="1:64" ht="15.75" customHeight="1" x14ac:dyDescent="0.15">
      <c r="A7" s="31">
        <v>3</v>
      </c>
      <c r="B7" s="47" t="s">
        <v>233</v>
      </c>
      <c r="C7" s="420">
        <v>0</v>
      </c>
      <c r="D7" s="420">
        <v>0</v>
      </c>
      <c r="E7" s="420">
        <v>0.10626827717736809</v>
      </c>
      <c r="F7" s="420">
        <v>0</v>
      </c>
      <c r="G7" s="420">
        <v>1.2511821255808573E-2</v>
      </c>
      <c r="H7" s="420">
        <v>0</v>
      </c>
      <c r="I7" s="420">
        <v>0</v>
      </c>
      <c r="J7" s="420">
        <v>2.7160913517899043E-5</v>
      </c>
      <c r="K7" s="420">
        <v>0</v>
      </c>
      <c r="L7" s="420">
        <v>0</v>
      </c>
      <c r="M7" s="420">
        <v>0</v>
      </c>
      <c r="N7" s="420">
        <v>0</v>
      </c>
      <c r="O7" s="420">
        <v>0</v>
      </c>
      <c r="P7" s="420">
        <v>0</v>
      </c>
      <c r="Q7" s="420">
        <v>0</v>
      </c>
      <c r="R7" s="420">
        <v>0</v>
      </c>
      <c r="S7" s="420">
        <v>0</v>
      </c>
      <c r="T7" s="420">
        <v>0</v>
      </c>
      <c r="U7" s="420">
        <v>0</v>
      </c>
      <c r="V7" s="420">
        <v>0</v>
      </c>
      <c r="W7" s="420">
        <v>0</v>
      </c>
      <c r="X7" s="420">
        <v>0</v>
      </c>
      <c r="Y7" s="420">
        <v>0</v>
      </c>
      <c r="Z7" s="420">
        <v>0</v>
      </c>
      <c r="AA7" s="420">
        <v>0</v>
      </c>
      <c r="AB7" s="420">
        <v>8.6791067196314718E-4</v>
      </c>
      <c r="AC7" s="420">
        <v>0</v>
      </c>
      <c r="AD7" s="420">
        <v>0</v>
      </c>
      <c r="AE7" s="420">
        <v>0</v>
      </c>
      <c r="AF7" s="420">
        <v>0</v>
      </c>
      <c r="AG7" s="420">
        <v>0</v>
      </c>
      <c r="AH7" s="420">
        <v>0</v>
      </c>
      <c r="AI7" s="420">
        <v>0</v>
      </c>
      <c r="AJ7" s="420">
        <v>3.5224383727391449E-6</v>
      </c>
      <c r="AK7" s="420">
        <v>0</v>
      </c>
      <c r="AL7" s="420">
        <v>3.6578050243609813E-6</v>
      </c>
      <c r="AM7" s="420">
        <v>4.5763831486841635E-5</v>
      </c>
      <c r="AN7" s="420">
        <v>5.0863472046815974E-4</v>
      </c>
      <c r="AO7" s="420">
        <v>0</v>
      </c>
      <c r="AP7" s="420">
        <v>0</v>
      </c>
      <c r="AQ7" s="420">
        <v>3.5026956845861774E-3</v>
      </c>
      <c r="AR7" s="420">
        <v>0</v>
      </c>
      <c r="AS7" s="420">
        <v>0</v>
      </c>
      <c r="AT7" s="421">
        <v>5.5953227396640876E-4</v>
      </c>
      <c r="AU7" s="420">
        <v>9.637139926457791E-4</v>
      </c>
      <c r="AV7" s="420">
        <v>9.3886645084754355E-4</v>
      </c>
      <c r="AW7" s="420">
        <v>0</v>
      </c>
      <c r="AX7" s="420">
        <v>0</v>
      </c>
      <c r="AY7" s="420">
        <v>0</v>
      </c>
      <c r="AZ7" s="420">
        <v>-4.0216086434573826E-2</v>
      </c>
      <c r="BA7" s="420">
        <v>5.3595687854647621E-4</v>
      </c>
      <c r="BB7" s="420">
        <v>8.218572698619229E-4</v>
      </c>
      <c r="BC7" s="420">
        <v>1.1584755971024989E-4</v>
      </c>
      <c r="BD7" s="420">
        <v>9.4203080975216024E-4</v>
      </c>
      <c r="BE7" s="420">
        <v>6.4987180700180306E-4</v>
      </c>
      <c r="BF7" s="420">
        <v>5.9018994641400291E-4</v>
      </c>
      <c r="BG7" s="420">
        <v>7.7166565550065586E-4</v>
      </c>
      <c r="BH7" s="420">
        <v>1.1295073060535873E-3</v>
      </c>
      <c r="BI7" s="420">
        <v>1.6712774950480489E-3</v>
      </c>
      <c r="BJ7" s="420">
        <v>1.5214729764371267E-3</v>
      </c>
      <c r="BK7" s="420">
        <v>-1.306411819282472E-4</v>
      </c>
      <c r="BL7" s="421">
        <v>4.9790927483999413E-4</v>
      </c>
    </row>
    <row r="8" spans="1:64" ht="15.75" customHeight="1" x14ac:dyDescent="0.15">
      <c r="A8" s="32">
        <v>4</v>
      </c>
      <c r="B8" s="47" t="s">
        <v>27</v>
      </c>
      <c r="C8" s="420">
        <v>5.5459733460520989E-6</v>
      </c>
      <c r="D8" s="420">
        <v>3.6010082823190496E-4</v>
      </c>
      <c r="E8" s="420">
        <v>0</v>
      </c>
      <c r="F8" s="420">
        <v>2.1850899742930593E-3</v>
      </c>
      <c r="G8" s="420">
        <v>3.3110855598115856E-4</v>
      </c>
      <c r="H8" s="420">
        <v>5.2465525186997058E-4</v>
      </c>
      <c r="I8" s="420">
        <v>3.4001201930089677E-3</v>
      </c>
      <c r="J8" s="420">
        <v>5.3252913665093674E-3</v>
      </c>
      <c r="K8" s="420">
        <v>0.57971750795663524</v>
      </c>
      <c r="L8" s="420">
        <v>2.9955366503909175E-5</v>
      </c>
      <c r="M8" s="420">
        <v>4.0925907736633597E-4</v>
      </c>
      <c r="N8" s="420">
        <v>5.4351860079766244E-2</v>
      </c>
      <c r="O8" s="420">
        <v>4.7555186629887142E-2</v>
      </c>
      <c r="P8" s="420">
        <v>3.1083872635797372E-2</v>
      </c>
      <c r="Q8" s="420">
        <v>9.8425840632716134E-3</v>
      </c>
      <c r="R8" s="420">
        <v>2.6660490768468451E-4</v>
      </c>
      <c r="S8" s="420">
        <v>4.826081375946605E-5</v>
      </c>
      <c r="T8" s="420">
        <v>5.2072405922098667E-5</v>
      </c>
      <c r="U8" s="420">
        <v>2.2648631645171437E-5</v>
      </c>
      <c r="V8" s="420">
        <v>1.5043023045911306E-4</v>
      </c>
      <c r="W8" s="420">
        <v>4.763422000023288E-5</v>
      </c>
      <c r="X8" s="420">
        <v>2.6428720090121935E-5</v>
      </c>
      <c r="Y8" s="420">
        <v>1.304466158310826E-4</v>
      </c>
      <c r="Z8" s="420">
        <v>1.0269638943863368E-4</v>
      </c>
      <c r="AA8" s="420">
        <v>1.7764955427726831E-6</v>
      </c>
      <c r="AB8" s="420">
        <v>6.0364299941026585E-4</v>
      </c>
      <c r="AC8" s="420">
        <v>5.9875045066718089E-3</v>
      </c>
      <c r="AD8" s="420">
        <v>0.33692270180996792</v>
      </c>
      <c r="AE8" s="420">
        <v>0</v>
      </c>
      <c r="AF8" s="420">
        <v>3.0964066201173539E-6</v>
      </c>
      <c r="AG8" s="420">
        <v>2.4601677139745341E-6</v>
      </c>
      <c r="AH8" s="420">
        <v>1.133445657798021E-6</v>
      </c>
      <c r="AI8" s="420">
        <v>8.5199867173407073E-7</v>
      </c>
      <c r="AJ8" s="420">
        <v>6.1642671522935035E-6</v>
      </c>
      <c r="AK8" s="420">
        <v>0</v>
      </c>
      <c r="AL8" s="420">
        <v>6.5840490438497664E-6</v>
      </c>
      <c r="AM8" s="420">
        <v>7.0066004069509259E-5</v>
      </c>
      <c r="AN8" s="420">
        <v>8.8038393827543009E-6</v>
      </c>
      <c r="AO8" s="420">
        <v>5.7834948695580931E-5</v>
      </c>
      <c r="AP8" s="420">
        <v>7.0697374869637465E-6</v>
      </c>
      <c r="AQ8" s="420">
        <v>3.4598928859965292E-5</v>
      </c>
      <c r="AR8" s="420">
        <v>0</v>
      </c>
      <c r="AS8" s="420">
        <v>2.2159819524617379E-4</v>
      </c>
      <c r="AT8" s="421">
        <v>1.7567707937928584E-2</v>
      </c>
      <c r="AU8" s="420">
        <v>-3.5641679843287702E-4</v>
      </c>
      <c r="AV8" s="420">
        <v>-2.0122409892090618E-5</v>
      </c>
      <c r="AW8" s="420">
        <v>0</v>
      </c>
      <c r="AX8" s="420">
        <v>0</v>
      </c>
      <c r="AY8" s="420">
        <v>0</v>
      </c>
      <c r="AZ8" s="420">
        <v>-0.33913565426170467</v>
      </c>
      <c r="BA8" s="420">
        <v>-5.6027392196366188E-6</v>
      </c>
      <c r="BB8" s="420">
        <v>1.8170026539244693E-2</v>
      </c>
      <c r="BC8" s="420">
        <v>2.6863332503796502E-4</v>
      </c>
      <c r="BD8" s="420">
        <v>8.1424031575216723E-5</v>
      </c>
      <c r="BE8" s="420">
        <v>1.4762590686244988E-4</v>
      </c>
      <c r="BF8" s="420">
        <v>6.7346958198449651E-5</v>
      </c>
      <c r="BG8" s="420">
        <v>1.291043443557663E-2</v>
      </c>
      <c r="BH8" s="420">
        <v>0.16844031671354762</v>
      </c>
      <c r="BI8" s="420">
        <v>1.5987070379538696E-3</v>
      </c>
      <c r="BJ8" s="420">
        <v>4.7731970789716367E-2</v>
      </c>
      <c r="BK8" s="420">
        <v>-3.6825996387302926E-2</v>
      </c>
      <c r="BL8" s="421">
        <v>1.9701127314711531E-4</v>
      </c>
    </row>
    <row r="9" spans="1:64" ht="15.75" customHeight="1" x14ac:dyDescent="0.15">
      <c r="A9" s="31">
        <v>5</v>
      </c>
      <c r="B9" s="47" t="s">
        <v>234</v>
      </c>
      <c r="C9" s="420">
        <v>0.10435858045266234</v>
      </c>
      <c r="D9" s="420">
        <v>1.7824990997479292E-2</v>
      </c>
      <c r="E9" s="420">
        <v>0.12335664335664336</v>
      </c>
      <c r="F9" s="420">
        <v>0</v>
      </c>
      <c r="G9" s="420">
        <v>0.21940069351367411</v>
      </c>
      <c r="H9" s="420">
        <v>2.4460278634478357E-3</v>
      </c>
      <c r="I9" s="420">
        <v>1.5228337543978388E-3</v>
      </c>
      <c r="J9" s="420">
        <v>7.8468755311710912E-3</v>
      </c>
      <c r="K9" s="420">
        <v>4.1987521308667063E-6</v>
      </c>
      <c r="L9" s="420">
        <v>2.0202456479380605E-5</v>
      </c>
      <c r="M9" s="420">
        <v>2.3386232992362056E-6</v>
      </c>
      <c r="N9" s="420">
        <v>8.5202473485303883E-4</v>
      </c>
      <c r="O9" s="420">
        <v>5.2718347603511787E-4</v>
      </c>
      <c r="P9" s="420">
        <v>1.7588339634356007E-6</v>
      </c>
      <c r="Q9" s="420">
        <v>0</v>
      </c>
      <c r="R9" s="420">
        <v>0</v>
      </c>
      <c r="S9" s="420">
        <v>0</v>
      </c>
      <c r="T9" s="420">
        <v>0</v>
      </c>
      <c r="U9" s="420">
        <v>0</v>
      </c>
      <c r="V9" s="420">
        <v>0</v>
      </c>
      <c r="W9" s="420">
        <v>0</v>
      </c>
      <c r="X9" s="420">
        <v>0</v>
      </c>
      <c r="Y9" s="420">
        <v>0</v>
      </c>
      <c r="Z9" s="420">
        <v>0</v>
      </c>
      <c r="AA9" s="420">
        <v>0</v>
      </c>
      <c r="AB9" s="420">
        <v>3.3450723815246297E-3</v>
      </c>
      <c r="AC9" s="420">
        <v>1.5156606442267196E-5</v>
      </c>
      <c r="AD9" s="420">
        <v>0</v>
      </c>
      <c r="AE9" s="420">
        <v>0</v>
      </c>
      <c r="AF9" s="420">
        <v>0</v>
      </c>
      <c r="AG9" s="420">
        <v>1.3965069670502503E-4</v>
      </c>
      <c r="AH9" s="420">
        <v>0</v>
      </c>
      <c r="AI9" s="420">
        <v>0</v>
      </c>
      <c r="AJ9" s="420">
        <v>1.4412643675124333E-4</v>
      </c>
      <c r="AK9" s="420">
        <v>0</v>
      </c>
      <c r="AL9" s="420">
        <v>2.4799918065167455E-4</v>
      </c>
      <c r="AM9" s="420">
        <v>6.2311401727221686E-3</v>
      </c>
      <c r="AN9" s="420">
        <v>8.1810387451291336E-3</v>
      </c>
      <c r="AO9" s="420">
        <v>1.4651520336213834E-3</v>
      </c>
      <c r="AP9" s="420">
        <v>5.4733451511977387E-6</v>
      </c>
      <c r="AQ9" s="420">
        <v>0.12432714892342045</v>
      </c>
      <c r="AR9" s="420">
        <v>0</v>
      </c>
      <c r="AS9" s="420">
        <v>3.0515161312587866E-3</v>
      </c>
      <c r="AT9" s="421">
        <v>1.1901000265230858E-2</v>
      </c>
      <c r="AU9" s="420">
        <v>5.7964480520201887E-2</v>
      </c>
      <c r="AV9" s="420">
        <v>8.5127532229079331E-2</v>
      </c>
      <c r="AW9" s="420">
        <v>0</v>
      </c>
      <c r="AX9" s="420">
        <v>0</v>
      </c>
      <c r="AY9" s="420">
        <v>0</v>
      </c>
      <c r="AZ9" s="420">
        <v>0.65186074429771912</v>
      </c>
      <c r="BA9" s="420">
        <v>4.7471027484612682E-2</v>
      </c>
      <c r="BB9" s="420">
        <v>3.3839197069939347E-2</v>
      </c>
      <c r="BC9" s="420">
        <v>2.8425342269323378E-3</v>
      </c>
      <c r="BD9" s="420">
        <v>6.6084845414312615E-2</v>
      </c>
      <c r="BE9" s="420">
        <v>4.3720786875004906E-2</v>
      </c>
      <c r="BF9" s="420">
        <v>4.5685598162413056E-2</v>
      </c>
      <c r="BG9" s="420">
        <v>3.672300443670188E-2</v>
      </c>
      <c r="BH9" s="420">
        <v>5.4254352102268193E-2</v>
      </c>
      <c r="BI9" s="420">
        <v>6.3368580654154127E-2</v>
      </c>
      <c r="BJ9" s="420">
        <v>6.0848411312132332E-2</v>
      </c>
      <c r="BK9" s="420">
        <v>3.394928668760451E-2</v>
      </c>
      <c r="BL9" s="421">
        <v>2.7914762794122257E-2</v>
      </c>
    </row>
    <row r="10" spans="1:64" ht="15.75" customHeight="1" x14ac:dyDescent="0.15">
      <c r="A10" s="32">
        <v>6</v>
      </c>
      <c r="B10" s="47" t="s">
        <v>28</v>
      </c>
      <c r="C10" s="420">
        <v>3.7573969419502969E-3</v>
      </c>
      <c r="D10" s="420">
        <v>1.2603528988116672E-3</v>
      </c>
      <c r="E10" s="420">
        <v>1.431659249841068E-2</v>
      </c>
      <c r="F10" s="420">
        <v>3.8560411311053984E-3</v>
      </c>
      <c r="G10" s="420">
        <v>1.0473008983020481E-3</v>
      </c>
      <c r="H10" s="420">
        <v>0.22434683966110106</v>
      </c>
      <c r="I10" s="420">
        <v>5.1971807154401342E-3</v>
      </c>
      <c r="J10" s="420">
        <v>1.4036059179249763E-3</v>
      </c>
      <c r="K10" s="420">
        <v>2.4142824752483563E-5</v>
      </c>
      <c r="L10" s="420">
        <v>1.0463479183458507E-3</v>
      </c>
      <c r="M10" s="420">
        <v>2.041384277903284E-2</v>
      </c>
      <c r="N10" s="420">
        <v>4.6626138864350342E-3</v>
      </c>
      <c r="O10" s="420">
        <v>4.5874211247968148E-3</v>
      </c>
      <c r="P10" s="420">
        <v>3.9661705875472796E-4</v>
      </c>
      <c r="Q10" s="420">
        <v>1.0601592691714405E-3</v>
      </c>
      <c r="R10" s="420">
        <v>1.2504398532146987E-3</v>
      </c>
      <c r="S10" s="420">
        <v>1.233217815428058E-3</v>
      </c>
      <c r="T10" s="420">
        <v>1.0869482789564286E-3</v>
      </c>
      <c r="U10" s="420">
        <v>1.1726958162944323E-3</v>
      </c>
      <c r="V10" s="420">
        <v>4.1449314269580229E-3</v>
      </c>
      <c r="W10" s="420">
        <v>2.1879985053440301E-3</v>
      </c>
      <c r="X10" s="420">
        <v>1.6914380857678039E-3</v>
      </c>
      <c r="Y10" s="420">
        <v>1.7140365054669634E-3</v>
      </c>
      <c r="Z10" s="420">
        <v>7.0146855836897249E-4</v>
      </c>
      <c r="AA10" s="420">
        <v>8.0475248087602546E-4</v>
      </c>
      <c r="AB10" s="420">
        <v>3.5856950517964637E-3</v>
      </c>
      <c r="AC10" s="420">
        <v>3.0800159176615741E-3</v>
      </c>
      <c r="AD10" s="420">
        <v>1.3852447410537982E-4</v>
      </c>
      <c r="AE10" s="420">
        <v>1.0269742812885967E-3</v>
      </c>
      <c r="AF10" s="420">
        <v>1.969314610394637E-3</v>
      </c>
      <c r="AG10" s="420">
        <v>4.0834442579540838E-3</v>
      </c>
      <c r="AH10" s="420">
        <v>1.4213408548787185E-3</v>
      </c>
      <c r="AI10" s="420">
        <v>2.6411958823756193E-5</v>
      </c>
      <c r="AJ10" s="420">
        <v>1.6335307953577786E-3</v>
      </c>
      <c r="AK10" s="420">
        <v>9.7187886919181251E-4</v>
      </c>
      <c r="AL10" s="420">
        <v>3.8524002516569858E-3</v>
      </c>
      <c r="AM10" s="420">
        <v>4.207116370479993E-4</v>
      </c>
      <c r="AN10" s="420">
        <v>2.8268844263205262E-3</v>
      </c>
      <c r="AO10" s="420">
        <v>2.3399056326420451E-2</v>
      </c>
      <c r="AP10" s="420">
        <v>1.7496459999995439E-3</v>
      </c>
      <c r="AQ10" s="420">
        <v>3.7495251564531461E-3</v>
      </c>
      <c r="AR10" s="420">
        <v>1.9509792373834177E-2</v>
      </c>
      <c r="AS10" s="420">
        <v>5.0858602187646451E-4</v>
      </c>
      <c r="AT10" s="421">
        <v>2.8225156840471972E-3</v>
      </c>
      <c r="AU10" s="420">
        <v>7.3477405952253111E-3</v>
      </c>
      <c r="AV10" s="420">
        <v>1.4107046808760652E-2</v>
      </c>
      <c r="AW10" s="420">
        <v>0</v>
      </c>
      <c r="AX10" s="420">
        <v>3.0302604767560543E-5</v>
      </c>
      <c r="AY10" s="420">
        <v>1.7341285751986248E-3</v>
      </c>
      <c r="AZ10" s="420">
        <v>-4.978391356542617</v>
      </c>
      <c r="BA10" s="420">
        <v>8.4895072824057814E-3</v>
      </c>
      <c r="BB10" s="420">
        <v>6.7697463848004893E-3</v>
      </c>
      <c r="BC10" s="420">
        <v>3.329561322409331E-3</v>
      </c>
      <c r="BD10" s="420">
        <v>9.1565158696224249E-3</v>
      </c>
      <c r="BE10" s="420">
        <v>7.0959594137767297E-3</v>
      </c>
      <c r="BF10" s="420">
        <v>7.8260615237083619E-3</v>
      </c>
      <c r="BG10" s="420">
        <v>6.8649472132758177E-3</v>
      </c>
      <c r="BH10" s="420">
        <v>4.0391111030844105E-2</v>
      </c>
      <c r="BI10" s="420">
        <v>6.5192620399373343E-3</v>
      </c>
      <c r="BJ10" s="420">
        <v>1.5885144725292163E-2</v>
      </c>
      <c r="BK10" s="420">
        <v>1.5881748122351762E-3</v>
      </c>
      <c r="BL10" s="421">
        <v>3.5716523163283904E-3</v>
      </c>
    </row>
    <row r="11" spans="1:64" ht="15.75" customHeight="1" x14ac:dyDescent="0.15">
      <c r="A11" s="31">
        <v>7</v>
      </c>
      <c r="B11" s="47" t="s">
        <v>149</v>
      </c>
      <c r="C11" s="420">
        <v>2.884183438614394E-2</v>
      </c>
      <c r="D11" s="420">
        <v>6.481814908174289E-3</v>
      </c>
      <c r="E11" s="420">
        <v>2.6446280991735539E-3</v>
      </c>
      <c r="F11" s="420">
        <v>2.056555269922879E-3</v>
      </c>
      <c r="G11" s="420">
        <v>1.6720528503684148E-2</v>
      </c>
      <c r="H11" s="420">
        <v>6.4447516749973413E-3</v>
      </c>
      <c r="I11" s="420">
        <v>0.29886195891266171</v>
      </c>
      <c r="J11" s="420">
        <v>1.3572571332444324E-2</v>
      </c>
      <c r="K11" s="420">
        <v>1.3645944425316796E-5</v>
      </c>
      <c r="L11" s="420">
        <v>6.9433753010340171E-3</v>
      </c>
      <c r="M11" s="420">
        <v>5.3320611222585487E-3</v>
      </c>
      <c r="N11" s="420">
        <v>6.8616740456538899E-2</v>
      </c>
      <c r="O11" s="420">
        <v>1.6398180754566033E-2</v>
      </c>
      <c r="P11" s="420">
        <v>4.241721241818857E-4</v>
      </c>
      <c r="Q11" s="420">
        <v>1.9717872268522809E-3</v>
      </c>
      <c r="R11" s="420">
        <v>4.6229470524448658E-3</v>
      </c>
      <c r="S11" s="420">
        <v>1.4324220254139392E-3</v>
      </c>
      <c r="T11" s="420">
        <v>1.7689451293342062E-3</v>
      </c>
      <c r="U11" s="420">
        <v>4.3443430848275136E-3</v>
      </c>
      <c r="V11" s="420">
        <v>4.3532194383629486E-3</v>
      </c>
      <c r="W11" s="420">
        <v>6.8243959187000306E-3</v>
      </c>
      <c r="X11" s="420">
        <v>4.7902055163346006E-3</v>
      </c>
      <c r="Y11" s="420">
        <v>1.0320556853075783E-3</v>
      </c>
      <c r="Z11" s="420">
        <v>3.620482881904374E-4</v>
      </c>
      <c r="AA11" s="420">
        <v>2.2561493393213079E-3</v>
      </c>
      <c r="AB11" s="420">
        <v>8.5304213817582977E-2</v>
      </c>
      <c r="AC11" s="420">
        <v>5.6578966887007177E-2</v>
      </c>
      <c r="AD11" s="420">
        <v>2.4044986206336037E-3</v>
      </c>
      <c r="AE11" s="420">
        <v>3.3675203177137708E-3</v>
      </c>
      <c r="AF11" s="420">
        <v>3.6135065256769519E-3</v>
      </c>
      <c r="AG11" s="420">
        <v>8.1023452923533069E-3</v>
      </c>
      <c r="AH11" s="420">
        <v>4.4198713425833832E-3</v>
      </c>
      <c r="AI11" s="420">
        <v>4.2962033022190518E-4</v>
      </c>
      <c r="AJ11" s="420">
        <v>2.5983853729572427E-3</v>
      </c>
      <c r="AK11" s="420">
        <v>1.2582663536115217E-2</v>
      </c>
      <c r="AL11" s="420">
        <v>1.3416828829356079E-3</v>
      </c>
      <c r="AM11" s="420">
        <v>7.7246191423479245E-3</v>
      </c>
      <c r="AN11" s="420">
        <v>5.2314685570876446E-3</v>
      </c>
      <c r="AO11" s="420">
        <v>1.803486483490532E-2</v>
      </c>
      <c r="AP11" s="420">
        <v>3.0128484496863886E-3</v>
      </c>
      <c r="AQ11" s="420">
        <v>5.6852817226699676E-3</v>
      </c>
      <c r="AR11" s="420">
        <v>0.43193523862553407</v>
      </c>
      <c r="AS11" s="420">
        <v>1.2097081806061618E-3</v>
      </c>
      <c r="AT11" s="421">
        <v>1.0403410715883762E-2</v>
      </c>
      <c r="AU11" s="420">
        <v>4.7861684360986341E-3</v>
      </c>
      <c r="AV11" s="420">
        <v>1.0624524816553835E-3</v>
      </c>
      <c r="AW11" s="420">
        <v>3.3569668072957791E-5</v>
      </c>
      <c r="AX11" s="420">
        <v>5.158833689696893E-4</v>
      </c>
      <c r="AY11" s="420">
        <v>3.6613984076427058E-3</v>
      </c>
      <c r="AZ11" s="420">
        <v>2.6932773109243699</v>
      </c>
      <c r="BA11" s="420">
        <v>1.5591210284087759E-3</v>
      </c>
      <c r="BB11" s="420">
        <v>1.1468674396089128E-2</v>
      </c>
      <c r="BC11" s="420">
        <v>1.822824054339246E-3</v>
      </c>
      <c r="BD11" s="420">
        <v>2.111847314600037E-2</v>
      </c>
      <c r="BE11" s="420">
        <v>1.4295050381432608E-2</v>
      </c>
      <c r="BF11" s="420">
        <v>7.6224924435910968E-3</v>
      </c>
      <c r="BG11" s="420">
        <v>1.2293513723420441E-2</v>
      </c>
      <c r="BH11" s="420">
        <v>2.0220388121084787E-2</v>
      </c>
      <c r="BI11" s="420">
        <v>2.2943097284100974E-2</v>
      </c>
      <c r="BJ11" s="420">
        <v>2.2190242764290255E-2</v>
      </c>
      <c r="BK11" s="420">
        <v>-3.6532288597564094E-3</v>
      </c>
      <c r="BL11" s="421">
        <v>8.6801951454902933E-3</v>
      </c>
    </row>
    <row r="12" spans="1:64" ht="15.75" customHeight="1" x14ac:dyDescent="0.15">
      <c r="A12" s="32">
        <v>8</v>
      </c>
      <c r="B12" s="47" t="s">
        <v>29</v>
      </c>
      <c r="C12" s="420">
        <v>5.5864589514782792E-2</v>
      </c>
      <c r="D12" s="420">
        <v>5.4015124234785738E-4</v>
      </c>
      <c r="E12" s="420">
        <v>1.1951684678957407E-2</v>
      </c>
      <c r="F12" s="420">
        <v>1.9280205655526992E-2</v>
      </c>
      <c r="G12" s="420">
        <v>1.1399659366403367E-2</v>
      </c>
      <c r="H12" s="420">
        <v>0.13206423481867488</v>
      </c>
      <c r="I12" s="420">
        <v>2.9838206206860337E-2</v>
      </c>
      <c r="J12" s="420">
        <v>0.37980857689079384</v>
      </c>
      <c r="K12" s="420">
        <v>1.9986060142925524E-3</v>
      </c>
      <c r="L12" s="420">
        <v>0.20102907133487383</v>
      </c>
      <c r="M12" s="420">
        <v>0.1681867718111702</v>
      </c>
      <c r="N12" s="420">
        <v>1.8964084282495859E-2</v>
      </c>
      <c r="O12" s="420">
        <v>4.5434891684605551E-2</v>
      </c>
      <c r="P12" s="420">
        <v>3.9242517114187313E-3</v>
      </c>
      <c r="Q12" s="420">
        <v>5.0228111390307585E-3</v>
      </c>
      <c r="R12" s="420">
        <v>7.4766069902550076E-3</v>
      </c>
      <c r="S12" s="420">
        <v>5.7800025670645613E-3</v>
      </c>
      <c r="T12" s="420">
        <v>4.1420312788325673E-3</v>
      </c>
      <c r="U12" s="420">
        <v>1.9400650099612036E-2</v>
      </c>
      <c r="V12" s="420">
        <v>1.7116645915009235E-2</v>
      </c>
      <c r="W12" s="420">
        <v>9.863988423826001E-3</v>
      </c>
      <c r="X12" s="420">
        <v>1.1562565039428346E-2</v>
      </c>
      <c r="Y12" s="420">
        <v>1.0394772231770993E-2</v>
      </c>
      <c r="Z12" s="420">
        <v>2.1096275254173565E-3</v>
      </c>
      <c r="AA12" s="420">
        <v>6.0631792874831676E-3</v>
      </c>
      <c r="AB12" s="420">
        <v>3.7869557476827895E-2</v>
      </c>
      <c r="AC12" s="420">
        <v>5.5634420072764607E-3</v>
      </c>
      <c r="AD12" s="420">
        <v>8.740843200007361E-4</v>
      </c>
      <c r="AE12" s="420">
        <v>9.2666516544180361E-3</v>
      </c>
      <c r="AF12" s="420">
        <v>1.4599557213853323E-2</v>
      </c>
      <c r="AG12" s="420">
        <v>8.2487976292087312E-6</v>
      </c>
      <c r="AH12" s="420">
        <v>2.096874466926339E-5</v>
      </c>
      <c r="AI12" s="420">
        <v>3.4718945873163385E-5</v>
      </c>
      <c r="AJ12" s="420">
        <v>3.4989554502542174E-4</v>
      </c>
      <c r="AK12" s="420">
        <v>1.0965211954068682E-3</v>
      </c>
      <c r="AL12" s="420">
        <v>8.764100838368912E-4</v>
      </c>
      <c r="AM12" s="420">
        <v>1.350096151388017E-2</v>
      </c>
      <c r="AN12" s="420">
        <v>0.13146148561665641</v>
      </c>
      <c r="AO12" s="420">
        <v>2.2893000525334118E-3</v>
      </c>
      <c r="AP12" s="420">
        <v>3.847989697339977E-3</v>
      </c>
      <c r="AQ12" s="420">
        <v>7.8921226799545576E-3</v>
      </c>
      <c r="AR12" s="420">
        <v>9.3372881174442392E-3</v>
      </c>
      <c r="AS12" s="420">
        <v>7.3018421712263823E-3</v>
      </c>
      <c r="AT12" s="421">
        <v>2.2729213373489869E-2</v>
      </c>
      <c r="AU12" s="420">
        <v>1.1504393647078863E-2</v>
      </c>
      <c r="AV12" s="420">
        <v>8.1676000900235725E-3</v>
      </c>
      <c r="AW12" s="420">
        <v>0</v>
      </c>
      <c r="AX12" s="420">
        <v>0</v>
      </c>
      <c r="AY12" s="420">
        <v>0</v>
      </c>
      <c r="AZ12" s="420">
        <v>4.8013205282112841</v>
      </c>
      <c r="BA12" s="420">
        <v>4.5120245180489066E-3</v>
      </c>
      <c r="BB12" s="420">
        <v>2.5558019148213505E-2</v>
      </c>
      <c r="BC12" s="420">
        <v>1.46426282530898E-2</v>
      </c>
      <c r="BD12" s="420">
        <v>3.5288123065933402E-2</v>
      </c>
      <c r="BE12" s="420">
        <v>2.7987361188345009E-2</v>
      </c>
      <c r="BF12" s="420">
        <v>1.568825527302398E-2</v>
      </c>
      <c r="BG12" s="420">
        <v>2.6266989527466224E-2</v>
      </c>
      <c r="BH12" s="420">
        <v>6.4939019648861937E-2</v>
      </c>
      <c r="BI12" s="420">
        <v>5.6219336105901865E-2</v>
      </c>
      <c r="BJ12" s="420">
        <v>5.8630410067016525E-2</v>
      </c>
      <c r="BK12" s="420">
        <v>-1.7549805440734145E-2</v>
      </c>
      <c r="BL12" s="421">
        <v>1.4451030113198423E-2</v>
      </c>
    </row>
    <row r="13" spans="1:64" ht="15.75" customHeight="1" x14ac:dyDescent="0.15">
      <c r="A13" s="31">
        <v>9</v>
      </c>
      <c r="B13" s="47" t="s">
        <v>30</v>
      </c>
      <c r="C13" s="420">
        <v>1.0770280238033177E-2</v>
      </c>
      <c r="D13" s="420">
        <v>9.1825711199135761E-3</v>
      </c>
      <c r="E13" s="420">
        <v>4.2492053401144307E-2</v>
      </c>
      <c r="F13" s="420">
        <v>2.7249357326478148E-2</v>
      </c>
      <c r="G13" s="420">
        <v>5.5331414718002101E-3</v>
      </c>
      <c r="H13" s="420">
        <v>7.8733737459675997E-3</v>
      </c>
      <c r="I13" s="420">
        <v>3.1506905263403561E-3</v>
      </c>
      <c r="J13" s="420">
        <v>3.5680678777513568E-2</v>
      </c>
      <c r="K13" s="420">
        <v>6.1987227396017905E-2</v>
      </c>
      <c r="L13" s="420">
        <v>9.9897664108385478E-4</v>
      </c>
      <c r="M13" s="420">
        <v>5.0701353127440936E-3</v>
      </c>
      <c r="N13" s="420">
        <v>4.5026632306896172E-2</v>
      </c>
      <c r="O13" s="420">
        <v>2.2449229687828767E-2</v>
      </c>
      <c r="P13" s="420">
        <v>1.6522193113520128E-2</v>
      </c>
      <c r="Q13" s="420">
        <v>3.4107694739538763E-3</v>
      </c>
      <c r="R13" s="420">
        <v>2.6175754572678113E-3</v>
      </c>
      <c r="S13" s="420">
        <v>8.3788987293030419E-4</v>
      </c>
      <c r="T13" s="420">
        <v>1.3852271089956345E-3</v>
      </c>
      <c r="U13" s="420">
        <v>6.5009961203732827E-4</v>
      </c>
      <c r="V13" s="420">
        <v>1.4765305697371405E-3</v>
      </c>
      <c r="W13" s="420">
        <v>1.0574796840051698E-3</v>
      </c>
      <c r="X13" s="420">
        <v>4.162523414194205E-4</v>
      </c>
      <c r="Y13" s="420">
        <v>1.6023746950317639E-3</v>
      </c>
      <c r="Z13" s="420">
        <v>7.5594986327455274E-3</v>
      </c>
      <c r="AA13" s="420">
        <v>3.0857727577961506E-3</v>
      </c>
      <c r="AB13" s="420">
        <v>1.9541898944042016E-3</v>
      </c>
      <c r="AC13" s="420">
        <v>1.1949533015281084E-2</v>
      </c>
      <c r="AD13" s="420">
        <v>5.0338567104884498E-2</v>
      </c>
      <c r="AE13" s="420">
        <v>1.3859034985363058E-2</v>
      </c>
      <c r="AF13" s="420">
        <v>1.1397872768651979E-2</v>
      </c>
      <c r="AG13" s="420">
        <v>1.4509200882534517E-3</v>
      </c>
      <c r="AH13" s="420">
        <v>4.6301255121049164E-4</v>
      </c>
      <c r="AI13" s="420">
        <v>3.9000239198627089E-4</v>
      </c>
      <c r="AJ13" s="420">
        <v>9.5945057006262019E-2</v>
      </c>
      <c r="AK13" s="420">
        <v>7.6317543925032399E-4</v>
      </c>
      <c r="AL13" s="420">
        <v>8.1510527162860103E-3</v>
      </c>
      <c r="AM13" s="420">
        <v>3.3956762963236495E-3</v>
      </c>
      <c r="AN13" s="420">
        <v>2.2526469027099069E-3</v>
      </c>
      <c r="AO13" s="420">
        <v>3.4363598683291E-3</v>
      </c>
      <c r="AP13" s="420">
        <v>2.165620231490572E-3</v>
      </c>
      <c r="AQ13" s="420">
        <v>5.3403625040350554E-3</v>
      </c>
      <c r="AR13" s="420">
        <v>0</v>
      </c>
      <c r="AS13" s="420">
        <v>1.9362596404296824E-2</v>
      </c>
      <c r="AT13" s="421">
        <v>1.0023847480253671E-2</v>
      </c>
      <c r="AU13" s="420">
        <v>1.055364026528519E-3</v>
      </c>
      <c r="AV13" s="420">
        <v>2.0741523717299939E-2</v>
      </c>
      <c r="AW13" s="420">
        <v>0</v>
      </c>
      <c r="AX13" s="420">
        <v>0</v>
      </c>
      <c r="AY13" s="420">
        <v>0</v>
      </c>
      <c r="AZ13" s="420">
        <v>8.7929171668667472</v>
      </c>
      <c r="BA13" s="420">
        <v>1.0743339093950428E-2</v>
      </c>
      <c r="BB13" s="420">
        <v>1.5241149884015965E-2</v>
      </c>
      <c r="BC13" s="420">
        <v>3.2442709157646239E-3</v>
      </c>
      <c r="BD13" s="420">
        <v>2.3411375841922519E-2</v>
      </c>
      <c r="BE13" s="420">
        <v>1.6279784559614121E-2</v>
      </c>
      <c r="BF13" s="420">
        <v>1.337915186015824E-2</v>
      </c>
      <c r="BG13" s="420">
        <v>1.5544261264669467E-2</v>
      </c>
      <c r="BH13" s="420">
        <v>2.1835134575164283E-2</v>
      </c>
      <c r="BI13" s="420">
        <v>2.6322752362566221E-2</v>
      </c>
      <c r="BJ13" s="420">
        <v>2.5081884119890669E-2</v>
      </c>
      <c r="BK13" s="420">
        <v>4.3210101057007148E-3</v>
      </c>
      <c r="BL13" s="421">
        <v>1.2062053182610761E-2</v>
      </c>
    </row>
    <row r="14" spans="1:64" ht="15.75" customHeight="1" x14ac:dyDescent="0.15">
      <c r="A14" s="32">
        <v>10</v>
      </c>
      <c r="B14" s="47" t="s">
        <v>235</v>
      </c>
      <c r="C14" s="420">
        <v>1.4297519286122311E-2</v>
      </c>
      <c r="D14" s="420">
        <v>8.6424198775657182E-3</v>
      </c>
      <c r="E14" s="420">
        <v>1.0375079465988557E-2</v>
      </c>
      <c r="F14" s="420">
        <v>3.8560411311053987E-4</v>
      </c>
      <c r="G14" s="420">
        <v>1.8205527698591427E-2</v>
      </c>
      <c r="H14" s="420">
        <v>9.3587153036265025E-3</v>
      </c>
      <c r="I14" s="420">
        <v>1.6864946234049629E-2</v>
      </c>
      <c r="J14" s="420">
        <v>1.5548308751246336E-2</v>
      </c>
      <c r="K14" s="420">
        <v>1.165153716315511E-4</v>
      </c>
      <c r="L14" s="420">
        <v>0.24943346042303943</v>
      </c>
      <c r="M14" s="420">
        <v>4.0972680202618322E-2</v>
      </c>
      <c r="N14" s="420">
        <v>1.9392710222728674E-3</v>
      </c>
      <c r="O14" s="420">
        <v>1.0455805608029837E-2</v>
      </c>
      <c r="P14" s="420">
        <v>6.7715107592270635E-5</v>
      </c>
      <c r="Q14" s="420">
        <v>2.5495604018248913E-3</v>
      </c>
      <c r="R14" s="420">
        <v>5.1202504829408763E-3</v>
      </c>
      <c r="S14" s="420">
        <v>8.3624695161083305E-3</v>
      </c>
      <c r="T14" s="420">
        <v>3.8761081184925292E-3</v>
      </c>
      <c r="U14" s="420">
        <v>1.6932788088497432E-2</v>
      </c>
      <c r="V14" s="420">
        <v>1.81534573495582E-2</v>
      </c>
      <c r="W14" s="420">
        <v>2.6673046123685956E-2</v>
      </c>
      <c r="X14" s="420">
        <v>3.6861457345697568E-2</v>
      </c>
      <c r="Y14" s="420">
        <v>2.5763822521897694E-2</v>
      </c>
      <c r="Z14" s="420">
        <v>2.8279800664567482E-2</v>
      </c>
      <c r="AA14" s="420">
        <v>3.7555115774214522E-3</v>
      </c>
      <c r="AB14" s="420">
        <v>5.693716549276185E-2</v>
      </c>
      <c r="AC14" s="420">
        <v>1.1940181066625217E-2</v>
      </c>
      <c r="AD14" s="420">
        <v>0</v>
      </c>
      <c r="AE14" s="420">
        <v>3.9113731430872004E-2</v>
      </c>
      <c r="AF14" s="420">
        <v>1.8392655323497082E-3</v>
      </c>
      <c r="AG14" s="420">
        <v>4.1750493263626653E-3</v>
      </c>
      <c r="AH14" s="420">
        <v>2.7826090898941417E-3</v>
      </c>
      <c r="AI14" s="420">
        <v>5.8276709146610442E-4</v>
      </c>
      <c r="AJ14" s="420">
        <v>5.1603722160628476E-4</v>
      </c>
      <c r="AK14" s="420">
        <v>3.9724047687077369E-3</v>
      </c>
      <c r="AL14" s="420">
        <v>8.1203271540813786E-4</v>
      </c>
      <c r="AM14" s="420">
        <v>5.9855935458479424E-3</v>
      </c>
      <c r="AN14" s="420">
        <v>8.707281144362802E-4</v>
      </c>
      <c r="AO14" s="420">
        <v>2.5158202682577704E-3</v>
      </c>
      <c r="AP14" s="420">
        <v>2.4372349846187597E-3</v>
      </c>
      <c r="AQ14" s="420">
        <v>2.3438099127714635E-3</v>
      </c>
      <c r="AR14" s="420">
        <v>3.7038623392476627E-2</v>
      </c>
      <c r="AS14" s="420">
        <v>3.6400228137158383E-3</v>
      </c>
      <c r="AT14" s="421">
        <v>1.5084884763345652E-2</v>
      </c>
      <c r="AU14" s="420">
        <v>1.1414595129032139E-3</v>
      </c>
      <c r="AV14" s="420">
        <v>1.2516784591700431E-3</v>
      </c>
      <c r="AW14" s="420">
        <v>1.1396581581456371E-4</v>
      </c>
      <c r="AX14" s="420">
        <v>0</v>
      </c>
      <c r="AY14" s="420">
        <v>0</v>
      </c>
      <c r="AZ14" s="420">
        <v>2.9981992797118848</v>
      </c>
      <c r="BA14" s="420">
        <v>5.7861278487329726E-4</v>
      </c>
      <c r="BB14" s="420">
        <v>1.58666651246747E-2</v>
      </c>
      <c r="BC14" s="420">
        <v>8.6368894399961316E-3</v>
      </c>
      <c r="BD14" s="420">
        <v>3.8336066479771634E-2</v>
      </c>
      <c r="BE14" s="420">
        <v>2.7833696762149113E-2</v>
      </c>
      <c r="BF14" s="420">
        <v>1.3554320526764273E-2</v>
      </c>
      <c r="BG14" s="420">
        <v>1.9359080280051618E-2</v>
      </c>
      <c r="BH14" s="420">
        <v>1.1182824666252289E-2</v>
      </c>
      <c r="BI14" s="420">
        <v>2.6966443689064062E-2</v>
      </c>
      <c r="BJ14" s="420">
        <v>2.2602125574700843E-2</v>
      </c>
      <c r="BK14" s="420">
        <v>6.551143929030191E-3</v>
      </c>
      <c r="BL14" s="421">
        <v>1.8175036970001057E-2</v>
      </c>
    </row>
    <row r="15" spans="1:64" ht="15.75" customHeight="1" x14ac:dyDescent="0.15">
      <c r="A15" s="31">
        <v>11</v>
      </c>
      <c r="B15" s="47" t="s">
        <v>236</v>
      </c>
      <c r="C15" s="420">
        <v>2.290486991919517E-3</v>
      </c>
      <c r="D15" s="420">
        <v>7.2020165646380992E-4</v>
      </c>
      <c r="E15" s="420">
        <v>1.01716465352829E-3</v>
      </c>
      <c r="F15" s="420">
        <v>3.6632390745501286E-3</v>
      </c>
      <c r="G15" s="420">
        <v>2.3631172283038852E-4</v>
      </c>
      <c r="H15" s="420">
        <v>2.509837285972562E-3</v>
      </c>
      <c r="I15" s="420">
        <v>4.9740068031576916E-4</v>
      </c>
      <c r="J15" s="420">
        <v>5.9140698788973719E-4</v>
      </c>
      <c r="K15" s="420">
        <v>2.204344868705021E-5</v>
      </c>
      <c r="L15" s="420">
        <v>7.2728843325770183E-4</v>
      </c>
      <c r="M15" s="420">
        <v>4.4115789916791784E-2</v>
      </c>
      <c r="N15" s="420">
        <v>5.5930458054770035E-4</v>
      </c>
      <c r="O15" s="420">
        <v>1.12835761537341E-3</v>
      </c>
      <c r="P15" s="420">
        <v>6.7480596397145886E-4</v>
      </c>
      <c r="Q15" s="420">
        <v>2.1257692286728115E-4</v>
      </c>
      <c r="R15" s="420">
        <v>1.8384069055159388E-3</v>
      </c>
      <c r="S15" s="420">
        <v>9.3954562957258379E-3</v>
      </c>
      <c r="T15" s="420">
        <v>5.4691192938375087E-3</v>
      </c>
      <c r="U15" s="420">
        <v>1.4606689734717416E-2</v>
      </c>
      <c r="V15" s="420">
        <v>3.8602711447046243E-3</v>
      </c>
      <c r="W15" s="420">
        <v>8.9208308678213905E-3</v>
      </c>
      <c r="X15" s="420">
        <v>6.3428928216292648E-3</v>
      </c>
      <c r="Y15" s="420">
        <v>1.4690518483417051E-2</v>
      </c>
      <c r="Z15" s="420">
        <v>2.2628018011902338E-4</v>
      </c>
      <c r="AA15" s="420">
        <v>1.6144791492718146E-2</v>
      </c>
      <c r="AB15" s="420">
        <v>3.8485718418622247E-3</v>
      </c>
      <c r="AC15" s="420">
        <v>1.4343954352171167E-3</v>
      </c>
      <c r="AD15" s="420">
        <v>0</v>
      </c>
      <c r="AE15" s="420">
        <v>1.5080486123905642E-3</v>
      </c>
      <c r="AF15" s="420">
        <v>1.2744809648403028E-2</v>
      </c>
      <c r="AG15" s="420">
        <v>1.0882624240640292E-4</v>
      </c>
      <c r="AH15" s="420">
        <v>9.6342880912831795E-6</v>
      </c>
      <c r="AI15" s="420">
        <v>0</v>
      </c>
      <c r="AJ15" s="420">
        <v>1.9244254976398196E-3</v>
      </c>
      <c r="AK15" s="420">
        <v>1.0103896211453015E-4</v>
      </c>
      <c r="AL15" s="420">
        <v>9.0786720704639557E-4</v>
      </c>
      <c r="AM15" s="420">
        <v>1.3413536815108757E-4</v>
      </c>
      <c r="AN15" s="420">
        <v>1.2055580057997422E-3</v>
      </c>
      <c r="AO15" s="420">
        <v>4.8629552694867632E-3</v>
      </c>
      <c r="AP15" s="420">
        <v>7.3753325912389528E-3</v>
      </c>
      <c r="AQ15" s="420">
        <v>6.0137932018455137E-4</v>
      </c>
      <c r="AR15" s="420">
        <v>1.025816745012796E-2</v>
      </c>
      <c r="AS15" s="420">
        <v>2.8335506933117307E-4</v>
      </c>
      <c r="AT15" s="421">
        <v>5.0024023726842502E-3</v>
      </c>
      <c r="AU15" s="420">
        <v>5.434198978703865E-4</v>
      </c>
      <c r="AV15" s="420">
        <v>1.7260615822143291E-3</v>
      </c>
      <c r="AW15" s="420">
        <v>0</v>
      </c>
      <c r="AX15" s="420">
        <v>0</v>
      </c>
      <c r="AY15" s="420">
        <v>0</v>
      </c>
      <c r="AZ15" s="420">
        <v>0.76950780312124845</v>
      </c>
      <c r="BA15" s="420">
        <v>9.0643078942018E-4</v>
      </c>
      <c r="BB15" s="420">
        <v>5.5857087311379011E-3</v>
      </c>
      <c r="BC15" s="420">
        <v>9.5473128533901045E-4</v>
      </c>
      <c r="BD15" s="420">
        <v>1.1194525944961288E-2</v>
      </c>
      <c r="BE15" s="420">
        <v>7.5734791663296481E-3</v>
      </c>
      <c r="BF15" s="420">
        <v>4.0805054432335426E-3</v>
      </c>
      <c r="BG15" s="420">
        <v>6.1658124530612878E-3</v>
      </c>
      <c r="BH15" s="420">
        <v>1.0459543672024991E-2</v>
      </c>
      <c r="BI15" s="420">
        <v>7.3708384869222666E-3</v>
      </c>
      <c r="BJ15" s="420">
        <v>8.2248943260671992E-3</v>
      </c>
      <c r="BK15" s="420">
        <v>8.7266806362630881E-4</v>
      </c>
      <c r="BL15" s="421">
        <v>5.4140369164686888E-3</v>
      </c>
    </row>
    <row r="16" spans="1:64" ht="15.75" customHeight="1" x14ac:dyDescent="0.15">
      <c r="A16" s="32">
        <v>12</v>
      </c>
      <c r="B16" s="47" t="s">
        <v>237</v>
      </c>
      <c r="C16" s="420">
        <v>3.244394407440478E-4</v>
      </c>
      <c r="D16" s="420">
        <v>0</v>
      </c>
      <c r="E16" s="420">
        <v>0</v>
      </c>
      <c r="F16" s="420">
        <v>0</v>
      </c>
      <c r="G16" s="420">
        <v>3.0389415411969346E-5</v>
      </c>
      <c r="H16" s="420">
        <v>0</v>
      </c>
      <c r="I16" s="420">
        <v>3.763324795350981E-4</v>
      </c>
      <c r="J16" s="420">
        <v>2.7160913517899043E-5</v>
      </c>
      <c r="K16" s="420">
        <v>0</v>
      </c>
      <c r="L16" s="420">
        <v>6.0607369438141819E-5</v>
      </c>
      <c r="M16" s="420">
        <v>0</v>
      </c>
      <c r="N16" s="420">
        <v>6.2203032789884425E-3</v>
      </c>
      <c r="O16" s="420">
        <v>2.0809874054017809E-5</v>
      </c>
      <c r="P16" s="420">
        <v>8.7941698171780037E-7</v>
      </c>
      <c r="Q16" s="420">
        <v>0</v>
      </c>
      <c r="R16" s="420">
        <v>4.0035619133794374E-4</v>
      </c>
      <c r="S16" s="420">
        <v>2.3616993967398279E-5</v>
      </c>
      <c r="T16" s="420">
        <v>9.5044779741306306E-5</v>
      </c>
      <c r="U16" s="420">
        <v>3.3805179825941074E-4</v>
      </c>
      <c r="V16" s="420">
        <v>1.9764217971089622E-2</v>
      </c>
      <c r="W16" s="420">
        <v>2.2520400677887879E-3</v>
      </c>
      <c r="X16" s="420">
        <v>8.1929032279377996E-4</v>
      </c>
      <c r="Y16" s="420">
        <v>7.6063064471854105E-5</v>
      </c>
      <c r="Z16" s="420">
        <v>1.0443700620878001E-5</v>
      </c>
      <c r="AA16" s="420">
        <v>3.3753415312680981E-5</v>
      </c>
      <c r="AB16" s="420">
        <v>1.9889619565822123E-4</v>
      </c>
      <c r="AC16" s="420">
        <v>3.076146145803974E-3</v>
      </c>
      <c r="AD16" s="420">
        <v>0</v>
      </c>
      <c r="AE16" s="420">
        <v>0</v>
      </c>
      <c r="AF16" s="420">
        <v>2.4461612298927097E-4</v>
      </c>
      <c r="AG16" s="420">
        <v>5.6004994429890864E-5</v>
      </c>
      <c r="AH16" s="420">
        <v>2.833614144495053E-6</v>
      </c>
      <c r="AI16" s="420">
        <v>0</v>
      </c>
      <c r="AJ16" s="420">
        <v>1.4383290022018175E-5</v>
      </c>
      <c r="AK16" s="420">
        <v>0</v>
      </c>
      <c r="AL16" s="420">
        <v>5.7061758380031308E-5</v>
      </c>
      <c r="AM16" s="420">
        <v>4.3554543070235486E-5</v>
      </c>
      <c r="AN16" s="420">
        <v>3.8083705200882316E-4</v>
      </c>
      <c r="AO16" s="420">
        <v>1.6868526702877771E-4</v>
      </c>
      <c r="AP16" s="420">
        <v>2.0525044316991519E-6</v>
      </c>
      <c r="AQ16" s="420">
        <v>6.5488281842161116E-4</v>
      </c>
      <c r="AR16" s="420">
        <v>0</v>
      </c>
      <c r="AS16" s="420">
        <v>1.1515840638202802E-3</v>
      </c>
      <c r="AT16" s="421">
        <v>3.9352875197207524E-4</v>
      </c>
      <c r="AU16" s="420">
        <v>1.8607734151950201E-4</v>
      </c>
      <c r="AV16" s="420">
        <v>7.408705460269728E-5</v>
      </c>
      <c r="AW16" s="420">
        <v>0</v>
      </c>
      <c r="AX16" s="420">
        <v>0</v>
      </c>
      <c r="AY16" s="420">
        <v>0</v>
      </c>
      <c r="AZ16" s="420">
        <v>2.9537815126050422</v>
      </c>
      <c r="BA16" s="420">
        <v>-9.6546171191985657E-5</v>
      </c>
      <c r="BB16" s="420">
        <v>3.6329365659649429E-4</v>
      </c>
      <c r="BC16" s="420">
        <v>8.7985727293046958E-3</v>
      </c>
      <c r="BD16" s="420">
        <v>4.4753224214641616E-3</v>
      </c>
      <c r="BE16" s="420">
        <v>6.004131554927945E-3</v>
      </c>
      <c r="BF16" s="420">
        <v>2.8078885121719374E-3</v>
      </c>
      <c r="BG16" s="420">
        <v>2.0094953515487164E-3</v>
      </c>
      <c r="BH16" s="420">
        <v>7.8611501158604093E-4</v>
      </c>
      <c r="BI16" s="420">
        <v>9.1451238500650262E-4</v>
      </c>
      <c r="BJ16" s="420">
        <v>8.7900931173505003E-4</v>
      </c>
      <c r="BK16" s="420">
        <v>4.3008784257240994E-3</v>
      </c>
      <c r="BL16" s="421">
        <v>2.4222384096723318E-3</v>
      </c>
    </row>
    <row r="17" spans="1:64" ht="15.75" customHeight="1" x14ac:dyDescent="0.15">
      <c r="A17" s="31">
        <v>13</v>
      </c>
      <c r="B17" s="47" t="s">
        <v>260</v>
      </c>
      <c r="C17" s="420">
        <v>2.4956880057234445E-3</v>
      </c>
      <c r="D17" s="420">
        <v>3.6010082823190496E-4</v>
      </c>
      <c r="E17" s="420">
        <v>2.5429116338207246E-5</v>
      </c>
      <c r="F17" s="420">
        <v>6.426735218508997E-5</v>
      </c>
      <c r="G17" s="420">
        <v>3.2475852888015004E-3</v>
      </c>
      <c r="H17" s="420">
        <v>7.6925803821475416E-4</v>
      </c>
      <c r="I17" s="420">
        <v>2.8895916355001139E-3</v>
      </c>
      <c r="J17" s="420">
        <v>5.6047859281935543E-3</v>
      </c>
      <c r="K17" s="420">
        <v>3.2120453801130305E-4</v>
      </c>
      <c r="L17" s="420">
        <v>3.5709583418381029E-3</v>
      </c>
      <c r="M17" s="420">
        <v>9.0504721680441163E-4</v>
      </c>
      <c r="N17" s="420">
        <v>2.3861919721497683E-2</v>
      </c>
      <c r="O17" s="420">
        <v>7.7371111732838213E-2</v>
      </c>
      <c r="P17" s="420">
        <v>6.366392669649063E-3</v>
      </c>
      <c r="Q17" s="420">
        <v>1.2159127453491984E-2</v>
      </c>
      <c r="R17" s="420">
        <v>3.4757380557410718E-3</v>
      </c>
      <c r="S17" s="420">
        <v>7.6467719163136952E-3</v>
      </c>
      <c r="T17" s="420">
        <v>6.6035899626645904E-3</v>
      </c>
      <c r="U17" s="420">
        <v>6.0094369298521544E-3</v>
      </c>
      <c r="V17" s="420">
        <v>1.2083018972723528E-2</v>
      </c>
      <c r="W17" s="420">
        <v>4.5141362486887356E-3</v>
      </c>
      <c r="X17" s="420">
        <v>2.7684084294402728E-3</v>
      </c>
      <c r="Y17" s="420">
        <v>5.3109264068602847E-3</v>
      </c>
      <c r="Z17" s="420">
        <v>1.1369708742595852E-2</v>
      </c>
      <c r="AA17" s="420">
        <v>2.9933949895719712E-3</v>
      </c>
      <c r="AB17" s="420">
        <v>6.3632873785759592E-3</v>
      </c>
      <c r="AC17" s="420">
        <v>4.9411826925743592E-2</v>
      </c>
      <c r="AD17" s="420">
        <v>4.4470956631616397E-5</v>
      </c>
      <c r="AE17" s="420">
        <v>4.9438064238776641E-3</v>
      </c>
      <c r="AF17" s="420">
        <v>2.6009815608985773E-4</v>
      </c>
      <c r="AG17" s="420">
        <v>1.303888888406503E-4</v>
      </c>
      <c r="AH17" s="420">
        <v>6.2339511178891165E-6</v>
      </c>
      <c r="AI17" s="420">
        <v>7.1567888425661951E-5</v>
      </c>
      <c r="AJ17" s="420">
        <v>1.2622070835648603E-5</v>
      </c>
      <c r="AK17" s="420">
        <v>7.0395998194549691E-6</v>
      </c>
      <c r="AL17" s="420">
        <v>1.5289625001828903E-4</v>
      </c>
      <c r="AM17" s="420">
        <v>1.4177319381992596E-3</v>
      </c>
      <c r="AN17" s="420">
        <v>4.5155176188965609E-4</v>
      </c>
      <c r="AO17" s="420">
        <v>2.5061811101418404E-4</v>
      </c>
      <c r="AP17" s="420">
        <v>6.8736092857124933E-4</v>
      </c>
      <c r="AQ17" s="420">
        <v>6.0030925021981019E-4</v>
      </c>
      <c r="AR17" s="420">
        <v>4.9898810352396964E-3</v>
      </c>
      <c r="AS17" s="420">
        <v>3.5492038812378985E-3</v>
      </c>
      <c r="AT17" s="421">
        <v>5.1270664469391667E-3</v>
      </c>
      <c r="AU17" s="420">
        <v>5.9618809919681243E-4</v>
      </c>
      <c r="AV17" s="420">
        <v>3.2351885208861198E-4</v>
      </c>
      <c r="AW17" s="420">
        <v>0</v>
      </c>
      <c r="AX17" s="420">
        <v>0</v>
      </c>
      <c r="AY17" s="420">
        <v>0</v>
      </c>
      <c r="AZ17" s="420">
        <v>1.1734693877551021</v>
      </c>
      <c r="BA17" s="420">
        <v>1.3579422582851228E-4</v>
      </c>
      <c r="BB17" s="420">
        <v>5.3651759389477006E-3</v>
      </c>
      <c r="BC17" s="420">
        <v>6.3148154289536752E-3</v>
      </c>
      <c r="BD17" s="420">
        <v>1.1989737818551855E-2</v>
      </c>
      <c r="BE17" s="420">
        <v>9.9829437254174667E-3</v>
      </c>
      <c r="BF17" s="420">
        <v>4.8238639490371001E-3</v>
      </c>
      <c r="BG17" s="420">
        <v>6.7128085591353663E-3</v>
      </c>
      <c r="BH17" s="420">
        <v>6.5578145701676626E-3</v>
      </c>
      <c r="BI17" s="420">
        <v>1.1454724183371453E-2</v>
      </c>
      <c r="BJ17" s="420">
        <v>1.0100682927154067E-2</v>
      </c>
      <c r="BK17" s="420">
        <v>7.3950371114099253E-4</v>
      </c>
      <c r="BL17" s="421">
        <v>5.4758878206668674E-3</v>
      </c>
    </row>
    <row r="18" spans="1:64" ht="15.75" customHeight="1" x14ac:dyDescent="0.15">
      <c r="A18" s="32">
        <v>14</v>
      </c>
      <c r="B18" s="47" t="s">
        <v>31</v>
      </c>
      <c r="C18" s="420">
        <v>4.159480009539074E-5</v>
      </c>
      <c r="D18" s="420">
        <v>0</v>
      </c>
      <c r="E18" s="420">
        <v>7.6287349014621738E-5</v>
      </c>
      <c r="F18" s="420">
        <v>1.1568123393316196E-3</v>
      </c>
      <c r="G18" s="420">
        <v>0</v>
      </c>
      <c r="H18" s="420">
        <v>2.4105781842674324E-4</v>
      </c>
      <c r="I18" s="420">
        <v>9.4228985185919913E-3</v>
      </c>
      <c r="J18" s="420">
        <v>5.6950302537530247E-5</v>
      </c>
      <c r="K18" s="420">
        <v>0</v>
      </c>
      <c r="L18" s="420">
        <v>1.4956784159044884E-3</v>
      </c>
      <c r="M18" s="420">
        <v>3.8236490942511964E-3</v>
      </c>
      <c r="N18" s="420">
        <v>3.3767360657365833E-3</v>
      </c>
      <c r="O18" s="420">
        <v>6.3863191263552428E-3</v>
      </c>
      <c r="P18" s="420">
        <v>0.5144542440810107</v>
      </c>
      <c r="Q18" s="420">
        <v>1.1800744564299068E-3</v>
      </c>
      <c r="R18" s="420">
        <v>0.21547690860388793</v>
      </c>
      <c r="S18" s="420">
        <v>9.2339365935053264E-2</v>
      </c>
      <c r="T18" s="420">
        <v>9.7132731551580753E-2</v>
      </c>
      <c r="U18" s="420">
        <v>3.0765230156233617E-2</v>
      </c>
      <c r="V18" s="420">
        <v>3.1312631047873841E-3</v>
      </c>
      <c r="W18" s="420">
        <v>5.0602890444469611E-2</v>
      </c>
      <c r="X18" s="420">
        <v>1.1212384498234231E-2</v>
      </c>
      <c r="Y18" s="420">
        <v>4.5153991367735229E-2</v>
      </c>
      <c r="Z18" s="420">
        <v>5.2705875800030987E-3</v>
      </c>
      <c r="AA18" s="420">
        <v>0.11281634944377925</v>
      </c>
      <c r="AB18" s="420">
        <v>3.5425776946957305E-3</v>
      </c>
      <c r="AC18" s="420">
        <v>2.2479182239811053E-2</v>
      </c>
      <c r="AD18" s="420">
        <v>0</v>
      </c>
      <c r="AE18" s="420">
        <v>3.4118746886664347E-5</v>
      </c>
      <c r="AF18" s="420">
        <v>0</v>
      </c>
      <c r="AG18" s="420">
        <v>0</v>
      </c>
      <c r="AH18" s="420">
        <v>0</v>
      </c>
      <c r="AI18" s="420">
        <v>0</v>
      </c>
      <c r="AJ18" s="420">
        <v>8.98221785048482E-5</v>
      </c>
      <c r="AK18" s="420">
        <v>0</v>
      </c>
      <c r="AL18" s="420">
        <v>1.9020586126677105E-5</v>
      </c>
      <c r="AM18" s="420">
        <v>0</v>
      </c>
      <c r="AN18" s="420">
        <v>2.2719585503882069E-6</v>
      </c>
      <c r="AO18" s="420">
        <v>4.8195790579650773E-6</v>
      </c>
      <c r="AP18" s="420">
        <v>1.4344725417097409E-4</v>
      </c>
      <c r="AQ18" s="420">
        <v>2.4968299177294543E-5</v>
      </c>
      <c r="AR18" s="420">
        <v>2.1415798434505134E-5</v>
      </c>
      <c r="AS18" s="420">
        <v>4.9151206257061174E-3</v>
      </c>
      <c r="AT18" s="421">
        <v>4.182231527952076E-2</v>
      </c>
      <c r="AU18" s="420">
        <v>0</v>
      </c>
      <c r="AV18" s="420">
        <v>-1.1374003880181702E-4</v>
      </c>
      <c r="AW18" s="420">
        <v>0</v>
      </c>
      <c r="AX18" s="420">
        <v>-1.0199413312008184E-3</v>
      </c>
      <c r="AY18" s="420">
        <v>0</v>
      </c>
      <c r="AZ18" s="420">
        <v>19.777911164465785</v>
      </c>
      <c r="BA18" s="420">
        <v>-1.0525063305177162E-3</v>
      </c>
      <c r="BB18" s="420">
        <v>4.2784946461467001E-2</v>
      </c>
      <c r="BC18" s="420">
        <v>4.4955593716047293E-2</v>
      </c>
      <c r="BD18" s="420">
        <v>5.8682928920753961E-2</v>
      </c>
      <c r="BE18" s="420">
        <v>5.3828600823901937E-2</v>
      </c>
      <c r="BF18" s="420">
        <v>2.5075507348724258E-2</v>
      </c>
      <c r="BG18" s="420">
        <v>4.6007886538380845E-2</v>
      </c>
      <c r="BH18" s="420">
        <v>2.0344801983799107E-2</v>
      </c>
      <c r="BI18" s="420">
        <v>6.6474538698268151E-2</v>
      </c>
      <c r="BJ18" s="420">
        <v>5.3719235541064961E-2</v>
      </c>
      <c r="BK18" s="420">
        <v>2.9047061559858934E-3</v>
      </c>
      <c r="BL18" s="421">
        <v>4.3192455248180266E-2</v>
      </c>
    </row>
    <row r="19" spans="1:64" ht="15.75" customHeight="1" x14ac:dyDescent="0.15">
      <c r="A19" s="31">
        <v>15</v>
      </c>
      <c r="B19" s="47" t="s">
        <v>32</v>
      </c>
      <c r="C19" s="420">
        <v>0</v>
      </c>
      <c r="D19" s="420">
        <v>0</v>
      </c>
      <c r="E19" s="420">
        <v>0</v>
      </c>
      <c r="F19" s="420">
        <v>3.2133676092544985E-4</v>
      </c>
      <c r="G19" s="420">
        <v>1.8206434845320144E-3</v>
      </c>
      <c r="H19" s="420">
        <v>7.0899358360806838E-6</v>
      </c>
      <c r="I19" s="420">
        <v>2.4840860955359385E-3</v>
      </c>
      <c r="J19" s="420">
        <v>4.6375069435561174E-3</v>
      </c>
      <c r="K19" s="420">
        <v>1.1546568359883443E-5</v>
      </c>
      <c r="L19" s="420">
        <v>2.4646996904844338E-3</v>
      </c>
      <c r="M19" s="420">
        <v>1.9854911810515386E-3</v>
      </c>
      <c r="N19" s="420">
        <v>3.342236904693454E-2</v>
      </c>
      <c r="O19" s="420">
        <v>8.2337735007063789E-3</v>
      </c>
      <c r="P19" s="420">
        <v>8.5159809119612732E-3</v>
      </c>
      <c r="Q19" s="420">
        <v>0.59027433324430534</v>
      </c>
      <c r="R19" s="420">
        <v>6.2561489684095625E-2</v>
      </c>
      <c r="S19" s="420">
        <v>4.1611089718906431E-2</v>
      </c>
      <c r="T19" s="420">
        <v>2.0750600981286796E-2</v>
      </c>
      <c r="U19" s="420">
        <v>3.4565167243367938E-2</v>
      </c>
      <c r="V19" s="420">
        <v>4.225469458034594E-2</v>
      </c>
      <c r="W19" s="420">
        <v>6.5273700935430223E-2</v>
      </c>
      <c r="X19" s="420">
        <v>4.7191783310923982E-2</v>
      </c>
      <c r="Y19" s="420">
        <v>2.5810815330150345E-2</v>
      </c>
      <c r="Z19" s="420">
        <v>1.860545265609416E-2</v>
      </c>
      <c r="AA19" s="420">
        <v>1.0429805331618422E-2</v>
      </c>
      <c r="AB19" s="420">
        <v>1.536229707024513E-2</v>
      </c>
      <c r="AC19" s="420">
        <v>8.4125615374345611E-3</v>
      </c>
      <c r="AD19" s="420">
        <v>1.7481686400014723E-4</v>
      </c>
      <c r="AE19" s="420">
        <v>2.2518372945198468E-4</v>
      </c>
      <c r="AF19" s="420">
        <v>6.1928132402347077E-6</v>
      </c>
      <c r="AG19" s="420">
        <v>1.374799604868122E-5</v>
      </c>
      <c r="AH19" s="420">
        <v>0</v>
      </c>
      <c r="AI19" s="420">
        <v>0</v>
      </c>
      <c r="AJ19" s="420">
        <v>1.086085164927903E-5</v>
      </c>
      <c r="AK19" s="420">
        <v>5.714498676969328E-5</v>
      </c>
      <c r="AL19" s="420">
        <v>1.2509693183314555E-4</v>
      </c>
      <c r="AM19" s="420">
        <v>1.6790591966206724E-4</v>
      </c>
      <c r="AN19" s="420">
        <v>1.2896204721641058E-3</v>
      </c>
      <c r="AO19" s="420">
        <v>2.120614785504634E-4</v>
      </c>
      <c r="AP19" s="420">
        <v>4.506387507819472E-4</v>
      </c>
      <c r="AQ19" s="420">
        <v>3.2244774937534667E-4</v>
      </c>
      <c r="AR19" s="420">
        <v>9.4229513111822587E-4</v>
      </c>
      <c r="AS19" s="420">
        <v>3.8071296494752481E-3</v>
      </c>
      <c r="AT19" s="421">
        <v>1.6696439509967631E-2</v>
      </c>
      <c r="AU19" s="420">
        <v>8.7021244292702433E-5</v>
      </c>
      <c r="AV19" s="420">
        <v>5.5245161703739701E-4</v>
      </c>
      <c r="AW19" s="420">
        <v>0</v>
      </c>
      <c r="AX19" s="420">
        <v>0</v>
      </c>
      <c r="AY19" s="420">
        <v>2.1420205173117825E-3</v>
      </c>
      <c r="AZ19" s="420">
        <v>4.7424969987995196</v>
      </c>
      <c r="BA19" s="420">
        <v>6.2357909912574166E-4</v>
      </c>
      <c r="BB19" s="420">
        <v>1.7554098541957098E-2</v>
      </c>
      <c r="BC19" s="420">
        <v>5.4668544313848568E-3</v>
      </c>
      <c r="BD19" s="420">
        <v>1.934779547384656E-2</v>
      </c>
      <c r="BE19" s="420">
        <v>1.4439148521737097E-2</v>
      </c>
      <c r="BF19" s="420">
        <v>7.2009498115064401E-3</v>
      </c>
      <c r="BG19" s="420">
        <v>1.6645042813818831E-2</v>
      </c>
      <c r="BH19" s="420">
        <v>5.9655318416713198E-2</v>
      </c>
      <c r="BI19" s="420">
        <v>2.8045413959334853E-2</v>
      </c>
      <c r="BJ19" s="420">
        <v>3.6785847849511888E-2</v>
      </c>
      <c r="BK19" s="420">
        <v>-1.5698335096644814E-2</v>
      </c>
      <c r="BL19" s="421">
        <v>9.2915884846758914E-3</v>
      </c>
    </row>
    <row r="20" spans="1:64" ht="15.75" customHeight="1" x14ac:dyDescent="0.15">
      <c r="A20" s="32">
        <v>16</v>
      </c>
      <c r="B20" s="47" t="s">
        <v>33</v>
      </c>
      <c r="C20" s="420">
        <v>1.1396975226137063E-3</v>
      </c>
      <c r="D20" s="420">
        <v>5.4015124234785738E-4</v>
      </c>
      <c r="E20" s="420">
        <v>7.883026064844247E-4</v>
      </c>
      <c r="F20" s="420">
        <v>1.8894601542416452E-2</v>
      </c>
      <c r="G20" s="420">
        <v>1.2924119444009769E-2</v>
      </c>
      <c r="H20" s="420">
        <v>9.4650643411677124E-4</v>
      </c>
      <c r="I20" s="420">
        <v>1.3632571138507856E-2</v>
      </c>
      <c r="J20" s="420">
        <v>1.1582815377633076E-2</v>
      </c>
      <c r="K20" s="420">
        <v>4.4821678997002091E-4</v>
      </c>
      <c r="L20" s="420">
        <v>1.8753452704307792E-3</v>
      </c>
      <c r="M20" s="420">
        <v>2.4059756502542082E-2</v>
      </c>
      <c r="N20" s="420">
        <v>1.9016355738621812E-2</v>
      </c>
      <c r="O20" s="420">
        <v>1.0733270595416742E-2</v>
      </c>
      <c r="P20" s="420">
        <v>1.6025908796837383E-3</v>
      </c>
      <c r="Q20" s="420">
        <v>2.5427470389124784E-3</v>
      </c>
      <c r="R20" s="420">
        <v>9.6452628706436574E-2</v>
      </c>
      <c r="S20" s="420">
        <v>2.7278654858169684E-2</v>
      </c>
      <c r="T20" s="420">
        <v>3.2561431536161249E-2</v>
      </c>
      <c r="U20" s="420">
        <v>5.6423613295585616E-2</v>
      </c>
      <c r="V20" s="420">
        <v>1.818354339565002E-2</v>
      </c>
      <c r="W20" s="420">
        <v>3.3363536957274224E-2</v>
      </c>
      <c r="X20" s="420">
        <v>2.8985698758841234E-2</v>
      </c>
      <c r="Y20" s="420">
        <v>8.2273136367155362E-3</v>
      </c>
      <c r="Z20" s="420">
        <v>1.361162314254433E-3</v>
      </c>
      <c r="AA20" s="420">
        <v>1.751269306065311E-2</v>
      </c>
      <c r="AB20" s="420">
        <v>1.679629691446629E-2</v>
      </c>
      <c r="AC20" s="420">
        <v>9.1645227055638934E-2</v>
      </c>
      <c r="AD20" s="420">
        <v>4.8764704168462116E-4</v>
      </c>
      <c r="AE20" s="420">
        <v>7.8473117839327996E-4</v>
      </c>
      <c r="AF20" s="420">
        <v>1.5791673762598506E-4</v>
      </c>
      <c r="AG20" s="420">
        <v>3.0951804156757255E-3</v>
      </c>
      <c r="AH20" s="420">
        <v>1.127778429509031E-4</v>
      </c>
      <c r="AI20" s="420">
        <v>3.1779550455680839E-4</v>
      </c>
      <c r="AJ20" s="420">
        <v>9.5780970085398585E-4</v>
      </c>
      <c r="AK20" s="420">
        <v>3.8842027239110359E-4</v>
      </c>
      <c r="AL20" s="420">
        <v>3.131081100853E-3</v>
      </c>
      <c r="AM20" s="420">
        <v>2.0988239957758407E-4</v>
      </c>
      <c r="AN20" s="420">
        <v>3.4590568929660447E-4</v>
      </c>
      <c r="AO20" s="420">
        <v>2.3278566849971325E-3</v>
      </c>
      <c r="AP20" s="420">
        <v>1.2887447270591009E-3</v>
      </c>
      <c r="AQ20" s="420">
        <v>2.4347658597744649E-3</v>
      </c>
      <c r="AR20" s="420">
        <v>3.8548437182109243E-4</v>
      </c>
      <c r="AS20" s="420">
        <v>5.8196771931864006E-3</v>
      </c>
      <c r="AT20" s="421">
        <v>1.1600406136966997E-2</v>
      </c>
      <c r="AU20" s="420">
        <v>2.0042658924861786E-3</v>
      </c>
      <c r="AV20" s="420">
        <v>9.9342293114321168E-4</v>
      </c>
      <c r="AW20" s="420">
        <v>5.9869471722472496E-6</v>
      </c>
      <c r="AX20" s="420">
        <v>6.7109183241329201E-4</v>
      </c>
      <c r="AY20" s="420">
        <v>3.433547707066182E-3</v>
      </c>
      <c r="AZ20" s="420">
        <v>-2.8967587034813924</v>
      </c>
      <c r="BA20" s="420">
        <v>1.6478118126536422E-3</v>
      </c>
      <c r="BB20" s="420">
        <v>1.2747104485510996E-2</v>
      </c>
      <c r="BC20" s="420">
        <v>5.6578366380445003E-3</v>
      </c>
      <c r="BD20" s="420">
        <v>2.33014337316555E-2</v>
      </c>
      <c r="BE20" s="420">
        <v>1.7062217756825458E-2</v>
      </c>
      <c r="BF20" s="420">
        <v>8.9863629142830879E-3</v>
      </c>
      <c r="BG20" s="420">
        <v>1.400641150854208E-2</v>
      </c>
      <c r="BH20" s="420">
        <v>1.2230559957699286E-2</v>
      </c>
      <c r="BI20" s="420">
        <v>1.4312293780548855E-2</v>
      </c>
      <c r="BJ20" s="420">
        <v>1.3736674930447742E-2</v>
      </c>
      <c r="BK20" s="420">
        <v>5.3095292770324511E-3</v>
      </c>
      <c r="BL20" s="421">
        <v>1.4104892954760388E-2</v>
      </c>
    </row>
    <row r="21" spans="1:64" ht="15.75" customHeight="1" x14ac:dyDescent="0.15">
      <c r="A21" s="31">
        <v>17</v>
      </c>
      <c r="B21" s="47" t="s">
        <v>150</v>
      </c>
      <c r="C21" s="420">
        <v>0</v>
      </c>
      <c r="D21" s="420">
        <v>0</v>
      </c>
      <c r="E21" s="420">
        <v>0</v>
      </c>
      <c r="F21" s="420">
        <v>2.2493573264781492E-3</v>
      </c>
      <c r="G21" s="420">
        <v>0</v>
      </c>
      <c r="H21" s="420">
        <v>0</v>
      </c>
      <c r="I21" s="420">
        <v>1.9356325594692837E-3</v>
      </c>
      <c r="J21" s="420">
        <v>1.7523170011547769E-5</v>
      </c>
      <c r="K21" s="420">
        <v>0</v>
      </c>
      <c r="L21" s="420">
        <v>4.9043204694772236E-4</v>
      </c>
      <c r="M21" s="420">
        <v>0</v>
      </c>
      <c r="N21" s="420">
        <v>5.1435112827938048E-3</v>
      </c>
      <c r="O21" s="420">
        <v>1.3433929805982607E-3</v>
      </c>
      <c r="P21" s="420">
        <v>2.4418478192364258E-4</v>
      </c>
      <c r="Q21" s="420">
        <v>3.4066814562064286E-5</v>
      </c>
      <c r="R21" s="420">
        <v>1.4263811390941537E-3</v>
      </c>
      <c r="S21" s="420">
        <v>0.16809857527916827</v>
      </c>
      <c r="T21" s="420">
        <v>3.5246446563853152E-2</v>
      </c>
      <c r="U21" s="420">
        <v>2.5124043200167766E-2</v>
      </c>
      <c r="V21" s="420">
        <v>1.9347641948279772E-3</v>
      </c>
      <c r="W21" s="420">
        <v>1.3825567720512036E-2</v>
      </c>
      <c r="X21" s="420">
        <v>3.1417141007132449E-3</v>
      </c>
      <c r="Y21" s="420">
        <v>7.1305889492254103E-3</v>
      </c>
      <c r="Z21" s="420">
        <v>1.5508895422003833E-3</v>
      </c>
      <c r="AA21" s="420">
        <v>2.1866883635988956E-2</v>
      </c>
      <c r="AB21" s="420">
        <v>1.6829678094157182E-4</v>
      </c>
      <c r="AC21" s="420">
        <v>5.8343260373084705E-3</v>
      </c>
      <c r="AD21" s="420">
        <v>0</v>
      </c>
      <c r="AE21" s="420">
        <v>1.235439824766116E-2</v>
      </c>
      <c r="AF21" s="420">
        <v>0</v>
      </c>
      <c r="AG21" s="420">
        <v>4.1967566885447936E-6</v>
      </c>
      <c r="AH21" s="420">
        <v>0</v>
      </c>
      <c r="AI21" s="420">
        <v>0</v>
      </c>
      <c r="AJ21" s="420">
        <v>9.4812299532895313E-5</v>
      </c>
      <c r="AK21" s="420">
        <v>4.1409410702676291E-6</v>
      </c>
      <c r="AL21" s="420">
        <v>2.0776332538370376E-4</v>
      </c>
      <c r="AM21" s="420">
        <v>0</v>
      </c>
      <c r="AN21" s="420">
        <v>0</v>
      </c>
      <c r="AO21" s="420">
        <v>0</v>
      </c>
      <c r="AP21" s="420">
        <v>9.4661504389964898E-3</v>
      </c>
      <c r="AQ21" s="420">
        <v>7.4904897531883624E-6</v>
      </c>
      <c r="AR21" s="420">
        <v>0</v>
      </c>
      <c r="AS21" s="420">
        <v>0</v>
      </c>
      <c r="AT21" s="421">
        <v>6.2087419017098095E-3</v>
      </c>
      <c r="AU21" s="420">
        <v>0</v>
      </c>
      <c r="AV21" s="420">
        <v>4.3688226824538989E-5</v>
      </c>
      <c r="AW21" s="420">
        <v>0</v>
      </c>
      <c r="AX21" s="420">
        <v>5.7109323668034229E-3</v>
      </c>
      <c r="AY21" s="420">
        <v>4.3846200441213005E-2</v>
      </c>
      <c r="AZ21" s="420">
        <v>-2.166266506602641</v>
      </c>
      <c r="BA21" s="420">
        <v>1.1660368879729405E-2</v>
      </c>
      <c r="BB21" s="420">
        <v>1.1710568928632233E-2</v>
      </c>
      <c r="BC21" s="420">
        <v>3.1455083995771967E-2</v>
      </c>
      <c r="BD21" s="420">
        <v>1.9940430650522943E-2</v>
      </c>
      <c r="BE21" s="420">
        <v>2.4012299256178368E-2</v>
      </c>
      <c r="BF21" s="420">
        <v>1.7540924549512626E-2</v>
      </c>
      <c r="BG21" s="420">
        <v>1.5300661337074221E-2</v>
      </c>
      <c r="BH21" s="420">
        <v>1.9722105584225928E-2</v>
      </c>
      <c r="BI21" s="420">
        <v>2.4854710493726444E-2</v>
      </c>
      <c r="BJ21" s="420">
        <v>2.343549728615802E-2</v>
      </c>
      <c r="BK21" s="420">
        <v>1.2978410920604278E-2</v>
      </c>
      <c r="BL21" s="421">
        <v>1.2330613986898902E-2</v>
      </c>
    </row>
    <row r="22" spans="1:64" ht="15.75" customHeight="1" x14ac:dyDescent="0.15">
      <c r="A22" s="32">
        <v>18</v>
      </c>
      <c r="B22" s="47" t="s">
        <v>151</v>
      </c>
      <c r="C22" s="420">
        <v>0</v>
      </c>
      <c r="D22" s="420">
        <v>1.8005041411595248E-4</v>
      </c>
      <c r="E22" s="420">
        <v>0</v>
      </c>
      <c r="F22" s="420">
        <v>2.1208226221079689E-3</v>
      </c>
      <c r="G22" s="420">
        <v>0</v>
      </c>
      <c r="H22" s="420">
        <v>0</v>
      </c>
      <c r="I22" s="420">
        <v>1.0648167056613241E-4</v>
      </c>
      <c r="J22" s="420">
        <v>0</v>
      </c>
      <c r="K22" s="420">
        <v>1.4695632458033472E-5</v>
      </c>
      <c r="L22" s="420">
        <v>3.2658315853564238E-3</v>
      </c>
      <c r="M22" s="420">
        <v>0</v>
      </c>
      <c r="N22" s="420">
        <v>4.4901180812193884E-3</v>
      </c>
      <c r="O22" s="420">
        <v>1.0774890343524777E-3</v>
      </c>
      <c r="P22" s="420">
        <v>2.6587706747268166E-4</v>
      </c>
      <c r="Q22" s="420">
        <v>3.4339349078560801E-4</v>
      </c>
      <c r="R22" s="420">
        <v>6.831189722156394E-4</v>
      </c>
      <c r="S22" s="420">
        <v>6.1383647798742141E-3</v>
      </c>
      <c r="T22" s="420">
        <v>0.13133671888231382</v>
      </c>
      <c r="U22" s="420">
        <v>2.8788927335640139E-3</v>
      </c>
      <c r="V22" s="420">
        <v>3.4390664994191078E-3</v>
      </c>
      <c r="W22" s="420">
        <v>2.4071159173451014E-3</v>
      </c>
      <c r="X22" s="420">
        <v>1.2058103541118133E-3</v>
      </c>
      <c r="Y22" s="420">
        <v>7.5065314152466221E-4</v>
      </c>
      <c r="Z22" s="420">
        <v>2.4890819813092572E-4</v>
      </c>
      <c r="AA22" s="420">
        <v>3.1195261731088316E-3</v>
      </c>
      <c r="AB22" s="420">
        <v>5.4244416997696699E-5</v>
      </c>
      <c r="AC22" s="420">
        <v>6.8688450472402399E-5</v>
      </c>
      <c r="AD22" s="420">
        <v>6.6450854736898061E-6</v>
      </c>
      <c r="AE22" s="420">
        <v>2.968330979139798E-4</v>
      </c>
      <c r="AF22" s="420">
        <v>0</v>
      </c>
      <c r="AG22" s="420">
        <v>3.4731779491405185E-6</v>
      </c>
      <c r="AH22" s="420">
        <v>0</v>
      </c>
      <c r="AI22" s="420">
        <v>0</v>
      </c>
      <c r="AJ22" s="420">
        <v>4.1682187410746547E-5</v>
      </c>
      <c r="AK22" s="420">
        <v>2.0704705351338145E-6</v>
      </c>
      <c r="AL22" s="420">
        <v>1.0973415073082945E-5</v>
      </c>
      <c r="AM22" s="420">
        <v>0</v>
      </c>
      <c r="AN22" s="420">
        <v>0</v>
      </c>
      <c r="AO22" s="420">
        <v>0</v>
      </c>
      <c r="AP22" s="420">
        <v>1.399853633628415E-2</v>
      </c>
      <c r="AQ22" s="420">
        <v>8.5605597179295578E-6</v>
      </c>
      <c r="AR22" s="420">
        <v>0</v>
      </c>
      <c r="AS22" s="420">
        <v>0</v>
      </c>
      <c r="AT22" s="421">
        <v>4.5540497895600537E-3</v>
      </c>
      <c r="AU22" s="420">
        <v>0</v>
      </c>
      <c r="AV22" s="420">
        <v>2.4803291337576937E-5</v>
      </c>
      <c r="AW22" s="420">
        <v>0</v>
      </c>
      <c r="AX22" s="420">
        <v>3.620052637841745E-3</v>
      </c>
      <c r="AY22" s="420">
        <v>0.12694374282228307</v>
      </c>
      <c r="AZ22" s="420">
        <v>-5.6710684273709484</v>
      </c>
      <c r="BA22" s="420">
        <v>3.3171046429957676E-2</v>
      </c>
      <c r="BB22" s="420">
        <v>1.9754148241074167E-2</v>
      </c>
      <c r="BC22" s="420">
        <v>6.0482671802425357E-2</v>
      </c>
      <c r="BD22" s="420">
        <v>3.9351064235693858E-2</v>
      </c>
      <c r="BE22" s="420">
        <v>4.6823727707018162E-2</v>
      </c>
      <c r="BF22" s="420">
        <v>3.9670868712362924E-2</v>
      </c>
      <c r="BG22" s="420">
        <v>2.7654036236732085E-2</v>
      </c>
      <c r="BH22" s="420">
        <v>2.2194078602471121E-2</v>
      </c>
      <c r="BI22" s="420">
        <v>3.962011426827218E-2</v>
      </c>
      <c r="BJ22" s="420">
        <v>3.4801652608251278E-2</v>
      </c>
      <c r="BK22" s="420">
        <v>4.3439736419940402E-2</v>
      </c>
      <c r="BL22" s="421">
        <v>2.5044425029183245E-2</v>
      </c>
    </row>
    <row r="23" spans="1:64" ht="15.75" customHeight="1" x14ac:dyDescent="0.15">
      <c r="A23" s="31">
        <v>19</v>
      </c>
      <c r="B23" s="47" t="s">
        <v>152</v>
      </c>
      <c r="C23" s="420">
        <v>6.5442485483414772E-4</v>
      </c>
      <c r="D23" s="420">
        <v>0</v>
      </c>
      <c r="E23" s="420">
        <v>0</v>
      </c>
      <c r="F23" s="420">
        <v>0</v>
      </c>
      <c r="G23" s="420">
        <v>0</v>
      </c>
      <c r="H23" s="420">
        <v>0</v>
      </c>
      <c r="I23" s="420">
        <v>0</v>
      </c>
      <c r="J23" s="420">
        <v>0</v>
      </c>
      <c r="K23" s="420">
        <v>0</v>
      </c>
      <c r="L23" s="420">
        <v>0</v>
      </c>
      <c r="M23" s="420">
        <v>0</v>
      </c>
      <c r="N23" s="420">
        <v>0</v>
      </c>
      <c r="O23" s="420">
        <v>0</v>
      </c>
      <c r="P23" s="420">
        <v>0</v>
      </c>
      <c r="Q23" s="420">
        <v>0</v>
      </c>
      <c r="R23" s="420">
        <v>2.4236809789516774E-5</v>
      </c>
      <c r="S23" s="420">
        <v>3.7376460017969453E-3</v>
      </c>
      <c r="T23" s="420">
        <v>4.9130062208830568E-3</v>
      </c>
      <c r="U23" s="420">
        <v>0.1025303554576911</v>
      </c>
      <c r="V23" s="420">
        <v>1.1108693941596041E-4</v>
      </c>
      <c r="W23" s="420">
        <v>1.0902943688942193E-3</v>
      </c>
      <c r="X23" s="420">
        <v>1.7905457861057612E-3</v>
      </c>
      <c r="Y23" s="420">
        <v>3.1484565634017666E-4</v>
      </c>
      <c r="Z23" s="420">
        <v>1.0095577266848734E-3</v>
      </c>
      <c r="AA23" s="420">
        <v>2.3805040273153954E-4</v>
      </c>
      <c r="AB23" s="420">
        <v>3.073850296536146E-4</v>
      </c>
      <c r="AC23" s="420">
        <v>1.7381725260387273E-4</v>
      </c>
      <c r="AD23" s="420">
        <v>0</v>
      </c>
      <c r="AE23" s="420">
        <v>1.1259186472599234E-4</v>
      </c>
      <c r="AF23" s="420">
        <v>3.0964066201173541E-5</v>
      </c>
      <c r="AG23" s="420">
        <v>1.238043223120714E-3</v>
      </c>
      <c r="AH23" s="420">
        <v>1.0767733749081201E-5</v>
      </c>
      <c r="AI23" s="420">
        <v>0</v>
      </c>
      <c r="AJ23" s="420">
        <v>2.2015239829619656E-5</v>
      </c>
      <c r="AK23" s="420">
        <v>1.238141380010021E-4</v>
      </c>
      <c r="AL23" s="420">
        <v>1.9174213937700265E-3</v>
      </c>
      <c r="AM23" s="420">
        <v>0</v>
      </c>
      <c r="AN23" s="420">
        <v>1.0672241295629803E-2</v>
      </c>
      <c r="AO23" s="420">
        <v>0</v>
      </c>
      <c r="AP23" s="420">
        <v>4.9162042260154021E-3</v>
      </c>
      <c r="AQ23" s="420">
        <v>7.7401727449613079E-4</v>
      </c>
      <c r="AR23" s="420">
        <v>2.4713831393418925E-2</v>
      </c>
      <c r="AS23" s="420">
        <v>0</v>
      </c>
      <c r="AT23" s="421">
        <v>2.789456787248539E-3</v>
      </c>
      <c r="AU23" s="420">
        <v>1.5552733022525543E-4</v>
      </c>
      <c r="AV23" s="420">
        <v>3.437488684507138E-4</v>
      </c>
      <c r="AW23" s="420">
        <v>3.2072931279895983E-6</v>
      </c>
      <c r="AX23" s="420">
        <v>1.6173460978744572E-2</v>
      </c>
      <c r="AY23" s="420">
        <v>3.3058729385809685E-2</v>
      </c>
      <c r="AZ23" s="420">
        <v>-3.0546218487394956</v>
      </c>
      <c r="BA23" s="420">
        <v>9.4958054544110309E-3</v>
      </c>
      <c r="BB23" s="420">
        <v>7.1919125263058175E-3</v>
      </c>
      <c r="BC23" s="420">
        <v>5.8475606089896806E-3</v>
      </c>
      <c r="BD23" s="420">
        <v>4.6820539074291366E-2</v>
      </c>
      <c r="BE23" s="420">
        <v>3.2331471996827427E-2</v>
      </c>
      <c r="BF23" s="420">
        <v>2.0367499535145602E-2</v>
      </c>
      <c r="BG23" s="420">
        <v>1.4528550479147256E-2</v>
      </c>
      <c r="BH23" s="420">
        <v>1.7760204319669379E-2</v>
      </c>
      <c r="BI23" s="420">
        <v>1.1152938451624456E-2</v>
      </c>
      <c r="BJ23" s="420">
        <v>1.2979909190885574E-2</v>
      </c>
      <c r="BK23" s="420">
        <v>2.6085637750818923E-2</v>
      </c>
      <c r="BL23" s="421">
        <v>1.5093962982037586E-2</v>
      </c>
    </row>
    <row r="24" spans="1:64" ht="15.75" customHeight="1" x14ac:dyDescent="0.15">
      <c r="A24" s="32">
        <v>20</v>
      </c>
      <c r="B24" s="47" t="s">
        <v>238</v>
      </c>
      <c r="C24" s="420">
        <v>0</v>
      </c>
      <c r="D24" s="420">
        <v>0</v>
      </c>
      <c r="E24" s="420">
        <v>0</v>
      </c>
      <c r="F24" s="420">
        <v>6.426735218508997E-5</v>
      </c>
      <c r="G24" s="420">
        <v>1.3607200930732545E-6</v>
      </c>
      <c r="H24" s="420">
        <v>0</v>
      </c>
      <c r="I24" s="420">
        <v>1.1669224171630949E-5</v>
      </c>
      <c r="J24" s="420">
        <v>3.5046340023095539E-6</v>
      </c>
      <c r="K24" s="420">
        <v>1.0496880327166766E-6</v>
      </c>
      <c r="L24" s="420">
        <v>0</v>
      </c>
      <c r="M24" s="420">
        <v>2.3386232992362056E-6</v>
      </c>
      <c r="N24" s="420">
        <v>0</v>
      </c>
      <c r="O24" s="420">
        <v>0</v>
      </c>
      <c r="P24" s="420">
        <v>5.8627798781186688E-7</v>
      </c>
      <c r="Q24" s="420">
        <v>4.2242850056959711E-5</v>
      </c>
      <c r="R24" s="420">
        <v>8.143568089277636E-3</v>
      </c>
      <c r="S24" s="420">
        <v>1.4941342574765756E-2</v>
      </c>
      <c r="T24" s="420">
        <v>1.2481705143793147E-2</v>
      </c>
      <c r="U24" s="420">
        <v>0.14230638565586662</v>
      </c>
      <c r="V24" s="420">
        <v>0.26613190648331148</v>
      </c>
      <c r="W24" s="420">
        <v>8.6860470901313547E-2</v>
      </c>
      <c r="X24" s="420">
        <v>0.29803006927628256</v>
      </c>
      <c r="Y24" s="420">
        <v>1.4106033882738593E-2</v>
      </c>
      <c r="Z24" s="420">
        <v>7.467245943927771E-3</v>
      </c>
      <c r="AA24" s="420">
        <v>1.6183874394659144E-3</v>
      </c>
      <c r="AB24" s="420">
        <v>1.838746647973206E-3</v>
      </c>
      <c r="AC24" s="420">
        <v>3.2280346912147792E-4</v>
      </c>
      <c r="AD24" s="420">
        <v>4.6004437894775584E-6</v>
      </c>
      <c r="AE24" s="420">
        <v>2.3883122820665044E-5</v>
      </c>
      <c r="AF24" s="420">
        <v>0</v>
      </c>
      <c r="AG24" s="420">
        <v>2.1996793677889951E-5</v>
      </c>
      <c r="AH24" s="420">
        <v>4.193748933852678E-5</v>
      </c>
      <c r="AI24" s="420">
        <v>0</v>
      </c>
      <c r="AJ24" s="420">
        <v>5.577194090170313E-6</v>
      </c>
      <c r="AK24" s="420">
        <v>1.1433138295008924E-3</v>
      </c>
      <c r="AL24" s="420">
        <v>1.3080310767114871E-3</v>
      </c>
      <c r="AM24" s="420">
        <v>2.7013285082474314E-3</v>
      </c>
      <c r="AN24" s="420">
        <v>2.2719585503882069E-6</v>
      </c>
      <c r="AO24" s="420">
        <v>0</v>
      </c>
      <c r="AP24" s="420">
        <v>1.4176648109746044E-2</v>
      </c>
      <c r="AQ24" s="420">
        <v>1.3554219553388466E-5</v>
      </c>
      <c r="AR24" s="420">
        <v>3.5989249269185876E-2</v>
      </c>
      <c r="AS24" s="420">
        <v>0</v>
      </c>
      <c r="AT24" s="421">
        <v>1.1431060007253458E-2</v>
      </c>
      <c r="AU24" s="420">
        <v>3.6104558802291439E-5</v>
      </c>
      <c r="AV24" s="420">
        <v>5.056966058175394E-4</v>
      </c>
      <c r="AW24" s="420">
        <v>0</v>
      </c>
      <c r="AX24" s="420">
        <v>0</v>
      </c>
      <c r="AY24" s="420">
        <v>0</v>
      </c>
      <c r="AZ24" s="420">
        <v>-2.0312124849939974</v>
      </c>
      <c r="BA24" s="420">
        <v>3.7030063027928211E-4</v>
      </c>
      <c r="BB24" s="420">
        <v>1.1992567476479197E-2</v>
      </c>
      <c r="BC24" s="420">
        <v>7.9071127256072804E-4</v>
      </c>
      <c r="BD24" s="420">
        <v>1.0790847624168699E-2</v>
      </c>
      <c r="BE24" s="420">
        <v>7.2545500004814927E-3</v>
      </c>
      <c r="BF24" s="420">
        <v>3.6477811885677457E-3</v>
      </c>
      <c r="BG24" s="420">
        <v>1.0609841622575859E-2</v>
      </c>
      <c r="BH24" s="420">
        <v>4.290886132720495E-2</v>
      </c>
      <c r="BI24" s="420">
        <v>1.7720277221063417E-2</v>
      </c>
      <c r="BJ24" s="420">
        <v>2.4685156044526761E-2</v>
      </c>
      <c r="BK24" s="420">
        <v>-1.263555498948254E-2</v>
      </c>
      <c r="BL24" s="421">
        <v>5.4709118932666865E-3</v>
      </c>
    </row>
    <row r="25" spans="1:64" ht="15.75" customHeight="1" x14ac:dyDescent="0.15">
      <c r="A25" s="31">
        <v>21</v>
      </c>
      <c r="B25" s="47" t="s">
        <v>34</v>
      </c>
      <c r="C25" s="420">
        <v>5.2686746787494938E-5</v>
      </c>
      <c r="D25" s="420">
        <v>0</v>
      </c>
      <c r="E25" s="420">
        <v>1.1188811188811189E-3</v>
      </c>
      <c r="F25" s="420">
        <v>4.4987146529562984E-4</v>
      </c>
      <c r="G25" s="420">
        <v>0</v>
      </c>
      <c r="H25" s="420">
        <v>0</v>
      </c>
      <c r="I25" s="420">
        <v>1.9108354581045679E-4</v>
      </c>
      <c r="J25" s="420">
        <v>8.7615850057738847E-7</v>
      </c>
      <c r="K25" s="420">
        <v>0</v>
      </c>
      <c r="L25" s="420">
        <v>2.7865457212938769E-5</v>
      </c>
      <c r="M25" s="420">
        <v>0</v>
      </c>
      <c r="N25" s="420">
        <v>0</v>
      </c>
      <c r="O25" s="420">
        <v>4.6244164564484022E-5</v>
      </c>
      <c r="P25" s="420">
        <v>0</v>
      </c>
      <c r="Q25" s="420">
        <v>4.0880177474477143E-6</v>
      </c>
      <c r="R25" s="420">
        <v>8.9047834485928283E-4</v>
      </c>
      <c r="S25" s="420">
        <v>2.7852650494159928E-2</v>
      </c>
      <c r="T25" s="420">
        <v>2.8430522518787773E-2</v>
      </c>
      <c r="U25" s="420">
        <v>2.3572192513368985E-2</v>
      </c>
      <c r="V25" s="420">
        <v>1.7176818007192878E-2</v>
      </c>
      <c r="W25" s="420">
        <v>0.16713683406037266</v>
      </c>
      <c r="X25" s="420">
        <v>1.8503407653096621E-2</v>
      </c>
      <c r="Y25" s="420">
        <v>3.3838332544884754E-2</v>
      </c>
      <c r="Z25" s="420">
        <v>1.7806509558596993E-3</v>
      </c>
      <c r="AA25" s="420">
        <v>1.8457788689408179E-2</v>
      </c>
      <c r="AB25" s="420">
        <v>8.3313860978513643E-4</v>
      </c>
      <c r="AC25" s="420">
        <v>7.9610881540478785E-3</v>
      </c>
      <c r="AD25" s="420">
        <v>2.5558021052653103E-6</v>
      </c>
      <c r="AE25" s="420">
        <v>2.2177185476331826E-4</v>
      </c>
      <c r="AF25" s="420">
        <v>0</v>
      </c>
      <c r="AG25" s="420">
        <v>2.251777037026103E-4</v>
      </c>
      <c r="AH25" s="420">
        <v>2.266891315596042E-6</v>
      </c>
      <c r="AI25" s="420">
        <v>1.1927981404276991E-5</v>
      </c>
      <c r="AJ25" s="420">
        <v>1.9432118356277616E-4</v>
      </c>
      <c r="AK25" s="420">
        <v>1.6936448977394604E-4</v>
      </c>
      <c r="AL25" s="420">
        <v>1.3109573207309758E-3</v>
      </c>
      <c r="AM25" s="420">
        <v>2.7489860155199353E-4</v>
      </c>
      <c r="AN25" s="420">
        <v>7.4974632162810818E-5</v>
      </c>
      <c r="AO25" s="420">
        <v>0</v>
      </c>
      <c r="AP25" s="420">
        <v>7.6330359254411801E-3</v>
      </c>
      <c r="AQ25" s="420">
        <v>1.5694359482870855E-4</v>
      </c>
      <c r="AR25" s="420">
        <v>0</v>
      </c>
      <c r="AS25" s="420">
        <v>1.1588495784185153E-3</v>
      </c>
      <c r="AT25" s="421">
        <v>1.3516783917073347E-2</v>
      </c>
      <c r="AU25" s="420">
        <v>4.4001273842895179E-3</v>
      </c>
      <c r="AV25" s="420">
        <v>1.0349644088910277E-2</v>
      </c>
      <c r="AW25" s="420">
        <v>0</v>
      </c>
      <c r="AX25" s="420">
        <v>1.0917067683454556E-2</v>
      </c>
      <c r="AY25" s="420">
        <v>5.46090389884459E-2</v>
      </c>
      <c r="AZ25" s="420">
        <v>-3.2593037214885956</v>
      </c>
      <c r="BA25" s="420">
        <v>2.0361740568914849E-2</v>
      </c>
      <c r="BB25" s="420">
        <v>2.3216361149466996E-2</v>
      </c>
      <c r="BC25" s="420">
        <v>4.2268990843728829E-2</v>
      </c>
      <c r="BD25" s="420">
        <v>4.3332679712081476E-2</v>
      </c>
      <c r="BE25" s="420">
        <v>4.2956532799155317E-2</v>
      </c>
      <c r="BF25" s="420">
        <v>3.111875825826755E-2</v>
      </c>
      <c r="BG25" s="420">
        <v>2.8977261323176486E-2</v>
      </c>
      <c r="BH25" s="420">
        <v>5.3679439656015737E-2</v>
      </c>
      <c r="BI25" s="420">
        <v>3.8672815758660377E-2</v>
      </c>
      <c r="BJ25" s="420">
        <v>4.2822287461950173E-2</v>
      </c>
      <c r="BK25" s="420">
        <v>2.2059999653735105E-2</v>
      </c>
      <c r="BL25" s="421">
        <v>2.3922410376710369E-2</v>
      </c>
    </row>
    <row r="26" spans="1:64" ht="15.75" customHeight="1" x14ac:dyDescent="0.15">
      <c r="A26" s="32">
        <v>22</v>
      </c>
      <c r="B26" s="47" t="s">
        <v>173</v>
      </c>
      <c r="C26" s="420">
        <v>5.5459733460520989E-6</v>
      </c>
      <c r="D26" s="420">
        <v>0</v>
      </c>
      <c r="E26" s="420">
        <v>7.6287349014621738E-5</v>
      </c>
      <c r="F26" s="420">
        <v>0</v>
      </c>
      <c r="G26" s="420">
        <v>2.0410801396098814E-5</v>
      </c>
      <c r="H26" s="420">
        <v>3.5449679180403419E-6</v>
      </c>
      <c r="I26" s="420">
        <v>2.9173060429077374E-6</v>
      </c>
      <c r="J26" s="420">
        <v>2.27801210150121E-5</v>
      </c>
      <c r="K26" s="420">
        <v>2.0993760654333531E-6</v>
      </c>
      <c r="L26" s="420">
        <v>1.3932728606469384E-6</v>
      </c>
      <c r="M26" s="420">
        <v>3.2740726189306877E-5</v>
      </c>
      <c r="N26" s="420">
        <v>5.2271456125953297E-6</v>
      </c>
      <c r="O26" s="420">
        <v>1.6185457597569407E-5</v>
      </c>
      <c r="P26" s="420">
        <v>2.9313899390593344E-7</v>
      </c>
      <c r="Q26" s="420">
        <v>0</v>
      </c>
      <c r="R26" s="420">
        <v>4.129234260436191E-5</v>
      </c>
      <c r="S26" s="420">
        <v>1.5956873315363881E-3</v>
      </c>
      <c r="T26" s="420">
        <v>2.7755097913817641E-4</v>
      </c>
      <c r="U26" s="420">
        <v>3.1037013735975676E-5</v>
      </c>
      <c r="V26" s="420">
        <v>7.8686582086305289E-5</v>
      </c>
      <c r="W26" s="420">
        <v>4.4458605333550687E-5</v>
      </c>
      <c r="X26" s="420">
        <v>2.4529155833644421E-2</v>
      </c>
      <c r="Y26" s="420">
        <v>5.9520733713558328E-3</v>
      </c>
      <c r="Z26" s="420">
        <v>2.9590485092487673E-5</v>
      </c>
      <c r="AA26" s="420">
        <v>1.3874430189054657E-3</v>
      </c>
      <c r="AB26" s="420">
        <v>3.894470963937199E-5</v>
      </c>
      <c r="AC26" s="420">
        <v>1.5801568418533885E-3</v>
      </c>
      <c r="AD26" s="420">
        <v>1.3801331368432675E-5</v>
      </c>
      <c r="AE26" s="420">
        <v>1.0235624065999304E-5</v>
      </c>
      <c r="AF26" s="420">
        <v>1.8578439720704124E-5</v>
      </c>
      <c r="AG26" s="420">
        <v>3.21268960295498E-4</v>
      </c>
      <c r="AH26" s="420">
        <v>1.3828037025135858E-4</v>
      </c>
      <c r="AI26" s="420">
        <v>6.4112900047988829E-5</v>
      </c>
      <c r="AJ26" s="420">
        <v>1.0038949362306563E-4</v>
      </c>
      <c r="AK26" s="420">
        <v>2.4017458207552247E-4</v>
      </c>
      <c r="AL26" s="420">
        <v>9.3859276925102781E-4</v>
      </c>
      <c r="AM26" s="420">
        <v>1.8589583962586015E-4</v>
      </c>
      <c r="AN26" s="420">
        <v>2.4139559597874695E-5</v>
      </c>
      <c r="AO26" s="420">
        <v>7.7113264927441237E-5</v>
      </c>
      <c r="AP26" s="420">
        <v>1.4408581110528047E-3</v>
      </c>
      <c r="AQ26" s="420">
        <v>1.4374606526356716E-4</v>
      </c>
      <c r="AR26" s="420">
        <v>0</v>
      </c>
      <c r="AS26" s="420">
        <v>0</v>
      </c>
      <c r="AT26" s="421">
        <v>1.5778501187866556E-3</v>
      </c>
      <c r="AU26" s="420">
        <v>2.4791797044240119E-3</v>
      </c>
      <c r="AV26" s="420">
        <v>1.046768838651254E-2</v>
      </c>
      <c r="AW26" s="420">
        <v>0</v>
      </c>
      <c r="AX26" s="420">
        <v>3.6456989887059976E-2</v>
      </c>
      <c r="AY26" s="420">
        <v>4.4813138352848808E-2</v>
      </c>
      <c r="AZ26" s="420">
        <v>-2.8727490996398561</v>
      </c>
      <c r="BA26" s="420">
        <v>1.8817839352716116E-2</v>
      </c>
      <c r="BB26" s="420">
        <v>1.0166197614277355E-2</v>
      </c>
      <c r="BC26" s="420">
        <v>1.0358785015239482E-2</v>
      </c>
      <c r="BD26" s="420">
        <v>6.8584504180750332E-3</v>
      </c>
      <c r="BE26" s="420">
        <v>8.0962560322027245E-3</v>
      </c>
      <c r="BF26" s="420">
        <v>1.3713465731511811E-2</v>
      </c>
      <c r="BG26" s="420">
        <v>9.562113362561615E-3</v>
      </c>
      <c r="BH26" s="420">
        <v>6.0000466551985182E-2</v>
      </c>
      <c r="BI26" s="420">
        <v>1.1975659274322271E-2</v>
      </c>
      <c r="BJ26" s="420">
        <v>2.5254967146476445E-2</v>
      </c>
      <c r="BK26" s="420">
        <v>4.7801197781274125E-3</v>
      </c>
      <c r="BL26" s="421">
        <v>3.8326162848910635E-3</v>
      </c>
    </row>
    <row r="27" spans="1:64" ht="15.75" customHeight="1" x14ac:dyDescent="0.15">
      <c r="A27" s="31">
        <v>23</v>
      </c>
      <c r="B27" s="47" t="s">
        <v>239</v>
      </c>
      <c r="C27" s="420">
        <v>0</v>
      </c>
      <c r="D27" s="420">
        <v>0</v>
      </c>
      <c r="E27" s="420">
        <v>0</v>
      </c>
      <c r="F27" s="420">
        <v>0</v>
      </c>
      <c r="G27" s="420">
        <v>0</v>
      </c>
      <c r="H27" s="420">
        <v>0</v>
      </c>
      <c r="I27" s="420">
        <v>0</v>
      </c>
      <c r="J27" s="420">
        <v>0</v>
      </c>
      <c r="K27" s="420">
        <v>0</v>
      </c>
      <c r="L27" s="420">
        <v>0</v>
      </c>
      <c r="M27" s="420">
        <v>0</v>
      </c>
      <c r="N27" s="420">
        <v>0</v>
      </c>
      <c r="O27" s="420">
        <v>0</v>
      </c>
      <c r="P27" s="420">
        <v>0</v>
      </c>
      <c r="Q27" s="420">
        <v>0</v>
      </c>
      <c r="R27" s="420">
        <v>0</v>
      </c>
      <c r="S27" s="420">
        <v>0</v>
      </c>
      <c r="T27" s="420">
        <v>9.9594795792751827E-5</v>
      </c>
      <c r="U27" s="420">
        <v>0</v>
      </c>
      <c r="V27" s="420">
        <v>0</v>
      </c>
      <c r="W27" s="420">
        <v>0</v>
      </c>
      <c r="X27" s="420">
        <v>0</v>
      </c>
      <c r="Y27" s="420">
        <v>0.46523237389375205</v>
      </c>
      <c r="Z27" s="420">
        <v>0</v>
      </c>
      <c r="AA27" s="420">
        <v>0.10141124805917862</v>
      </c>
      <c r="AB27" s="420">
        <v>0</v>
      </c>
      <c r="AC27" s="420">
        <v>0</v>
      </c>
      <c r="AD27" s="420">
        <v>0</v>
      </c>
      <c r="AE27" s="420">
        <v>0</v>
      </c>
      <c r="AF27" s="420">
        <v>0</v>
      </c>
      <c r="AG27" s="420">
        <v>0</v>
      </c>
      <c r="AH27" s="420">
        <v>0</v>
      </c>
      <c r="AI27" s="420">
        <v>0</v>
      </c>
      <c r="AJ27" s="420">
        <v>2.2895849422804443E-5</v>
      </c>
      <c r="AK27" s="420">
        <v>0</v>
      </c>
      <c r="AL27" s="420">
        <v>1.9166898327651542E-4</v>
      </c>
      <c r="AM27" s="420">
        <v>0</v>
      </c>
      <c r="AN27" s="420">
        <v>0</v>
      </c>
      <c r="AO27" s="420">
        <v>0</v>
      </c>
      <c r="AP27" s="420">
        <v>2.4666314092016511E-2</v>
      </c>
      <c r="AQ27" s="420">
        <v>0</v>
      </c>
      <c r="AR27" s="420">
        <v>0</v>
      </c>
      <c r="AS27" s="420">
        <v>0</v>
      </c>
      <c r="AT27" s="421">
        <v>9.7740116098895199E-2</v>
      </c>
      <c r="AU27" s="420">
        <v>0</v>
      </c>
      <c r="AV27" s="420">
        <v>2.5240496425232361E-2</v>
      </c>
      <c r="AW27" s="420">
        <v>0</v>
      </c>
      <c r="AX27" s="420">
        <v>5.4862496387707788E-3</v>
      </c>
      <c r="AY27" s="420">
        <v>3.5990669653768827E-2</v>
      </c>
      <c r="AZ27" s="420">
        <v>-2.7875150060024008</v>
      </c>
      <c r="BA27" s="420">
        <v>2.3180207197382771E-2</v>
      </c>
      <c r="BB27" s="420">
        <v>0.11161771280933119</v>
      </c>
      <c r="BC27" s="420">
        <v>0.57532279812569609</v>
      </c>
      <c r="BD27" s="420">
        <v>0.22250272101806001</v>
      </c>
      <c r="BE27" s="420">
        <v>0.34726869984036379</v>
      </c>
      <c r="BF27" s="420">
        <v>0.17747353340953076</v>
      </c>
      <c r="BG27" s="420">
        <v>0.18038924307833584</v>
      </c>
      <c r="BH27" s="420">
        <v>7.3976959355295385E-2</v>
      </c>
      <c r="BI27" s="420">
        <v>0.12570387112100362</v>
      </c>
      <c r="BJ27" s="420">
        <v>0.11140089677190966</v>
      </c>
      <c r="BK27" s="420">
        <v>0.22861503570756078</v>
      </c>
      <c r="BL27" s="421">
        <v>0.20557704728518719</v>
      </c>
    </row>
    <row r="28" spans="1:64" ht="15.75" customHeight="1" x14ac:dyDescent="0.15">
      <c r="A28" s="32">
        <v>24</v>
      </c>
      <c r="B28" s="47" t="s">
        <v>240</v>
      </c>
      <c r="C28" s="420">
        <v>0</v>
      </c>
      <c r="D28" s="420">
        <v>0</v>
      </c>
      <c r="E28" s="420">
        <v>0</v>
      </c>
      <c r="F28" s="420">
        <v>0</v>
      </c>
      <c r="G28" s="420">
        <v>0</v>
      </c>
      <c r="H28" s="420">
        <v>0</v>
      </c>
      <c r="I28" s="420">
        <v>0</v>
      </c>
      <c r="J28" s="420">
        <v>0</v>
      </c>
      <c r="K28" s="420">
        <v>0</v>
      </c>
      <c r="L28" s="420">
        <v>0</v>
      </c>
      <c r="M28" s="420">
        <v>0</v>
      </c>
      <c r="N28" s="420">
        <v>0</v>
      </c>
      <c r="O28" s="420">
        <v>0</v>
      </c>
      <c r="P28" s="420">
        <v>0</v>
      </c>
      <c r="Q28" s="420">
        <v>0</v>
      </c>
      <c r="R28" s="420">
        <v>0</v>
      </c>
      <c r="S28" s="420">
        <v>0</v>
      </c>
      <c r="T28" s="420">
        <v>0</v>
      </c>
      <c r="U28" s="420">
        <v>0</v>
      </c>
      <c r="V28" s="420">
        <v>0</v>
      </c>
      <c r="W28" s="420">
        <v>0</v>
      </c>
      <c r="X28" s="420">
        <v>0</v>
      </c>
      <c r="Y28" s="420">
        <v>0</v>
      </c>
      <c r="Z28" s="420">
        <v>0.34081624482819239</v>
      </c>
      <c r="AA28" s="420">
        <v>0</v>
      </c>
      <c r="AB28" s="420">
        <v>0</v>
      </c>
      <c r="AC28" s="420">
        <v>0</v>
      </c>
      <c r="AD28" s="420">
        <v>0</v>
      </c>
      <c r="AE28" s="420">
        <v>0</v>
      </c>
      <c r="AF28" s="420">
        <v>0</v>
      </c>
      <c r="AG28" s="420">
        <v>0</v>
      </c>
      <c r="AH28" s="420">
        <v>0</v>
      </c>
      <c r="AI28" s="420">
        <v>0</v>
      </c>
      <c r="AJ28" s="420">
        <v>4.774958750778973E-3</v>
      </c>
      <c r="AK28" s="420">
        <v>0</v>
      </c>
      <c r="AL28" s="420">
        <v>1.9386366629113201E-3</v>
      </c>
      <c r="AM28" s="420">
        <v>0</v>
      </c>
      <c r="AN28" s="420">
        <v>0</v>
      </c>
      <c r="AO28" s="420">
        <v>0</v>
      </c>
      <c r="AP28" s="420">
        <v>0</v>
      </c>
      <c r="AQ28" s="420">
        <v>0</v>
      </c>
      <c r="AR28" s="420">
        <v>0</v>
      </c>
      <c r="AS28" s="420">
        <v>0</v>
      </c>
      <c r="AT28" s="421">
        <v>2.718641616894309E-3</v>
      </c>
      <c r="AU28" s="420">
        <v>0</v>
      </c>
      <c r="AV28" s="420">
        <v>0</v>
      </c>
      <c r="AW28" s="420">
        <v>0</v>
      </c>
      <c r="AX28" s="420">
        <v>1.2401895317065023E-2</v>
      </c>
      <c r="AY28" s="420">
        <v>4.4864754654060498E-3</v>
      </c>
      <c r="AZ28" s="420">
        <v>-5.586434573829532</v>
      </c>
      <c r="BA28" s="420">
        <v>1.9106207141932981E-3</v>
      </c>
      <c r="BB28" s="420">
        <v>3.6787248211910348E-3</v>
      </c>
      <c r="BC28" s="420">
        <v>2.7808896643215848E-2</v>
      </c>
      <c r="BD28" s="420">
        <v>1.0045444050086399E-2</v>
      </c>
      <c r="BE28" s="420">
        <v>1.6327043918818528E-2</v>
      </c>
      <c r="BF28" s="420">
        <v>8.7740482619711041E-3</v>
      </c>
      <c r="BG28" s="420">
        <v>7.3699644405692049E-3</v>
      </c>
      <c r="BH28" s="420">
        <v>2.2381953568545769E-2</v>
      </c>
      <c r="BI28" s="420">
        <v>1.9955437712977993E-3</v>
      </c>
      <c r="BJ28" s="420">
        <v>7.6325765352266784E-3</v>
      </c>
      <c r="BK28" s="420">
        <v>9.6575695183817676E-3</v>
      </c>
      <c r="BL28" s="421">
        <v>7.2740841596706986E-3</v>
      </c>
    </row>
    <row r="29" spans="1:64" ht="15.75" customHeight="1" x14ac:dyDescent="0.15">
      <c r="A29" s="31">
        <v>25</v>
      </c>
      <c r="B29" s="47" t="s">
        <v>261</v>
      </c>
      <c r="C29" s="420">
        <v>0</v>
      </c>
      <c r="D29" s="420">
        <v>0</v>
      </c>
      <c r="E29" s="420">
        <v>2.9701207883026066E-2</v>
      </c>
      <c r="F29" s="420">
        <v>6.426735218508997E-5</v>
      </c>
      <c r="G29" s="420">
        <v>0</v>
      </c>
      <c r="H29" s="420">
        <v>0</v>
      </c>
      <c r="I29" s="420">
        <v>0</v>
      </c>
      <c r="J29" s="420">
        <v>0</v>
      </c>
      <c r="K29" s="420">
        <v>0</v>
      </c>
      <c r="L29" s="420">
        <v>0</v>
      </c>
      <c r="M29" s="420">
        <v>0</v>
      </c>
      <c r="N29" s="420">
        <v>0</v>
      </c>
      <c r="O29" s="420">
        <v>0</v>
      </c>
      <c r="P29" s="420">
        <v>0</v>
      </c>
      <c r="Q29" s="420">
        <v>0</v>
      </c>
      <c r="R29" s="420">
        <v>0</v>
      </c>
      <c r="S29" s="420">
        <v>0</v>
      </c>
      <c r="T29" s="420">
        <v>0</v>
      </c>
      <c r="U29" s="420">
        <v>0</v>
      </c>
      <c r="V29" s="420">
        <v>0</v>
      </c>
      <c r="W29" s="420">
        <v>0</v>
      </c>
      <c r="X29" s="420">
        <v>0</v>
      </c>
      <c r="Y29" s="420">
        <v>0</v>
      </c>
      <c r="Z29" s="420">
        <v>0</v>
      </c>
      <c r="AA29" s="420">
        <v>0.19035682689472133</v>
      </c>
      <c r="AB29" s="420">
        <v>0</v>
      </c>
      <c r="AC29" s="420">
        <v>0</v>
      </c>
      <c r="AD29" s="420">
        <v>0</v>
      </c>
      <c r="AE29" s="420">
        <v>0</v>
      </c>
      <c r="AF29" s="420">
        <v>0</v>
      </c>
      <c r="AG29" s="420">
        <v>0</v>
      </c>
      <c r="AH29" s="420">
        <v>0</v>
      </c>
      <c r="AI29" s="420">
        <v>0</v>
      </c>
      <c r="AJ29" s="420">
        <v>9.4527569097765576E-3</v>
      </c>
      <c r="AK29" s="420">
        <v>0</v>
      </c>
      <c r="AL29" s="420">
        <v>1.1463560946347315E-3</v>
      </c>
      <c r="AM29" s="420">
        <v>2.146165890417401E-5</v>
      </c>
      <c r="AN29" s="420">
        <v>0</v>
      </c>
      <c r="AO29" s="420">
        <v>0</v>
      </c>
      <c r="AP29" s="420">
        <v>1.8889882453071198E-3</v>
      </c>
      <c r="AQ29" s="420">
        <v>2.9248579036259321E-5</v>
      </c>
      <c r="AR29" s="420">
        <v>0</v>
      </c>
      <c r="AS29" s="420">
        <v>0</v>
      </c>
      <c r="AT29" s="421">
        <v>1.9058561626265765E-3</v>
      </c>
      <c r="AU29" s="420">
        <v>0</v>
      </c>
      <c r="AV29" s="420">
        <v>6.2153497078457434E-4</v>
      </c>
      <c r="AW29" s="420">
        <v>0</v>
      </c>
      <c r="AX29" s="420">
        <v>1.3299887141274438E-2</v>
      </c>
      <c r="AY29" s="420">
        <v>8.2515543392570403E-3</v>
      </c>
      <c r="AZ29" s="420">
        <v>-1.6896758703481392</v>
      </c>
      <c r="BA29" s="420">
        <v>3.0629944272960834E-3</v>
      </c>
      <c r="BB29" s="420">
        <v>3.3605645534701455E-3</v>
      </c>
      <c r="BC29" s="420">
        <v>1.0876459137761621E-2</v>
      </c>
      <c r="BD29" s="420">
        <v>1.5372276966006843E-2</v>
      </c>
      <c r="BE29" s="420">
        <v>1.3782443653384286E-2</v>
      </c>
      <c r="BF29" s="420">
        <v>8.1663520404199157E-3</v>
      </c>
      <c r="BG29" s="420">
        <v>6.4020479905213439E-3</v>
      </c>
      <c r="BH29" s="420">
        <v>2.3499420823368936E-3</v>
      </c>
      <c r="BI29" s="420">
        <v>5.2055642079821369E-3</v>
      </c>
      <c r="BJ29" s="420">
        <v>4.4159580122980152E-3</v>
      </c>
      <c r="BK29" s="420">
        <v>1.1069229760581983E-2</v>
      </c>
      <c r="BL29" s="421">
        <v>7.1271740181330394E-3</v>
      </c>
    </row>
    <row r="30" spans="1:64" ht="15.75" customHeight="1" x14ac:dyDescent="0.15">
      <c r="A30" s="32">
        <v>26</v>
      </c>
      <c r="B30" s="47" t="s">
        <v>262</v>
      </c>
      <c r="C30" s="420">
        <v>1.3088497096682954E-3</v>
      </c>
      <c r="D30" s="420">
        <v>3.9611091105509547E-3</v>
      </c>
      <c r="E30" s="420">
        <v>4.9586776859504135E-3</v>
      </c>
      <c r="F30" s="420">
        <v>4.9485861182519278E-3</v>
      </c>
      <c r="G30" s="420">
        <v>9.8860850495415507E-3</v>
      </c>
      <c r="H30" s="420">
        <v>7.5401467616718065E-3</v>
      </c>
      <c r="I30" s="420">
        <v>1.2213301748633242E-2</v>
      </c>
      <c r="J30" s="420">
        <v>3.8472119760353126E-3</v>
      </c>
      <c r="K30" s="420">
        <v>8.271541697807412E-4</v>
      </c>
      <c r="L30" s="420">
        <v>2.2334163956170424E-3</v>
      </c>
      <c r="M30" s="420">
        <v>1.5294596377004785E-3</v>
      </c>
      <c r="N30" s="420">
        <v>2.0955626760894679E-2</v>
      </c>
      <c r="O30" s="420">
        <v>8.2661444159015177E-3</v>
      </c>
      <c r="P30" s="420">
        <v>8.6845358334571854E-3</v>
      </c>
      <c r="Q30" s="420">
        <v>4.0144334279936557E-2</v>
      </c>
      <c r="R30" s="420">
        <v>6.4873860869939896E-3</v>
      </c>
      <c r="S30" s="420">
        <v>1.6080092414324221E-3</v>
      </c>
      <c r="T30" s="420">
        <v>5.247179621994778E-3</v>
      </c>
      <c r="U30" s="420">
        <v>4.7327251756317497E-3</v>
      </c>
      <c r="V30" s="420">
        <v>5.3830879391984152E-3</v>
      </c>
      <c r="W30" s="420">
        <v>3.0385339669037441E-3</v>
      </c>
      <c r="X30" s="420">
        <v>1.0363361865339064E-2</v>
      </c>
      <c r="Y30" s="420">
        <v>1.5683156872156219E-3</v>
      </c>
      <c r="Z30" s="420">
        <v>3.8015070259995926E-3</v>
      </c>
      <c r="AA30" s="420">
        <v>1.9132856995661798E-3</v>
      </c>
      <c r="AB30" s="420">
        <v>3.8882119927451567E-2</v>
      </c>
      <c r="AC30" s="420">
        <v>3.4966613543298557E-3</v>
      </c>
      <c r="AD30" s="420">
        <v>9.3843941701131656E-3</v>
      </c>
      <c r="AE30" s="420">
        <v>3.9953052604283952E-3</v>
      </c>
      <c r="AF30" s="420">
        <v>4.2080165967394835E-3</v>
      </c>
      <c r="AG30" s="420">
        <v>5.7237972601835744E-3</v>
      </c>
      <c r="AH30" s="420">
        <v>1.6118163976716761E-2</v>
      </c>
      <c r="AI30" s="420">
        <v>6.6242896727324008E-5</v>
      </c>
      <c r="AJ30" s="420">
        <v>2.2672761659197631E-3</v>
      </c>
      <c r="AK30" s="420">
        <v>2.0464116675155596E-2</v>
      </c>
      <c r="AL30" s="420">
        <v>8.6251042474431942E-3</v>
      </c>
      <c r="AM30" s="420">
        <v>2.3174173039674718E-2</v>
      </c>
      <c r="AN30" s="420">
        <v>3.9475279812995088E-3</v>
      </c>
      <c r="AO30" s="420">
        <v>4.8263264686462283E-2</v>
      </c>
      <c r="AP30" s="420">
        <v>8.9322712307067439E-3</v>
      </c>
      <c r="AQ30" s="420">
        <v>6.6654658103729014E-3</v>
      </c>
      <c r="AR30" s="420">
        <v>0.14685883776461897</v>
      </c>
      <c r="AS30" s="420">
        <v>1.6601700856967447E-3</v>
      </c>
      <c r="AT30" s="421">
        <v>6.8346705199168016E-3</v>
      </c>
      <c r="AU30" s="420">
        <v>1.4601979640731868E-2</v>
      </c>
      <c r="AV30" s="420">
        <v>1.056152122836229E-2</v>
      </c>
      <c r="AW30" s="420">
        <v>2.1381954186597321E-7</v>
      </c>
      <c r="AX30" s="420">
        <v>4.0494627200357127E-3</v>
      </c>
      <c r="AY30" s="420">
        <v>7.952493296878714E-3</v>
      </c>
      <c r="AZ30" s="420">
        <v>-1.9735894357743098</v>
      </c>
      <c r="BA30" s="420">
        <v>8.429118995249802E-3</v>
      </c>
      <c r="BB30" s="420">
        <v>1.0892653954200245E-2</v>
      </c>
      <c r="BC30" s="420">
        <v>1.0370558506567675E-3</v>
      </c>
      <c r="BD30" s="420">
        <v>2.2525250300226531E-2</v>
      </c>
      <c r="BE30" s="420">
        <v>1.4926488813627044E-2</v>
      </c>
      <c r="BF30" s="420">
        <v>1.1522412412527067E-2</v>
      </c>
      <c r="BG30" s="420">
        <v>1.2069873704604703E-2</v>
      </c>
      <c r="BH30" s="420">
        <v>2.7885636570050273E-2</v>
      </c>
      <c r="BI30" s="420">
        <v>1.7256621982310448E-2</v>
      </c>
      <c r="BJ30" s="420">
        <v>2.0195643814759617E-2</v>
      </c>
      <c r="BK30" s="420">
        <v>4.8091630817736764E-3</v>
      </c>
      <c r="BL30" s="421">
        <v>9.1031363131128026E-3</v>
      </c>
    </row>
    <row r="31" spans="1:64" ht="15.75" customHeight="1" x14ac:dyDescent="0.15">
      <c r="A31" s="31">
        <v>27</v>
      </c>
      <c r="B31" s="47" t="s">
        <v>35</v>
      </c>
      <c r="C31" s="420">
        <v>3.5494229414733433E-4</v>
      </c>
      <c r="D31" s="420">
        <v>0</v>
      </c>
      <c r="E31" s="420">
        <v>7.6287349014621738E-5</v>
      </c>
      <c r="F31" s="420">
        <v>3.8560411311053987E-4</v>
      </c>
      <c r="G31" s="420">
        <v>6.1232404188296452E-5</v>
      </c>
      <c r="H31" s="420">
        <v>2.8005246552518701E-4</v>
      </c>
      <c r="I31" s="420">
        <v>4.098814990285371E-4</v>
      </c>
      <c r="J31" s="420">
        <v>4.3457461628638468E-4</v>
      </c>
      <c r="K31" s="420">
        <v>4.0937833275950388E-5</v>
      </c>
      <c r="L31" s="420">
        <v>4.2634149535796315E-4</v>
      </c>
      <c r="M31" s="420">
        <v>1.9176711053736886E-4</v>
      </c>
      <c r="N31" s="420">
        <v>4.9657883319655636E-4</v>
      </c>
      <c r="O31" s="420">
        <v>7.2140896720595074E-4</v>
      </c>
      <c r="P31" s="420">
        <v>5.4084144375644719E-4</v>
      </c>
      <c r="Q31" s="420">
        <v>4.0198841183235857E-4</v>
      </c>
      <c r="R31" s="420">
        <v>3.8599363738860045E-4</v>
      </c>
      <c r="S31" s="420">
        <v>2.0228468745988961E-4</v>
      </c>
      <c r="T31" s="420">
        <v>1.9059511682166213E-4</v>
      </c>
      <c r="U31" s="420">
        <v>1.4176365733459159E-4</v>
      </c>
      <c r="V31" s="420">
        <v>3.1011770586955616E-4</v>
      </c>
      <c r="W31" s="420">
        <v>2.323491397789137E-4</v>
      </c>
      <c r="X31" s="420">
        <v>1.6517950056326209E-4</v>
      </c>
      <c r="Y31" s="420">
        <v>5.4937857092221753E-5</v>
      </c>
      <c r="Z31" s="420">
        <v>1.9494907825638936E-4</v>
      </c>
      <c r="AA31" s="420">
        <v>1.883085275339044E-4</v>
      </c>
      <c r="AB31" s="420">
        <v>1.6134236850596966E-4</v>
      </c>
      <c r="AC31" s="420">
        <v>7.868536110453608E-5</v>
      </c>
      <c r="AD31" s="420">
        <v>1.895382841264754E-3</v>
      </c>
      <c r="AE31" s="420">
        <v>3.7257671600237465E-3</v>
      </c>
      <c r="AF31" s="420">
        <v>3.5299035469337831E-4</v>
      </c>
      <c r="AG31" s="420">
        <v>3.5281699333352437E-4</v>
      </c>
      <c r="AH31" s="420">
        <v>3.3153285490592117E-4</v>
      </c>
      <c r="AI31" s="420">
        <v>1.1399742227801866E-3</v>
      </c>
      <c r="AJ31" s="420">
        <v>8.8824154299238772E-4</v>
      </c>
      <c r="AK31" s="420">
        <v>4.3811156523431517E-4</v>
      </c>
      <c r="AL31" s="420">
        <v>1.2465799523022226E-3</v>
      </c>
      <c r="AM31" s="420">
        <v>6.3879996503012049E-4</v>
      </c>
      <c r="AN31" s="420">
        <v>2.8853873589930224E-4</v>
      </c>
      <c r="AO31" s="420">
        <v>1.8796358326063801E-4</v>
      </c>
      <c r="AP31" s="420">
        <v>1.4002641345147549E-4</v>
      </c>
      <c r="AQ31" s="420">
        <v>2.6751749118529865E-4</v>
      </c>
      <c r="AR31" s="420">
        <v>0</v>
      </c>
      <c r="AS31" s="420">
        <v>0</v>
      </c>
      <c r="AT31" s="421">
        <v>3.9495948936703822E-4</v>
      </c>
      <c r="AU31" s="420">
        <v>0</v>
      </c>
      <c r="AV31" s="420">
        <v>0</v>
      </c>
      <c r="AW31" s="420">
        <v>0</v>
      </c>
      <c r="AX31" s="420">
        <v>0.72402235297508755</v>
      </c>
      <c r="AY31" s="420">
        <v>0.23402539857917454</v>
      </c>
      <c r="AZ31" s="420">
        <v>0</v>
      </c>
      <c r="BA31" s="420">
        <v>8.8655088442415389E-2</v>
      </c>
      <c r="BB31" s="420">
        <v>4.0614260969505794E-2</v>
      </c>
      <c r="BC31" s="420">
        <v>0</v>
      </c>
      <c r="BD31" s="420">
        <v>0</v>
      </c>
      <c r="BE31" s="420">
        <v>0</v>
      </c>
      <c r="BF31" s="420">
        <v>4.6447824710650551E-2</v>
      </c>
      <c r="BG31" s="420">
        <v>2.8761542197528821E-2</v>
      </c>
      <c r="BH31" s="420">
        <v>0</v>
      </c>
      <c r="BI31" s="420">
        <v>0</v>
      </c>
      <c r="BJ31" s="420">
        <v>0</v>
      </c>
      <c r="BK31" s="420">
        <v>8.2399341935644924E-2</v>
      </c>
      <c r="BL31" s="421">
        <v>3.9262447529288716E-2</v>
      </c>
    </row>
    <row r="32" spans="1:64" ht="15.75" customHeight="1" x14ac:dyDescent="0.15">
      <c r="A32" s="32">
        <v>28</v>
      </c>
      <c r="B32" s="47" t="s">
        <v>241</v>
      </c>
      <c r="C32" s="420">
        <v>1.4250378512680868E-2</v>
      </c>
      <c r="D32" s="420">
        <v>4.6813107670147644E-3</v>
      </c>
      <c r="E32" s="420">
        <v>2.6776859504132233E-2</v>
      </c>
      <c r="F32" s="420">
        <v>3.2197943444730079E-2</v>
      </c>
      <c r="G32" s="420">
        <v>1.4719362820137751E-2</v>
      </c>
      <c r="H32" s="420">
        <v>3.2684604204331953E-2</v>
      </c>
      <c r="I32" s="420">
        <v>3.3373981130864518E-2</v>
      </c>
      <c r="J32" s="420">
        <v>2.8942143749572873E-2</v>
      </c>
      <c r="K32" s="420">
        <v>7.6291326217848053E-3</v>
      </c>
      <c r="L32" s="420">
        <v>3.3063061619582168E-2</v>
      </c>
      <c r="M32" s="420">
        <v>3.0282833101809625E-2</v>
      </c>
      <c r="N32" s="420">
        <v>5.1942145952359797E-2</v>
      </c>
      <c r="O32" s="420">
        <v>4.3862590089413095E-2</v>
      </c>
      <c r="P32" s="420">
        <v>5.2663006533188755E-2</v>
      </c>
      <c r="Q32" s="420">
        <v>2.9504586755912637E-2</v>
      </c>
      <c r="R32" s="420">
        <v>2.2890320356765841E-2</v>
      </c>
      <c r="S32" s="420">
        <v>1.1599024515466565E-2</v>
      </c>
      <c r="T32" s="420">
        <v>1.2364415841133661E-2</v>
      </c>
      <c r="U32" s="420">
        <v>5.6210548390479183E-3</v>
      </c>
      <c r="V32" s="420">
        <v>3.224992709919601E-2</v>
      </c>
      <c r="W32" s="420">
        <v>7.8649389911495619E-3</v>
      </c>
      <c r="X32" s="420">
        <v>5.9894086904238837E-3</v>
      </c>
      <c r="Y32" s="420">
        <v>1.164226807863529E-2</v>
      </c>
      <c r="Z32" s="420">
        <v>1.8274735469766358E-2</v>
      </c>
      <c r="AA32" s="420">
        <v>1.6025766291352377E-2</v>
      </c>
      <c r="AB32" s="420">
        <v>1.6824114564208698E-2</v>
      </c>
      <c r="AC32" s="420">
        <v>3.3895976662695849E-3</v>
      </c>
      <c r="AD32" s="420">
        <v>7.8147227491434226E-2</v>
      </c>
      <c r="AE32" s="420">
        <v>4.7152108197370125E-2</v>
      </c>
      <c r="AF32" s="420">
        <v>7.3613970986669969E-2</v>
      </c>
      <c r="AG32" s="420">
        <v>1.8888009981913426E-2</v>
      </c>
      <c r="AH32" s="420">
        <v>5.3753660321071151E-3</v>
      </c>
      <c r="AI32" s="420">
        <v>3.87041696601995E-3</v>
      </c>
      <c r="AJ32" s="420">
        <v>1.3625085162286074E-2</v>
      </c>
      <c r="AK32" s="420">
        <v>5.9579860119010645E-3</v>
      </c>
      <c r="AL32" s="420">
        <v>1.2065635653357134E-2</v>
      </c>
      <c r="AM32" s="420">
        <v>1.4251803962895316E-2</v>
      </c>
      <c r="AN32" s="420">
        <v>1.1877515306610745E-2</v>
      </c>
      <c r="AO32" s="420">
        <v>4.6364350537624046E-3</v>
      </c>
      <c r="AP32" s="420">
        <v>5.2357107492165701E-3</v>
      </c>
      <c r="AQ32" s="420">
        <v>3.5449991171922789E-2</v>
      </c>
      <c r="AR32" s="420">
        <v>0</v>
      </c>
      <c r="AS32" s="420">
        <v>4.5373138665978866E-3</v>
      </c>
      <c r="AT32" s="421">
        <v>1.7338435435733986E-2</v>
      </c>
      <c r="AU32" s="420">
        <v>4.4899259023362429E-4</v>
      </c>
      <c r="AV32" s="420">
        <v>2.2987701172313309E-2</v>
      </c>
      <c r="AW32" s="420">
        <v>0</v>
      </c>
      <c r="AX32" s="420">
        <v>0</v>
      </c>
      <c r="AY32" s="420">
        <v>0</v>
      </c>
      <c r="AZ32" s="420">
        <v>0</v>
      </c>
      <c r="BA32" s="420">
        <v>1.2353173576326636E-2</v>
      </c>
      <c r="BB32" s="420">
        <v>2.3537651678343218E-2</v>
      </c>
      <c r="BC32" s="420">
        <v>4.1566715567098971E-4</v>
      </c>
      <c r="BD32" s="420">
        <v>5.79413605365647E-2</v>
      </c>
      <c r="BE32" s="420">
        <v>3.7598840629713325E-2</v>
      </c>
      <c r="BF32" s="420">
        <v>2.437223019368855E-2</v>
      </c>
      <c r="BG32" s="420">
        <v>2.7641218116874616E-2</v>
      </c>
      <c r="BH32" s="420">
        <v>1.5802567239923607E-5</v>
      </c>
      <c r="BI32" s="420">
        <v>4.9069420496619671E-2</v>
      </c>
      <c r="BJ32" s="420">
        <v>3.5505636867856814E-2</v>
      </c>
      <c r="BK32" s="420">
        <v>1.5754757485059275E-2</v>
      </c>
      <c r="BL32" s="421">
        <v>2.4769900708850611E-2</v>
      </c>
    </row>
    <row r="33" spans="1:64" ht="15.75" customHeight="1" x14ac:dyDescent="0.15">
      <c r="A33" s="31">
        <v>29</v>
      </c>
      <c r="B33" s="47" t="s">
        <v>242</v>
      </c>
      <c r="C33" s="420">
        <v>7.1820354831374678E-4</v>
      </c>
      <c r="D33" s="420">
        <v>1.8005041411595248E-4</v>
      </c>
      <c r="E33" s="420">
        <v>3.0514939605848695E-4</v>
      </c>
      <c r="F33" s="420">
        <v>2.1850899742930593E-3</v>
      </c>
      <c r="G33" s="420">
        <v>1.9480975999165424E-3</v>
      </c>
      <c r="H33" s="420">
        <v>1.8185685419546953E-3</v>
      </c>
      <c r="I33" s="420">
        <v>1.5359616315909236E-3</v>
      </c>
      <c r="J33" s="420">
        <v>2.322696185030657E-3</v>
      </c>
      <c r="K33" s="420">
        <v>4.2407396521753737E-4</v>
      </c>
      <c r="L33" s="420">
        <v>1.0414714633335865E-3</v>
      </c>
      <c r="M33" s="420">
        <v>5.6594683841516174E-4</v>
      </c>
      <c r="N33" s="420">
        <v>8.5202473485303883E-4</v>
      </c>
      <c r="O33" s="420">
        <v>1.3988859780756416E-3</v>
      </c>
      <c r="P33" s="420">
        <v>8.9876415531559201E-4</v>
      </c>
      <c r="Q33" s="420">
        <v>7.6037130102527483E-4</v>
      </c>
      <c r="R33" s="420">
        <v>6.175898198217607E-4</v>
      </c>
      <c r="S33" s="420">
        <v>6.3971248876909254E-4</v>
      </c>
      <c r="T33" s="420">
        <v>6.6430234351104521E-4</v>
      </c>
      <c r="U33" s="420">
        <v>7.4824368249973782E-4</v>
      </c>
      <c r="V33" s="420">
        <v>1.7334191171365491E-3</v>
      </c>
      <c r="W33" s="420">
        <v>4.7845927644678358E-4</v>
      </c>
      <c r="X33" s="420">
        <v>2.1142976072097548E-4</v>
      </c>
      <c r="Y33" s="420">
        <v>2.9809330529860235E-4</v>
      </c>
      <c r="Z33" s="420">
        <v>2.2105832980858438E-4</v>
      </c>
      <c r="AA33" s="420">
        <v>6.1822044888489372E-4</v>
      </c>
      <c r="AB33" s="420">
        <v>8.484383171434612E-4</v>
      </c>
      <c r="AC33" s="420">
        <v>7.536380692676263E-4</v>
      </c>
      <c r="AD33" s="420">
        <v>7.0846834357954401E-4</v>
      </c>
      <c r="AE33" s="420">
        <v>7.9087255283287958E-2</v>
      </c>
      <c r="AF33" s="420">
        <v>9.4873898840395713E-3</v>
      </c>
      <c r="AG33" s="420">
        <v>1.8991047594404595E-3</v>
      </c>
      <c r="AH33" s="420">
        <v>1.233188875684247E-3</v>
      </c>
      <c r="AI33" s="420">
        <v>3.8233440394066425E-4</v>
      </c>
      <c r="AJ33" s="420">
        <v>3.7323169924481855E-3</v>
      </c>
      <c r="AK33" s="420">
        <v>2.0054577603306127E-3</v>
      </c>
      <c r="AL33" s="420">
        <v>4.2276910471564224E-3</v>
      </c>
      <c r="AM33" s="420">
        <v>7.6747523466588145E-3</v>
      </c>
      <c r="AN33" s="420">
        <v>4.6285475567783745E-3</v>
      </c>
      <c r="AO33" s="420">
        <v>2.2652021572435862E-3</v>
      </c>
      <c r="AP33" s="420">
        <v>7.1472765432723808E-4</v>
      </c>
      <c r="AQ33" s="420">
        <v>9.0235433226742469E-3</v>
      </c>
      <c r="AR33" s="420">
        <v>0</v>
      </c>
      <c r="AS33" s="420">
        <v>1.3840805309638068E-3</v>
      </c>
      <c r="AT33" s="421">
        <v>2.1119963000371281E-3</v>
      </c>
      <c r="AU33" s="420">
        <v>1.7774552025743475E-4</v>
      </c>
      <c r="AV33" s="420">
        <v>5.6927588862364488E-3</v>
      </c>
      <c r="AW33" s="420">
        <v>-2.7860686305136309E-3</v>
      </c>
      <c r="AX33" s="420">
        <v>0</v>
      </c>
      <c r="AY33" s="420">
        <v>0</v>
      </c>
      <c r="AZ33" s="420">
        <v>0</v>
      </c>
      <c r="BA33" s="420">
        <v>2.6849539304659629E-3</v>
      </c>
      <c r="BB33" s="420">
        <v>3.4023581239582632E-3</v>
      </c>
      <c r="BC33" s="420">
        <v>1.1953239287403595E-4</v>
      </c>
      <c r="BD33" s="420">
        <v>1.7075445462222986E-3</v>
      </c>
      <c r="BE33" s="420">
        <v>1.1459838427656012E-3</v>
      </c>
      <c r="BF33" s="420">
        <v>1.9522749888724697E-3</v>
      </c>
      <c r="BG33" s="420">
        <v>2.7438660287954705E-3</v>
      </c>
      <c r="BH33" s="420">
        <v>1.2040051230417986E-5</v>
      </c>
      <c r="BI33" s="420">
        <v>1.2668673586520188E-4</v>
      </c>
      <c r="BJ33" s="420">
        <v>9.4985856505397164E-5</v>
      </c>
      <c r="BK33" s="420">
        <v>3.3898528011823471E-3</v>
      </c>
      <c r="BL33" s="421">
        <v>3.7109782835334586E-3</v>
      </c>
    </row>
    <row r="34" spans="1:64" ht="15.75" customHeight="1" x14ac:dyDescent="0.15">
      <c r="A34" s="32">
        <v>30</v>
      </c>
      <c r="B34" s="47" t="s">
        <v>243</v>
      </c>
      <c r="C34" s="420">
        <v>3.8821813422364692E-4</v>
      </c>
      <c r="D34" s="420">
        <v>0</v>
      </c>
      <c r="E34" s="420">
        <v>3.3057851239669424E-4</v>
      </c>
      <c r="F34" s="420">
        <v>1.9922879177377891E-3</v>
      </c>
      <c r="G34" s="420">
        <v>7.9239266753299183E-4</v>
      </c>
      <c r="H34" s="420">
        <v>2.0915310716438016E-4</v>
      </c>
      <c r="I34" s="420">
        <v>5.9658908577463231E-4</v>
      </c>
      <c r="J34" s="420">
        <v>2.3533617325508654E-3</v>
      </c>
      <c r="K34" s="420">
        <v>7.3478162290167362E-6</v>
      </c>
      <c r="L34" s="420">
        <v>4.3191458680055092E-5</v>
      </c>
      <c r="M34" s="420">
        <v>1.7305812414347921E-4</v>
      </c>
      <c r="N34" s="420">
        <v>3.084015911431245E-4</v>
      </c>
      <c r="O34" s="420">
        <v>2.4440040972329804E-3</v>
      </c>
      <c r="P34" s="420">
        <v>9.0873088110839367E-5</v>
      </c>
      <c r="Q34" s="420">
        <v>5.7232248464267996E-5</v>
      </c>
      <c r="R34" s="420">
        <v>7.7198727477720088E-5</v>
      </c>
      <c r="S34" s="420">
        <v>3.2345013477088946E-4</v>
      </c>
      <c r="T34" s="420">
        <v>2.9827883003920597E-5</v>
      </c>
      <c r="U34" s="420">
        <v>8.9084617804340992E-4</v>
      </c>
      <c r="V34" s="420">
        <v>7.4057959610640274E-4</v>
      </c>
      <c r="W34" s="420">
        <v>1.6619050088970139E-4</v>
      </c>
      <c r="X34" s="420">
        <v>1.5857232054073162E-4</v>
      </c>
      <c r="Y34" s="420">
        <v>3.763120031765414E-5</v>
      </c>
      <c r="Z34" s="420">
        <v>6.9624670805853343E-6</v>
      </c>
      <c r="AA34" s="420">
        <v>2.8637108149495651E-3</v>
      </c>
      <c r="AB34" s="420">
        <v>2.9208532229528994E-4</v>
      </c>
      <c r="AC34" s="420">
        <v>1.7965415848908628E-3</v>
      </c>
      <c r="AD34" s="420">
        <v>6.8214358189531126E-3</v>
      </c>
      <c r="AE34" s="420">
        <v>1.7195848430878831E-3</v>
      </c>
      <c r="AF34" s="420">
        <v>0</v>
      </c>
      <c r="AG34" s="420">
        <v>1.2740774443430469E-3</v>
      </c>
      <c r="AH34" s="420">
        <v>3.0761715152638294E-3</v>
      </c>
      <c r="AI34" s="420">
        <v>1.1927981404276991E-5</v>
      </c>
      <c r="AJ34" s="420">
        <v>5.3039115797519675E-3</v>
      </c>
      <c r="AK34" s="420">
        <v>3.918572534794257E-3</v>
      </c>
      <c r="AL34" s="420">
        <v>3.3262615769529019E-2</v>
      </c>
      <c r="AM34" s="420">
        <v>4.074874678114568E-3</v>
      </c>
      <c r="AN34" s="420">
        <v>3.6828448101792833E-3</v>
      </c>
      <c r="AO34" s="420">
        <v>3.3737053405755539E-5</v>
      </c>
      <c r="AP34" s="420">
        <v>3.1654179457760254E-4</v>
      </c>
      <c r="AQ34" s="420">
        <v>1.7047284608291972E-2</v>
      </c>
      <c r="AR34" s="420">
        <v>0</v>
      </c>
      <c r="AS34" s="420">
        <v>1.435302408881365E-2</v>
      </c>
      <c r="AT34" s="421">
        <v>2.4950920642795621E-3</v>
      </c>
      <c r="AU34" s="420">
        <v>0</v>
      </c>
      <c r="AV34" s="420">
        <v>1.1952926688841849E-3</v>
      </c>
      <c r="AW34" s="420">
        <v>8.5145079766449187E-3</v>
      </c>
      <c r="AX34" s="420">
        <v>0</v>
      </c>
      <c r="AY34" s="420">
        <v>0</v>
      </c>
      <c r="AZ34" s="420">
        <v>0</v>
      </c>
      <c r="BA34" s="420">
        <v>1.7916347060236955E-3</v>
      </c>
      <c r="BB34" s="420">
        <v>3.3935174282266807E-3</v>
      </c>
      <c r="BC34" s="420">
        <v>4.3499006128596543E-5</v>
      </c>
      <c r="BD34" s="420">
        <v>3.116681817305714E-3</v>
      </c>
      <c r="BE34" s="420">
        <v>2.0299277281402659E-3</v>
      </c>
      <c r="BF34" s="420">
        <v>1.9050821866660073E-3</v>
      </c>
      <c r="BG34" s="420">
        <v>2.9955723505697535E-3</v>
      </c>
      <c r="BH34" s="420">
        <v>2.0066752050696642E-6</v>
      </c>
      <c r="BI34" s="420">
        <v>0</v>
      </c>
      <c r="BJ34" s="420">
        <v>5.5486444106840262E-7</v>
      </c>
      <c r="BK34" s="420">
        <v>3.3792232741546944E-3</v>
      </c>
      <c r="BL34" s="421">
        <v>4.0890601361970834E-3</v>
      </c>
    </row>
    <row r="35" spans="1:64" ht="15.75" customHeight="1" x14ac:dyDescent="0.15">
      <c r="A35" s="31">
        <v>31</v>
      </c>
      <c r="B35" s="47" t="s">
        <v>244</v>
      </c>
      <c r="C35" s="420">
        <v>7.4474103077460607E-2</v>
      </c>
      <c r="D35" s="420">
        <v>1.7284839755131436E-2</v>
      </c>
      <c r="E35" s="420">
        <v>8.2263191354100443E-2</v>
      </c>
      <c r="F35" s="420">
        <v>2.2814910025706941E-2</v>
      </c>
      <c r="G35" s="420">
        <v>7.5777594836520815E-2</v>
      </c>
      <c r="H35" s="420">
        <v>6.8598674181998651E-2</v>
      </c>
      <c r="I35" s="420">
        <v>8.138116937295424E-2</v>
      </c>
      <c r="J35" s="420">
        <v>4.6469694553623528E-2</v>
      </c>
      <c r="K35" s="420">
        <v>1.0402408404222265E-2</v>
      </c>
      <c r="L35" s="420">
        <v>5.7666867065746454E-2</v>
      </c>
      <c r="M35" s="420">
        <v>5.2366452916497115E-2</v>
      </c>
      <c r="N35" s="420">
        <v>4.5172992384048843E-2</v>
      </c>
      <c r="O35" s="420">
        <v>3.9314476504496092E-2</v>
      </c>
      <c r="P35" s="420">
        <v>2.7343712212551566E-2</v>
      </c>
      <c r="Q35" s="420">
        <v>5.8344189291573777E-2</v>
      </c>
      <c r="R35" s="420">
        <v>4.4551744691240999E-2</v>
      </c>
      <c r="S35" s="420">
        <v>4.142523424464125E-2</v>
      </c>
      <c r="T35" s="420">
        <v>4.127774561871371E-2</v>
      </c>
      <c r="U35" s="420">
        <v>4.9426024955436722E-2</v>
      </c>
      <c r="V35" s="420">
        <v>4.2051035191416682E-2</v>
      </c>
      <c r="W35" s="420">
        <v>5.3140735832259797E-2</v>
      </c>
      <c r="X35" s="420">
        <v>4.3260511197518343E-2</v>
      </c>
      <c r="Y35" s="420">
        <v>4.0137586073672037E-2</v>
      </c>
      <c r="Z35" s="420">
        <v>2.0523612336795422E-2</v>
      </c>
      <c r="AA35" s="420">
        <v>4.7039825477077878E-2</v>
      </c>
      <c r="AB35" s="420">
        <v>6.4997329505624729E-2</v>
      </c>
      <c r="AC35" s="420">
        <v>5.6354842600254501E-2</v>
      </c>
      <c r="AD35" s="420">
        <v>1.899574356717389E-2</v>
      </c>
      <c r="AE35" s="420">
        <v>1.987758193617065E-2</v>
      </c>
      <c r="AF35" s="420">
        <v>1.5417008561564305E-2</v>
      </c>
      <c r="AG35" s="420">
        <v>1.0919382040602029E-2</v>
      </c>
      <c r="AH35" s="420">
        <v>5.3271945916506993E-3</v>
      </c>
      <c r="AI35" s="420">
        <v>1.2441310603996769E-3</v>
      </c>
      <c r="AJ35" s="420">
        <v>2.6673077504505052E-2</v>
      </c>
      <c r="AK35" s="420">
        <v>1.141450406019272E-2</v>
      </c>
      <c r="AL35" s="420">
        <v>9.4583522319926262E-3</v>
      </c>
      <c r="AM35" s="420">
        <v>2.4883215436235045E-2</v>
      </c>
      <c r="AN35" s="420">
        <v>5.0269638880708262E-2</v>
      </c>
      <c r="AO35" s="420">
        <v>3.741921180604086E-2</v>
      </c>
      <c r="AP35" s="420">
        <v>2.0063002763811247E-2</v>
      </c>
      <c r="AQ35" s="420">
        <v>7.5189892832493027E-2</v>
      </c>
      <c r="AR35" s="420">
        <v>0.22681472121984389</v>
      </c>
      <c r="AS35" s="420">
        <v>1.0059104961256643E-2</v>
      </c>
      <c r="AT35" s="421">
        <v>3.4599003305281935E-2</v>
      </c>
      <c r="AU35" s="420">
        <v>0.11049476206169992</v>
      </c>
      <c r="AV35" s="420">
        <v>0.15752720977553128</v>
      </c>
      <c r="AW35" s="420">
        <v>1.4368673213393398E-4</v>
      </c>
      <c r="AX35" s="420">
        <v>1.8049266122648684E-2</v>
      </c>
      <c r="AY35" s="420">
        <v>5.4648003137733679E-2</v>
      </c>
      <c r="AZ35" s="420">
        <v>-8.6440576230492194</v>
      </c>
      <c r="BA35" s="420">
        <v>0.10323959623311092</v>
      </c>
      <c r="BB35" s="420">
        <v>8.2610132770616282E-2</v>
      </c>
      <c r="BC35" s="420">
        <v>4.196395855695103E-2</v>
      </c>
      <c r="BD35" s="420">
        <v>8.8896505728986996E-2</v>
      </c>
      <c r="BE35" s="420">
        <v>7.229998652138922E-2</v>
      </c>
      <c r="BF35" s="420">
        <v>8.8509744965648438E-2</v>
      </c>
      <c r="BG35" s="420">
        <v>7.9601257043890761E-2</v>
      </c>
      <c r="BH35" s="420">
        <v>1.8700958739246102E-3</v>
      </c>
      <c r="BI35" s="420">
        <v>7.9438766735543093E-2</v>
      </c>
      <c r="BJ35" s="420">
        <v>5.7990304576188992E-2</v>
      </c>
      <c r="BK35" s="420">
        <v>0.11213238378014702</v>
      </c>
      <c r="BL35" s="421">
        <v>8.7491465588132075E-2</v>
      </c>
    </row>
    <row r="36" spans="1:64" ht="15.75" customHeight="1" x14ac:dyDescent="0.15">
      <c r="A36" s="32">
        <v>32</v>
      </c>
      <c r="B36" s="47" t="s">
        <v>36</v>
      </c>
      <c r="C36" s="420">
        <v>5.6790767063573493E-3</v>
      </c>
      <c r="D36" s="420">
        <v>8.2823190493338129E-3</v>
      </c>
      <c r="E36" s="420">
        <v>1.6579783852511125E-2</v>
      </c>
      <c r="F36" s="420">
        <v>4.3316195372750645E-2</v>
      </c>
      <c r="G36" s="420">
        <v>6.3976523042660839E-3</v>
      </c>
      <c r="H36" s="420">
        <v>1.7958807472792371E-2</v>
      </c>
      <c r="I36" s="420">
        <v>1.0109924091696764E-2</v>
      </c>
      <c r="J36" s="420">
        <v>5.8982990258869793E-3</v>
      </c>
      <c r="K36" s="420">
        <v>3.3023185509266648E-3</v>
      </c>
      <c r="L36" s="420">
        <v>3.5416996117645172E-3</v>
      </c>
      <c r="M36" s="420">
        <v>5.5308441026936262E-3</v>
      </c>
      <c r="N36" s="420">
        <v>1.8519776905425254E-2</v>
      </c>
      <c r="O36" s="420">
        <v>9.3898776148184804E-3</v>
      </c>
      <c r="P36" s="420">
        <v>4.5591907722189826E-3</v>
      </c>
      <c r="Q36" s="420">
        <v>8.7074778020636307E-3</v>
      </c>
      <c r="R36" s="420">
        <v>1.2191115324126936E-2</v>
      </c>
      <c r="S36" s="420">
        <v>6.0788088820433834E-3</v>
      </c>
      <c r="T36" s="420">
        <v>7.5055042555289015E-3</v>
      </c>
      <c r="U36" s="420">
        <v>8.8463877529621482E-3</v>
      </c>
      <c r="V36" s="420">
        <v>6.1653251375858031E-3</v>
      </c>
      <c r="W36" s="420">
        <v>5.1217371882472619E-3</v>
      </c>
      <c r="X36" s="420">
        <v>5.8770866300408651E-3</v>
      </c>
      <c r="Y36" s="420">
        <v>3.3629728820701618E-3</v>
      </c>
      <c r="Z36" s="420">
        <v>1.015998008734415E-2</v>
      </c>
      <c r="AA36" s="420">
        <v>8.4596717746835172E-3</v>
      </c>
      <c r="AB36" s="420">
        <v>1.8077299685104204E-2</v>
      </c>
      <c r="AC36" s="420">
        <v>1.2447443660958969E-2</v>
      </c>
      <c r="AD36" s="420">
        <v>1.5563812500223633E-2</v>
      </c>
      <c r="AE36" s="420">
        <v>2.6981105037974164E-2</v>
      </c>
      <c r="AF36" s="420">
        <v>3.6097908377328111E-2</v>
      </c>
      <c r="AG36" s="420">
        <v>1.7615090263553426E-2</v>
      </c>
      <c r="AH36" s="420">
        <v>4.374250154857013E-2</v>
      </c>
      <c r="AI36" s="420">
        <v>7.5771223872661983E-2</v>
      </c>
      <c r="AJ36" s="420">
        <v>2.3669611718682808E-2</v>
      </c>
      <c r="AK36" s="420">
        <v>5.9149202247702811E-3</v>
      </c>
      <c r="AL36" s="420">
        <v>1.9287605893455455E-2</v>
      </c>
      <c r="AM36" s="420">
        <v>6.4003085429080106E-3</v>
      </c>
      <c r="AN36" s="420">
        <v>8.4164704499131125E-3</v>
      </c>
      <c r="AO36" s="420">
        <v>2.6565519767503508E-2</v>
      </c>
      <c r="AP36" s="420">
        <v>8.1609856764837951E-3</v>
      </c>
      <c r="AQ36" s="420">
        <v>6.4639359670133102E-3</v>
      </c>
      <c r="AR36" s="420">
        <v>0</v>
      </c>
      <c r="AS36" s="420">
        <v>2.8553472371064363E-3</v>
      </c>
      <c r="AT36" s="421">
        <v>1.377897604074497E-2</v>
      </c>
      <c r="AU36" s="420">
        <v>1.8515158360149455E-5</v>
      </c>
      <c r="AV36" s="420">
        <v>5.8383881024260793E-2</v>
      </c>
      <c r="AW36" s="420">
        <v>0</v>
      </c>
      <c r="AX36" s="420">
        <v>0</v>
      </c>
      <c r="AY36" s="420">
        <v>0</v>
      </c>
      <c r="AZ36" s="420">
        <v>0</v>
      </c>
      <c r="BA36" s="420">
        <v>3.1339441666820692E-2</v>
      </c>
      <c r="BB36" s="420">
        <v>2.8466044858842708E-2</v>
      </c>
      <c r="BC36" s="420">
        <v>7.2543580117395189E-3</v>
      </c>
      <c r="BD36" s="420">
        <v>8.2510668711576808E-4</v>
      </c>
      <c r="BE36" s="420">
        <v>3.0986503051184367E-3</v>
      </c>
      <c r="BF36" s="420">
        <v>1.7894454470498197E-2</v>
      </c>
      <c r="BG36" s="420">
        <v>2.1062916340787767E-2</v>
      </c>
      <c r="BH36" s="420">
        <v>1.1260708747649055E-2</v>
      </c>
      <c r="BI36" s="420">
        <v>1.9969098598230203E-2</v>
      </c>
      <c r="BJ36" s="420">
        <v>1.7561147448566839E-2</v>
      </c>
      <c r="BK36" s="420">
        <v>1.8152440570274125E-2</v>
      </c>
      <c r="BL36" s="421">
        <v>2.2341420232490521E-2</v>
      </c>
    </row>
    <row r="37" spans="1:64" ht="15.75" customHeight="1" x14ac:dyDescent="0.15">
      <c r="A37" s="31">
        <v>33</v>
      </c>
      <c r="B37" s="47" t="s">
        <v>37</v>
      </c>
      <c r="C37" s="420">
        <v>4.3369511566127414E-3</v>
      </c>
      <c r="D37" s="420">
        <v>7.2020165646380992E-4</v>
      </c>
      <c r="E37" s="420">
        <v>7.6287349014621741E-4</v>
      </c>
      <c r="F37" s="420">
        <v>5.2699228791773783E-3</v>
      </c>
      <c r="G37" s="420">
        <v>2.5581537749777184E-3</v>
      </c>
      <c r="H37" s="420">
        <v>3.1160267999574606E-3</v>
      </c>
      <c r="I37" s="420">
        <v>2.3571832826694518E-3</v>
      </c>
      <c r="J37" s="420">
        <v>2.1483406434157563E-3</v>
      </c>
      <c r="K37" s="420">
        <v>3.5689393112367003E-4</v>
      </c>
      <c r="L37" s="420">
        <v>3.3222591362126247E-3</v>
      </c>
      <c r="M37" s="420">
        <v>2.5865173689552435E-3</v>
      </c>
      <c r="N37" s="420">
        <v>2.8906115237652174E-3</v>
      </c>
      <c r="O37" s="420">
        <v>2.9827486144092192E-3</v>
      </c>
      <c r="P37" s="420">
        <v>1.3516639009002593E-3</v>
      </c>
      <c r="Q37" s="420">
        <v>1.8586854025062275E-3</v>
      </c>
      <c r="R37" s="420">
        <v>3.7513195596440957E-3</v>
      </c>
      <c r="S37" s="420">
        <v>2.9202926453600307E-3</v>
      </c>
      <c r="T37" s="420">
        <v>2.7911820688922987E-3</v>
      </c>
      <c r="U37" s="420">
        <v>1.7221348432421098E-3</v>
      </c>
      <c r="V37" s="420">
        <v>1.5529028405856134E-3</v>
      </c>
      <c r="W37" s="420">
        <v>2.0572690348989466E-3</v>
      </c>
      <c r="X37" s="420">
        <v>2.6527827790459894E-3</v>
      </c>
      <c r="Y37" s="420">
        <v>6.2950654410268896E-4</v>
      </c>
      <c r="Z37" s="420">
        <v>6.3706573787355807E-4</v>
      </c>
      <c r="AA37" s="420">
        <v>2.4924232465100746E-3</v>
      </c>
      <c r="AB37" s="420">
        <v>2.7066573199363534E-3</v>
      </c>
      <c r="AC37" s="420">
        <v>4.7404705255601658E-3</v>
      </c>
      <c r="AD37" s="420">
        <v>5.2542179680044243E-3</v>
      </c>
      <c r="AE37" s="420">
        <v>1.2623936348065809E-3</v>
      </c>
      <c r="AF37" s="420">
        <v>2.1489061943614435E-3</v>
      </c>
      <c r="AG37" s="420">
        <v>2.9260945358517348E-2</v>
      </c>
      <c r="AH37" s="420">
        <v>1.5469266337627392E-2</v>
      </c>
      <c r="AI37" s="420">
        <v>2.9755840610644489E-2</v>
      </c>
      <c r="AJ37" s="420">
        <v>2.2158779193308775E-2</v>
      </c>
      <c r="AK37" s="420">
        <v>2.1838080922270395E-2</v>
      </c>
      <c r="AL37" s="420">
        <v>1.1331879965470321E-3</v>
      </c>
      <c r="AM37" s="420">
        <v>1.3182823981888884E-2</v>
      </c>
      <c r="AN37" s="420">
        <v>1.6949946765171215E-2</v>
      </c>
      <c r="AO37" s="420">
        <v>1.7938473253746017E-2</v>
      </c>
      <c r="AP37" s="420">
        <v>8.301012089935271E-3</v>
      </c>
      <c r="AQ37" s="420">
        <v>1.3940871500648284E-2</v>
      </c>
      <c r="AR37" s="420">
        <v>0</v>
      </c>
      <c r="AS37" s="420">
        <v>3.1499638540648738E-2</v>
      </c>
      <c r="AT37" s="421">
        <v>9.8066539468625643E-3</v>
      </c>
      <c r="AU37" s="420">
        <v>0</v>
      </c>
      <c r="AV37" s="420">
        <v>0.20937087715898259</v>
      </c>
      <c r="AW37" s="420">
        <v>2.5294851802744632E-4</v>
      </c>
      <c r="AX37" s="420">
        <v>0</v>
      </c>
      <c r="AY37" s="420">
        <v>0</v>
      </c>
      <c r="AZ37" s="420">
        <v>0</v>
      </c>
      <c r="BA37" s="420">
        <v>0.11241870252111713</v>
      </c>
      <c r="BB37" s="420">
        <v>6.1126967099003754E-2</v>
      </c>
      <c r="BC37" s="420">
        <v>2.4850155360654845E-4</v>
      </c>
      <c r="BD37" s="420">
        <v>5.8911958594109861E-3</v>
      </c>
      <c r="BE37" s="420">
        <v>3.8957984204949633E-3</v>
      </c>
      <c r="BF37" s="420">
        <v>6.0752690848395706E-2</v>
      </c>
      <c r="BG37" s="420">
        <v>4.442483018588203E-2</v>
      </c>
      <c r="BH37" s="420">
        <v>1.4548395236755066E-5</v>
      </c>
      <c r="BI37" s="420">
        <v>4.5418369164477246E-3</v>
      </c>
      <c r="BJ37" s="420">
        <v>3.2899993452599596E-3</v>
      </c>
      <c r="BK37" s="420">
        <v>0.10522992861440492</v>
      </c>
      <c r="BL37" s="421">
        <v>5.9443251713099117E-2</v>
      </c>
    </row>
    <row r="38" spans="1:64" ht="15.75" customHeight="1" x14ac:dyDescent="0.15">
      <c r="A38" s="32">
        <v>34</v>
      </c>
      <c r="B38" s="47" t="s">
        <v>245</v>
      </c>
      <c r="C38" s="420">
        <v>5.3954001697067842E-2</v>
      </c>
      <c r="D38" s="420">
        <v>5.9956787900612173E-2</v>
      </c>
      <c r="E38" s="420">
        <v>4.5823267641449457E-2</v>
      </c>
      <c r="F38" s="420">
        <v>0.2474935732647815</v>
      </c>
      <c r="G38" s="420">
        <v>3.4581340445363686E-2</v>
      </c>
      <c r="H38" s="420">
        <v>2.5364245453578644E-2</v>
      </c>
      <c r="I38" s="420">
        <v>4.0247154167955143E-2</v>
      </c>
      <c r="J38" s="420">
        <v>2.7001452670793957E-2</v>
      </c>
      <c r="K38" s="420">
        <v>1.9300613857561533E-2</v>
      </c>
      <c r="L38" s="420">
        <v>1.8076322094033377E-2</v>
      </c>
      <c r="M38" s="420">
        <v>1.6510680492607611E-2</v>
      </c>
      <c r="N38" s="420">
        <v>3.5764130281377246E-2</v>
      </c>
      <c r="O38" s="420">
        <v>5.1976128762251814E-2</v>
      </c>
      <c r="P38" s="420">
        <v>2.125140450220455E-2</v>
      </c>
      <c r="Q38" s="420">
        <v>3.130876525511956E-2</v>
      </c>
      <c r="R38" s="420">
        <v>2.8559040868647263E-2</v>
      </c>
      <c r="S38" s="420">
        <v>2.0050827878321138E-2</v>
      </c>
      <c r="T38" s="420">
        <v>1.929510140216328E-2</v>
      </c>
      <c r="U38" s="420">
        <v>2.2688057040998216E-2</v>
      </c>
      <c r="V38" s="420">
        <v>1.9312927279712285E-2</v>
      </c>
      <c r="W38" s="420">
        <v>1.779402751564255E-2</v>
      </c>
      <c r="X38" s="420">
        <v>1.9947076488019532E-2</v>
      </c>
      <c r="Y38" s="420">
        <v>1.4657691266118671E-2</v>
      </c>
      <c r="Z38" s="420">
        <v>6.3776198458161664E-3</v>
      </c>
      <c r="AA38" s="420">
        <v>1.5292073632187257E-2</v>
      </c>
      <c r="AB38" s="420">
        <v>0.10647205438906877</v>
      </c>
      <c r="AC38" s="420">
        <v>4.3789693378626864E-2</v>
      </c>
      <c r="AD38" s="420">
        <v>4.1068161708666159E-2</v>
      </c>
      <c r="AE38" s="420">
        <v>2.2139654854756493E-2</v>
      </c>
      <c r="AF38" s="420">
        <v>6.1157127153937854E-2</v>
      </c>
      <c r="AG38" s="420">
        <v>5.157003562033418E-2</v>
      </c>
      <c r="AH38" s="420">
        <v>3.5642898877945473E-2</v>
      </c>
      <c r="AI38" s="420">
        <v>2.5726099893010265E-3</v>
      </c>
      <c r="AJ38" s="420">
        <v>0.12794729023219034</v>
      </c>
      <c r="AK38" s="420">
        <v>2.6511132920067414E-2</v>
      </c>
      <c r="AL38" s="420">
        <v>3.1963363424875997E-2</v>
      </c>
      <c r="AM38" s="420">
        <v>2.486017571417615E-2</v>
      </c>
      <c r="AN38" s="420">
        <v>1.5295392950851005E-2</v>
      </c>
      <c r="AO38" s="420">
        <v>3.7959004660532952E-2</v>
      </c>
      <c r="AP38" s="420">
        <v>1.5428675813082526E-2</v>
      </c>
      <c r="AQ38" s="420">
        <v>3.557447597782102E-2</v>
      </c>
      <c r="AR38" s="420">
        <v>5.0755442289777165E-2</v>
      </c>
      <c r="AS38" s="420">
        <v>9.1810675220599186E-2</v>
      </c>
      <c r="AT38" s="421">
        <v>3.0260792280075277E-2</v>
      </c>
      <c r="AU38" s="420">
        <v>2.7637576884195089E-2</v>
      </c>
      <c r="AV38" s="420">
        <v>4.4409243976848901E-2</v>
      </c>
      <c r="AW38" s="420">
        <v>5.5037150076301506E-4</v>
      </c>
      <c r="AX38" s="420">
        <v>2.1640494331565188E-3</v>
      </c>
      <c r="AY38" s="420">
        <v>6.8187261253613279E-3</v>
      </c>
      <c r="AZ38" s="420">
        <v>-2.3175270108043216</v>
      </c>
      <c r="BA38" s="420">
        <v>2.6729051531338373E-2</v>
      </c>
      <c r="BB38" s="420">
        <v>4.3424488939353183E-2</v>
      </c>
      <c r="BC38" s="420">
        <v>4.6461971488198965E-2</v>
      </c>
      <c r="BD38" s="420">
        <v>3.134599037780357E-2</v>
      </c>
      <c r="BE38" s="420">
        <v>3.6691378300618915E-2</v>
      </c>
      <c r="BF38" s="420">
        <v>3.1471955302802807E-2</v>
      </c>
      <c r="BG38" s="420">
        <v>4.1459522325250721E-2</v>
      </c>
      <c r="BH38" s="420">
        <v>3.4055911991238856E-2</v>
      </c>
      <c r="BI38" s="420">
        <v>3.7950083029422578E-2</v>
      </c>
      <c r="BJ38" s="420">
        <v>3.6873308357035291E-2</v>
      </c>
      <c r="BK38" s="420">
        <v>2.7291203274538538E-2</v>
      </c>
      <c r="BL38" s="421">
        <v>4.3133959613094172E-2</v>
      </c>
    </row>
    <row r="39" spans="1:64" ht="15.75" customHeight="1" x14ac:dyDescent="0.15">
      <c r="A39" s="31">
        <v>35</v>
      </c>
      <c r="B39" s="47" t="s">
        <v>120</v>
      </c>
      <c r="C39" s="420">
        <v>4.2509885697489336E-3</v>
      </c>
      <c r="D39" s="420">
        <v>1.4404033129276198E-3</v>
      </c>
      <c r="E39" s="420">
        <v>4.0940877304513667E-3</v>
      </c>
      <c r="F39" s="420">
        <v>5.8483290488431875E-3</v>
      </c>
      <c r="G39" s="420">
        <v>5.0795681074424582E-3</v>
      </c>
      <c r="H39" s="420">
        <v>5.4415257541919242E-3</v>
      </c>
      <c r="I39" s="420">
        <v>6.1467638324066024E-3</v>
      </c>
      <c r="J39" s="420">
        <v>1.0851223029650955E-2</v>
      </c>
      <c r="K39" s="420">
        <v>7.2533443060722349E-4</v>
      </c>
      <c r="L39" s="420">
        <v>5.426101155789502E-3</v>
      </c>
      <c r="M39" s="420">
        <v>9.2983662377631535E-3</v>
      </c>
      <c r="N39" s="420">
        <v>1.2106069238770785E-2</v>
      </c>
      <c r="O39" s="420">
        <v>6.3007674219109477E-3</v>
      </c>
      <c r="P39" s="420">
        <v>3.0319366139690699E-3</v>
      </c>
      <c r="Q39" s="420">
        <v>4.6712416127502546E-3</v>
      </c>
      <c r="R39" s="420">
        <v>5.4658494373469486E-3</v>
      </c>
      <c r="S39" s="420">
        <v>7.3900654601463224E-3</v>
      </c>
      <c r="T39" s="420">
        <v>8.5161133762888547E-3</v>
      </c>
      <c r="U39" s="420">
        <v>9.1232043619586881E-3</v>
      </c>
      <c r="V39" s="420">
        <v>9.2179016602868813E-3</v>
      </c>
      <c r="W39" s="420">
        <v>1.4815300958294652E-2</v>
      </c>
      <c r="X39" s="420">
        <v>1.5834106923994305E-2</v>
      </c>
      <c r="Y39" s="420">
        <v>2.7677101143612792E-3</v>
      </c>
      <c r="Z39" s="420">
        <v>3.0721885993082788E-3</v>
      </c>
      <c r="AA39" s="420">
        <v>4.31688416893762E-3</v>
      </c>
      <c r="AB39" s="420">
        <v>7.2005986358224562E-3</v>
      </c>
      <c r="AC39" s="420">
        <v>8.5360717558896314E-3</v>
      </c>
      <c r="AD39" s="420">
        <v>1.0110753128429567E-2</v>
      </c>
      <c r="AE39" s="420">
        <v>4.3740233508703694E-2</v>
      </c>
      <c r="AF39" s="420">
        <v>9.6700778746264954E-3</v>
      </c>
      <c r="AG39" s="420">
        <v>3.622814032449323E-2</v>
      </c>
      <c r="AH39" s="420">
        <v>5.8536800996978798E-2</v>
      </c>
      <c r="AI39" s="420">
        <v>3.3398347931975574E-3</v>
      </c>
      <c r="AJ39" s="420">
        <v>1.0352739914011408E-2</v>
      </c>
      <c r="AK39" s="420">
        <v>0.16034676240522422</v>
      </c>
      <c r="AL39" s="420">
        <v>2.8975668280977952E-2</v>
      </c>
      <c r="AM39" s="420">
        <v>4.3609775280650645E-2</v>
      </c>
      <c r="AN39" s="420">
        <v>1.1624191928242461E-2</v>
      </c>
      <c r="AO39" s="420">
        <v>6.8095832509988574E-2</v>
      </c>
      <c r="AP39" s="420">
        <v>6.83426961743826E-2</v>
      </c>
      <c r="AQ39" s="420">
        <v>1.9973212581882647E-2</v>
      </c>
      <c r="AR39" s="420">
        <v>0</v>
      </c>
      <c r="AS39" s="420">
        <v>7.5532289763253213E-2</v>
      </c>
      <c r="AT39" s="421">
        <v>2.0989803881608277E-2</v>
      </c>
      <c r="AU39" s="420">
        <v>1.1995971101540831E-2</v>
      </c>
      <c r="AV39" s="420">
        <v>4.3874224607953316E-2</v>
      </c>
      <c r="AW39" s="420">
        <v>2.6770206641619847E-4</v>
      </c>
      <c r="AX39" s="420">
        <v>3.8360880371968172E-2</v>
      </c>
      <c r="AY39" s="420">
        <v>7.4999045490308391E-2</v>
      </c>
      <c r="AZ39" s="420">
        <v>0.98019207683073228</v>
      </c>
      <c r="BA39" s="420">
        <v>4.4757655536661556E-2</v>
      </c>
      <c r="BB39" s="420">
        <v>4.2010396736764301E-2</v>
      </c>
      <c r="BC39" s="420">
        <v>3.0675786718621016E-3</v>
      </c>
      <c r="BD39" s="420">
        <v>1.059839976210022E-3</v>
      </c>
      <c r="BE39" s="420">
        <v>1.7698264532721734E-3</v>
      </c>
      <c r="BF39" s="420">
        <v>2.4291840530936727E-2</v>
      </c>
      <c r="BG39" s="420">
        <v>3.0266734500676355E-2</v>
      </c>
      <c r="BH39" s="420">
        <v>1.8535784286428804E-2</v>
      </c>
      <c r="BI39" s="420">
        <v>3.3578887346300663E-2</v>
      </c>
      <c r="BJ39" s="420">
        <v>2.9419328813777505E-2</v>
      </c>
      <c r="BK39" s="420">
        <v>2.0323065147592728E-2</v>
      </c>
      <c r="BL39" s="421">
        <v>3.0576124269646544E-2</v>
      </c>
    </row>
    <row r="40" spans="1:64" ht="15.75" customHeight="1" x14ac:dyDescent="0.15">
      <c r="A40" s="32">
        <v>36</v>
      </c>
      <c r="B40" s="47" t="s">
        <v>38</v>
      </c>
      <c r="C40" s="420">
        <v>0</v>
      </c>
      <c r="D40" s="420">
        <v>0</v>
      </c>
      <c r="E40" s="420">
        <v>0</v>
      </c>
      <c r="F40" s="420">
        <v>0</v>
      </c>
      <c r="G40" s="420">
        <v>0</v>
      </c>
      <c r="H40" s="420">
        <v>0</v>
      </c>
      <c r="I40" s="420">
        <v>0</v>
      </c>
      <c r="J40" s="420">
        <v>0</v>
      </c>
      <c r="K40" s="420">
        <v>0</v>
      </c>
      <c r="L40" s="420">
        <v>0</v>
      </c>
      <c r="M40" s="420">
        <v>0</v>
      </c>
      <c r="N40" s="420">
        <v>0</v>
      </c>
      <c r="O40" s="420">
        <v>0</v>
      </c>
      <c r="P40" s="420">
        <v>0</v>
      </c>
      <c r="Q40" s="420">
        <v>0</v>
      </c>
      <c r="R40" s="420">
        <v>0</v>
      </c>
      <c r="S40" s="420">
        <v>0</v>
      </c>
      <c r="T40" s="420">
        <v>0</v>
      </c>
      <c r="U40" s="420">
        <v>0</v>
      </c>
      <c r="V40" s="420">
        <v>0</v>
      </c>
      <c r="W40" s="420">
        <v>0</v>
      </c>
      <c r="X40" s="420">
        <v>0</v>
      </c>
      <c r="Y40" s="420">
        <v>0</v>
      </c>
      <c r="Z40" s="420">
        <v>0</v>
      </c>
      <c r="AA40" s="420">
        <v>0</v>
      </c>
      <c r="AB40" s="420">
        <v>0</v>
      </c>
      <c r="AC40" s="420">
        <v>0</v>
      </c>
      <c r="AD40" s="420">
        <v>0</v>
      </c>
      <c r="AE40" s="420">
        <v>0</v>
      </c>
      <c r="AF40" s="420">
        <v>0</v>
      </c>
      <c r="AG40" s="420">
        <v>0</v>
      </c>
      <c r="AH40" s="420">
        <v>0</v>
      </c>
      <c r="AI40" s="420">
        <v>0</v>
      </c>
      <c r="AJ40" s="420">
        <v>0</v>
      </c>
      <c r="AK40" s="420">
        <v>0</v>
      </c>
      <c r="AL40" s="420">
        <v>0</v>
      </c>
      <c r="AM40" s="420">
        <v>0</v>
      </c>
      <c r="AN40" s="420">
        <v>0</v>
      </c>
      <c r="AO40" s="420">
        <v>0</v>
      </c>
      <c r="AP40" s="420">
        <v>0</v>
      </c>
      <c r="AQ40" s="420">
        <v>0</v>
      </c>
      <c r="AR40" s="420">
        <v>0</v>
      </c>
      <c r="AS40" s="420">
        <v>0.24659883097870114</v>
      </c>
      <c r="AT40" s="421">
        <v>8.594806711936042E-4</v>
      </c>
      <c r="AU40" s="420">
        <v>0</v>
      </c>
      <c r="AV40" s="420">
        <v>4.1848694219697872E-3</v>
      </c>
      <c r="AW40" s="420">
        <v>0.26113288863145018</v>
      </c>
      <c r="AX40" s="420">
        <v>0</v>
      </c>
      <c r="AY40" s="420">
        <v>0</v>
      </c>
      <c r="AZ40" s="420">
        <v>0</v>
      </c>
      <c r="BA40" s="420">
        <v>3.7516923738055194E-2</v>
      </c>
      <c r="BB40" s="420">
        <v>1.790326018271007E-2</v>
      </c>
      <c r="BC40" s="420">
        <v>0</v>
      </c>
      <c r="BD40" s="420">
        <v>0</v>
      </c>
      <c r="BE40" s="420">
        <v>0</v>
      </c>
      <c r="BF40" s="420">
        <v>1.9655718899879042E-2</v>
      </c>
      <c r="BG40" s="420">
        <v>1.2678437596217056E-2</v>
      </c>
      <c r="BH40" s="420">
        <v>0</v>
      </c>
      <c r="BI40" s="420">
        <v>0</v>
      </c>
      <c r="BJ40" s="420">
        <v>0</v>
      </c>
      <c r="BK40" s="420">
        <v>3.4869626569415439E-2</v>
      </c>
      <c r="BL40" s="421">
        <v>1.7307364377616825E-2</v>
      </c>
    </row>
    <row r="41" spans="1:64" ht="15.75" customHeight="1" x14ac:dyDescent="0.15">
      <c r="A41" s="31">
        <v>37</v>
      </c>
      <c r="B41" s="47" t="s">
        <v>39</v>
      </c>
      <c r="C41" s="420">
        <v>6.6551680152625187E-5</v>
      </c>
      <c r="D41" s="420">
        <v>1.8005041411595248E-4</v>
      </c>
      <c r="E41" s="420">
        <v>0</v>
      </c>
      <c r="F41" s="420">
        <v>4.4987146529562984E-4</v>
      </c>
      <c r="G41" s="420">
        <v>2.7486545880079738E-4</v>
      </c>
      <c r="H41" s="420">
        <v>1.0634903754121024E-5</v>
      </c>
      <c r="I41" s="420">
        <v>1.5169991423120234E-4</v>
      </c>
      <c r="J41" s="420">
        <v>3.1804553570959201E-4</v>
      </c>
      <c r="K41" s="420">
        <v>6.2981281963000598E-6</v>
      </c>
      <c r="L41" s="420">
        <v>1.4281046821631118E-4</v>
      </c>
      <c r="M41" s="420">
        <v>5.1449712583196525E-5</v>
      </c>
      <c r="N41" s="420">
        <v>1.4688279171392877E-3</v>
      </c>
      <c r="O41" s="420">
        <v>2.3122082282242009E-4</v>
      </c>
      <c r="P41" s="420">
        <v>8.7355420183968165E-5</v>
      </c>
      <c r="Q41" s="420">
        <v>5.5869575881785431E-5</v>
      </c>
      <c r="R41" s="420">
        <v>3.2854342159122736E-4</v>
      </c>
      <c r="S41" s="420">
        <v>7.9373636246951606E-4</v>
      </c>
      <c r="T41" s="420">
        <v>2.9676215802205746E-4</v>
      </c>
      <c r="U41" s="420">
        <v>3.5231204781377792E-4</v>
      </c>
      <c r="V41" s="420">
        <v>1.0576402356894565E-3</v>
      </c>
      <c r="W41" s="420">
        <v>9.8179420111591106E-4</v>
      </c>
      <c r="X41" s="420">
        <v>1.5196514051820113E-3</v>
      </c>
      <c r="Y41" s="420">
        <v>1.6228840071525147E-4</v>
      </c>
      <c r="Z41" s="420">
        <v>5.9180970184975346E-5</v>
      </c>
      <c r="AA41" s="420">
        <v>2.1317946513272197E-4</v>
      </c>
      <c r="AB41" s="420">
        <v>4.5899122074974128E-5</v>
      </c>
      <c r="AC41" s="420">
        <v>1.5769320319720552E-4</v>
      </c>
      <c r="AD41" s="420">
        <v>4.7589035200040075E-4</v>
      </c>
      <c r="AE41" s="420">
        <v>9.2120616593993737E-5</v>
      </c>
      <c r="AF41" s="420">
        <v>1.4553111114551563E-4</v>
      </c>
      <c r="AG41" s="420">
        <v>2.0086545805862667E-4</v>
      </c>
      <c r="AH41" s="420">
        <v>2.0798727820593688E-4</v>
      </c>
      <c r="AI41" s="420">
        <v>1.0649983396675884E-6</v>
      </c>
      <c r="AJ41" s="420">
        <v>1.290680127077835E-3</v>
      </c>
      <c r="AK41" s="420">
        <v>4.205125656856777E-3</v>
      </c>
      <c r="AL41" s="420">
        <v>7.0961417472603037E-5</v>
      </c>
      <c r="AM41" s="420">
        <v>9.4683789283120625E-7</v>
      </c>
      <c r="AN41" s="420">
        <v>9.1162336834326794E-5</v>
      </c>
      <c r="AO41" s="420">
        <v>0</v>
      </c>
      <c r="AP41" s="420">
        <v>4.926010636077965E-4</v>
      </c>
      <c r="AQ41" s="420">
        <v>4.380153055673957E-4</v>
      </c>
      <c r="AR41" s="420">
        <v>0</v>
      </c>
      <c r="AS41" s="420">
        <v>1.5620856386205695E-4</v>
      </c>
      <c r="AT41" s="421">
        <v>3.9831475847911955E-4</v>
      </c>
      <c r="AU41" s="420">
        <v>0</v>
      </c>
      <c r="AV41" s="420">
        <v>3.0430840702986611E-2</v>
      </c>
      <c r="AW41" s="420">
        <v>0.18185972112372434</v>
      </c>
      <c r="AX41" s="420">
        <v>0.10269848390894733</v>
      </c>
      <c r="AY41" s="420">
        <v>0.24170200778454437</v>
      </c>
      <c r="AZ41" s="420">
        <v>0</v>
      </c>
      <c r="BA41" s="420">
        <v>0.10725453648596196</v>
      </c>
      <c r="BB41" s="420">
        <v>4.9052711593964737E-2</v>
      </c>
      <c r="BC41" s="420">
        <v>7.712355811804246E-3</v>
      </c>
      <c r="BD41" s="420">
        <v>2.8247156944230831E-3</v>
      </c>
      <c r="BE41" s="420">
        <v>4.5531071407811183E-3</v>
      </c>
      <c r="BF41" s="420">
        <v>5.8360035446500119E-2</v>
      </c>
      <c r="BG41" s="420">
        <v>3.6066108256683389E-2</v>
      </c>
      <c r="BH41" s="420">
        <v>3.4693156786048791E-2</v>
      </c>
      <c r="BI41" s="420">
        <v>2.1255618458473114E-2</v>
      </c>
      <c r="BJ41" s="420">
        <v>2.4971223342925088E-2</v>
      </c>
      <c r="BK41" s="420">
        <v>8.4203623621869075E-2</v>
      </c>
      <c r="BL41" s="421">
        <v>4.011687630472488E-2</v>
      </c>
    </row>
    <row r="42" spans="1:64" ht="15.75" customHeight="1" x14ac:dyDescent="0.15">
      <c r="A42" s="32">
        <v>38</v>
      </c>
      <c r="B42" s="47" t="s">
        <v>246</v>
      </c>
      <c r="C42" s="420">
        <v>8.40214961926893E-4</v>
      </c>
      <c r="D42" s="420">
        <v>0</v>
      </c>
      <c r="E42" s="420">
        <v>0</v>
      </c>
      <c r="F42" s="420">
        <v>0</v>
      </c>
      <c r="G42" s="420">
        <v>0</v>
      </c>
      <c r="H42" s="420">
        <v>0</v>
      </c>
      <c r="I42" s="420">
        <v>0</v>
      </c>
      <c r="J42" s="420">
        <v>1.139006050750605E-5</v>
      </c>
      <c r="K42" s="420">
        <v>0</v>
      </c>
      <c r="L42" s="420">
        <v>1.3932728606469384E-6</v>
      </c>
      <c r="M42" s="420">
        <v>0</v>
      </c>
      <c r="N42" s="420">
        <v>0</v>
      </c>
      <c r="O42" s="420">
        <v>0</v>
      </c>
      <c r="P42" s="420">
        <v>1.7588339634356007E-6</v>
      </c>
      <c r="Q42" s="420">
        <v>0</v>
      </c>
      <c r="R42" s="420">
        <v>0</v>
      </c>
      <c r="S42" s="420">
        <v>0</v>
      </c>
      <c r="T42" s="420">
        <v>0</v>
      </c>
      <c r="U42" s="420">
        <v>0</v>
      </c>
      <c r="V42" s="420">
        <v>0</v>
      </c>
      <c r="W42" s="420">
        <v>0</v>
      </c>
      <c r="X42" s="420">
        <v>0</v>
      </c>
      <c r="Y42" s="420">
        <v>0</v>
      </c>
      <c r="Z42" s="420">
        <v>0</v>
      </c>
      <c r="AA42" s="420">
        <v>0</v>
      </c>
      <c r="AB42" s="420">
        <v>9.7361774098429974E-6</v>
      </c>
      <c r="AC42" s="420">
        <v>3.2248098813334458E-7</v>
      </c>
      <c r="AD42" s="420">
        <v>4.0892833684244963E-6</v>
      </c>
      <c r="AE42" s="420">
        <v>2.5589060164998259E-4</v>
      </c>
      <c r="AF42" s="420">
        <v>0</v>
      </c>
      <c r="AG42" s="420">
        <v>2.4746392887626197E-5</v>
      </c>
      <c r="AH42" s="420">
        <v>1.5244844097383385E-4</v>
      </c>
      <c r="AI42" s="420">
        <v>6.3899900380055306E-6</v>
      </c>
      <c r="AJ42" s="420">
        <v>1.1844199028335375E-3</v>
      </c>
      <c r="AK42" s="420">
        <v>6.1120290197150208E-4</v>
      </c>
      <c r="AL42" s="420">
        <v>2.2678391151038085E-5</v>
      </c>
      <c r="AM42" s="420">
        <v>2.4302172582667628E-5</v>
      </c>
      <c r="AN42" s="420">
        <v>1.6608584992975389E-2</v>
      </c>
      <c r="AO42" s="420">
        <v>1.4458737173895233E-5</v>
      </c>
      <c r="AP42" s="420">
        <v>3.5804799530751879E-5</v>
      </c>
      <c r="AQ42" s="420">
        <v>7.6331657484871883E-5</v>
      </c>
      <c r="AR42" s="420">
        <v>0</v>
      </c>
      <c r="AS42" s="420">
        <v>2.4412129050070293E-3</v>
      </c>
      <c r="AT42" s="421">
        <v>8.3605709437341378E-4</v>
      </c>
      <c r="AU42" s="420">
        <v>5.3200530274135432E-2</v>
      </c>
      <c r="AV42" s="420">
        <v>4.8832461729893452E-2</v>
      </c>
      <c r="AW42" s="420">
        <v>0.54990729853762399</v>
      </c>
      <c r="AX42" s="420">
        <v>0</v>
      </c>
      <c r="AY42" s="420">
        <v>0</v>
      </c>
      <c r="AZ42" s="420">
        <v>0</v>
      </c>
      <c r="BA42" s="420">
        <v>0.10214625344250781</v>
      </c>
      <c r="BB42" s="420">
        <v>4.7188883376515001E-2</v>
      </c>
      <c r="BC42" s="420">
        <v>6.2911785723176814E-7</v>
      </c>
      <c r="BD42" s="420">
        <v>1.1071898206586536E-3</v>
      </c>
      <c r="BE42" s="420">
        <v>7.1588235782059926E-4</v>
      </c>
      <c r="BF42" s="420">
        <v>5.3856882826596772E-2</v>
      </c>
      <c r="BG42" s="420">
        <v>3.3626371135360052E-2</v>
      </c>
      <c r="BH42" s="420">
        <v>2.8971373273193277E-5</v>
      </c>
      <c r="BI42" s="420">
        <v>4.9870859098082474E-3</v>
      </c>
      <c r="BJ42" s="420">
        <v>3.6161209204979131E-3</v>
      </c>
      <c r="BK42" s="420">
        <v>9.2744207008428323E-2</v>
      </c>
      <c r="BL42" s="421">
        <v>4.458318264165579E-2</v>
      </c>
    </row>
    <row r="43" spans="1:64" ht="15.75" customHeight="1" x14ac:dyDescent="0.15">
      <c r="A43" s="31">
        <v>39</v>
      </c>
      <c r="B43" s="47" t="s">
        <v>247</v>
      </c>
      <c r="C43" s="420">
        <v>2.1074698714997975E-4</v>
      </c>
      <c r="D43" s="420">
        <v>0</v>
      </c>
      <c r="E43" s="420">
        <v>4.5518118245390969E-3</v>
      </c>
      <c r="F43" s="420">
        <v>2.5064267352185089E-3</v>
      </c>
      <c r="G43" s="420">
        <v>9.4071115767797647E-4</v>
      </c>
      <c r="H43" s="420">
        <v>3.9349143890247794E-4</v>
      </c>
      <c r="I43" s="420">
        <v>1.2734040877292274E-3</v>
      </c>
      <c r="J43" s="420">
        <v>1.457051586460197E-3</v>
      </c>
      <c r="K43" s="420">
        <v>1.5325445277663478E-4</v>
      </c>
      <c r="L43" s="420">
        <v>4.7649931834125295E-4</v>
      </c>
      <c r="M43" s="420">
        <v>9.0270859350517535E-4</v>
      </c>
      <c r="N43" s="420">
        <v>6.3771176473663026E-4</v>
      </c>
      <c r="O43" s="420">
        <v>7.8383858936800408E-4</v>
      </c>
      <c r="P43" s="420">
        <v>6.1881641613542549E-4</v>
      </c>
      <c r="Q43" s="420">
        <v>3.8836168600753283E-4</v>
      </c>
      <c r="R43" s="420">
        <v>7.7557791326453675E-4</v>
      </c>
      <c r="S43" s="420">
        <v>2.2908484148376333E-3</v>
      </c>
      <c r="T43" s="420">
        <v>1.9099956269290172E-3</v>
      </c>
      <c r="U43" s="420">
        <v>2.2027891370451926E-3</v>
      </c>
      <c r="V43" s="420">
        <v>7.1743648372807767E-4</v>
      </c>
      <c r="W43" s="420">
        <v>5.361496095581767E-4</v>
      </c>
      <c r="X43" s="420">
        <v>6.0125338205027406E-4</v>
      </c>
      <c r="Y43" s="420">
        <v>1.345115245396999E-4</v>
      </c>
      <c r="Z43" s="420">
        <v>3.0112670123531572E-4</v>
      </c>
      <c r="AA43" s="420">
        <v>1.1760400493155162E-3</v>
      </c>
      <c r="AB43" s="420">
        <v>9.1937332398660298E-4</v>
      </c>
      <c r="AC43" s="420">
        <v>1.002270911118435E-3</v>
      </c>
      <c r="AD43" s="420">
        <v>1.4598741625275451E-3</v>
      </c>
      <c r="AE43" s="420">
        <v>7.9701392727247918E-3</v>
      </c>
      <c r="AF43" s="420">
        <v>1.9538325772940502E-3</v>
      </c>
      <c r="AG43" s="420">
        <v>5.2691003803419288E-4</v>
      </c>
      <c r="AH43" s="420">
        <v>3.1821486842679445E-3</v>
      </c>
      <c r="AI43" s="420">
        <v>3.18860502896476E-4</v>
      </c>
      <c r="AJ43" s="420">
        <v>1.2548686702883204E-3</v>
      </c>
      <c r="AK43" s="420">
        <v>1.2364850035819141E-3</v>
      </c>
      <c r="AL43" s="420">
        <v>1.4631220097443926E-6</v>
      </c>
      <c r="AM43" s="420">
        <v>3.0396652486191157E-3</v>
      </c>
      <c r="AN43" s="420">
        <v>1.0587326844809044E-3</v>
      </c>
      <c r="AO43" s="420">
        <v>0</v>
      </c>
      <c r="AP43" s="420">
        <v>1.9617381246084561E-3</v>
      </c>
      <c r="AQ43" s="420">
        <v>2.7194044703956225E-3</v>
      </c>
      <c r="AR43" s="420">
        <v>0</v>
      </c>
      <c r="AS43" s="420">
        <v>4.8170361786299418E-3</v>
      </c>
      <c r="AT43" s="421">
        <v>1.0335495004498087E-3</v>
      </c>
      <c r="AU43" s="420">
        <v>0</v>
      </c>
      <c r="AV43" s="420">
        <v>1.0068791202181097E-2</v>
      </c>
      <c r="AW43" s="420">
        <v>0</v>
      </c>
      <c r="AX43" s="420">
        <v>0</v>
      </c>
      <c r="AY43" s="420">
        <v>0</v>
      </c>
      <c r="AZ43" s="420">
        <v>0</v>
      </c>
      <c r="BA43" s="420">
        <v>5.404650620113487E-3</v>
      </c>
      <c r="BB43" s="420">
        <v>3.5201816777379901E-3</v>
      </c>
      <c r="BC43" s="420">
        <v>1.2869953879369886E-4</v>
      </c>
      <c r="BD43" s="420">
        <v>0</v>
      </c>
      <c r="BE43" s="420">
        <v>4.5511366765775721E-5</v>
      </c>
      <c r="BF43" s="420">
        <v>2.8532504939016504E-3</v>
      </c>
      <c r="BG43" s="420">
        <v>2.5061464832477191E-3</v>
      </c>
      <c r="BH43" s="420">
        <v>1.0746999895151221E-3</v>
      </c>
      <c r="BI43" s="420">
        <v>2.5954243991271604E-3</v>
      </c>
      <c r="BJ43" s="420">
        <v>2.174929892877871E-3</v>
      </c>
      <c r="BK43" s="420">
        <v>3.3782837957557856E-3</v>
      </c>
      <c r="BL43" s="421">
        <v>2.6270744236166783E-3</v>
      </c>
    </row>
    <row r="44" spans="1:64" ht="15.75" customHeight="1" x14ac:dyDescent="0.15">
      <c r="A44" s="32">
        <v>40</v>
      </c>
      <c r="B44" s="47" t="s">
        <v>40</v>
      </c>
      <c r="C44" s="420">
        <v>1.6008452063379384E-2</v>
      </c>
      <c r="D44" s="420">
        <v>2.3766654663305724E-2</v>
      </c>
      <c r="E44" s="420">
        <v>7.8830260648442459E-3</v>
      </c>
      <c r="F44" s="420">
        <v>3.5925449871465294E-2</v>
      </c>
      <c r="G44" s="420">
        <v>3.7169883635753374E-2</v>
      </c>
      <c r="H44" s="420">
        <v>2.7335247616009074E-2</v>
      </c>
      <c r="I44" s="420">
        <v>2.2854175540139215E-2</v>
      </c>
      <c r="J44" s="420">
        <v>4.5277242834337705E-2</v>
      </c>
      <c r="K44" s="420">
        <v>4.7424905318139447E-3</v>
      </c>
      <c r="L44" s="420">
        <v>3.7091710096142795E-2</v>
      </c>
      <c r="M44" s="420">
        <v>4.010972820520016E-2</v>
      </c>
      <c r="N44" s="420">
        <v>3.240307565247845E-2</v>
      </c>
      <c r="O44" s="420">
        <v>6.0276956301576694E-2</v>
      </c>
      <c r="P44" s="420">
        <v>1.1479909279344166E-2</v>
      </c>
      <c r="Q44" s="420">
        <v>2.2511351062612081E-2</v>
      </c>
      <c r="R44" s="420">
        <v>2.6832841415860568E-2</v>
      </c>
      <c r="S44" s="420">
        <v>4.637248106789886E-2</v>
      </c>
      <c r="T44" s="420">
        <v>3.3123611297184295E-2</v>
      </c>
      <c r="U44" s="420">
        <v>3.2827933312362376E-2</v>
      </c>
      <c r="V44" s="420">
        <v>4.8271903798710464E-2</v>
      </c>
      <c r="W44" s="420">
        <v>4.0085254668418197E-2</v>
      </c>
      <c r="X44" s="420">
        <v>3.3217597563272007E-2</v>
      </c>
      <c r="Y44" s="420">
        <v>2.5907018169587622E-2</v>
      </c>
      <c r="Z44" s="420">
        <v>6.2609985222163628E-2</v>
      </c>
      <c r="AA44" s="420">
        <v>4.5863785427762364E-2</v>
      </c>
      <c r="AB44" s="420">
        <v>3.9043462295957537E-2</v>
      </c>
      <c r="AC44" s="420">
        <v>8.9678093028025527E-2</v>
      </c>
      <c r="AD44" s="420">
        <v>4.9188456157515104E-2</v>
      </c>
      <c r="AE44" s="420">
        <v>0.15236408797177697</v>
      </c>
      <c r="AF44" s="420">
        <v>5.971110526234305E-2</v>
      </c>
      <c r="AG44" s="420">
        <v>8.0833875293809143E-2</v>
      </c>
      <c r="AH44" s="420">
        <v>0.11541820461074359</v>
      </c>
      <c r="AI44" s="420">
        <v>2.6667558425276416E-2</v>
      </c>
      <c r="AJ44" s="420">
        <v>0.11368170835912786</v>
      </c>
      <c r="AK44" s="420">
        <v>0.16422723828217201</v>
      </c>
      <c r="AL44" s="420">
        <v>8.8540096858677045E-2</v>
      </c>
      <c r="AM44" s="420">
        <v>7.8805949045603188E-2</v>
      </c>
      <c r="AN44" s="420">
        <v>4.5340340810822249E-2</v>
      </c>
      <c r="AO44" s="420">
        <v>7.5228809515776887E-2</v>
      </c>
      <c r="AP44" s="420">
        <v>0.12580848719704749</v>
      </c>
      <c r="AQ44" s="420">
        <v>3.7529493803403181E-2</v>
      </c>
      <c r="AR44" s="420">
        <v>0</v>
      </c>
      <c r="AS44" s="420">
        <v>3.9927635474601576E-2</v>
      </c>
      <c r="AT44" s="421">
        <v>5.6304023947657197E-2</v>
      </c>
      <c r="AU44" s="420">
        <v>5.3481034923291695E-3</v>
      </c>
      <c r="AV44" s="420">
        <v>1.4588585762060681E-2</v>
      </c>
      <c r="AW44" s="420">
        <v>0</v>
      </c>
      <c r="AX44" s="420">
        <v>6.3916323421917944E-3</v>
      </c>
      <c r="AY44" s="420">
        <v>1.6196433951792166E-2</v>
      </c>
      <c r="AZ44" s="420">
        <v>0</v>
      </c>
      <c r="BA44" s="420">
        <v>1.2424998382714452E-2</v>
      </c>
      <c r="BB44" s="420">
        <v>6.3877405771051624E-2</v>
      </c>
      <c r="BC44" s="420">
        <v>1.4025823131063854E-2</v>
      </c>
      <c r="BD44" s="420">
        <v>8.5236603681703629E-3</v>
      </c>
      <c r="BE44" s="420">
        <v>1.0469362348567044E-2</v>
      </c>
      <c r="BF44" s="420">
        <v>1.1493951476024869E-2</v>
      </c>
      <c r="BG44" s="420">
        <v>4.8290995881098454E-2</v>
      </c>
      <c r="BH44" s="420">
        <v>2.9766769157602766E-2</v>
      </c>
      <c r="BI44" s="420">
        <v>2.8008122139242864E-2</v>
      </c>
      <c r="BJ44" s="420">
        <v>2.8494404469544047E-2</v>
      </c>
      <c r="BK44" s="420">
        <v>-1.6647288806262508E-3</v>
      </c>
      <c r="BL44" s="421">
        <v>5.5518777022894282E-2</v>
      </c>
    </row>
    <row r="45" spans="1:64" ht="15.75" customHeight="1" x14ac:dyDescent="0.15">
      <c r="A45" s="31">
        <v>41</v>
      </c>
      <c r="B45" s="47" t="s">
        <v>41</v>
      </c>
      <c r="C45" s="420">
        <v>1.6083322703551087E-4</v>
      </c>
      <c r="D45" s="420">
        <v>1.8005041411595248E-4</v>
      </c>
      <c r="E45" s="420">
        <v>8.9001907183725363E-4</v>
      </c>
      <c r="F45" s="420">
        <v>6.426735218508997E-5</v>
      </c>
      <c r="G45" s="420">
        <v>1.6237926444007502E-4</v>
      </c>
      <c r="H45" s="420">
        <v>1.2407387713141195E-4</v>
      </c>
      <c r="I45" s="420">
        <v>8.751918128723212E-5</v>
      </c>
      <c r="J45" s="420">
        <v>9.2872801061203171E-5</v>
      </c>
      <c r="K45" s="420">
        <v>1.4695632458033472E-5</v>
      </c>
      <c r="L45" s="420">
        <v>8.4293008069139772E-5</v>
      </c>
      <c r="M45" s="420">
        <v>1.0056080186715685E-4</v>
      </c>
      <c r="N45" s="420">
        <v>1.0977005786450193E-4</v>
      </c>
      <c r="O45" s="420">
        <v>6.0117413933829223E-5</v>
      </c>
      <c r="P45" s="420">
        <v>6.3024883689775691E-5</v>
      </c>
      <c r="Q45" s="420">
        <v>1.1582716951101857E-4</v>
      </c>
      <c r="R45" s="420">
        <v>9.8742558401734992E-5</v>
      </c>
      <c r="S45" s="420">
        <v>1.2527275060967782E-4</v>
      </c>
      <c r="T45" s="420">
        <v>9.6055894419405308E-5</v>
      </c>
      <c r="U45" s="420">
        <v>9.5627555835168295E-5</v>
      </c>
      <c r="V45" s="420">
        <v>1.8514489902660068E-4</v>
      </c>
      <c r="W45" s="420">
        <v>1.1114651333387672E-4</v>
      </c>
      <c r="X45" s="420">
        <v>1.2553642042807919E-4</v>
      </c>
      <c r="Y45" s="420">
        <v>9.367766887586243E-5</v>
      </c>
      <c r="Z45" s="420">
        <v>5.3959119874536346E-5</v>
      </c>
      <c r="AA45" s="420">
        <v>1.3146067016517855E-4</v>
      </c>
      <c r="AB45" s="420">
        <v>1.0431618653403211E-4</v>
      </c>
      <c r="AC45" s="420">
        <v>2.4927780382707538E-4</v>
      </c>
      <c r="AD45" s="420">
        <v>6.798433600005725E-5</v>
      </c>
      <c r="AE45" s="420">
        <v>3.0024497260264623E-4</v>
      </c>
      <c r="AF45" s="420">
        <v>5.2638912541995012E-5</v>
      </c>
      <c r="AG45" s="420">
        <v>8.7205709673003195E-4</v>
      </c>
      <c r="AH45" s="420">
        <v>2.0572038689034084E-4</v>
      </c>
      <c r="AI45" s="420">
        <v>5.0693920968177214E-4</v>
      </c>
      <c r="AJ45" s="420">
        <v>7.006716996440283E-4</v>
      </c>
      <c r="AK45" s="420">
        <v>7.7298946958685834E-3</v>
      </c>
      <c r="AL45" s="420">
        <v>4.2430538282587385E-4</v>
      </c>
      <c r="AM45" s="420">
        <v>3.3360255090752835E-3</v>
      </c>
      <c r="AN45" s="420">
        <v>1.1949082000947974E-2</v>
      </c>
      <c r="AO45" s="420">
        <v>2.5784747960113162E-3</v>
      </c>
      <c r="AP45" s="420">
        <v>1.3124625560476245E-3</v>
      </c>
      <c r="AQ45" s="420">
        <v>1.7131820135506525E-2</v>
      </c>
      <c r="AR45" s="420">
        <v>0</v>
      </c>
      <c r="AS45" s="420">
        <v>1.6674356002949798E-3</v>
      </c>
      <c r="AT45" s="421">
        <v>1.8052867190142671E-3</v>
      </c>
      <c r="AU45" s="420">
        <v>0.67762887475976585</v>
      </c>
      <c r="AV45" s="420">
        <v>0.1448221138613113</v>
      </c>
      <c r="AW45" s="420">
        <v>0</v>
      </c>
      <c r="AX45" s="420">
        <v>0</v>
      </c>
      <c r="AY45" s="420">
        <v>0</v>
      </c>
      <c r="AZ45" s="420">
        <v>0</v>
      </c>
      <c r="BA45" s="420">
        <v>9.8875957664085176E-2</v>
      </c>
      <c r="BB45" s="420">
        <v>4.6708381740508238E-2</v>
      </c>
      <c r="BC45" s="420">
        <v>5.049210048162567E-3</v>
      </c>
      <c r="BD45" s="420">
        <v>3.0202022069452734E-2</v>
      </c>
      <c r="BE45" s="420">
        <v>2.1307360411600734E-2</v>
      </c>
      <c r="BF45" s="420">
        <v>6.1946794329425459E-2</v>
      </c>
      <c r="BG45" s="420">
        <v>3.9295439706216857E-2</v>
      </c>
      <c r="BH45" s="420">
        <v>1.0293115047204525E-2</v>
      </c>
      <c r="BI45" s="420">
        <v>6.4760073632650836E-2</v>
      </c>
      <c r="BJ45" s="420">
        <v>4.9699450739689788E-2</v>
      </c>
      <c r="BK45" s="420">
        <v>7.1426475816551011E-2</v>
      </c>
      <c r="BL45" s="421">
        <v>3.5496911303853525E-2</v>
      </c>
    </row>
    <row r="46" spans="1:64" ht="15.75" customHeight="1" x14ac:dyDescent="0.15">
      <c r="A46" s="32">
        <v>42</v>
      </c>
      <c r="B46" s="47" t="s">
        <v>248</v>
      </c>
      <c r="C46" s="420">
        <v>8.0971210852360642E-4</v>
      </c>
      <c r="D46" s="420">
        <v>1.9805545552754773E-3</v>
      </c>
      <c r="E46" s="420">
        <v>7.3744437380801012E-4</v>
      </c>
      <c r="F46" s="420">
        <v>8.9974293059125968E-4</v>
      </c>
      <c r="G46" s="420">
        <v>6.7809217971483843E-4</v>
      </c>
      <c r="H46" s="420">
        <v>1.0457655358219009E-3</v>
      </c>
      <c r="I46" s="420">
        <v>8.1101107992835098E-4</v>
      </c>
      <c r="J46" s="420">
        <v>5.8264540288396329E-4</v>
      </c>
      <c r="K46" s="420">
        <v>2.3093136719766887E-5</v>
      </c>
      <c r="L46" s="420">
        <v>1.2469792102790098E-4</v>
      </c>
      <c r="M46" s="420">
        <v>3.3442313179077738E-4</v>
      </c>
      <c r="N46" s="420">
        <v>1.3224678399866186E-3</v>
      </c>
      <c r="O46" s="420">
        <v>1.2555290679257412E-3</v>
      </c>
      <c r="P46" s="420">
        <v>1.8174617622167873E-4</v>
      </c>
      <c r="Q46" s="420">
        <v>3.3521745529071259E-4</v>
      </c>
      <c r="R46" s="420">
        <v>3.8778895663226838E-4</v>
      </c>
      <c r="S46" s="420">
        <v>1.1212938005390836E-3</v>
      </c>
      <c r="T46" s="420">
        <v>1.0409425611029239E-3</v>
      </c>
      <c r="U46" s="420">
        <v>5.2511271888434517E-4</v>
      </c>
      <c r="V46" s="420">
        <v>8.1695186695487552E-4</v>
      </c>
      <c r="W46" s="420">
        <v>9.2992582822676848E-4</v>
      </c>
      <c r="X46" s="420">
        <v>7.7634365264733188E-4</v>
      </c>
      <c r="Y46" s="420">
        <v>2.4999188557996426E-4</v>
      </c>
      <c r="Z46" s="420">
        <v>5.5003489936624145E-4</v>
      </c>
      <c r="AA46" s="420">
        <v>1.5650925731827338E-3</v>
      </c>
      <c r="AB46" s="420">
        <v>9.416274437805299E-4</v>
      </c>
      <c r="AC46" s="420">
        <v>9.3583982756296601E-4</v>
      </c>
      <c r="AD46" s="420">
        <v>3.7314710736873525E-5</v>
      </c>
      <c r="AE46" s="420">
        <v>1.0542692787979284E-3</v>
      </c>
      <c r="AF46" s="420">
        <v>3.2295521047823999E-3</v>
      </c>
      <c r="AG46" s="420">
        <v>1.9949065845375853E-3</v>
      </c>
      <c r="AH46" s="420">
        <v>3.4785447237821268E-3</v>
      </c>
      <c r="AI46" s="420">
        <v>3.118315138546699E-4</v>
      </c>
      <c r="AJ46" s="420">
        <v>1.662884448463938E-3</v>
      </c>
      <c r="AK46" s="420">
        <v>1.8195295062755962E-3</v>
      </c>
      <c r="AL46" s="420">
        <v>3.1259601738188947E-3</v>
      </c>
      <c r="AM46" s="420">
        <v>4.5946886812789E-3</v>
      </c>
      <c r="AN46" s="420">
        <v>2.2668466436498334E-3</v>
      </c>
      <c r="AO46" s="420">
        <v>4.9063314810084491E-3</v>
      </c>
      <c r="AP46" s="420">
        <v>1.5307121939516343E-3</v>
      </c>
      <c r="AQ46" s="420">
        <v>1.8430171692725842E-3</v>
      </c>
      <c r="AR46" s="420">
        <v>0</v>
      </c>
      <c r="AS46" s="420">
        <v>2.0343440875058579E-4</v>
      </c>
      <c r="AT46" s="421">
        <v>1.1824348192760895E-3</v>
      </c>
      <c r="AU46" s="420">
        <v>0</v>
      </c>
      <c r="AV46" s="420">
        <v>0</v>
      </c>
      <c r="AW46" s="420">
        <v>0</v>
      </c>
      <c r="AX46" s="420">
        <v>0</v>
      </c>
      <c r="AY46" s="420">
        <v>0</v>
      </c>
      <c r="AZ46" s="420">
        <v>0</v>
      </c>
      <c r="BA46" s="420">
        <v>0</v>
      </c>
      <c r="BB46" s="420">
        <v>1.223146272113707E-3</v>
      </c>
      <c r="BC46" s="420">
        <v>0</v>
      </c>
      <c r="BD46" s="420">
        <v>0</v>
      </c>
      <c r="BE46" s="420">
        <v>0</v>
      </c>
      <c r="BF46" s="420">
        <v>0</v>
      </c>
      <c r="BG46" s="420">
        <v>8.6618769563632245E-4</v>
      </c>
      <c r="BH46" s="420">
        <v>0</v>
      </c>
      <c r="BI46" s="420">
        <v>0</v>
      </c>
      <c r="BJ46" s="420">
        <v>0</v>
      </c>
      <c r="BK46" s="420">
        <v>0</v>
      </c>
      <c r="BL46" s="421">
        <v>1.1824348192760895E-3</v>
      </c>
    </row>
    <row r="47" spans="1:64" ht="15.75" customHeight="1" x14ac:dyDescent="0.15">
      <c r="A47" s="31">
        <v>43</v>
      </c>
      <c r="B47" s="47" t="s">
        <v>249</v>
      </c>
      <c r="C47" s="420">
        <v>5.5515193193981507E-3</v>
      </c>
      <c r="D47" s="420">
        <v>5.0414115952466688E-3</v>
      </c>
      <c r="E47" s="420">
        <v>1.3782581055308328E-2</v>
      </c>
      <c r="F47" s="420">
        <v>1.6388174807197942E-2</v>
      </c>
      <c r="G47" s="420">
        <v>5.3158798302728469E-3</v>
      </c>
      <c r="H47" s="420">
        <v>4.5623737105179194E-3</v>
      </c>
      <c r="I47" s="420">
        <v>6.6966760214947109E-3</v>
      </c>
      <c r="J47" s="420">
        <v>5.3769847180434333E-3</v>
      </c>
      <c r="K47" s="420">
        <v>6.5710470848063954E-4</v>
      </c>
      <c r="L47" s="420">
        <v>5.9841069364786007E-3</v>
      </c>
      <c r="M47" s="420">
        <v>7.198282515049041E-3</v>
      </c>
      <c r="N47" s="420">
        <v>8.5620645134311512E-3</v>
      </c>
      <c r="O47" s="420">
        <v>1.7801691149098124E-2</v>
      </c>
      <c r="P47" s="420">
        <v>9.6832603856946992E-3</v>
      </c>
      <c r="Q47" s="420">
        <v>7.6895613829491508E-3</v>
      </c>
      <c r="R47" s="420">
        <v>7.5672706120602368E-3</v>
      </c>
      <c r="S47" s="420">
        <v>9.9191374663072773E-3</v>
      </c>
      <c r="T47" s="420">
        <v>6.9301800036905689E-3</v>
      </c>
      <c r="U47" s="420">
        <v>3.7487679563804133E-3</v>
      </c>
      <c r="V47" s="420">
        <v>3.0572051451767438E-3</v>
      </c>
      <c r="W47" s="420">
        <v>8.7710477093762146E-3</v>
      </c>
      <c r="X47" s="420">
        <v>2.8840340798345562E-3</v>
      </c>
      <c r="Y47" s="420">
        <v>1.5766302732105209E-3</v>
      </c>
      <c r="Z47" s="420">
        <v>5.1992222924270989E-3</v>
      </c>
      <c r="AA47" s="420">
        <v>9.951928030612572E-3</v>
      </c>
      <c r="AB47" s="420">
        <v>3.9793147956515449E-3</v>
      </c>
      <c r="AC47" s="420">
        <v>1.4665790378328245E-2</v>
      </c>
      <c r="AD47" s="420">
        <v>1.5577613831592065E-2</v>
      </c>
      <c r="AE47" s="420">
        <v>3.5241253659235604E-2</v>
      </c>
      <c r="AF47" s="420">
        <v>2.0975058444674954E-2</v>
      </c>
      <c r="AG47" s="420">
        <v>1.3717026878634717E-2</v>
      </c>
      <c r="AH47" s="420">
        <v>7.305623987337145E-3</v>
      </c>
      <c r="AI47" s="420">
        <v>9.4974421934876201E-3</v>
      </c>
      <c r="AJ47" s="420">
        <v>1.5641387594148175E-2</v>
      </c>
      <c r="AK47" s="420">
        <v>5.7219523708958095E-3</v>
      </c>
      <c r="AL47" s="420">
        <v>9.4956618432411079E-3</v>
      </c>
      <c r="AM47" s="420">
        <v>1.4786451759714004E-2</v>
      </c>
      <c r="AN47" s="420">
        <v>5.7631068578784849E-3</v>
      </c>
      <c r="AO47" s="420">
        <v>5.5569746538337338E-3</v>
      </c>
      <c r="AP47" s="420">
        <v>4.0112778276840426E-3</v>
      </c>
      <c r="AQ47" s="420">
        <v>5.2529734569145246E-3</v>
      </c>
      <c r="AR47" s="420">
        <v>5.0327126321087065E-4</v>
      </c>
      <c r="AS47" s="420">
        <v>2.7536300327311433E-3</v>
      </c>
      <c r="AT47" s="421">
        <v>7.6699426079319174E-3</v>
      </c>
      <c r="AU47" s="420">
        <v>0</v>
      </c>
      <c r="AV47" s="420">
        <v>3.3035186293432189E-5</v>
      </c>
      <c r="AW47" s="420">
        <v>0</v>
      </c>
      <c r="AX47" s="420">
        <v>0</v>
      </c>
      <c r="AY47" s="420">
        <v>0</v>
      </c>
      <c r="AZ47" s="420">
        <v>0</v>
      </c>
      <c r="BA47" s="420">
        <v>1.7732380829159195E-5</v>
      </c>
      <c r="BB47" s="420">
        <v>7.9420619307893504E-3</v>
      </c>
      <c r="BC47" s="420">
        <v>2.5434336228084343E-5</v>
      </c>
      <c r="BD47" s="420">
        <v>0</v>
      </c>
      <c r="BE47" s="420">
        <v>8.9942156387671293E-6</v>
      </c>
      <c r="BF47" s="420">
        <v>1.3572280724333709E-5</v>
      </c>
      <c r="BG47" s="420">
        <v>5.626904191065151E-3</v>
      </c>
      <c r="BH47" s="420">
        <v>3.8829165218098004E-4</v>
      </c>
      <c r="BI47" s="420">
        <v>1.5736477017789446E-2</v>
      </c>
      <c r="BJ47" s="420">
        <v>1.1492560377574155E-2</v>
      </c>
      <c r="BK47" s="420">
        <v>-8.8713871519349972E-3</v>
      </c>
      <c r="BL47" s="421">
        <v>3.4853396010942079E-3</v>
      </c>
    </row>
    <row r="48" spans="1:64" ht="15.75" customHeight="1" x14ac:dyDescent="0.15">
      <c r="A48" s="30" t="s">
        <v>199</v>
      </c>
      <c r="B48" s="50" t="s">
        <v>42</v>
      </c>
      <c r="C48" s="422">
        <v>0.50957234999528589</v>
      </c>
      <c r="D48" s="422">
        <v>0.31832913215700398</v>
      </c>
      <c r="E48" s="422">
        <v>0.55415130324221229</v>
      </c>
      <c r="F48" s="422">
        <v>0.5067480719794345</v>
      </c>
      <c r="G48" s="422">
        <v>0.62716133377783523</v>
      </c>
      <c r="H48" s="422">
        <v>0.59684497855294405</v>
      </c>
      <c r="I48" s="422">
        <v>0.63394664830708736</v>
      </c>
      <c r="J48" s="422">
        <v>0.66636585224813505</v>
      </c>
      <c r="K48" s="422">
        <v>0.69329585247264514</v>
      </c>
      <c r="L48" s="422">
        <v>0.64222773184234561</v>
      </c>
      <c r="M48" s="422">
        <v>0.53110368987984158</v>
      </c>
      <c r="N48" s="422">
        <v>0.5240265748082944</v>
      </c>
      <c r="O48" s="422">
        <v>0.50116882125936735</v>
      </c>
      <c r="P48" s="422">
        <v>0.72707850936476481</v>
      </c>
      <c r="Q48" s="422">
        <v>0.83750947057444824</v>
      </c>
      <c r="R48" s="422">
        <v>0.57373735197592834</v>
      </c>
      <c r="S48" s="422">
        <v>0.57121396483121556</v>
      </c>
      <c r="T48" s="422">
        <v>0.52898891059976794</v>
      </c>
      <c r="U48" s="422">
        <v>0.62536730628080106</v>
      </c>
      <c r="V48" s="422">
        <v>0.60636805880201994</v>
      </c>
      <c r="W48" s="422">
        <v>0.63907128090534659</v>
      </c>
      <c r="X48" s="422">
        <v>0.64345344085417622</v>
      </c>
      <c r="Y48" s="422">
        <v>0.77051286891587101</v>
      </c>
      <c r="Z48" s="422">
        <v>0.56090505109580524</v>
      </c>
      <c r="AA48" s="422">
        <v>0.67246574028345762</v>
      </c>
      <c r="AB48" s="422">
        <v>0.54298522326445686</v>
      </c>
      <c r="AC48" s="422">
        <v>0.53060022096397308</v>
      </c>
      <c r="AD48" s="422">
        <v>0.64617373422622837</v>
      </c>
      <c r="AE48" s="422">
        <v>0.5341085112625984</v>
      </c>
      <c r="AF48" s="422">
        <v>0.34510690343855954</v>
      </c>
      <c r="AG48" s="422">
        <v>0.29517584265809255</v>
      </c>
      <c r="AH48" s="422">
        <v>0.32423743192950422</v>
      </c>
      <c r="AI48" s="422">
        <v>0.15739653061880876</v>
      </c>
      <c r="AJ48" s="422">
        <v>0.49098387868017757</v>
      </c>
      <c r="AK48" s="422">
        <v>0.46598423957828655</v>
      </c>
      <c r="AL48" s="422">
        <v>0.28060265995581374</v>
      </c>
      <c r="AM48" s="422">
        <v>0.31206293568351123</v>
      </c>
      <c r="AN48" s="422">
        <v>0.37809820597633015</v>
      </c>
      <c r="AO48" s="422">
        <v>0.39291136312154495</v>
      </c>
      <c r="AP48" s="422">
        <v>0.37215805105125854</v>
      </c>
      <c r="AQ48" s="422">
        <v>0.46044896568820659</v>
      </c>
      <c r="AR48" s="422">
        <v>1.0000535394960863</v>
      </c>
      <c r="AS48" s="422">
        <v>0.588237858416917</v>
      </c>
      <c r="AT48" s="423">
        <v>0.52830341690983718</v>
      </c>
      <c r="AU48" s="422">
        <v>1</v>
      </c>
      <c r="AV48" s="422">
        <v>1</v>
      </c>
      <c r="AW48" s="422">
        <v>1</v>
      </c>
      <c r="AX48" s="422">
        <v>1</v>
      </c>
      <c r="AY48" s="422">
        <v>1</v>
      </c>
      <c r="AZ48" s="422">
        <v>1</v>
      </c>
      <c r="BA48" s="422">
        <v>1</v>
      </c>
      <c r="BB48" s="422">
        <v>1</v>
      </c>
      <c r="BC48" s="422">
        <v>1</v>
      </c>
      <c r="BD48" s="422">
        <v>1</v>
      </c>
      <c r="BE48" s="422">
        <v>1</v>
      </c>
      <c r="BF48" s="422">
        <v>1</v>
      </c>
      <c r="BG48" s="422">
        <v>1</v>
      </c>
      <c r="BH48" s="422">
        <v>1</v>
      </c>
      <c r="BI48" s="422">
        <v>1</v>
      </c>
      <c r="BJ48" s="422">
        <v>1</v>
      </c>
      <c r="BK48" s="422">
        <v>1</v>
      </c>
      <c r="BL48" s="423">
        <v>1</v>
      </c>
    </row>
    <row r="49" spans="1:64" ht="15.75" customHeight="1" x14ac:dyDescent="0.15">
      <c r="A49" s="15" t="s">
        <v>200</v>
      </c>
      <c r="B49" s="35" t="s">
        <v>54</v>
      </c>
      <c r="C49" s="424">
        <v>4.7196233174903362E-3</v>
      </c>
      <c r="D49" s="424">
        <v>9.9027727763773849E-3</v>
      </c>
      <c r="E49" s="424">
        <v>2.2657342657342656E-2</v>
      </c>
      <c r="F49" s="424">
        <v>4.9100257069408737E-2</v>
      </c>
      <c r="G49" s="424">
        <v>8.6904656610945173E-3</v>
      </c>
      <c r="H49" s="424">
        <v>1.2169874862632494E-2</v>
      </c>
      <c r="I49" s="424">
        <v>1.6818269337363106E-2</v>
      </c>
      <c r="J49" s="424">
        <v>1.474136677221456E-2</v>
      </c>
      <c r="K49" s="424">
        <v>3.2918216705994977E-3</v>
      </c>
      <c r="L49" s="424">
        <v>1.8412797489879614E-2</v>
      </c>
      <c r="M49" s="424">
        <v>1.4904046286032339E-2</v>
      </c>
      <c r="N49" s="424">
        <v>1.4646462006492115E-2</v>
      </c>
      <c r="O49" s="424">
        <v>1.6992418269219652E-2</v>
      </c>
      <c r="P49" s="424">
        <v>7.954326599637504E-3</v>
      </c>
      <c r="Q49" s="424">
        <v>1.1607245057586544E-2</v>
      </c>
      <c r="R49" s="424">
        <v>1.500438057895455E-2</v>
      </c>
      <c r="S49" s="424">
        <v>1.5355153382107561E-2</v>
      </c>
      <c r="T49" s="424">
        <v>1.8548898769726214E-2</v>
      </c>
      <c r="U49" s="424">
        <v>2.2152878263604906E-2</v>
      </c>
      <c r="V49" s="424">
        <v>1.7977569695482927E-2</v>
      </c>
      <c r="W49" s="424">
        <v>1.5499645918964664E-2</v>
      </c>
      <c r="X49" s="424">
        <v>1.1955692250768911E-2</v>
      </c>
      <c r="Y49" s="424">
        <v>7.337714524787228E-3</v>
      </c>
      <c r="Z49" s="424">
        <v>1.5308724493437004E-2</v>
      </c>
      <c r="AA49" s="424">
        <v>8.5094136498811528E-3</v>
      </c>
      <c r="AB49" s="424">
        <v>1.9376383928074684E-2</v>
      </c>
      <c r="AC49" s="424">
        <v>2.0959006861750465E-2</v>
      </c>
      <c r="AD49" s="424">
        <v>8.3058456816912044E-3</v>
      </c>
      <c r="AE49" s="424">
        <v>1.2879826949715791E-2</v>
      </c>
      <c r="AF49" s="424">
        <v>2.5077797216330449E-2</v>
      </c>
      <c r="AG49" s="424">
        <v>2.5250003690251571E-2</v>
      </c>
      <c r="AH49" s="424">
        <v>3.0821221049672689E-2</v>
      </c>
      <c r="AI49" s="424">
        <v>3.7884120938655457E-3</v>
      </c>
      <c r="AJ49" s="424">
        <v>1.6851345175184069E-2</v>
      </c>
      <c r="AK49" s="424">
        <v>1.7609765995420121E-2</v>
      </c>
      <c r="AL49" s="424">
        <v>9.4854199891728965E-3</v>
      </c>
      <c r="AM49" s="424">
        <v>1.0537674521949439E-2</v>
      </c>
      <c r="AN49" s="424">
        <v>1.0405854155596785E-2</v>
      </c>
      <c r="AO49" s="424">
        <v>3.7269804855243942E-2</v>
      </c>
      <c r="AP49" s="424">
        <v>1.4664231940298575E-2</v>
      </c>
      <c r="AQ49" s="424">
        <v>2.3583985332907682E-2</v>
      </c>
      <c r="AR49" s="424">
        <v>0</v>
      </c>
      <c r="AS49" s="424">
        <v>4.1704053793870082E-3</v>
      </c>
      <c r="AT49" s="425">
        <v>1.3676785938844561E-2</v>
      </c>
      <c r="AU49" s="426"/>
      <c r="AV49" s="426"/>
      <c r="AW49" s="426"/>
      <c r="AX49" s="426"/>
      <c r="AY49" s="426"/>
      <c r="AZ49" s="426"/>
      <c r="BA49" s="426"/>
      <c r="BB49" s="426"/>
      <c r="BC49" s="426"/>
      <c r="BD49" s="426"/>
      <c r="BE49" s="426"/>
      <c r="BF49" s="426"/>
      <c r="BG49" s="426"/>
      <c r="BH49" s="426"/>
      <c r="BI49" s="426"/>
      <c r="BJ49" s="426"/>
      <c r="BK49" s="426"/>
      <c r="BL49" s="426"/>
    </row>
    <row r="50" spans="1:64" ht="15.75" customHeight="1" x14ac:dyDescent="0.15">
      <c r="A50" s="16" t="s">
        <v>201</v>
      </c>
      <c r="B50" s="47" t="s">
        <v>55</v>
      </c>
      <c r="C50" s="420">
        <v>0.11853963429851756</v>
      </c>
      <c r="D50" s="420">
        <v>0.26053294922578324</v>
      </c>
      <c r="E50" s="420">
        <v>0.15491417673235855</v>
      </c>
      <c r="F50" s="420">
        <v>0.22660668380462726</v>
      </c>
      <c r="G50" s="420">
        <v>0.13756925498307038</v>
      </c>
      <c r="H50" s="420">
        <v>0.24543939877344109</v>
      </c>
      <c r="I50" s="420">
        <v>0.17808257143023845</v>
      </c>
      <c r="J50" s="420">
        <v>9.8052650116616694E-2</v>
      </c>
      <c r="K50" s="420">
        <v>1.1659934667416844E-2</v>
      </c>
      <c r="L50" s="420">
        <v>0.22355968676439547</v>
      </c>
      <c r="M50" s="420">
        <v>0.23205691273661022</v>
      </c>
      <c r="N50" s="420">
        <v>0.29342581896303888</v>
      </c>
      <c r="O50" s="420">
        <v>0.22037887844027682</v>
      </c>
      <c r="P50" s="420">
        <v>7.2452233733790519E-2</v>
      </c>
      <c r="Q50" s="420">
        <v>0.15120623777001357</v>
      </c>
      <c r="R50" s="420">
        <v>0.27219553180946637</v>
      </c>
      <c r="S50" s="420">
        <v>0.23035502502887947</v>
      </c>
      <c r="T50" s="420">
        <v>0.26115120461674962</v>
      </c>
      <c r="U50" s="420">
        <v>0.15906637307329349</v>
      </c>
      <c r="V50" s="420">
        <v>0.18037741787666572</v>
      </c>
      <c r="W50" s="420">
        <v>0.2046699530750006</v>
      </c>
      <c r="X50" s="420">
        <v>0.20510008225939128</v>
      </c>
      <c r="Y50" s="420">
        <v>0.12503911704762971</v>
      </c>
      <c r="Z50" s="420">
        <v>0.21699921150060311</v>
      </c>
      <c r="AA50" s="420">
        <v>0.19160215027020497</v>
      </c>
      <c r="AB50" s="420">
        <v>0.25495293253663587</v>
      </c>
      <c r="AC50" s="420">
        <v>0.35047588519418837</v>
      </c>
      <c r="AD50" s="420">
        <v>6.9310797292689949E-2</v>
      </c>
      <c r="AE50" s="420">
        <v>0.1385459954826779</v>
      </c>
      <c r="AF50" s="420">
        <v>0.47395147930826276</v>
      </c>
      <c r="AG50" s="420">
        <v>0.38100038523332086</v>
      </c>
      <c r="AH50" s="420">
        <v>0.3153166478798049</v>
      </c>
      <c r="AI50" s="420">
        <v>5.637057511827339E-2</v>
      </c>
      <c r="AJ50" s="420">
        <v>0.26962827414315954</v>
      </c>
      <c r="AK50" s="420">
        <v>0.20660148825422064</v>
      </c>
      <c r="AL50" s="420">
        <v>0.36718656268746253</v>
      </c>
      <c r="AM50" s="420">
        <v>0.49263123409904114</v>
      </c>
      <c r="AN50" s="420">
        <v>0.50355944906141137</v>
      </c>
      <c r="AO50" s="420">
        <v>0.49876859755068992</v>
      </c>
      <c r="AP50" s="420">
        <v>0.36648880575485754</v>
      </c>
      <c r="AQ50" s="420">
        <v>0.2663407709140716</v>
      </c>
      <c r="AR50" s="420">
        <v>0</v>
      </c>
      <c r="AS50" s="420">
        <v>1.2667424702023082E-2</v>
      </c>
      <c r="AT50" s="421">
        <v>0.23286358974899193</v>
      </c>
      <c r="AU50" s="426"/>
      <c r="AV50" s="426"/>
      <c r="AW50" s="426"/>
      <c r="AX50" s="426"/>
      <c r="AY50" s="426"/>
      <c r="AZ50" s="426"/>
      <c r="BA50" s="426"/>
      <c r="BB50" s="426"/>
      <c r="BC50" s="426"/>
      <c r="BD50" s="426"/>
      <c r="BE50" s="426"/>
      <c r="BF50" s="426"/>
      <c r="BG50" s="426"/>
      <c r="BH50" s="426"/>
      <c r="BI50" s="426"/>
      <c r="BJ50" s="426"/>
      <c r="BK50" s="426"/>
      <c r="BL50" s="426"/>
    </row>
    <row r="51" spans="1:64" ht="15.75" customHeight="1" x14ac:dyDescent="0.15">
      <c r="A51" s="16" t="s">
        <v>202</v>
      </c>
      <c r="B51" s="47" t="s">
        <v>56</v>
      </c>
      <c r="C51" s="420">
        <v>0.22517206382306126</v>
      </c>
      <c r="D51" s="420">
        <v>0.34317608930500543</v>
      </c>
      <c r="E51" s="420">
        <v>0.10957406230133503</v>
      </c>
      <c r="F51" s="420">
        <v>7.6735218508997435E-2</v>
      </c>
      <c r="G51" s="420">
        <v>9.2317601141190586E-2</v>
      </c>
      <c r="H51" s="420">
        <v>-4.4365273494274875E-2</v>
      </c>
      <c r="I51" s="420">
        <v>8.076853510394362E-2</v>
      </c>
      <c r="J51" s="420">
        <v>6.364152500643977E-2</v>
      </c>
      <c r="K51" s="420">
        <v>4.2667719153867467E-2</v>
      </c>
      <c r="L51" s="420">
        <v>-6.7963850142357656E-3</v>
      </c>
      <c r="M51" s="420">
        <v>3.7193464951052614E-2</v>
      </c>
      <c r="N51" s="420">
        <v>1.7145037609312682E-2</v>
      </c>
      <c r="O51" s="420">
        <v>0.12618413963887931</v>
      </c>
      <c r="P51" s="420">
        <v>0.12608494405882009</v>
      </c>
      <c r="Q51" s="420">
        <v>-3.7190060121114338E-2</v>
      </c>
      <c r="R51" s="420">
        <v>3.579956337835994E-2</v>
      </c>
      <c r="S51" s="420">
        <v>7.7068412270568598E-2</v>
      </c>
      <c r="T51" s="420">
        <v>9.1696473484781466E-2</v>
      </c>
      <c r="U51" s="420">
        <v>3.5647268533081679E-2</v>
      </c>
      <c r="V51" s="420">
        <v>-3.0458650201113647E-2</v>
      </c>
      <c r="W51" s="420">
        <v>-4.3820306785547568E-2</v>
      </c>
      <c r="X51" s="420">
        <v>-6.6240283315879361E-2</v>
      </c>
      <c r="Y51" s="420">
        <v>1.2412260331288828E-2</v>
      </c>
      <c r="Z51" s="420">
        <v>5.1626693402540254E-3</v>
      </c>
      <c r="AA51" s="420">
        <v>1.8434694247352133E-2</v>
      </c>
      <c r="AB51" s="420">
        <v>5.1672675279011024E-2</v>
      </c>
      <c r="AC51" s="420">
        <v>2.8309960986250056E-2</v>
      </c>
      <c r="AD51" s="420">
        <v>7.5592958867432072E-2</v>
      </c>
      <c r="AE51" s="420">
        <v>0.11828969545606528</v>
      </c>
      <c r="AF51" s="420">
        <v>4.9387685590871797E-2</v>
      </c>
      <c r="AG51" s="420">
        <v>0.16904087322639996</v>
      </c>
      <c r="AH51" s="420">
        <v>0.25010271851273796</v>
      </c>
      <c r="AI51" s="420">
        <v>0.39627565820624888</v>
      </c>
      <c r="AJ51" s="420">
        <v>6.2818872402898851E-2</v>
      </c>
      <c r="AK51" s="420">
        <v>0.15618677300603334</v>
      </c>
      <c r="AL51" s="420">
        <v>0</v>
      </c>
      <c r="AM51" s="420">
        <v>3.0345523239978273E-2</v>
      </c>
      <c r="AN51" s="420">
        <v>3.9920015699233584E-2</v>
      </c>
      <c r="AO51" s="420">
        <v>-6.159422036079369E-3</v>
      </c>
      <c r="AP51" s="420">
        <v>8.611145509565013E-2</v>
      </c>
      <c r="AQ51" s="420">
        <v>0.10298567354662205</v>
      </c>
      <c r="AR51" s="420">
        <v>-5.3539496086262839E-5</v>
      </c>
      <c r="AS51" s="420">
        <v>0.33343989421410747</v>
      </c>
      <c r="AT51" s="421">
        <v>8.5221429782219485E-2</v>
      </c>
      <c r="AU51" s="426"/>
      <c r="AV51" s="426"/>
      <c r="AW51" s="426"/>
      <c r="AX51" s="426"/>
      <c r="AY51" s="426"/>
      <c r="AZ51" s="426"/>
      <c r="BA51" s="426"/>
      <c r="BB51" s="426"/>
      <c r="BC51" s="426"/>
      <c r="BD51" s="426"/>
      <c r="BE51" s="426"/>
      <c r="BF51" s="426"/>
      <c r="BG51" s="426"/>
      <c r="BH51" s="426"/>
      <c r="BI51" s="426"/>
      <c r="BJ51" s="426"/>
      <c r="BK51" s="426"/>
      <c r="BL51" s="426"/>
    </row>
    <row r="52" spans="1:64" ht="15.75" customHeight="1" x14ac:dyDescent="0.15">
      <c r="A52" s="16" t="s">
        <v>203</v>
      </c>
      <c r="B52" s="47" t="s">
        <v>57</v>
      </c>
      <c r="C52" s="420">
        <v>0.13226869131666955</v>
      </c>
      <c r="D52" s="420">
        <v>9.0385307886208133E-2</v>
      </c>
      <c r="E52" s="420">
        <v>0.11699936427209154</v>
      </c>
      <c r="F52" s="420">
        <v>9.3444730077120827E-2</v>
      </c>
      <c r="G52" s="420">
        <v>5.7192879805326315E-2</v>
      </c>
      <c r="H52" s="420">
        <v>0.14105427345882521</v>
      </c>
      <c r="I52" s="420">
        <v>6.4081544538511351E-2</v>
      </c>
      <c r="J52" s="420">
        <v>0.13633639579934567</v>
      </c>
      <c r="K52" s="420">
        <v>2.6764945458209819E-2</v>
      </c>
      <c r="L52" s="420">
        <v>8.3939813398965779E-2</v>
      </c>
      <c r="M52" s="420">
        <v>0.15799505147309881</v>
      </c>
      <c r="N52" s="420">
        <v>0.12798666032439665</v>
      </c>
      <c r="O52" s="420">
        <v>0.10466672986702491</v>
      </c>
      <c r="P52" s="420">
        <v>4.9035118344608927E-2</v>
      </c>
      <c r="Q52" s="420">
        <v>2.8151452881507444E-2</v>
      </c>
      <c r="R52" s="420">
        <v>7.7115245132889532E-2</v>
      </c>
      <c r="S52" s="420">
        <v>9.663663201129509E-2</v>
      </c>
      <c r="T52" s="420">
        <v>9.2021546853790284E-2</v>
      </c>
      <c r="U52" s="420">
        <v>0.14281723812519662</v>
      </c>
      <c r="V52" s="420">
        <v>0.21584655190768676</v>
      </c>
      <c r="W52" s="420">
        <v>0.1795365507955444</v>
      </c>
      <c r="X52" s="420">
        <v>0.18867132913336923</v>
      </c>
      <c r="Y52" s="420">
        <v>9.0485237390976525E-2</v>
      </c>
      <c r="Z52" s="420">
        <v>0.1241024944778933</v>
      </c>
      <c r="AA52" s="420">
        <v>9.6906055362707091E-2</v>
      </c>
      <c r="AB52" s="420">
        <v>0.10284324198017158</v>
      </c>
      <c r="AC52" s="420">
        <v>3.7303633264300903E-2</v>
      </c>
      <c r="AD52" s="420">
        <v>0.17335290055425123</v>
      </c>
      <c r="AE52" s="420">
        <v>0.19783073007294588</v>
      </c>
      <c r="AF52" s="420">
        <v>8.9111486120357325E-2</v>
      </c>
      <c r="AG52" s="420">
        <v>8.8106709919309398E-2</v>
      </c>
      <c r="AH52" s="420">
        <v>7.5098142225894587E-2</v>
      </c>
      <c r="AI52" s="420">
        <v>0.33752481179881838</v>
      </c>
      <c r="AJ52" s="420">
        <v>0.11860578366768612</v>
      </c>
      <c r="AK52" s="420">
        <v>0.12045831935765722</v>
      </c>
      <c r="AL52" s="420">
        <v>0.34170482976575417</v>
      </c>
      <c r="AM52" s="420">
        <v>0.14361447790885171</v>
      </c>
      <c r="AN52" s="420">
        <v>6.4340730167718824E-2</v>
      </c>
      <c r="AO52" s="420">
        <v>6.2283420166082695E-2</v>
      </c>
      <c r="AP52" s="420">
        <v>0.11179672360998129</v>
      </c>
      <c r="AQ52" s="420">
        <v>9.756220227532543E-2</v>
      </c>
      <c r="AR52" s="420">
        <v>0</v>
      </c>
      <c r="AS52" s="420">
        <v>4.9038590780788524E-2</v>
      </c>
      <c r="AT52" s="421">
        <v>0.1150045836774489</v>
      </c>
      <c r="AU52" s="426"/>
      <c r="AV52" s="426"/>
      <c r="AW52" s="426"/>
      <c r="AX52" s="426"/>
      <c r="AY52" s="426"/>
      <c r="AZ52" s="426"/>
      <c r="BA52" s="426"/>
      <c r="BB52" s="426"/>
      <c r="BC52" s="426"/>
      <c r="BD52" s="426"/>
      <c r="BE52" s="426"/>
      <c r="BF52" s="426"/>
      <c r="BG52" s="426"/>
      <c r="BH52" s="426"/>
      <c r="BI52" s="426"/>
      <c r="BJ52" s="426"/>
      <c r="BK52" s="426"/>
      <c r="BL52" s="426"/>
    </row>
    <row r="53" spans="1:64" ht="15.75" customHeight="1" x14ac:dyDescent="0.15">
      <c r="A53" s="16" t="s">
        <v>204</v>
      </c>
      <c r="B53" s="47" t="s">
        <v>250</v>
      </c>
      <c r="C53" s="420">
        <v>3.9356999850258721E-2</v>
      </c>
      <c r="D53" s="420">
        <v>2.5207057976233346E-2</v>
      </c>
      <c r="E53" s="420">
        <v>4.2364907819453276E-2</v>
      </c>
      <c r="F53" s="420">
        <v>4.7365038560411313E-2</v>
      </c>
      <c r="G53" s="420">
        <v>8.0340089308595444E-2</v>
      </c>
      <c r="H53" s="420">
        <v>4.8867382750186109E-2</v>
      </c>
      <c r="I53" s="420">
        <v>2.6308265894941976E-2</v>
      </c>
      <c r="J53" s="420">
        <v>2.086396237424935E-2</v>
      </c>
      <c r="K53" s="420">
        <v>0.22613219351208821</v>
      </c>
      <c r="L53" s="420">
        <v>3.8660535337231246E-2</v>
      </c>
      <c r="M53" s="420">
        <v>2.6753850543262191E-2</v>
      </c>
      <c r="N53" s="420">
        <v>2.2779900579690447E-2</v>
      </c>
      <c r="O53" s="420">
        <v>3.0609012525231974E-2</v>
      </c>
      <c r="P53" s="420">
        <v>1.739779928831715E-2</v>
      </c>
      <c r="Q53" s="420">
        <v>8.7211045278884573E-3</v>
      </c>
      <c r="R53" s="420">
        <v>2.6155108401375932E-2</v>
      </c>
      <c r="S53" s="420">
        <v>9.3759466050571168E-3</v>
      </c>
      <c r="T53" s="420">
        <v>7.5985268059140096E-3</v>
      </c>
      <c r="U53" s="420">
        <v>1.4953129915067632E-2</v>
      </c>
      <c r="V53" s="420">
        <v>9.8936805417339738E-3</v>
      </c>
      <c r="W53" s="420">
        <v>5.0471102435802303E-3</v>
      </c>
      <c r="X53" s="420">
        <v>1.7063042408184976E-2</v>
      </c>
      <c r="Y53" s="420">
        <v>-5.7844266818883128E-3</v>
      </c>
      <c r="Z53" s="420">
        <v>7.7619323631135453E-2</v>
      </c>
      <c r="AA53" s="420">
        <v>1.2083722681939791E-2</v>
      </c>
      <c r="AB53" s="420">
        <v>2.8176497424085633E-2</v>
      </c>
      <c r="AC53" s="420">
        <v>3.6982119719131956E-2</v>
      </c>
      <c r="AD53" s="420">
        <v>2.7638443966339063E-2</v>
      </c>
      <c r="AE53" s="420">
        <v>4.26723167311511E-2</v>
      </c>
      <c r="AF53" s="420">
        <v>1.7367744732238236E-2</v>
      </c>
      <c r="AG53" s="420">
        <v>4.1927625339032819E-2</v>
      </c>
      <c r="AH53" s="420">
        <v>2.0523867248577667E-2</v>
      </c>
      <c r="AI53" s="420">
        <v>4.893433071137842E-2</v>
      </c>
      <c r="AJ53" s="420">
        <v>4.3726082276528438E-2</v>
      </c>
      <c r="AK53" s="420">
        <v>3.3171836631592899E-2</v>
      </c>
      <c r="AL53" s="420">
        <v>1.0205276017967138E-3</v>
      </c>
      <c r="AM53" s="420">
        <v>1.3144950466175637E-2</v>
      </c>
      <c r="AN53" s="420">
        <v>1.4959711075031147E-2</v>
      </c>
      <c r="AO53" s="420">
        <v>3.4937128591188846E-2</v>
      </c>
      <c r="AP53" s="420">
        <v>4.8824291253115527E-2</v>
      </c>
      <c r="AQ53" s="420">
        <v>4.9084465972666844E-2</v>
      </c>
      <c r="AR53" s="420">
        <v>0</v>
      </c>
      <c r="AS53" s="420">
        <v>1.7502624667148612E-2</v>
      </c>
      <c r="AT53" s="421">
        <v>2.6767982457184359E-2</v>
      </c>
      <c r="AU53" s="426"/>
      <c r="AV53" s="426"/>
      <c r="AW53" s="426"/>
      <c r="AX53" s="426"/>
      <c r="AY53" s="426"/>
      <c r="AZ53" s="426"/>
      <c r="BA53" s="426"/>
      <c r="BB53" s="426"/>
      <c r="BC53" s="426"/>
      <c r="BD53" s="426"/>
      <c r="BE53" s="426"/>
      <c r="BF53" s="426"/>
      <c r="BG53" s="426"/>
      <c r="BH53" s="426"/>
      <c r="BI53" s="426"/>
      <c r="BJ53" s="426"/>
      <c r="BK53" s="426"/>
      <c r="BL53" s="426"/>
    </row>
    <row r="54" spans="1:64" ht="15.75" customHeight="1" x14ac:dyDescent="0.15">
      <c r="A54" s="16" t="s">
        <v>205</v>
      </c>
      <c r="B54" s="47" t="s">
        <v>59</v>
      </c>
      <c r="C54" s="420">
        <v>-2.9629362601283338E-2</v>
      </c>
      <c r="D54" s="420">
        <v>-4.7533309326611449E-2</v>
      </c>
      <c r="E54" s="420">
        <v>-6.6115702479338848E-4</v>
      </c>
      <c r="F54" s="420">
        <v>0</v>
      </c>
      <c r="G54" s="420">
        <v>-3.271624677112461E-3</v>
      </c>
      <c r="H54" s="420">
        <v>-1.0634903754121024E-5</v>
      </c>
      <c r="I54" s="420">
        <v>-5.8346120858154747E-6</v>
      </c>
      <c r="J54" s="420">
        <v>-1.7523170011547769E-6</v>
      </c>
      <c r="K54" s="420">
        <v>-3.8124669348269693E-3</v>
      </c>
      <c r="L54" s="420">
        <v>-4.1798185819408153E-6</v>
      </c>
      <c r="M54" s="420">
        <v>-7.0158698977086172E-6</v>
      </c>
      <c r="N54" s="420">
        <v>-1.0454291225190659E-5</v>
      </c>
      <c r="O54" s="420">
        <v>0</v>
      </c>
      <c r="P54" s="420">
        <v>-2.9313899390593347E-6</v>
      </c>
      <c r="Q54" s="420">
        <v>-5.4506903299302854E-6</v>
      </c>
      <c r="R54" s="420">
        <v>-7.181276974671636E-6</v>
      </c>
      <c r="S54" s="420">
        <v>-5.1341291233474525E-6</v>
      </c>
      <c r="T54" s="420">
        <v>-5.5611307295445185E-6</v>
      </c>
      <c r="U54" s="420">
        <v>-4.1941910454021179E-6</v>
      </c>
      <c r="V54" s="420">
        <v>-4.6286224756650169E-6</v>
      </c>
      <c r="W54" s="420">
        <v>-4.2341528889095891E-6</v>
      </c>
      <c r="X54" s="420">
        <v>-3.3035900112652419E-6</v>
      </c>
      <c r="Y54" s="420">
        <v>-2.7715286649663442E-6</v>
      </c>
      <c r="Z54" s="420">
        <v>-9.7474539128194679E-5</v>
      </c>
      <c r="AA54" s="420">
        <v>-1.7764955427726831E-6</v>
      </c>
      <c r="AB54" s="420">
        <v>-6.9544124356021407E-6</v>
      </c>
      <c r="AC54" s="420">
        <v>-4.6308269895948282E-3</v>
      </c>
      <c r="AD54" s="420">
        <v>-3.7468058863189449E-4</v>
      </c>
      <c r="AE54" s="420">
        <v>-4.4327075955154317E-2</v>
      </c>
      <c r="AF54" s="420">
        <v>-3.0964066201173539E-6</v>
      </c>
      <c r="AG54" s="420">
        <v>-5.0144006640716234E-4</v>
      </c>
      <c r="AH54" s="420">
        <v>-1.610002884619199E-2</v>
      </c>
      <c r="AI54" s="420">
        <v>-2.903185473933846E-4</v>
      </c>
      <c r="AJ54" s="420">
        <v>-2.6142363456345685E-3</v>
      </c>
      <c r="AK54" s="420">
        <v>-1.2422823210802887E-5</v>
      </c>
      <c r="AL54" s="420">
        <v>0</v>
      </c>
      <c r="AM54" s="420">
        <v>-2.3367959195074168E-3</v>
      </c>
      <c r="AN54" s="420">
        <v>-1.1283966135321828E-2</v>
      </c>
      <c r="AO54" s="420">
        <v>-2.0010892248671003E-2</v>
      </c>
      <c r="AP54" s="420">
        <v>-4.3558705161615337E-5</v>
      </c>
      <c r="AQ54" s="420">
        <v>-6.0637298002001028E-6</v>
      </c>
      <c r="AR54" s="420">
        <v>0</v>
      </c>
      <c r="AS54" s="420">
        <v>-5.0567981603717041E-3</v>
      </c>
      <c r="AT54" s="421">
        <v>-1.8377885145263908E-3</v>
      </c>
      <c r="AU54" s="426"/>
      <c r="AV54" s="426"/>
      <c r="AW54" s="426"/>
      <c r="AX54" s="426"/>
      <c r="AY54" s="426"/>
      <c r="AZ54" s="426"/>
      <c r="BA54" s="426"/>
      <c r="BB54" s="426"/>
      <c r="BC54" s="426"/>
      <c r="BD54" s="426"/>
      <c r="BE54" s="426"/>
      <c r="BF54" s="426"/>
      <c r="BG54" s="426"/>
      <c r="BH54" s="426"/>
      <c r="BI54" s="426"/>
      <c r="BJ54" s="426"/>
      <c r="BK54" s="426"/>
      <c r="BL54" s="426"/>
    </row>
    <row r="55" spans="1:64" ht="15.75" customHeight="1" x14ac:dyDescent="0.15">
      <c r="A55" s="16" t="s">
        <v>206</v>
      </c>
      <c r="B55" s="50" t="s">
        <v>60</v>
      </c>
      <c r="C55" s="422">
        <v>0.49042765000471406</v>
      </c>
      <c r="D55" s="422">
        <v>0.68167086784299602</v>
      </c>
      <c r="E55" s="422">
        <v>0.44584869675778765</v>
      </c>
      <c r="F55" s="422">
        <v>0.49325192802056556</v>
      </c>
      <c r="G55" s="422">
        <v>0.37283866622216477</v>
      </c>
      <c r="H55" s="422">
        <v>0.40315502144705589</v>
      </c>
      <c r="I55" s="422">
        <v>0.3660533516929127</v>
      </c>
      <c r="J55" s="422">
        <v>0.3336341477518649</v>
      </c>
      <c r="K55" s="422">
        <v>0.30670414752735486</v>
      </c>
      <c r="L55" s="422">
        <v>0.35777226815765439</v>
      </c>
      <c r="M55" s="422">
        <v>0.46889631012015848</v>
      </c>
      <c r="N55" s="422">
        <v>0.47597342519170555</v>
      </c>
      <c r="O55" s="422">
        <v>0.49883117874063265</v>
      </c>
      <c r="P55" s="422">
        <v>0.27292149063523513</v>
      </c>
      <c r="Q55" s="422">
        <v>0.16249052942555176</v>
      </c>
      <c r="R55" s="422">
        <v>0.42626264802407166</v>
      </c>
      <c r="S55" s="422">
        <v>0.4287860351687845</v>
      </c>
      <c r="T55" s="422">
        <v>0.47101108940023206</v>
      </c>
      <c r="U55" s="422">
        <v>0.37463269371919888</v>
      </c>
      <c r="V55" s="422">
        <v>0.39363194119798006</v>
      </c>
      <c r="W55" s="422">
        <v>0.36092871909465341</v>
      </c>
      <c r="X55" s="422">
        <v>0.35654655914582378</v>
      </c>
      <c r="Y55" s="422">
        <v>0.22948713108412902</v>
      </c>
      <c r="Z55" s="422">
        <v>0.4390949489041947</v>
      </c>
      <c r="AA55" s="422">
        <v>0.32753425971654238</v>
      </c>
      <c r="AB55" s="422">
        <v>0.45701477673554319</v>
      </c>
      <c r="AC55" s="422">
        <v>0.46939977903602692</v>
      </c>
      <c r="AD55" s="422">
        <v>0.35382626577377163</v>
      </c>
      <c r="AE55" s="422">
        <v>0.46589148873740166</v>
      </c>
      <c r="AF55" s="422">
        <v>0.65489309656144046</v>
      </c>
      <c r="AG55" s="422">
        <v>0.7048241573419074</v>
      </c>
      <c r="AH55" s="422">
        <v>0.67576256807049584</v>
      </c>
      <c r="AI55" s="422">
        <v>0.84260346938119124</v>
      </c>
      <c r="AJ55" s="422">
        <v>0.50901612131982243</v>
      </c>
      <c r="AK55" s="422">
        <v>0.53401576042171339</v>
      </c>
      <c r="AL55" s="422">
        <v>0.71939734004418632</v>
      </c>
      <c r="AM55" s="422">
        <v>0.68793706431648882</v>
      </c>
      <c r="AN55" s="422">
        <v>0.62190179402366985</v>
      </c>
      <c r="AO55" s="422">
        <v>0.60708863687845505</v>
      </c>
      <c r="AP55" s="422">
        <v>0.62784194894874146</v>
      </c>
      <c r="AQ55" s="422">
        <v>0.53955103431179341</v>
      </c>
      <c r="AR55" s="422">
        <v>-5.3539496086262839E-5</v>
      </c>
      <c r="AS55" s="422">
        <v>0.411762141583083</v>
      </c>
      <c r="AT55" s="423">
        <v>0.47169658309016282</v>
      </c>
      <c r="AU55" s="426"/>
      <c r="AV55" s="426"/>
      <c r="AW55" s="426"/>
      <c r="AX55" s="426"/>
      <c r="AY55" s="426"/>
      <c r="AZ55" s="426"/>
      <c r="BA55" s="426"/>
      <c r="BB55" s="426"/>
      <c r="BC55" s="426"/>
      <c r="BD55" s="426"/>
      <c r="BE55" s="426"/>
      <c r="BF55" s="426"/>
      <c r="BG55" s="426"/>
      <c r="BH55" s="426"/>
      <c r="BI55" s="426"/>
      <c r="BJ55" s="426"/>
      <c r="BK55" s="426"/>
      <c r="BL55" s="426"/>
    </row>
    <row r="56" spans="1:64" ht="15.75" customHeight="1" x14ac:dyDescent="0.15">
      <c r="A56" s="17" t="s">
        <v>207</v>
      </c>
      <c r="B56" s="52" t="s">
        <v>251</v>
      </c>
      <c r="C56" s="427">
        <v>1</v>
      </c>
      <c r="D56" s="427">
        <v>1</v>
      </c>
      <c r="E56" s="427">
        <v>1</v>
      </c>
      <c r="F56" s="427">
        <v>1</v>
      </c>
      <c r="G56" s="427">
        <v>1</v>
      </c>
      <c r="H56" s="427">
        <v>1</v>
      </c>
      <c r="I56" s="427">
        <v>1</v>
      </c>
      <c r="J56" s="427">
        <v>1</v>
      </c>
      <c r="K56" s="427">
        <v>1</v>
      </c>
      <c r="L56" s="427">
        <v>1</v>
      </c>
      <c r="M56" s="427">
        <v>1</v>
      </c>
      <c r="N56" s="427">
        <v>1</v>
      </c>
      <c r="O56" s="427">
        <v>1</v>
      </c>
      <c r="P56" s="427">
        <v>1</v>
      </c>
      <c r="Q56" s="427">
        <v>1</v>
      </c>
      <c r="R56" s="427">
        <v>1</v>
      </c>
      <c r="S56" s="427">
        <v>1</v>
      </c>
      <c r="T56" s="427">
        <v>1</v>
      </c>
      <c r="U56" s="427">
        <v>1</v>
      </c>
      <c r="V56" s="427">
        <v>1</v>
      </c>
      <c r="W56" s="427">
        <v>1</v>
      </c>
      <c r="X56" s="427">
        <v>1</v>
      </c>
      <c r="Y56" s="427">
        <v>1</v>
      </c>
      <c r="Z56" s="427">
        <v>1</v>
      </c>
      <c r="AA56" s="427">
        <v>1</v>
      </c>
      <c r="AB56" s="427">
        <v>1</v>
      </c>
      <c r="AC56" s="427">
        <v>1</v>
      </c>
      <c r="AD56" s="427">
        <v>1</v>
      </c>
      <c r="AE56" s="427">
        <v>1</v>
      </c>
      <c r="AF56" s="427">
        <v>1</v>
      </c>
      <c r="AG56" s="427">
        <v>1</v>
      </c>
      <c r="AH56" s="427">
        <v>1</v>
      </c>
      <c r="AI56" s="427">
        <v>1</v>
      </c>
      <c r="AJ56" s="427">
        <v>1</v>
      </c>
      <c r="AK56" s="427">
        <v>1</v>
      </c>
      <c r="AL56" s="427">
        <v>1</v>
      </c>
      <c r="AM56" s="427">
        <v>1</v>
      </c>
      <c r="AN56" s="427">
        <v>1</v>
      </c>
      <c r="AO56" s="427">
        <v>1</v>
      </c>
      <c r="AP56" s="427">
        <v>1</v>
      </c>
      <c r="AQ56" s="427">
        <v>1</v>
      </c>
      <c r="AR56" s="427">
        <v>1</v>
      </c>
      <c r="AS56" s="427">
        <v>1</v>
      </c>
      <c r="AT56" s="428">
        <v>1</v>
      </c>
      <c r="AU56" s="426"/>
      <c r="AV56" s="426"/>
      <c r="AW56" s="426"/>
      <c r="AX56" s="426"/>
      <c r="AY56" s="426"/>
      <c r="AZ56" s="426"/>
      <c r="BA56" s="426"/>
      <c r="BB56" s="426"/>
      <c r="BC56" s="426"/>
      <c r="BD56" s="426"/>
      <c r="BE56" s="426"/>
      <c r="BF56" s="426"/>
      <c r="BG56" s="426"/>
      <c r="BH56" s="426"/>
      <c r="BI56" s="426"/>
      <c r="BJ56" s="426"/>
      <c r="BK56" s="426"/>
      <c r="BL56" s="426"/>
    </row>
  </sheetData>
  <phoneticPr fontId="5"/>
  <pageMargins left="0.78740157480314965" right="0.78740157480314965" top="0.78740157480314965" bottom="0.78740157480314965" header="0.51181102362204722" footer="0.27559055118110237"/>
  <pageSetup paperSize="9" scale="20" orientation="landscape" verticalDpi="200" r:id="rId1"/>
  <headerFooter alignWithMargins="0">
    <oddHeader>&amp;L&amp;F&amp;R&amp;A</oddHeader>
    <oddFooter>&amp;R&amp;P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pageSetUpPr fitToPage="1"/>
  </sheetPr>
  <dimension ref="A1:AT48"/>
  <sheetViews>
    <sheetView workbookViewId="0">
      <pane xSplit="2" ySplit="4" topLeftCell="C5" activePane="bottomRight" state="frozen"/>
      <selection pane="topRight"/>
      <selection pane="bottomLeft"/>
      <selection pane="bottomRight" activeCell="C5" sqref="C5"/>
    </sheetView>
  </sheetViews>
  <sheetFormatPr defaultRowHeight="13.5" x14ac:dyDescent="0.15"/>
  <cols>
    <col min="1" max="1" width="4.875" style="310" customWidth="1"/>
    <col min="2" max="2" width="25.625" style="310" customWidth="1"/>
    <col min="3" max="45" width="9.125" style="310" customWidth="1"/>
    <col min="46" max="16384" width="9" style="310"/>
  </cols>
  <sheetData>
    <row r="1" spans="1:46" x14ac:dyDescent="0.15">
      <c r="A1" s="304"/>
      <c r="F1" s="310" t="s">
        <v>1</v>
      </c>
    </row>
    <row r="2" spans="1:46" x14ac:dyDescent="0.15">
      <c r="A2" s="310" t="s">
        <v>367</v>
      </c>
    </row>
    <row r="3" spans="1:46" s="306" customFormat="1" x14ac:dyDescent="0.15">
      <c r="A3" s="305" t="s">
        <v>1</v>
      </c>
      <c r="B3" s="305"/>
      <c r="C3" s="28" t="s">
        <v>182</v>
      </c>
      <c r="D3" s="28" t="s">
        <v>208</v>
      </c>
      <c r="E3" s="28" t="s">
        <v>209</v>
      </c>
      <c r="F3" s="28" t="s">
        <v>183</v>
      </c>
      <c r="G3" s="28" t="s">
        <v>3</v>
      </c>
      <c r="H3" s="28" t="s">
        <v>7</v>
      </c>
      <c r="I3" s="28" t="s">
        <v>8</v>
      </c>
      <c r="J3" s="28" t="s">
        <v>12</v>
      </c>
      <c r="K3" s="28" t="s">
        <v>13</v>
      </c>
      <c r="L3" s="28" t="s">
        <v>14</v>
      </c>
      <c r="M3" s="28" t="s">
        <v>15</v>
      </c>
      <c r="N3" s="28" t="s">
        <v>16</v>
      </c>
      <c r="O3" s="28" t="s">
        <v>17</v>
      </c>
      <c r="P3" s="28" t="s">
        <v>18</v>
      </c>
      <c r="Q3" s="28" t="s">
        <v>19</v>
      </c>
      <c r="R3" s="28" t="s">
        <v>20</v>
      </c>
      <c r="S3" s="28" t="s">
        <v>21</v>
      </c>
      <c r="T3" s="28" t="s">
        <v>22</v>
      </c>
      <c r="U3" s="28" t="s">
        <v>23</v>
      </c>
      <c r="V3" s="28" t="s">
        <v>24</v>
      </c>
      <c r="W3" s="28" t="s">
        <v>25</v>
      </c>
      <c r="X3" s="28" t="s">
        <v>26</v>
      </c>
      <c r="Y3" s="28" t="s">
        <v>53</v>
      </c>
      <c r="Z3" s="28" t="s">
        <v>121</v>
      </c>
      <c r="AA3" s="28" t="s">
        <v>122</v>
      </c>
      <c r="AB3" s="28" t="s">
        <v>124</v>
      </c>
      <c r="AC3" s="28" t="s">
        <v>184</v>
      </c>
      <c r="AD3" s="28" t="s">
        <v>185</v>
      </c>
      <c r="AE3" s="28" t="s">
        <v>186</v>
      </c>
      <c r="AF3" s="28" t="s">
        <v>187</v>
      </c>
      <c r="AG3" s="28" t="s">
        <v>188</v>
      </c>
      <c r="AH3" s="28" t="s">
        <v>189</v>
      </c>
      <c r="AI3" s="28" t="s">
        <v>190</v>
      </c>
      <c r="AJ3" s="28" t="s">
        <v>191</v>
      </c>
      <c r="AK3" s="28" t="s">
        <v>192</v>
      </c>
      <c r="AL3" s="28" t="s">
        <v>193</v>
      </c>
      <c r="AM3" s="28" t="s">
        <v>194</v>
      </c>
      <c r="AN3" s="28" t="s">
        <v>195</v>
      </c>
      <c r="AO3" s="28" t="s">
        <v>196</v>
      </c>
      <c r="AP3" s="28" t="s">
        <v>197</v>
      </c>
      <c r="AQ3" s="28" t="s">
        <v>198</v>
      </c>
      <c r="AR3" s="28" t="s">
        <v>210</v>
      </c>
      <c r="AS3" s="28" t="s">
        <v>211</v>
      </c>
      <c r="AT3" s="29"/>
    </row>
    <row r="4" spans="1:46" s="306" customFormat="1" ht="33" customHeight="1" thickBot="1" x14ac:dyDescent="0.2">
      <c r="A4" s="307"/>
      <c r="B4" s="28" t="s">
        <v>162</v>
      </c>
      <c r="C4" s="303" t="s">
        <v>231</v>
      </c>
      <c r="D4" s="303" t="s">
        <v>263</v>
      </c>
      <c r="E4" s="303" t="s">
        <v>264</v>
      </c>
      <c r="F4" s="303" t="s">
        <v>27</v>
      </c>
      <c r="G4" s="303" t="s">
        <v>234</v>
      </c>
      <c r="H4" s="303" t="s">
        <v>28</v>
      </c>
      <c r="I4" s="303" t="s">
        <v>149</v>
      </c>
      <c r="J4" s="303" t="s">
        <v>29</v>
      </c>
      <c r="K4" s="303" t="s">
        <v>30</v>
      </c>
      <c r="L4" s="303" t="s">
        <v>235</v>
      </c>
      <c r="M4" s="303" t="s">
        <v>236</v>
      </c>
      <c r="N4" s="303" t="s">
        <v>237</v>
      </c>
      <c r="O4" s="303" t="s">
        <v>260</v>
      </c>
      <c r="P4" s="303" t="s">
        <v>31</v>
      </c>
      <c r="Q4" s="303" t="s">
        <v>32</v>
      </c>
      <c r="R4" s="303" t="s">
        <v>33</v>
      </c>
      <c r="S4" s="303" t="s">
        <v>150</v>
      </c>
      <c r="T4" s="303" t="s">
        <v>151</v>
      </c>
      <c r="U4" s="303" t="s">
        <v>152</v>
      </c>
      <c r="V4" s="303" t="s">
        <v>238</v>
      </c>
      <c r="W4" s="303" t="s">
        <v>34</v>
      </c>
      <c r="X4" s="303" t="s">
        <v>173</v>
      </c>
      <c r="Y4" s="303" t="s">
        <v>265</v>
      </c>
      <c r="Z4" s="303" t="s">
        <v>240</v>
      </c>
      <c r="AA4" s="303" t="s">
        <v>261</v>
      </c>
      <c r="AB4" s="303" t="s">
        <v>262</v>
      </c>
      <c r="AC4" s="303" t="s">
        <v>35</v>
      </c>
      <c r="AD4" s="303" t="s">
        <v>241</v>
      </c>
      <c r="AE4" s="303" t="s">
        <v>242</v>
      </c>
      <c r="AF4" s="303" t="s">
        <v>243</v>
      </c>
      <c r="AG4" s="303" t="s">
        <v>244</v>
      </c>
      <c r="AH4" s="303" t="s">
        <v>36</v>
      </c>
      <c r="AI4" s="303" t="s">
        <v>37</v>
      </c>
      <c r="AJ4" s="303" t="s">
        <v>245</v>
      </c>
      <c r="AK4" s="303" t="s">
        <v>120</v>
      </c>
      <c r="AL4" s="303" t="s">
        <v>38</v>
      </c>
      <c r="AM4" s="303" t="s">
        <v>39</v>
      </c>
      <c r="AN4" s="303" t="s">
        <v>246</v>
      </c>
      <c r="AO4" s="303" t="s">
        <v>247</v>
      </c>
      <c r="AP4" s="303" t="s">
        <v>40</v>
      </c>
      <c r="AQ4" s="303" t="s">
        <v>41</v>
      </c>
      <c r="AR4" s="303" t="s">
        <v>154</v>
      </c>
      <c r="AS4" s="303" t="s">
        <v>155</v>
      </c>
      <c r="AT4" s="303" t="s">
        <v>266</v>
      </c>
    </row>
    <row r="5" spans="1:46" s="306" customFormat="1" ht="18" customHeight="1" x14ac:dyDescent="0.15">
      <c r="A5" s="31">
        <v>1</v>
      </c>
      <c r="B5" s="13" t="s">
        <v>231</v>
      </c>
      <c r="C5" s="429">
        <v>1.0454739635172658</v>
      </c>
      <c r="D5" s="430">
        <v>9.8671397527705157E-4</v>
      </c>
      <c r="E5" s="430">
        <v>2.4459285525784908E-3</v>
      </c>
      <c r="F5" s="430">
        <v>6.1711146741102755E-5</v>
      </c>
      <c r="G5" s="430">
        <v>5.8761751260902183E-2</v>
      </c>
      <c r="H5" s="430">
        <v>5.746858175164282E-3</v>
      </c>
      <c r="I5" s="430">
        <v>1.9447168500265916E-4</v>
      </c>
      <c r="J5" s="430">
        <v>6.3155912019174335E-4</v>
      </c>
      <c r="K5" s="430">
        <v>3.3307254557483789E-6</v>
      </c>
      <c r="L5" s="430">
        <v>3.9994179855850736E-5</v>
      </c>
      <c r="M5" s="430">
        <v>2.1112183367638065E-2</v>
      </c>
      <c r="N5" s="430">
        <v>5.0427292227390246E-5</v>
      </c>
      <c r="O5" s="430">
        <v>1.9382975344005204E-4</v>
      </c>
      <c r="P5" s="430">
        <v>2.0731433151358895E-5</v>
      </c>
      <c r="Q5" s="430">
        <v>2.6497521001571947E-5</v>
      </c>
      <c r="R5" s="430">
        <v>3.4371944750601454E-5</v>
      </c>
      <c r="S5" s="430">
        <v>1.1013801770655052E-4</v>
      </c>
      <c r="T5" s="430">
        <v>7.1017602404382794E-5</v>
      </c>
      <c r="U5" s="430">
        <v>1.6199812360130687E-4</v>
      </c>
      <c r="V5" s="430">
        <v>5.9180105909465597E-5</v>
      </c>
      <c r="W5" s="430">
        <v>1.0719710278754421E-4</v>
      </c>
      <c r="X5" s="430">
        <v>8.0883443384142503E-5</v>
      </c>
      <c r="Y5" s="430">
        <v>2.1052922523040159E-4</v>
      </c>
      <c r="Z5" s="430">
        <v>1.4917554570246443E-5</v>
      </c>
      <c r="AA5" s="430">
        <v>1.9946339054481563E-4</v>
      </c>
      <c r="AB5" s="430">
        <v>7.2004188800824738E-4</v>
      </c>
      <c r="AC5" s="430">
        <v>4.6396163777513521E-4</v>
      </c>
      <c r="AD5" s="430">
        <v>1.599818419986202E-5</v>
      </c>
      <c r="AE5" s="430">
        <v>5.4129659723220704E-5</v>
      </c>
      <c r="AF5" s="430">
        <v>1.3825996707748738E-4</v>
      </c>
      <c r="AG5" s="430">
        <v>6.8746607556740563E-5</v>
      </c>
      <c r="AH5" s="430">
        <v>2.7645453077359888E-5</v>
      </c>
      <c r="AI5" s="430">
        <v>9.9227934624640685E-6</v>
      </c>
      <c r="AJ5" s="430">
        <v>6.6573249015304593E-5</v>
      </c>
      <c r="AK5" s="430">
        <v>8.4459995864710261E-5</v>
      </c>
      <c r="AL5" s="430">
        <v>4.7173408017464898E-5</v>
      </c>
      <c r="AM5" s="430">
        <v>1.0871167348925626E-3</v>
      </c>
      <c r="AN5" s="430">
        <v>1.2203393453453447E-3</v>
      </c>
      <c r="AO5" s="430">
        <v>1.0597458843170648E-3</v>
      </c>
      <c r="AP5" s="430">
        <v>1.093026943365821E-4</v>
      </c>
      <c r="AQ5" s="430">
        <v>9.4471171775671343E-3</v>
      </c>
      <c r="AR5" s="430">
        <v>1.8049969189161153E-4</v>
      </c>
      <c r="AS5" s="431">
        <v>1.056959212758195E-4</v>
      </c>
      <c r="AT5" s="432">
        <v>1.1517063785101871</v>
      </c>
    </row>
    <row r="6" spans="1:46" s="306" customFormat="1" ht="18" customHeight="1" x14ac:dyDescent="0.15">
      <c r="A6" s="32">
        <v>2</v>
      </c>
      <c r="B6" s="13" t="s">
        <v>232</v>
      </c>
      <c r="C6" s="433">
        <v>4.6610792075526651E-5</v>
      </c>
      <c r="D6" s="434">
        <v>1.0149858123247997</v>
      </c>
      <c r="E6" s="434">
        <v>1.9635087357788959E-5</v>
      </c>
      <c r="F6" s="434">
        <v>3.3571850351690515E-6</v>
      </c>
      <c r="G6" s="434">
        <v>6.0175739540238685E-5</v>
      </c>
      <c r="H6" s="434">
        <v>8.5384244082768246E-6</v>
      </c>
      <c r="I6" s="434">
        <v>2.6228435937103996E-3</v>
      </c>
      <c r="J6" s="434">
        <v>3.5743405083346295E-5</v>
      </c>
      <c r="K6" s="434">
        <v>2.4035674821544608E-7</v>
      </c>
      <c r="L6" s="434">
        <v>7.5330715284064987E-6</v>
      </c>
      <c r="M6" s="434">
        <v>6.6919361935755595E-6</v>
      </c>
      <c r="N6" s="434">
        <v>5.0611109119104222E-5</v>
      </c>
      <c r="O6" s="434">
        <v>1.3674202412596517E-5</v>
      </c>
      <c r="P6" s="434">
        <v>1.534223102022015E-6</v>
      </c>
      <c r="Q6" s="434">
        <v>3.864562176113595E-6</v>
      </c>
      <c r="R6" s="434">
        <v>4.7738104095580023E-6</v>
      </c>
      <c r="S6" s="434">
        <v>2.5486152078352175E-6</v>
      </c>
      <c r="T6" s="434">
        <v>2.8094122044683431E-6</v>
      </c>
      <c r="U6" s="434">
        <v>4.8346507580906054E-6</v>
      </c>
      <c r="V6" s="434">
        <v>4.8816712755833968E-6</v>
      </c>
      <c r="W6" s="434">
        <v>6.7532113080779117E-6</v>
      </c>
      <c r="X6" s="434">
        <v>5.2959257051938053E-6</v>
      </c>
      <c r="Y6" s="434">
        <v>2.3425966226156283E-6</v>
      </c>
      <c r="Z6" s="434">
        <v>1.3162813155372843E-6</v>
      </c>
      <c r="AA6" s="434">
        <v>3.5803391225116614E-6</v>
      </c>
      <c r="AB6" s="434">
        <v>9.4371662100819722E-5</v>
      </c>
      <c r="AC6" s="434">
        <v>4.5383934044792089E-5</v>
      </c>
      <c r="AD6" s="434">
        <v>2.8381756416511416E-6</v>
      </c>
      <c r="AE6" s="434">
        <v>5.1453814201643911E-6</v>
      </c>
      <c r="AF6" s="434">
        <v>4.7455684359032894E-6</v>
      </c>
      <c r="AG6" s="434">
        <v>7.6415581159766405E-6</v>
      </c>
      <c r="AH6" s="434">
        <v>6.1206330737971964E-6</v>
      </c>
      <c r="AI6" s="434">
        <v>1.0493246326657144E-6</v>
      </c>
      <c r="AJ6" s="434">
        <v>3.8190804333347966E-6</v>
      </c>
      <c r="AK6" s="434">
        <v>1.3046117166774121E-5</v>
      </c>
      <c r="AL6" s="434">
        <v>3.5639718766301321E-6</v>
      </c>
      <c r="AM6" s="434">
        <v>1.3578339470984459E-5</v>
      </c>
      <c r="AN6" s="434">
        <v>1.3270251399477226E-5</v>
      </c>
      <c r="AO6" s="434">
        <v>1.7357580987243524E-5</v>
      </c>
      <c r="AP6" s="434">
        <v>4.4807878651765918E-6</v>
      </c>
      <c r="AQ6" s="434">
        <v>1.1306803505615535E-4</v>
      </c>
      <c r="AR6" s="434">
        <v>3.1092348909793425E-4</v>
      </c>
      <c r="AS6" s="435">
        <v>3.5070377229966968E-6</v>
      </c>
      <c r="AT6" s="436">
        <v>1.0185699134557626</v>
      </c>
    </row>
    <row r="7" spans="1:46" s="306" customFormat="1" ht="18" customHeight="1" x14ac:dyDescent="0.15">
      <c r="A7" s="31">
        <v>3</v>
      </c>
      <c r="B7" s="13" t="s">
        <v>233</v>
      </c>
      <c r="C7" s="433">
        <v>1.4748416299071665E-4</v>
      </c>
      <c r="D7" s="434">
        <v>2.5210914319191621E-5</v>
      </c>
      <c r="E7" s="434">
        <v>1.0331973633110365</v>
      </c>
      <c r="F7" s="434">
        <v>1.4282223451991851E-6</v>
      </c>
      <c r="G7" s="434">
        <v>4.1931757498768459E-3</v>
      </c>
      <c r="H7" s="434">
        <v>5.6742824476767323E-6</v>
      </c>
      <c r="I7" s="434">
        <v>4.0507564239888706E-6</v>
      </c>
      <c r="J7" s="434">
        <v>2.0949050724150133E-5</v>
      </c>
      <c r="K7" s="434">
        <v>1.9059532449063097E-7</v>
      </c>
      <c r="L7" s="434">
        <v>1.3167685205623223E-6</v>
      </c>
      <c r="M7" s="434">
        <v>4.0772136425044579E-6</v>
      </c>
      <c r="N7" s="434">
        <v>3.6382443145004832E-6</v>
      </c>
      <c r="O7" s="434">
        <v>2.1828803873041136E-6</v>
      </c>
      <c r="P7" s="434">
        <v>1.3988337810966163E-6</v>
      </c>
      <c r="Q7" s="434">
        <v>4.3093559621506337E-6</v>
      </c>
      <c r="R7" s="434">
        <v>1.2527964306953284E-6</v>
      </c>
      <c r="S7" s="434">
        <v>8.1683419110002644E-7</v>
      </c>
      <c r="T7" s="434">
        <v>1.0428267419328159E-6</v>
      </c>
      <c r="U7" s="434">
        <v>1.0769279113333337E-6</v>
      </c>
      <c r="V7" s="434">
        <v>1.1711612614875586E-6</v>
      </c>
      <c r="W7" s="434">
        <v>1.0067756475837473E-6</v>
      </c>
      <c r="X7" s="434">
        <v>1.5638812289441604E-6</v>
      </c>
      <c r="Y7" s="434">
        <v>7.8191028500456913E-7</v>
      </c>
      <c r="Z7" s="434">
        <v>7.3720220028641238E-7</v>
      </c>
      <c r="AA7" s="434">
        <v>9.0372176142060488E-7</v>
      </c>
      <c r="AB7" s="434">
        <v>2.7848997035209705E-4</v>
      </c>
      <c r="AC7" s="434">
        <v>1.3259848291556442E-6</v>
      </c>
      <c r="AD7" s="434">
        <v>1.3098313320459194E-6</v>
      </c>
      <c r="AE7" s="434">
        <v>1.8205450055329697E-6</v>
      </c>
      <c r="AF7" s="434">
        <v>1.0791392578259983E-6</v>
      </c>
      <c r="AG7" s="434">
        <v>2.0678962528850856E-6</v>
      </c>
      <c r="AH7" s="434">
        <v>2.4899087712472487E-6</v>
      </c>
      <c r="AI7" s="434">
        <v>6.9327146352561563E-7</v>
      </c>
      <c r="AJ7" s="434">
        <v>3.0780502226421529E-6</v>
      </c>
      <c r="AK7" s="434">
        <v>9.4615336825072321E-6</v>
      </c>
      <c r="AL7" s="434">
        <v>3.1819281479495317E-6</v>
      </c>
      <c r="AM7" s="434">
        <v>2.802082890345279E-5</v>
      </c>
      <c r="AN7" s="434">
        <v>1.8237083982150401E-4</v>
      </c>
      <c r="AO7" s="434">
        <v>9.0835864646829938E-6</v>
      </c>
      <c r="AP7" s="434">
        <v>2.7261092800721175E-6</v>
      </c>
      <c r="AQ7" s="434">
        <v>1.2711563316461928E-3</v>
      </c>
      <c r="AR7" s="434">
        <v>1.3285927135358189E-5</v>
      </c>
      <c r="AS7" s="435">
        <v>7.6899536868506896E-6</v>
      </c>
      <c r="AT7" s="436">
        <v>1.039442136016012</v>
      </c>
    </row>
    <row r="8" spans="1:46" s="306" customFormat="1" ht="18" customHeight="1" x14ac:dyDescent="0.15">
      <c r="A8" s="32">
        <v>4</v>
      </c>
      <c r="B8" s="13" t="s">
        <v>27</v>
      </c>
      <c r="C8" s="433">
        <v>5.3939300769548346E-5</v>
      </c>
      <c r="D8" s="434">
        <v>3.6122578614054806E-5</v>
      </c>
      <c r="E8" s="434">
        <v>1.2596061443272561E-4</v>
      </c>
      <c r="F8" s="434">
        <v>1.0001456530900894</v>
      </c>
      <c r="G8" s="434">
        <v>4.8126397841193643E-5</v>
      </c>
      <c r="H8" s="434">
        <v>7.0606947356816131E-5</v>
      </c>
      <c r="I8" s="434">
        <v>9.5216451838547552E-5</v>
      </c>
      <c r="J8" s="434">
        <v>1.5824876328761141E-4</v>
      </c>
      <c r="K8" s="434">
        <v>4.6843714896502566E-3</v>
      </c>
      <c r="L8" s="434">
        <v>6.0372805866294401E-5</v>
      </c>
      <c r="M8" s="434">
        <v>6.430055522880021E-5</v>
      </c>
      <c r="N8" s="434">
        <v>5.8854573977491797E-4</v>
      </c>
      <c r="O8" s="434">
        <v>4.9408646065623313E-4</v>
      </c>
      <c r="P8" s="434">
        <v>4.7225332866057299E-4</v>
      </c>
      <c r="Q8" s="434">
        <v>1.4799942724233456E-4</v>
      </c>
      <c r="R8" s="434">
        <v>1.0381259060463348E-4</v>
      </c>
      <c r="S8" s="434">
        <v>5.2088444332685818E-5</v>
      </c>
      <c r="T8" s="434">
        <v>5.4693041826979861E-5</v>
      </c>
      <c r="U8" s="434">
        <v>3.2151620789334378E-5</v>
      </c>
      <c r="V8" s="434">
        <v>5.9654907448184705E-5</v>
      </c>
      <c r="W8" s="434">
        <v>3.9511319217861876E-5</v>
      </c>
      <c r="X8" s="434">
        <v>2.5947040442635258E-5</v>
      </c>
      <c r="Y8" s="434">
        <v>5.2594366535043655E-5</v>
      </c>
      <c r="Z8" s="434">
        <v>4.7665198315242827E-5</v>
      </c>
      <c r="AA8" s="434">
        <v>7.1780003908859599E-5</v>
      </c>
      <c r="AB8" s="434">
        <v>5.5989893230395162E-5</v>
      </c>
      <c r="AC8" s="434">
        <v>1.0379553304866219E-4</v>
      </c>
      <c r="AD8" s="434">
        <v>2.8456827041377759E-3</v>
      </c>
      <c r="AE8" s="434">
        <v>1.0182106435874086E-4</v>
      </c>
      <c r="AF8" s="434">
        <v>1.2393032267723691E-4</v>
      </c>
      <c r="AG8" s="434">
        <v>3.7336485547900277E-5</v>
      </c>
      <c r="AH8" s="434">
        <v>1.7524646741650445E-5</v>
      </c>
      <c r="AI8" s="434">
        <v>8.1343262044132521E-6</v>
      </c>
      <c r="AJ8" s="434">
        <v>2.1083281031260325E-4</v>
      </c>
      <c r="AK8" s="434">
        <v>2.0319771865555734E-5</v>
      </c>
      <c r="AL8" s="434">
        <v>4.1956522238699323E-5</v>
      </c>
      <c r="AM8" s="434">
        <v>3.3977017551311299E-5</v>
      </c>
      <c r="AN8" s="434">
        <v>2.9020954098528058E-5</v>
      </c>
      <c r="AO8" s="434">
        <v>2.4072085490430598E-5</v>
      </c>
      <c r="AP8" s="434">
        <v>1.9082225714455564E-5</v>
      </c>
      <c r="AQ8" s="434">
        <v>6.869392529293094E-5</v>
      </c>
      <c r="AR8" s="434">
        <v>3.0229319851930889E-5</v>
      </c>
      <c r="AS8" s="435">
        <v>7.2345826117419413E-5</v>
      </c>
      <c r="AT8" s="436">
        <v>1.0116304479192113</v>
      </c>
    </row>
    <row r="9" spans="1:46" s="306" customFormat="1" ht="18" customHeight="1" x14ac:dyDescent="0.15">
      <c r="A9" s="31">
        <v>5</v>
      </c>
      <c r="B9" s="13" t="s">
        <v>234</v>
      </c>
      <c r="C9" s="433">
        <v>3.7721261259749742E-2</v>
      </c>
      <c r="D9" s="434">
        <v>6.3013834797458106E-3</v>
      </c>
      <c r="E9" s="434">
        <v>4.4139838099791315E-2</v>
      </c>
      <c r="F9" s="434">
        <v>5.0655923009176721E-5</v>
      </c>
      <c r="G9" s="434">
        <v>1.0780674426537971</v>
      </c>
      <c r="H9" s="434">
        <v>1.1481592782140542E-3</v>
      </c>
      <c r="I9" s="434">
        <v>6.357332588090215E-4</v>
      </c>
      <c r="J9" s="434">
        <v>2.9018186964571099E-3</v>
      </c>
      <c r="K9" s="434">
        <v>6.7346260598035899E-6</v>
      </c>
      <c r="L9" s="434">
        <v>1.17048503717637E-4</v>
      </c>
      <c r="M9" s="434">
        <v>8.524402237736256E-4</v>
      </c>
      <c r="N9" s="434">
        <v>3.4829835283368147E-4</v>
      </c>
      <c r="O9" s="434">
        <v>2.4385030095109173E-4</v>
      </c>
      <c r="P9" s="434">
        <v>2.6961582499051108E-5</v>
      </c>
      <c r="Q9" s="434">
        <v>4.1353863240265188E-5</v>
      </c>
      <c r="R9" s="434">
        <v>2.9806510011913614E-5</v>
      </c>
      <c r="S9" s="434">
        <v>3.2796854258256265E-5</v>
      </c>
      <c r="T9" s="434">
        <v>2.7734638498326509E-5</v>
      </c>
      <c r="U9" s="434">
        <v>3.7953408957115141E-5</v>
      </c>
      <c r="V9" s="434">
        <v>3.6287543682752464E-5</v>
      </c>
      <c r="W9" s="434">
        <v>3.7361659113740017E-5</v>
      </c>
      <c r="X9" s="434">
        <v>3.6417567392672045E-5</v>
      </c>
      <c r="Y9" s="434">
        <v>3.4212807738168286E-5</v>
      </c>
      <c r="Z9" s="434">
        <v>1.8298490054417585E-5</v>
      </c>
      <c r="AA9" s="434">
        <v>3.7484793892703491E-5</v>
      </c>
      <c r="AB9" s="434">
        <v>1.2633676798743244E-3</v>
      </c>
      <c r="AC9" s="434">
        <v>7.1907114239180874E-5</v>
      </c>
      <c r="AD9" s="434">
        <v>2.8031087036784175E-5</v>
      </c>
      <c r="AE9" s="434">
        <v>6.969130103714578E-5</v>
      </c>
      <c r="AF9" s="434">
        <v>4.1723187649604683E-5</v>
      </c>
      <c r="AG9" s="434">
        <v>1.0418908056424369E-4</v>
      </c>
      <c r="AH9" s="434">
        <v>4.3796971428711586E-5</v>
      </c>
      <c r="AI9" s="434">
        <v>2.4816881243995082E-5</v>
      </c>
      <c r="AJ9" s="434">
        <v>1.099559993938103E-4</v>
      </c>
      <c r="AK9" s="434">
        <v>2.7356008607159641E-4</v>
      </c>
      <c r="AL9" s="434">
        <v>1.2499901594049343E-4</v>
      </c>
      <c r="AM9" s="434">
        <v>2.3220090582660624E-3</v>
      </c>
      <c r="AN9" s="434">
        <v>3.3072306064406529E-3</v>
      </c>
      <c r="AO9" s="434">
        <v>6.6471135218845289E-4</v>
      </c>
      <c r="AP9" s="434">
        <v>7.5431633569422041E-5</v>
      </c>
      <c r="AQ9" s="434">
        <v>4.3786601440372053E-2</v>
      </c>
      <c r="AR9" s="434">
        <v>1.6399087156016492E-4</v>
      </c>
      <c r="AS9" s="435">
        <v>1.1737332977065367E-3</v>
      </c>
      <c r="AT9" s="436">
        <v>1.2265810810408317</v>
      </c>
    </row>
    <row r="10" spans="1:46" s="306" customFormat="1" ht="18" customHeight="1" x14ac:dyDescent="0.15">
      <c r="A10" s="32">
        <v>6</v>
      </c>
      <c r="B10" s="13" t="s">
        <v>28</v>
      </c>
      <c r="C10" s="433">
        <v>5.3016456150258321E-4</v>
      </c>
      <c r="D10" s="434">
        <v>1.8658479415718487E-4</v>
      </c>
      <c r="E10" s="434">
        <v>1.807346327873319E-3</v>
      </c>
      <c r="F10" s="434">
        <v>5.4411581790184593E-4</v>
      </c>
      <c r="G10" s="434">
        <v>2.3545423241365826E-4</v>
      </c>
      <c r="H10" s="434">
        <v>1.0262611888129476</v>
      </c>
      <c r="I10" s="434">
        <v>7.2919269895186354E-4</v>
      </c>
      <c r="J10" s="434">
        <v>2.2906411871434604E-4</v>
      </c>
      <c r="K10" s="434">
        <v>1.6395349597426909E-5</v>
      </c>
      <c r="L10" s="434">
        <v>1.9443599697197762E-4</v>
      </c>
      <c r="M10" s="434">
        <v>2.4975132882580483E-3</v>
      </c>
      <c r="N10" s="434">
        <v>6.1765685120621842E-4</v>
      </c>
      <c r="O10" s="434">
        <v>6.1205970099437439E-4</v>
      </c>
      <c r="P10" s="434">
        <v>1.0171742146336971E-4</v>
      </c>
      <c r="Q10" s="434">
        <v>1.9844254295970956E-4</v>
      </c>
      <c r="R10" s="434">
        <v>2.1605126942114721E-4</v>
      </c>
      <c r="S10" s="434">
        <v>2.2539078552751314E-4</v>
      </c>
      <c r="T10" s="434">
        <v>2.0052292723045424E-4</v>
      </c>
      <c r="U10" s="434">
        <v>2.402339470962974E-4</v>
      </c>
      <c r="V10" s="434">
        <v>5.7594102157419291E-4</v>
      </c>
      <c r="W10" s="434">
        <v>3.5269426188774236E-4</v>
      </c>
      <c r="X10" s="434">
        <v>2.9495968862489313E-4</v>
      </c>
      <c r="Y10" s="434">
        <v>3.6378811902206107E-4</v>
      </c>
      <c r="Z10" s="434">
        <v>1.2948460924458059E-4</v>
      </c>
      <c r="AA10" s="434">
        <v>2.1325658610426312E-4</v>
      </c>
      <c r="AB10" s="434">
        <v>5.2265794383247392E-4</v>
      </c>
      <c r="AC10" s="434">
        <v>4.6061793886972152E-4</v>
      </c>
      <c r="AD10" s="434">
        <v>6.1801869145049483E-5</v>
      </c>
      <c r="AE10" s="434">
        <v>2.3461696418655418E-4</v>
      </c>
      <c r="AF10" s="434">
        <v>3.0538313470414449E-4</v>
      </c>
      <c r="AG10" s="434">
        <v>5.3294328346002718E-4</v>
      </c>
      <c r="AH10" s="434">
        <v>2.417149313754711E-4</v>
      </c>
      <c r="AI10" s="434">
        <v>2.9505301768968175E-5</v>
      </c>
      <c r="AJ10" s="434">
        <v>2.7683645444068482E-4</v>
      </c>
      <c r="AK10" s="434">
        <v>2.0798267735307809E-4</v>
      </c>
      <c r="AL10" s="434">
        <v>5.1390093601781965E-4</v>
      </c>
      <c r="AM10" s="434">
        <v>1.2311350135720832E-4</v>
      </c>
      <c r="AN10" s="434">
        <v>3.9838653813091703E-4</v>
      </c>
      <c r="AO10" s="434">
        <v>2.820536362235873E-3</v>
      </c>
      <c r="AP10" s="434">
        <v>2.8803404220330547E-4</v>
      </c>
      <c r="AQ10" s="434">
        <v>5.3136593446484459E-4</v>
      </c>
      <c r="AR10" s="434">
        <v>2.5071177022898909E-3</v>
      </c>
      <c r="AS10" s="435">
        <v>2.5113178464852154E-4</v>
      </c>
      <c r="AT10" s="436">
        <v>1.047881303032131</v>
      </c>
    </row>
    <row r="11" spans="1:46" s="306" customFormat="1" ht="18" customHeight="1" x14ac:dyDescent="0.15">
      <c r="A11" s="31">
        <v>7</v>
      </c>
      <c r="B11" s="13" t="s">
        <v>149</v>
      </c>
      <c r="C11" s="433">
        <v>9.5371385746917895E-3</v>
      </c>
      <c r="D11" s="434">
        <v>2.4397951356711868E-3</v>
      </c>
      <c r="E11" s="434">
        <v>1.6045178639665987E-3</v>
      </c>
      <c r="F11" s="434">
        <v>1.3175907513803501E-3</v>
      </c>
      <c r="G11" s="434">
        <v>6.3852004111884702E-3</v>
      </c>
      <c r="H11" s="434">
        <v>2.6094909611322509E-3</v>
      </c>
      <c r="I11" s="434">
        <v>1.0881848196054875</v>
      </c>
      <c r="J11" s="434">
        <v>4.6789337242225289E-3</v>
      </c>
      <c r="K11" s="434">
        <v>8.9950135509861745E-5</v>
      </c>
      <c r="L11" s="434">
        <v>2.7904579697253526E-3</v>
      </c>
      <c r="M11" s="434">
        <v>2.314467840704357E-3</v>
      </c>
      <c r="N11" s="434">
        <v>2.0858570528540583E-2</v>
      </c>
      <c r="O11" s="434">
        <v>5.5486303069211219E-3</v>
      </c>
      <c r="P11" s="434">
        <v>5.5000431581575407E-4</v>
      </c>
      <c r="Q11" s="434">
        <v>1.3970806193388272E-3</v>
      </c>
      <c r="R11" s="434">
        <v>1.9126009444263923E-3</v>
      </c>
      <c r="S11" s="434">
        <v>1.0121745934389139E-3</v>
      </c>
      <c r="T11" s="434">
        <v>1.1123637111138361E-3</v>
      </c>
      <c r="U11" s="434">
        <v>1.9291996960218623E-3</v>
      </c>
      <c r="V11" s="434">
        <v>1.9486171777773822E-3</v>
      </c>
      <c r="W11" s="434">
        <v>2.7402636007880575E-3</v>
      </c>
      <c r="X11" s="434">
        <v>2.1055276195025056E-3</v>
      </c>
      <c r="Y11" s="434">
        <v>9.1277453716079218E-4</v>
      </c>
      <c r="Z11" s="434">
        <v>5.0691525573217354E-4</v>
      </c>
      <c r="AA11" s="434">
        <v>1.4335657452837097E-3</v>
      </c>
      <c r="AB11" s="434">
        <v>2.5966185311064531E-2</v>
      </c>
      <c r="AC11" s="434">
        <v>1.7339868855208402E-2</v>
      </c>
      <c r="AD11" s="434">
        <v>1.1176786118381684E-3</v>
      </c>
      <c r="AE11" s="434">
        <v>2.0406817878342526E-3</v>
      </c>
      <c r="AF11" s="434">
        <v>1.9054749918350428E-3</v>
      </c>
      <c r="AG11" s="434">
        <v>3.0957379873822778E-3</v>
      </c>
      <c r="AH11" s="434">
        <v>2.431917973219224E-3</v>
      </c>
      <c r="AI11" s="434">
        <v>4.0804915541733168E-4</v>
      </c>
      <c r="AJ11" s="434">
        <v>1.5202847418376332E-3</v>
      </c>
      <c r="AK11" s="434">
        <v>5.0521242833312862E-3</v>
      </c>
      <c r="AL11" s="434">
        <v>1.3070688379627944E-3</v>
      </c>
      <c r="AM11" s="434">
        <v>3.5227034238561627E-3</v>
      </c>
      <c r="AN11" s="434">
        <v>2.3296458937195515E-3</v>
      </c>
      <c r="AO11" s="434">
        <v>6.8822715590849803E-3</v>
      </c>
      <c r="AP11" s="434">
        <v>1.7438066429444636E-3</v>
      </c>
      <c r="AQ11" s="434">
        <v>2.763741986504289E-3</v>
      </c>
      <c r="AR11" s="434">
        <v>0.12837896307887819</v>
      </c>
      <c r="AS11" s="435">
        <v>1.2925438601705938E-3</v>
      </c>
      <c r="AT11" s="436">
        <v>1.3750194006076315</v>
      </c>
    </row>
    <row r="12" spans="1:46" s="306" customFormat="1" ht="18" customHeight="1" x14ac:dyDescent="0.15">
      <c r="A12" s="32">
        <v>8</v>
      </c>
      <c r="B12" s="13" t="s">
        <v>29</v>
      </c>
      <c r="C12" s="433">
        <v>8.6754672835514975E-3</v>
      </c>
      <c r="D12" s="434">
        <v>3.0427689511626954E-4</v>
      </c>
      <c r="E12" s="434">
        <v>2.1494313930902329E-3</v>
      </c>
      <c r="F12" s="434">
        <v>2.9253108965120755E-3</v>
      </c>
      <c r="G12" s="434">
        <v>2.6535321392021105E-3</v>
      </c>
      <c r="H12" s="434">
        <v>1.9389792476674467E-2</v>
      </c>
      <c r="I12" s="434">
        <v>4.9795980750186319E-3</v>
      </c>
      <c r="J12" s="434">
        <v>1.0538575715730594</v>
      </c>
      <c r="K12" s="434">
        <v>3.1955719079205868E-4</v>
      </c>
      <c r="L12" s="434">
        <v>3.2096403700511617E-2</v>
      </c>
      <c r="M12" s="434">
        <v>2.5091224719096191E-2</v>
      </c>
      <c r="N12" s="434">
        <v>3.0019256486464819E-3</v>
      </c>
      <c r="O12" s="434">
        <v>6.8850311079181551E-3</v>
      </c>
      <c r="P12" s="434">
        <v>8.6883733162257154E-4</v>
      </c>
      <c r="Q12" s="434">
        <v>1.0343853514964364E-3</v>
      </c>
      <c r="R12" s="434">
        <v>1.4282104401183346E-3</v>
      </c>
      <c r="S12" s="434">
        <v>1.2944832280387091E-3</v>
      </c>
      <c r="T12" s="434">
        <v>9.4534361382999407E-4</v>
      </c>
      <c r="U12" s="434">
        <v>3.5351015983480063E-3</v>
      </c>
      <c r="V12" s="434">
        <v>3.0667348608434345E-3</v>
      </c>
      <c r="W12" s="434">
        <v>2.2194330489750747E-3</v>
      </c>
      <c r="X12" s="434">
        <v>2.5972071922700005E-3</v>
      </c>
      <c r="Y12" s="434">
        <v>3.0034017631698343E-3</v>
      </c>
      <c r="Z12" s="434">
        <v>8.9667702772345799E-4</v>
      </c>
      <c r="AA12" s="434">
        <v>1.6098241318133156E-3</v>
      </c>
      <c r="AB12" s="434">
        <v>6.5396579104441783E-3</v>
      </c>
      <c r="AC12" s="434">
        <v>1.3788546550246013E-3</v>
      </c>
      <c r="AD12" s="434">
        <v>2.5574169679180278E-4</v>
      </c>
      <c r="AE12" s="434">
        <v>2.3071070950860272E-3</v>
      </c>
      <c r="AF12" s="434">
        <v>2.36964190096195E-3</v>
      </c>
      <c r="AG12" s="434">
        <v>2.1920620850895706E-4</v>
      </c>
      <c r="AH12" s="434">
        <v>2.4332742856518797E-4</v>
      </c>
      <c r="AI12" s="434">
        <v>6.3426602894212011E-5</v>
      </c>
      <c r="AJ12" s="434">
        <v>3.0159623625803208E-4</v>
      </c>
      <c r="AK12" s="434">
        <v>5.2077951708001853E-4</v>
      </c>
      <c r="AL12" s="434">
        <v>3.8027800289069951E-4</v>
      </c>
      <c r="AM12" s="434">
        <v>2.2116673835316063E-3</v>
      </c>
      <c r="AN12" s="434">
        <v>1.8989116472175226E-2</v>
      </c>
      <c r="AO12" s="434">
        <v>7.2572584225284113E-4</v>
      </c>
      <c r="AP12" s="434">
        <v>9.077790565992658E-4</v>
      </c>
      <c r="AQ12" s="434">
        <v>1.5035746028735065E-3</v>
      </c>
      <c r="AR12" s="434">
        <v>2.9984549903379278E-3</v>
      </c>
      <c r="AS12" s="435">
        <v>1.3776241990572711E-3</v>
      </c>
      <c r="AT12" s="436">
        <v>1.2281223224887716</v>
      </c>
    </row>
    <row r="13" spans="1:46" s="306" customFormat="1" ht="18" customHeight="1" x14ac:dyDescent="0.15">
      <c r="A13" s="31">
        <v>9</v>
      </c>
      <c r="B13" s="13" t="s">
        <v>30</v>
      </c>
      <c r="C13" s="433">
        <v>6.6557732053446712E-3</v>
      </c>
      <c r="D13" s="434">
        <v>5.5438706263302578E-3</v>
      </c>
      <c r="E13" s="434">
        <v>1.9200315131664588E-2</v>
      </c>
      <c r="F13" s="434">
        <v>1.8237663800073068E-2</v>
      </c>
      <c r="G13" s="434">
        <v>4.3658868303017191E-3</v>
      </c>
      <c r="H13" s="434">
        <v>4.8003332053421681E-3</v>
      </c>
      <c r="I13" s="434">
        <v>3.425111283314949E-3</v>
      </c>
      <c r="J13" s="434">
        <v>1.6030996425591255E-2</v>
      </c>
      <c r="K13" s="434">
        <v>1.0247871288404282</v>
      </c>
      <c r="L13" s="434">
        <v>2.1458484751173674E-3</v>
      </c>
      <c r="M13" s="434">
        <v>3.6431791483197253E-3</v>
      </c>
      <c r="N13" s="434">
        <v>1.9522259373026225E-2</v>
      </c>
      <c r="O13" s="434">
        <v>1.136793635314696E-2</v>
      </c>
      <c r="P13" s="434">
        <v>1.05562621748947E-2</v>
      </c>
      <c r="Q13" s="434">
        <v>3.2141684488008197E-3</v>
      </c>
      <c r="R13" s="434">
        <v>3.7410432506532402E-3</v>
      </c>
      <c r="S13" s="434">
        <v>2.0136272333026741E-3</v>
      </c>
      <c r="T13" s="434">
        <v>2.2139527773871182E-3</v>
      </c>
      <c r="U13" s="434">
        <v>1.7299126343594299E-3</v>
      </c>
      <c r="V13" s="434">
        <v>1.9992451681100352E-3</v>
      </c>
      <c r="W13" s="434">
        <v>1.8636886183864589E-3</v>
      </c>
      <c r="X13" s="434">
        <v>1.3737576655821237E-3</v>
      </c>
      <c r="Y13" s="434">
        <v>2.3769062234488799E-3</v>
      </c>
      <c r="Z13" s="434">
        <v>3.8787116779025583E-3</v>
      </c>
      <c r="AA13" s="434">
        <v>3.2563281861867485E-3</v>
      </c>
      <c r="AB13" s="434">
        <v>4.5428865688474799E-3</v>
      </c>
      <c r="AC13" s="434">
        <v>6.8689273314913955E-3</v>
      </c>
      <c r="AD13" s="434">
        <v>2.1779502881721195E-2</v>
      </c>
      <c r="AE13" s="434">
        <v>7.7475179076615455E-3</v>
      </c>
      <c r="AF13" s="434">
        <v>7.2755640801758651E-3</v>
      </c>
      <c r="AG13" s="434">
        <v>2.5549452874480977E-3</v>
      </c>
      <c r="AH13" s="434">
        <v>1.6758907729014462E-3</v>
      </c>
      <c r="AI13" s="434">
        <v>4.8453440061822274E-4</v>
      </c>
      <c r="AJ13" s="434">
        <v>4.1420223699332702E-2</v>
      </c>
      <c r="AK13" s="434">
        <v>1.7536932318037483E-3</v>
      </c>
      <c r="AL13" s="434">
        <v>4.7640983697165426E-3</v>
      </c>
      <c r="AM13" s="434">
        <v>2.6804581927214527E-3</v>
      </c>
      <c r="AN13" s="434">
        <v>2.1054839705153682E-3</v>
      </c>
      <c r="AO13" s="434">
        <v>2.9507090030577981E-3</v>
      </c>
      <c r="AP13" s="434">
        <v>1.8083509412029108E-3</v>
      </c>
      <c r="AQ13" s="434">
        <v>4.2062768305529755E-3</v>
      </c>
      <c r="AR13" s="434">
        <v>2.5865812542805325E-3</v>
      </c>
      <c r="AS13" s="435">
        <v>1.1740811546836264E-2</v>
      </c>
      <c r="AT13" s="436">
        <v>1.3068903630279023</v>
      </c>
    </row>
    <row r="14" spans="1:46" s="306" customFormat="1" ht="18" customHeight="1" x14ac:dyDescent="0.15">
      <c r="A14" s="32">
        <v>10</v>
      </c>
      <c r="B14" s="13" t="s">
        <v>235</v>
      </c>
      <c r="C14" s="433">
        <v>8.6941821129101256E-3</v>
      </c>
      <c r="D14" s="434">
        <v>4.9209307814934503E-3</v>
      </c>
      <c r="E14" s="434">
        <v>6.5461939983773657E-3</v>
      </c>
      <c r="F14" s="434">
        <v>8.4425492302825388E-4</v>
      </c>
      <c r="G14" s="434">
        <v>1.1323003863668663E-2</v>
      </c>
      <c r="H14" s="434">
        <v>5.7012680957769747E-3</v>
      </c>
      <c r="I14" s="434">
        <v>1.019061552939233E-2</v>
      </c>
      <c r="J14" s="434">
        <v>9.0609899201365748E-3</v>
      </c>
      <c r="K14" s="434">
        <v>1.4377392317307253E-4</v>
      </c>
      <c r="L14" s="434">
        <v>1.1308980731827012</v>
      </c>
      <c r="M14" s="434">
        <v>2.2586397925394072E-2</v>
      </c>
      <c r="N14" s="434">
        <v>1.8628217801130854E-3</v>
      </c>
      <c r="O14" s="434">
        <v>6.1955082533191701E-3</v>
      </c>
      <c r="P14" s="434">
        <v>4.223452059295028E-4</v>
      </c>
      <c r="Q14" s="434">
        <v>2.2807896304221061E-3</v>
      </c>
      <c r="R14" s="434">
        <v>3.3165065058595087E-3</v>
      </c>
      <c r="S14" s="434">
        <v>5.2844670040797714E-3</v>
      </c>
      <c r="T14" s="434">
        <v>2.8513757939209079E-3</v>
      </c>
      <c r="U14" s="434">
        <v>1.0301472343734231E-2</v>
      </c>
      <c r="V14" s="434">
        <v>1.0715869777713497E-2</v>
      </c>
      <c r="W14" s="434">
        <v>1.551473914036555E-2</v>
      </c>
      <c r="X14" s="434">
        <v>2.0625556176727622E-2</v>
      </c>
      <c r="Y14" s="434">
        <v>1.9816138276431756E-2</v>
      </c>
      <c r="Z14" s="434">
        <v>1.6311235133869693E-2</v>
      </c>
      <c r="AA14" s="434">
        <v>4.3133005936176003E-3</v>
      </c>
      <c r="AB14" s="434">
        <v>3.0892503302391107E-2</v>
      </c>
      <c r="AC14" s="434">
        <v>7.210730104145263E-3</v>
      </c>
      <c r="AD14" s="434">
        <v>3.9843547174235518E-4</v>
      </c>
      <c r="AE14" s="434">
        <v>2.2968936170895245E-2</v>
      </c>
      <c r="AF14" s="434">
        <v>1.7700356878189065E-3</v>
      </c>
      <c r="AG14" s="434">
        <v>2.7401951875067501E-3</v>
      </c>
      <c r="AH14" s="434">
        <v>2.2374088205736279E-3</v>
      </c>
      <c r="AI14" s="434">
        <v>5.5694345512658958E-4</v>
      </c>
      <c r="AJ14" s="434">
        <v>9.7895766792776445E-4</v>
      </c>
      <c r="AK14" s="434">
        <v>3.2131944447480023E-3</v>
      </c>
      <c r="AL14" s="434">
        <v>1.1272617840436452E-3</v>
      </c>
      <c r="AM14" s="434">
        <v>4.0911686607437185E-3</v>
      </c>
      <c r="AN14" s="434">
        <v>1.2231589639754585E-3</v>
      </c>
      <c r="AO14" s="434">
        <v>2.5400375344842609E-3</v>
      </c>
      <c r="AP14" s="434">
        <v>2.4198923649974805E-3</v>
      </c>
      <c r="AQ14" s="434">
        <v>2.4873631374410783E-3</v>
      </c>
      <c r="AR14" s="434">
        <v>2.2692068396737302E-2</v>
      </c>
      <c r="AS14" s="435">
        <v>2.6921500313952357E-3</v>
      </c>
      <c r="AT14" s="436">
        <v>1.4429622510588498</v>
      </c>
    </row>
    <row r="15" spans="1:46" s="306" customFormat="1" ht="18" customHeight="1" x14ac:dyDescent="0.15">
      <c r="A15" s="31">
        <v>11</v>
      </c>
      <c r="B15" s="13" t="s">
        <v>236</v>
      </c>
      <c r="C15" s="433">
        <v>1.2749202609920634E-3</v>
      </c>
      <c r="D15" s="434">
        <v>5.092946888703454E-4</v>
      </c>
      <c r="E15" s="434">
        <v>7.8793629398756383E-4</v>
      </c>
      <c r="F15" s="434">
        <v>2.1276799784609953E-3</v>
      </c>
      <c r="G15" s="434">
        <v>4.4192742862424889E-4</v>
      </c>
      <c r="H15" s="434">
        <v>1.3667695032920678E-3</v>
      </c>
      <c r="I15" s="434">
        <v>4.6995912730048075E-4</v>
      </c>
      <c r="J15" s="434">
        <v>5.5269229189771566E-4</v>
      </c>
      <c r="K15" s="434">
        <v>6.6118487527545616E-5</v>
      </c>
      <c r="L15" s="434">
        <v>6.0170520001916064E-4</v>
      </c>
      <c r="M15" s="434">
        <v>1.0202408465803434</v>
      </c>
      <c r="N15" s="434">
        <v>5.1196849330466233E-4</v>
      </c>
      <c r="O15" s="434">
        <v>8.75761947083304E-4</v>
      </c>
      <c r="P15" s="434">
        <v>5.5547047860315176E-4</v>
      </c>
      <c r="Q15" s="434">
        <v>3.133299791634691E-4</v>
      </c>
      <c r="R15" s="434">
        <v>1.1352257812980286E-3</v>
      </c>
      <c r="S15" s="434">
        <v>4.783925726814655E-3</v>
      </c>
      <c r="T15" s="434">
        <v>2.9318668939306586E-3</v>
      </c>
      <c r="U15" s="434">
        <v>7.221130416622373E-3</v>
      </c>
      <c r="V15" s="434">
        <v>2.161245403111748E-3</v>
      </c>
      <c r="W15" s="434">
        <v>4.5845504270071802E-3</v>
      </c>
      <c r="X15" s="434">
        <v>3.2693608724836021E-3</v>
      </c>
      <c r="Y15" s="434">
        <v>9.677981933775193E-3</v>
      </c>
      <c r="Z15" s="434">
        <v>3.9950316530430312E-4</v>
      </c>
      <c r="AA15" s="434">
        <v>9.131639426864584E-3</v>
      </c>
      <c r="AB15" s="434">
        <v>2.1067351081899516E-3</v>
      </c>
      <c r="AC15" s="434">
        <v>1.1676926881843991E-3</v>
      </c>
      <c r="AD15" s="434">
        <v>3.0634237867047695E-4</v>
      </c>
      <c r="AE15" s="434">
        <v>1.4677058280863418E-3</v>
      </c>
      <c r="AF15" s="434">
        <v>6.1205692820657139E-3</v>
      </c>
      <c r="AG15" s="434">
        <v>4.5436571807051606E-4</v>
      </c>
      <c r="AH15" s="434">
        <v>5.4893044947875206E-4</v>
      </c>
      <c r="AI15" s="434">
        <v>1.4007368543894242E-4</v>
      </c>
      <c r="AJ15" s="434">
        <v>1.52558114661641E-3</v>
      </c>
      <c r="AK15" s="434">
        <v>7.9667601865588886E-4</v>
      </c>
      <c r="AL15" s="434">
        <v>1.0271908659635247E-3</v>
      </c>
      <c r="AM15" s="434">
        <v>4.8884885418227716E-4</v>
      </c>
      <c r="AN15" s="434">
        <v>8.5106197140347205E-4</v>
      </c>
      <c r="AO15" s="434">
        <v>2.634555571099833E-3</v>
      </c>
      <c r="AP15" s="434">
        <v>4.0704757594633148E-3</v>
      </c>
      <c r="AQ15" s="434">
        <v>6.6164483991030761E-4</v>
      </c>
      <c r="AR15" s="434">
        <v>5.0112301560818751E-3</v>
      </c>
      <c r="AS15" s="435">
        <v>7.8189072698972399E-4</v>
      </c>
      <c r="AT15" s="436">
        <v>1.1061543818352344</v>
      </c>
    </row>
    <row r="16" spans="1:46" s="306" customFormat="1" ht="18" customHeight="1" x14ac:dyDescent="0.15">
      <c r="A16" s="32">
        <v>12</v>
      </c>
      <c r="B16" s="13" t="s">
        <v>237</v>
      </c>
      <c r="C16" s="433">
        <v>3.1036034404518641E-5</v>
      </c>
      <c r="D16" s="434">
        <v>9.4606388549125518E-7</v>
      </c>
      <c r="E16" s="434">
        <v>2.1239584735698752E-6</v>
      </c>
      <c r="F16" s="434">
        <v>2.796425821965565E-6</v>
      </c>
      <c r="G16" s="434">
        <v>6.453503800788228E-6</v>
      </c>
      <c r="H16" s="434">
        <v>1.4921753323559626E-6</v>
      </c>
      <c r="I16" s="434">
        <v>3.7238041908021553E-5</v>
      </c>
      <c r="J16" s="434">
        <v>4.2900092131485008E-6</v>
      </c>
      <c r="K16" s="434">
        <v>2.4113830411606341E-7</v>
      </c>
      <c r="L16" s="434">
        <v>7.4496794318976335E-6</v>
      </c>
      <c r="M16" s="434">
        <v>2.6622766716608327E-6</v>
      </c>
      <c r="N16" s="434">
        <v>1.0005391614718604</v>
      </c>
      <c r="O16" s="434">
        <v>4.4712054073358726E-6</v>
      </c>
      <c r="P16" s="434">
        <v>1.5976185776890892E-6</v>
      </c>
      <c r="Q16" s="434">
        <v>1.690382126362987E-6</v>
      </c>
      <c r="R16" s="434">
        <v>4.1649487103652892E-5</v>
      </c>
      <c r="S16" s="434">
        <v>1.2924333178621161E-5</v>
      </c>
      <c r="T16" s="434">
        <v>1.8381417491508127E-5</v>
      </c>
      <c r="U16" s="434">
        <v>9.4052077498101794E-5</v>
      </c>
      <c r="V16" s="434">
        <v>1.8150359928480913E-3</v>
      </c>
      <c r="W16" s="434">
        <v>2.4407206233275386E-4</v>
      </c>
      <c r="X16" s="434">
        <v>1.9461563182617523E-4</v>
      </c>
      <c r="Y16" s="434">
        <v>2.2286515082141368E-5</v>
      </c>
      <c r="Z16" s="434">
        <v>5.6315376141150894E-6</v>
      </c>
      <c r="AA16" s="434">
        <v>9.2501341478746505E-6</v>
      </c>
      <c r="AB16" s="434">
        <v>2.1008341555250316E-5</v>
      </c>
      <c r="AC16" s="434">
        <v>2.7098393184022822E-4</v>
      </c>
      <c r="AD16" s="434">
        <v>2.2467007366405252E-6</v>
      </c>
      <c r="AE16" s="434">
        <v>5.0248219022235656E-6</v>
      </c>
      <c r="AF16" s="434">
        <v>2.326804999693877E-5</v>
      </c>
      <c r="AG16" s="434">
        <v>6.9353588150863727E-6</v>
      </c>
      <c r="AH16" s="434">
        <v>2.2852287259446582E-6</v>
      </c>
      <c r="AI16" s="434">
        <v>1.1906771743110043E-6</v>
      </c>
      <c r="AJ16" s="434">
        <v>4.0616325936477195E-6</v>
      </c>
      <c r="AK16" s="434">
        <v>3.410145516996924E-6</v>
      </c>
      <c r="AL16" s="434">
        <v>8.3489579283953864E-6</v>
      </c>
      <c r="AM16" s="434">
        <v>7.3537586097894507E-6</v>
      </c>
      <c r="AN16" s="434">
        <v>3.5612275090651881E-5</v>
      </c>
      <c r="AO16" s="434">
        <v>1.6758343320055024E-5</v>
      </c>
      <c r="AP16" s="434">
        <v>8.8599283775654407E-6</v>
      </c>
      <c r="AQ16" s="434">
        <v>5.9484437345231931E-5</v>
      </c>
      <c r="AR16" s="434">
        <v>2.2021149207905781E-5</v>
      </c>
      <c r="AS16" s="435">
        <v>1.0318072310085401E-4</v>
      </c>
      <c r="AT16" s="436">
        <v>1.0037035836361796</v>
      </c>
    </row>
    <row r="17" spans="1:46" s="306" customFormat="1" ht="18" customHeight="1" x14ac:dyDescent="0.15">
      <c r="A17" s="31">
        <v>13</v>
      </c>
      <c r="B17" s="13" t="s">
        <v>260</v>
      </c>
      <c r="C17" s="433">
        <v>8.7307162675666957E-4</v>
      </c>
      <c r="D17" s="434">
        <v>1.4613182861268327E-4</v>
      </c>
      <c r="E17" s="434">
        <v>1.2008966036605011E-4</v>
      </c>
      <c r="F17" s="434">
        <v>1.0600538602454898E-4</v>
      </c>
      <c r="G17" s="434">
        <v>1.1542545887337228E-3</v>
      </c>
      <c r="H17" s="434">
        <v>3.1650309321032893E-4</v>
      </c>
      <c r="I17" s="434">
        <v>1.0240929411136402E-3</v>
      </c>
      <c r="J17" s="434">
        <v>1.819921553878764E-3</v>
      </c>
      <c r="K17" s="434">
        <v>1.0522048493495215E-4</v>
      </c>
      <c r="L17" s="434">
        <v>1.2961877464278896E-3</v>
      </c>
      <c r="M17" s="434">
        <v>4.1773646333531547E-4</v>
      </c>
      <c r="N17" s="434">
        <v>7.191255250433866E-3</v>
      </c>
      <c r="O17" s="434">
        <v>1.0229802780931669</v>
      </c>
      <c r="P17" s="434">
        <v>2.6359942794696701E-3</v>
      </c>
      <c r="Q17" s="434">
        <v>4.1669937780275347E-3</v>
      </c>
      <c r="R17" s="434">
        <v>1.5140752535959423E-3</v>
      </c>
      <c r="S17" s="434">
        <v>2.6334098781492059E-3</v>
      </c>
      <c r="T17" s="434">
        <v>2.3219065571034167E-3</v>
      </c>
      <c r="U17" s="434">
        <v>2.1714430281628821E-3</v>
      </c>
      <c r="V17" s="434">
        <v>3.9406465612997653E-3</v>
      </c>
      <c r="W17" s="434">
        <v>1.7212809109261157E-3</v>
      </c>
      <c r="X17" s="434">
        <v>1.2351376566649736E-3</v>
      </c>
      <c r="Y17" s="434">
        <v>2.4439525295710937E-3</v>
      </c>
      <c r="Z17" s="434">
        <v>3.7182299204350597E-3</v>
      </c>
      <c r="AA17" s="434">
        <v>1.4256197643895939E-3</v>
      </c>
      <c r="AB17" s="434">
        <v>2.044189383633752E-3</v>
      </c>
      <c r="AC17" s="434">
        <v>1.48129128282705E-2</v>
      </c>
      <c r="AD17" s="434">
        <v>8.4895480219137519E-5</v>
      </c>
      <c r="AE17" s="434">
        <v>1.7696263761161008E-3</v>
      </c>
      <c r="AF17" s="434">
        <v>1.5540780913094813E-4</v>
      </c>
      <c r="AG17" s="434">
        <v>1.0459836822310277E-4</v>
      </c>
      <c r="AH17" s="434">
        <v>7.7262981748960725E-5</v>
      </c>
      <c r="AI17" s="434">
        <v>5.9713055052964143E-5</v>
      </c>
      <c r="AJ17" s="434">
        <v>1.0270818767492515E-4</v>
      </c>
      <c r="AK17" s="434">
        <v>1.0699590756151276E-4</v>
      </c>
      <c r="AL17" s="434">
        <v>1.3524271159375163E-4</v>
      </c>
      <c r="AM17" s="434">
        <v>5.2020831049042827E-4</v>
      </c>
      <c r="AN17" s="434">
        <v>2.2994823315539316E-4</v>
      </c>
      <c r="AO17" s="434">
        <v>1.7039469701243934E-4</v>
      </c>
      <c r="AP17" s="434">
        <v>3.4512600241616012E-4</v>
      </c>
      <c r="AQ17" s="434">
        <v>2.976105898457699E-4</v>
      </c>
      <c r="AR17" s="434">
        <v>1.7823472037393608E-3</v>
      </c>
      <c r="AS17" s="435">
        <v>1.1412468322316786E-3</v>
      </c>
      <c r="AT17" s="436">
        <v>1.0914198737929075</v>
      </c>
    </row>
    <row r="18" spans="1:46" s="306" customFormat="1" ht="18" customHeight="1" x14ac:dyDescent="0.15">
      <c r="A18" s="32">
        <v>14</v>
      </c>
      <c r="B18" s="13" t="s">
        <v>31</v>
      </c>
      <c r="C18" s="433">
        <v>4.5482724351046785E-4</v>
      </c>
      <c r="D18" s="434">
        <v>2.0978111752490417E-4</v>
      </c>
      <c r="E18" s="434">
        <v>1.8655997972344181E-3</v>
      </c>
      <c r="F18" s="434">
        <v>3.1263320930194805E-3</v>
      </c>
      <c r="G18" s="434">
        <v>1.6340727022887908E-3</v>
      </c>
      <c r="H18" s="434">
        <v>4.7744448015109796E-4</v>
      </c>
      <c r="I18" s="434">
        <v>9.0863835064748742E-3</v>
      </c>
      <c r="J18" s="434">
        <v>1.474305885490151E-3</v>
      </c>
      <c r="K18" s="434">
        <v>9.4405832903838891E-5</v>
      </c>
      <c r="L18" s="434">
        <v>1.7628693936938558E-3</v>
      </c>
      <c r="M18" s="434">
        <v>5.4471693721615784E-3</v>
      </c>
      <c r="N18" s="434">
        <v>4.920074244714274E-3</v>
      </c>
      <c r="O18" s="434">
        <v>6.1511502668097932E-3</v>
      </c>
      <c r="P18" s="434">
        <v>1.3712080923791641</v>
      </c>
      <c r="Q18" s="434">
        <v>1.5046909821047904E-3</v>
      </c>
      <c r="R18" s="434">
        <v>0.16503962574734282</v>
      </c>
      <c r="S18" s="434">
        <v>7.3027567162192566E-2</v>
      </c>
      <c r="T18" s="434">
        <v>7.7866329260250722E-2</v>
      </c>
      <c r="U18" s="434">
        <v>2.9869243177183015E-2</v>
      </c>
      <c r="V18" s="434">
        <v>4.907628439482779E-3</v>
      </c>
      <c r="W18" s="434">
        <v>4.2558201691739551E-2</v>
      </c>
      <c r="X18" s="434">
        <v>1.1813819101504469E-2</v>
      </c>
      <c r="Y18" s="434">
        <v>4.8061612350097614E-2</v>
      </c>
      <c r="Z18" s="434">
        <v>4.5453454304196141E-3</v>
      </c>
      <c r="AA18" s="434">
        <v>9.6240736026743767E-2</v>
      </c>
      <c r="AB18" s="434">
        <v>4.7602618750881955E-3</v>
      </c>
      <c r="AC18" s="434">
        <v>2.5892615954535431E-2</v>
      </c>
      <c r="AD18" s="434">
        <v>3.032976424956461E-4</v>
      </c>
      <c r="AE18" s="434">
        <v>9.622187843115128E-4</v>
      </c>
      <c r="AF18" s="434">
        <v>3.1056908677555036E-4</v>
      </c>
      <c r="AG18" s="434">
        <v>5.9987011150050139E-4</v>
      </c>
      <c r="AH18" s="434">
        <v>3.448358528987309E-4</v>
      </c>
      <c r="AI18" s="434">
        <v>1.5818870123674892E-4</v>
      </c>
      <c r="AJ18" s="434">
        <v>1.0237561024292795E-3</v>
      </c>
      <c r="AK18" s="434">
        <v>5.1484763178962412E-4</v>
      </c>
      <c r="AL18" s="434">
        <v>7.135564527394932E-4</v>
      </c>
      <c r="AM18" s="434">
        <v>3.4738212846000487E-4</v>
      </c>
      <c r="AN18" s="434">
        <v>3.5362123157806936E-4</v>
      </c>
      <c r="AO18" s="434">
        <v>5.9914382791954011E-4</v>
      </c>
      <c r="AP18" s="434">
        <v>2.0816106704340475E-3</v>
      </c>
      <c r="AQ18" s="434">
        <v>5.4876808980406147E-4</v>
      </c>
      <c r="AR18" s="434">
        <v>1.797184324698679E-3</v>
      </c>
      <c r="AS18" s="435">
        <v>4.5126345524743655E-3</v>
      </c>
      <c r="AT18" s="436">
        <v>2.0091716707053724</v>
      </c>
    </row>
    <row r="19" spans="1:46" s="306" customFormat="1" ht="18" customHeight="1" x14ac:dyDescent="0.15">
      <c r="A19" s="31">
        <v>15</v>
      </c>
      <c r="B19" s="13" t="s">
        <v>32</v>
      </c>
      <c r="C19" s="433">
        <v>8.8549015651684303E-5</v>
      </c>
      <c r="D19" s="434">
        <v>4.0776547917164382E-5</v>
      </c>
      <c r="E19" s="434">
        <v>1.416292067313861E-4</v>
      </c>
      <c r="F19" s="434">
        <v>3.3667934187746828E-4</v>
      </c>
      <c r="G19" s="434">
        <v>6.6514968395480769E-4</v>
      </c>
      <c r="H19" s="434">
        <v>7.9171555843347198E-5</v>
      </c>
      <c r="I19" s="434">
        <v>8.6839272454199091E-4</v>
      </c>
      <c r="J19" s="434">
        <v>1.3338751335068158E-3</v>
      </c>
      <c r="K19" s="434">
        <v>1.6148251086725906E-5</v>
      </c>
      <c r="L19" s="434">
        <v>7.7460803897060559E-4</v>
      </c>
      <c r="M19" s="434">
        <v>8.0435623314659057E-4</v>
      </c>
      <c r="N19" s="434">
        <v>8.2578265981345985E-3</v>
      </c>
      <c r="O19" s="434">
        <v>2.2004228074933218E-3</v>
      </c>
      <c r="P19" s="434">
        <v>2.8461125161369561E-3</v>
      </c>
      <c r="Q19" s="434">
        <v>1.1405152199797706</v>
      </c>
      <c r="R19" s="434">
        <v>1.6200137280174359E-2</v>
      </c>
      <c r="S19" s="434">
        <v>1.1003119150086955E-2</v>
      </c>
      <c r="T19" s="434">
        <v>5.986633790511754E-3</v>
      </c>
      <c r="U19" s="434">
        <v>9.7229413719301747E-3</v>
      </c>
      <c r="V19" s="434">
        <v>1.1058436166645773E-2</v>
      </c>
      <c r="W19" s="434">
        <v>1.7103529335023796E-2</v>
      </c>
      <c r="X19" s="434">
        <v>1.2442600639348749E-2</v>
      </c>
      <c r="Y19" s="434">
        <v>9.2401102431645989E-3</v>
      </c>
      <c r="Z19" s="434">
        <v>4.8990340781978241E-3</v>
      </c>
      <c r="AA19" s="434">
        <v>3.9971050124951238E-3</v>
      </c>
      <c r="AB19" s="434">
        <v>3.9668577797629711E-3</v>
      </c>
      <c r="AC19" s="434">
        <v>3.0868653213733882E-3</v>
      </c>
      <c r="AD19" s="434">
        <v>1.045135458759053E-4</v>
      </c>
      <c r="AE19" s="434">
        <v>2.4590033569419441E-4</v>
      </c>
      <c r="AF19" s="434">
        <v>7.0830622902621286E-5</v>
      </c>
      <c r="AG19" s="434">
        <v>1.0363738810000551E-4</v>
      </c>
      <c r="AH19" s="434">
        <v>9.1380089845338887E-5</v>
      </c>
      <c r="AI19" s="434">
        <v>3.0068411267733374E-5</v>
      </c>
      <c r="AJ19" s="434">
        <v>1.1919127948222323E-4</v>
      </c>
      <c r="AK19" s="434">
        <v>1.475218674322277E-4</v>
      </c>
      <c r="AL19" s="434">
        <v>1.5296236854668875E-4</v>
      </c>
      <c r="AM19" s="434">
        <v>1.4429194266407471E-4</v>
      </c>
      <c r="AN19" s="434">
        <v>4.1746787474522811E-4</v>
      </c>
      <c r="AO19" s="434">
        <v>1.9275675272888233E-4</v>
      </c>
      <c r="AP19" s="434">
        <v>4.9285162385547801E-4</v>
      </c>
      <c r="AQ19" s="434">
        <v>1.8252089312557158E-4</v>
      </c>
      <c r="AR19" s="434">
        <v>7.1216314545750133E-4</v>
      </c>
      <c r="AS19" s="435">
        <v>1.0602119107340857E-3</v>
      </c>
      <c r="AT19" s="436">
        <v>1.2719445578559374</v>
      </c>
    </row>
    <row r="20" spans="1:46" s="306" customFormat="1" ht="18" customHeight="1" x14ac:dyDescent="0.15">
      <c r="A20" s="32">
        <v>16</v>
      </c>
      <c r="B20" s="13" t="s">
        <v>33</v>
      </c>
      <c r="C20" s="433">
        <v>1.5095412728066892E-3</v>
      </c>
      <c r="D20" s="434">
        <v>5.7946133796640755E-4</v>
      </c>
      <c r="E20" s="434">
        <v>1.4230150216390327E-3</v>
      </c>
      <c r="F20" s="434">
        <v>1.2371890797586292E-2</v>
      </c>
      <c r="G20" s="434">
        <v>9.2195333093487222E-3</v>
      </c>
      <c r="H20" s="434">
        <v>1.0762558743184049E-3</v>
      </c>
      <c r="I20" s="434">
        <v>9.7520242547340114E-3</v>
      </c>
      <c r="J20" s="434">
        <v>8.0313483393792424E-3</v>
      </c>
      <c r="K20" s="434">
        <v>4.0154330501875768E-4</v>
      </c>
      <c r="L20" s="434">
        <v>1.9001272494130058E-3</v>
      </c>
      <c r="M20" s="434">
        <v>1.5930395957577496E-2</v>
      </c>
      <c r="N20" s="434">
        <v>1.2625042041146504E-2</v>
      </c>
      <c r="O20" s="434">
        <v>7.3880924948049303E-3</v>
      </c>
      <c r="P20" s="434">
        <v>1.6817229809608209E-3</v>
      </c>
      <c r="Q20" s="434">
        <v>2.2730889603545293E-3</v>
      </c>
      <c r="R20" s="434">
        <v>1.0612191143681515</v>
      </c>
      <c r="S20" s="434">
        <v>1.866890734751453E-2</v>
      </c>
      <c r="T20" s="434">
        <v>2.2277717021167997E-2</v>
      </c>
      <c r="U20" s="434">
        <v>3.7848510992272204E-2</v>
      </c>
      <c r="V20" s="434">
        <v>1.271454423615323E-2</v>
      </c>
      <c r="W20" s="434">
        <v>2.2919476530863986E-2</v>
      </c>
      <c r="X20" s="434">
        <v>1.9632195561724512E-2</v>
      </c>
      <c r="Y20" s="434">
        <v>8.22420080955465E-3</v>
      </c>
      <c r="Z20" s="434">
        <v>1.2451290736137871E-3</v>
      </c>
      <c r="AA20" s="434">
        <v>1.355364797771115E-2</v>
      </c>
      <c r="AB20" s="434">
        <v>1.1381254078103359E-2</v>
      </c>
      <c r="AC20" s="434">
        <v>5.8388325503545391E-2</v>
      </c>
      <c r="AD20" s="434">
        <v>7.0447985052783332E-4</v>
      </c>
      <c r="AE20" s="434">
        <v>1.3676179911178718E-3</v>
      </c>
      <c r="AF20" s="434">
        <v>5.1858821694788539E-4</v>
      </c>
      <c r="AG20" s="434">
        <v>2.2835827771165839E-3</v>
      </c>
      <c r="AH20" s="434">
        <v>4.4414919840960349E-4</v>
      </c>
      <c r="AI20" s="434">
        <v>3.712187176528372E-4</v>
      </c>
      <c r="AJ20" s="434">
        <v>1.1421098695577443E-3</v>
      </c>
      <c r="AK20" s="434">
        <v>7.9048517693383949E-4</v>
      </c>
      <c r="AL20" s="434">
        <v>2.3756476653783352E-3</v>
      </c>
      <c r="AM20" s="434">
        <v>5.9340389851579155E-4</v>
      </c>
      <c r="AN20" s="434">
        <v>8.0475922274382159E-4</v>
      </c>
      <c r="AO20" s="434">
        <v>2.02048642549211E-3</v>
      </c>
      <c r="AP20" s="434">
        <v>1.6428035806122811E-3</v>
      </c>
      <c r="AQ20" s="434">
        <v>2.2938304141124216E-3</v>
      </c>
      <c r="AR20" s="434">
        <v>2.8271105468488946E-3</v>
      </c>
      <c r="AS20" s="435">
        <v>4.5328475355518793E-3</v>
      </c>
      <c r="AT20" s="436">
        <v>1.3989492277849502</v>
      </c>
    </row>
    <row r="21" spans="1:46" s="306" customFormat="1" ht="18" customHeight="1" x14ac:dyDescent="0.15">
      <c r="A21" s="31">
        <v>17</v>
      </c>
      <c r="B21" s="13" t="s">
        <v>150</v>
      </c>
      <c r="C21" s="433">
        <v>9.5242226704042712E-5</v>
      </c>
      <c r="D21" s="434">
        <v>8.6681754387154964E-5</v>
      </c>
      <c r="E21" s="434">
        <v>1.7222405448707461E-4</v>
      </c>
      <c r="F21" s="434">
        <v>7.73334123501219E-4</v>
      </c>
      <c r="G21" s="434">
        <v>1.5254831699901267E-4</v>
      </c>
      <c r="H21" s="434">
        <v>1.119330113864975E-4</v>
      </c>
      <c r="I21" s="434">
        <v>6.511798896577523E-4</v>
      </c>
      <c r="J21" s="434">
        <v>1.6562607328909627E-4</v>
      </c>
      <c r="K21" s="434">
        <v>2.6439912001452814E-5</v>
      </c>
      <c r="L21" s="434">
        <v>2.9105845400436038E-4</v>
      </c>
      <c r="M21" s="434">
        <v>1.4342177593197448E-4</v>
      </c>
      <c r="N21" s="434">
        <v>1.4648743841452056E-3</v>
      </c>
      <c r="O21" s="434">
        <v>5.512022492317768E-4</v>
      </c>
      <c r="P21" s="434">
        <v>1.5866039632006504E-4</v>
      </c>
      <c r="Q21" s="434">
        <v>1.1385505147322229E-4</v>
      </c>
      <c r="R21" s="434">
        <v>5.1053055344976977E-4</v>
      </c>
      <c r="S21" s="434">
        <v>1.043031802379947</v>
      </c>
      <c r="T21" s="434">
        <v>9.5674333954001746E-3</v>
      </c>
      <c r="U21" s="434">
        <v>6.8115264088538701E-3</v>
      </c>
      <c r="V21" s="434">
        <v>7.2627398338077789E-4</v>
      </c>
      <c r="W21" s="434">
        <v>3.8864498377533621E-3</v>
      </c>
      <c r="X21" s="434">
        <v>1.0003870301900101E-3</v>
      </c>
      <c r="Y21" s="434">
        <v>2.7485292650569859E-3</v>
      </c>
      <c r="Z21" s="434">
        <v>6.1588017083476383E-4</v>
      </c>
      <c r="AA21" s="434">
        <v>6.5541058567100789E-3</v>
      </c>
      <c r="AB21" s="434">
        <v>2.2545757765854923E-4</v>
      </c>
      <c r="AC21" s="434">
        <v>1.7949384851136407E-3</v>
      </c>
      <c r="AD21" s="434">
        <v>1.5896084335588283E-4</v>
      </c>
      <c r="AE21" s="434">
        <v>3.8702210286779845E-3</v>
      </c>
      <c r="AF21" s="434">
        <v>2.2278747927314264E-4</v>
      </c>
      <c r="AG21" s="434">
        <v>2.4797931244182551E-4</v>
      </c>
      <c r="AH21" s="434">
        <v>3.3013700851318401E-4</v>
      </c>
      <c r="AI21" s="434">
        <v>9.2944035087822279E-5</v>
      </c>
      <c r="AJ21" s="434">
        <v>4.0211859742699836E-4</v>
      </c>
      <c r="AK21" s="434">
        <v>4.8002823665614929E-4</v>
      </c>
      <c r="AL21" s="434">
        <v>3.3075830863775566E-4</v>
      </c>
      <c r="AM21" s="434">
        <v>2.5913013397271898E-4</v>
      </c>
      <c r="AN21" s="434">
        <v>1.8309152198544635E-4</v>
      </c>
      <c r="AO21" s="434">
        <v>2.4869587515497844E-4</v>
      </c>
      <c r="AP21" s="434">
        <v>2.8686816247345801E-3</v>
      </c>
      <c r="AQ21" s="434">
        <v>1.8143967598398754E-4</v>
      </c>
      <c r="AR21" s="434">
        <v>2.0735274580321265E-4</v>
      </c>
      <c r="AS21" s="435">
        <v>2.5039209953173723E-4</v>
      </c>
      <c r="AT21" s="436">
        <v>1.0927663151451068</v>
      </c>
    </row>
    <row r="22" spans="1:46" s="306" customFormat="1" ht="18" customHeight="1" x14ac:dyDescent="0.15">
      <c r="A22" s="32">
        <v>18</v>
      </c>
      <c r="B22" s="13" t="s">
        <v>151</v>
      </c>
      <c r="C22" s="433">
        <v>1.6635225258694307E-4</v>
      </c>
      <c r="D22" s="434">
        <v>2.2572031766781675E-4</v>
      </c>
      <c r="E22" s="434">
        <v>1.5367071892983289E-4</v>
      </c>
      <c r="F22" s="434">
        <v>1.0741820054999355E-3</v>
      </c>
      <c r="G22" s="434">
        <v>2.748690517273628E-4</v>
      </c>
      <c r="H22" s="434">
        <v>2.0160741462877467E-4</v>
      </c>
      <c r="I22" s="434">
        <v>2.4876084834130746E-4</v>
      </c>
      <c r="J22" s="434">
        <v>2.9073735010067345E-4</v>
      </c>
      <c r="K22" s="434">
        <v>4.9476204216091735E-5</v>
      </c>
      <c r="L22" s="434">
        <v>1.5444012438887364E-3</v>
      </c>
      <c r="M22" s="434">
        <v>2.8010794042713556E-4</v>
      </c>
      <c r="N22" s="434">
        <v>1.8094229585762572E-3</v>
      </c>
      <c r="O22" s="434">
        <v>7.4935344703594658E-4</v>
      </c>
      <c r="P22" s="434">
        <v>2.5202931828252997E-4</v>
      </c>
      <c r="Q22" s="434">
        <v>3.2204184695873585E-4</v>
      </c>
      <c r="R22" s="434">
        <v>4.7749906437718201E-4</v>
      </c>
      <c r="S22" s="434">
        <v>2.5554894283023512E-3</v>
      </c>
      <c r="T22" s="434">
        <v>1.0462417890812774</v>
      </c>
      <c r="U22" s="434">
        <v>1.3599242895881076E-3</v>
      </c>
      <c r="V22" s="434">
        <v>1.5995053899998828E-3</v>
      </c>
      <c r="W22" s="434">
        <v>1.2163881673528261E-3</v>
      </c>
      <c r="X22" s="434">
        <v>7.7570029707119841E-4</v>
      </c>
      <c r="Y22" s="434">
        <v>6.5263057870004911E-4</v>
      </c>
      <c r="Z22" s="434">
        <v>4.6313725087604858E-4</v>
      </c>
      <c r="AA22" s="434">
        <v>1.5824298128790993E-3</v>
      </c>
      <c r="AB22" s="434">
        <v>3.496428980190994E-4</v>
      </c>
      <c r="AC22" s="434">
        <v>5.5773388082242632E-4</v>
      </c>
      <c r="AD22" s="434">
        <v>2.9348904873885249E-4</v>
      </c>
      <c r="AE22" s="434">
        <v>1.0064425691352712E-3</v>
      </c>
      <c r="AF22" s="434">
        <v>3.6280365300356157E-4</v>
      </c>
      <c r="AG22" s="434">
        <v>4.5511917296048575E-4</v>
      </c>
      <c r="AH22" s="434">
        <v>6.2714668009955672E-4</v>
      </c>
      <c r="AI22" s="434">
        <v>1.7333281484848721E-4</v>
      </c>
      <c r="AJ22" s="434">
        <v>6.5436482184600016E-4</v>
      </c>
      <c r="AK22" s="434">
        <v>9.0869726837954654E-4</v>
      </c>
      <c r="AL22" s="434">
        <v>4.8840789611954668E-4</v>
      </c>
      <c r="AM22" s="434">
        <v>4.4653711698686149E-4</v>
      </c>
      <c r="AN22" s="434">
        <v>2.7758002256980695E-4</v>
      </c>
      <c r="AO22" s="434">
        <v>4.5596665708875291E-4</v>
      </c>
      <c r="AP22" s="434">
        <v>5.5858345579378396E-3</v>
      </c>
      <c r="AQ22" s="434">
        <v>2.7922169929780788E-4</v>
      </c>
      <c r="AR22" s="434">
        <v>1.961270441907042E-4</v>
      </c>
      <c r="AS22" s="435">
        <v>4.2543019831837368E-4</v>
      </c>
      <c r="AT22" s="436">
        <v>1.0781111042796554</v>
      </c>
    </row>
    <row r="23" spans="1:46" s="306" customFormat="1" ht="18" customHeight="1" x14ac:dyDescent="0.15">
      <c r="A23" s="31">
        <v>19</v>
      </c>
      <c r="B23" s="13" t="s">
        <v>152</v>
      </c>
      <c r="C23" s="433">
        <v>3.1676977624068691E-4</v>
      </c>
      <c r="D23" s="434">
        <v>7.7808152374342105E-5</v>
      </c>
      <c r="E23" s="434">
        <v>8.4317315018585896E-5</v>
      </c>
      <c r="F23" s="434">
        <v>1.3667121953740387E-4</v>
      </c>
      <c r="G23" s="434">
        <v>1.3751167669923733E-4</v>
      </c>
      <c r="H23" s="434">
        <v>1.0143698969027344E-4</v>
      </c>
      <c r="I23" s="434">
        <v>1.0484706587819863E-4</v>
      </c>
      <c r="J23" s="434">
        <v>1.1765895707035663E-4</v>
      </c>
      <c r="K23" s="434">
        <v>1.8122956465176673E-5</v>
      </c>
      <c r="L23" s="434">
        <v>1.1133053189568514E-4</v>
      </c>
      <c r="M23" s="434">
        <v>1.1302264697353562E-4</v>
      </c>
      <c r="N23" s="434">
        <v>1.1064699769974512E-4</v>
      </c>
      <c r="O23" s="434">
        <v>1.4839999643750693E-4</v>
      </c>
      <c r="P23" s="434">
        <v>5.8747889152954815E-5</v>
      </c>
      <c r="Q23" s="434">
        <v>8.9716001253124035E-5</v>
      </c>
      <c r="R23" s="434">
        <v>1.0024992254391791E-4</v>
      </c>
      <c r="S23" s="434">
        <v>1.4130318723577469E-3</v>
      </c>
      <c r="T23" s="434">
        <v>1.8080158144354644E-3</v>
      </c>
      <c r="U23" s="434">
        <v>1.0338627587949125</v>
      </c>
      <c r="V23" s="434">
        <v>1.6714313432389133E-4</v>
      </c>
      <c r="W23" s="434">
        <v>5.0512123975496011E-4</v>
      </c>
      <c r="X23" s="434">
        <v>6.9991362816964307E-4</v>
      </c>
      <c r="Y23" s="434">
        <v>2.5675011297111438E-4</v>
      </c>
      <c r="Z23" s="434">
        <v>4.896806758550845E-4</v>
      </c>
      <c r="AA23" s="434">
        <v>2.5099064942712322E-4</v>
      </c>
      <c r="AB23" s="434">
        <v>2.352783084122647E-4</v>
      </c>
      <c r="AC23" s="434">
        <v>2.5997226231542819E-4</v>
      </c>
      <c r="AD23" s="434">
        <v>1.0837928449081409E-4</v>
      </c>
      <c r="AE23" s="434">
        <v>3.6067725689126765E-4</v>
      </c>
      <c r="AF23" s="434">
        <v>1.6918089024230162E-4</v>
      </c>
      <c r="AG23" s="434">
        <v>5.8492876444792875E-4</v>
      </c>
      <c r="AH23" s="434">
        <v>2.5204844690240229E-4</v>
      </c>
      <c r="AI23" s="434">
        <v>6.5048996581992376E-5</v>
      </c>
      <c r="AJ23" s="434">
        <v>2.5445329923978597E-4</v>
      </c>
      <c r="AK23" s="434">
        <v>3.7913160181986575E-4</v>
      </c>
      <c r="AL23" s="434">
        <v>8.2839525013588531E-4</v>
      </c>
      <c r="AM23" s="434">
        <v>2.0152683506408144E-4</v>
      </c>
      <c r="AN23" s="434">
        <v>3.7026361700356345E-3</v>
      </c>
      <c r="AO23" s="434">
        <v>2.1385191692230385E-4</v>
      </c>
      <c r="AP23" s="434">
        <v>1.8812695028057533E-3</v>
      </c>
      <c r="AQ23" s="434">
        <v>3.9727676110029277E-4</v>
      </c>
      <c r="AR23" s="434">
        <v>8.2680901377384392E-3</v>
      </c>
      <c r="AS23" s="435">
        <v>3.2742112052595098E-4</v>
      </c>
      <c r="AT23" s="436">
        <v>1.0597702308228101</v>
      </c>
    </row>
    <row r="24" spans="1:46" s="306" customFormat="1" ht="18" customHeight="1" x14ac:dyDescent="0.15">
      <c r="A24" s="32">
        <v>20</v>
      </c>
      <c r="B24" s="13" t="s">
        <v>238</v>
      </c>
      <c r="C24" s="433">
        <v>1.3865457556874839E-4</v>
      </c>
      <c r="D24" s="434">
        <v>1.3649009774109231E-4</v>
      </c>
      <c r="E24" s="434">
        <v>1.3280675737860348E-4</v>
      </c>
      <c r="F24" s="434">
        <v>3.032022584525825E-4</v>
      </c>
      <c r="G24" s="434">
        <v>2.2317051218819512E-4</v>
      </c>
      <c r="H24" s="434">
        <v>1.61201419562862E-4</v>
      </c>
      <c r="I24" s="434">
        <v>1.823673144538028E-4</v>
      </c>
      <c r="J24" s="434">
        <v>2.3195748880859148E-4</v>
      </c>
      <c r="K24" s="434">
        <v>3.2240119767289473E-5</v>
      </c>
      <c r="L24" s="434">
        <v>1.9890205537092376E-4</v>
      </c>
      <c r="M24" s="434">
        <v>2.242547976756649E-4</v>
      </c>
      <c r="N24" s="434">
        <v>2.2127849209640133E-4</v>
      </c>
      <c r="O24" s="434">
        <v>2.9406830782113781E-4</v>
      </c>
      <c r="P24" s="434">
        <v>1.0151767885458868E-4</v>
      </c>
      <c r="Q24" s="434">
        <v>1.6325433003272597E-4</v>
      </c>
      <c r="R24" s="434">
        <v>2.2106360382067665E-3</v>
      </c>
      <c r="S24" s="434">
        <v>4.1955964932701151E-3</v>
      </c>
      <c r="T24" s="434">
        <v>3.6001319900171628E-3</v>
      </c>
      <c r="U24" s="434">
        <v>3.5256731492452995E-2</v>
      </c>
      <c r="V24" s="434">
        <v>1.0633555761799958</v>
      </c>
      <c r="W24" s="434">
        <v>2.1939781456073726E-2</v>
      </c>
      <c r="X24" s="434">
        <v>7.1006540501438176E-2</v>
      </c>
      <c r="Y24" s="434">
        <v>5.2572545237381538E-3</v>
      </c>
      <c r="Z24" s="434">
        <v>2.1977100871229654E-3</v>
      </c>
      <c r="AA24" s="434">
        <v>1.2236160497720141E-3</v>
      </c>
      <c r="AB24" s="434">
        <v>6.9966403067801093E-4</v>
      </c>
      <c r="AC24" s="434">
        <v>6.3647496460459622E-4</v>
      </c>
      <c r="AD24" s="434">
        <v>2.2188925776481301E-4</v>
      </c>
      <c r="AE24" s="434">
        <v>6.8282322862389308E-4</v>
      </c>
      <c r="AF24" s="434">
        <v>3.0131172554590218E-4</v>
      </c>
      <c r="AG24" s="434">
        <v>3.8611516594516264E-4</v>
      </c>
      <c r="AH24" s="434">
        <v>5.1986487304667693E-4</v>
      </c>
      <c r="AI24" s="434">
        <v>1.3569317976721507E-4</v>
      </c>
      <c r="AJ24" s="434">
        <v>4.986207334271458E-4</v>
      </c>
      <c r="AK24" s="434">
        <v>1.0003339491952777E-3</v>
      </c>
      <c r="AL24" s="434">
        <v>7.415905202079495E-4</v>
      </c>
      <c r="AM24" s="434">
        <v>1.0230118090650483E-3</v>
      </c>
      <c r="AN24" s="434">
        <v>3.503126157853457E-4</v>
      </c>
      <c r="AO24" s="434">
        <v>4.0589385548654922E-4</v>
      </c>
      <c r="AP24" s="434">
        <v>4.0920752669172571E-3</v>
      </c>
      <c r="AQ24" s="434">
        <v>2.4545995953331739E-4</v>
      </c>
      <c r="AR24" s="434">
        <v>8.9362189199209494E-3</v>
      </c>
      <c r="AS24" s="435">
        <v>4.4187348721482932E-4</v>
      </c>
      <c r="AT24" s="436">
        <v>1.2343081685605912</v>
      </c>
    </row>
    <row r="25" spans="1:46" s="306" customFormat="1" ht="18" customHeight="1" x14ac:dyDescent="0.15">
      <c r="A25" s="31">
        <v>21</v>
      </c>
      <c r="B25" s="13" t="s">
        <v>34</v>
      </c>
      <c r="C25" s="433">
        <v>1.2129820121790366E-4</v>
      </c>
      <c r="D25" s="434">
        <v>9.7027822947245442E-5</v>
      </c>
      <c r="E25" s="434">
        <v>5.7418128258032437E-4</v>
      </c>
      <c r="F25" s="434">
        <v>3.7069690389906693E-4</v>
      </c>
      <c r="G25" s="434">
        <v>1.6517973033033378E-4</v>
      </c>
      <c r="H25" s="434">
        <v>1.2110233187179568E-4</v>
      </c>
      <c r="I25" s="434">
        <v>1.9730317106049001E-4</v>
      </c>
      <c r="J25" s="434">
        <v>1.6988073155355679E-4</v>
      </c>
      <c r="K25" s="434">
        <v>2.6546713763754504E-5</v>
      </c>
      <c r="L25" s="434">
        <v>1.7541689131951468E-4</v>
      </c>
      <c r="M25" s="434">
        <v>1.5594944301436798E-4</v>
      </c>
      <c r="N25" s="434">
        <v>1.7095427300075223E-4</v>
      </c>
      <c r="O25" s="434">
        <v>2.38891853735953E-4</v>
      </c>
      <c r="P25" s="434">
        <v>8.2906178466702796E-5</v>
      </c>
      <c r="Q25" s="434">
        <v>1.2039893923744428E-4</v>
      </c>
      <c r="R25" s="434">
        <v>4.431241690273154E-4</v>
      </c>
      <c r="S25" s="434">
        <v>9.5101457210119058E-3</v>
      </c>
      <c r="T25" s="434">
        <v>9.7608140344529661E-3</v>
      </c>
      <c r="U25" s="434">
        <v>8.1997911184125572E-3</v>
      </c>
      <c r="V25" s="434">
        <v>6.0310037311634788E-3</v>
      </c>
      <c r="W25" s="434">
        <v>1.0537465855182091</v>
      </c>
      <c r="X25" s="434">
        <v>6.4725125284922193E-3</v>
      </c>
      <c r="Y25" s="434">
        <v>1.5426725875530945E-2</v>
      </c>
      <c r="Z25" s="434">
        <v>8.3292539471781799E-4</v>
      </c>
      <c r="AA25" s="434">
        <v>7.853737614574809E-3</v>
      </c>
      <c r="AB25" s="434">
        <v>4.5793206643645836E-4</v>
      </c>
      <c r="AC25" s="434">
        <v>2.8728619936958786E-3</v>
      </c>
      <c r="AD25" s="434">
        <v>1.7981303344940825E-4</v>
      </c>
      <c r="AE25" s="434">
        <v>6.2274945456512894E-4</v>
      </c>
      <c r="AF25" s="434">
        <v>2.1856462115722719E-4</v>
      </c>
      <c r="AG25" s="434">
        <v>3.4298219943671327E-4</v>
      </c>
      <c r="AH25" s="434">
        <v>3.6623000603167635E-4</v>
      </c>
      <c r="AI25" s="434">
        <v>1.0840184941062756E-4</v>
      </c>
      <c r="AJ25" s="434">
        <v>4.7744521213298539E-4</v>
      </c>
      <c r="AK25" s="434">
        <v>5.8557437704761953E-4</v>
      </c>
      <c r="AL25" s="434">
        <v>7.1802837364751669E-4</v>
      </c>
      <c r="AM25" s="434">
        <v>3.5605571775828876E-4</v>
      </c>
      <c r="AN25" s="434">
        <v>2.1595254006422475E-4</v>
      </c>
      <c r="AO25" s="434">
        <v>2.7345946675000896E-4</v>
      </c>
      <c r="AP25" s="434">
        <v>3.1650959986739215E-3</v>
      </c>
      <c r="AQ25" s="434">
        <v>2.2199928713531893E-4</v>
      </c>
      <c r="AR25" s="434">
        <v>2.3440388358312821E-4</v>
      </c>
      <c r="AS25" s="435">
        <v>7.3194527276394198E-4</v>
      </c>
      <c r="AT25" s="436">
        <v>1.1332145955273321</v>
      </c>
    </row>
    <row r="26" spans="1:46" s="306" customFormat="1" ht="18" customHeight="1" x14ac:dyDescent="0.15">
      <c r="A26" s="32">
        <v>22</v>
      </c>
      <c r="B26" s="13" t="s">
        <v>173</v>
      </c>
      <c r="C26" s="433">
        <v>5.4234185331807965E-6</v>
      </c>
      <c r="D26" s="434">
        <v>3.9410359310734903E-6</v>
      </c>
      <c r="E26" s="434">
        <v>1.1603658800087876E-5</v>
      </c>
      <c r="F26" s="434">
        <v>9.1280891677263097E-6</v>
      </c>
      <c r="G26" s="434">
        <v>8.5211422247952025E-6</v>
      </c>
      <c r="H26" s="434">
        <v>5.8218044276013713E-6</v>
      </c>
      <c r="I26" s="434">
        <v>6.1648263691507372E-6</v>
      </c>
      <c r="J26" s="434">
        <v>8.4204273383589731E-6</v>
      </c>
      <c r="K26" s="434">
        <v>1.2960086703916992E-6</v>
      </c>
      <c r="L26" s="434">
        <v>6.6804162320478244E-6</v>
      </c>
      <c r="M26" s="434">
        <v>8.5327700447194774E-6</v>
      </c>
      <c r="N26" s="434">
        <v>6.5641251827393798E-6</v>
      </c>
      <c r="O26" s="434">
        <v>9.6296243535502231E-6</v>
      </c>
      <c r="P26" s="434">
        <v>3.6330826060239111E-6</v>
      </c>
      <c r="Q26" s="434">
        <v>5.2566017102431097E-6</v>
      </c>
      <c r="R26" s="434">
        <v>8.190805414052754E-6</v>
      </c>
      <c r="S26" s="434">
        <v>1.1001334570530349E-4</v>
      </c>
      <c r="T26" s="434">
        <v>2.4690437365905769E-5</v>
      </c>
      <c r="U26" s="434">
        <v>8.9709818059855789E-6</v>
      </c>
      <c r="V26" s="434">
        <v>1.2395080568238303E-5</v>
      </c>
      <c r="W26" s="434">
        <v>1.0287611887858114E-5</v>
      </c>
      <c r="X26" s="434">
        <v>1.0015241740745751</v>
      </c>
      <c r="Y26" s="434">
        <v>5.2483560764757557E-4</v>
      </c>
      <c r="Z26" s="434">
        <v>9.6163938103619102E-6</v>
      </c>
      <c r="AA26" s="434">
        <v>1.3958718101658108E-4</v>
      </c>
      <c r="AB26" s="434">
        <v>1.0402597672681769E-5</v>
      </c>
      <c r="AC26" s="434">
        <v>1.0976681761346397E-4</v>
      </c>
      <c r="AD26" s="434">
        <v>7.9043500812001172E-6</v>
      </c>
      <c r="AE26" s="434">
        <v>2.0507064091301279E-5</v>
      </c>
      <c r="AF26" s="434">
        <v>9.7421679225040955E-6</v>
      </c>
      <c r="AG26" s="434">
        <v>3.0352859361731393E-5</v>
      </c>
      <c r="AH26" s="434">
        <v>2.2759898852513186E-5</v>
      </c>
      <c r="AI26" s="434">
        <v>8.4542699682780936E-6</v>
      </c>
      <c r="AJ26" s="434">
        <v>2.1450877694385035E-5</v>
      </c>
      <c r="AK26" s="434">
        <v>3.5882673323829844E-5</v>
      </c>
      <c r="AL26" s="434">
        <v>6.9095237831365199E-5</v>
      </c>
      <c r="AM26" s="434">
        <v>2.1907939896909975E-5</v>
      </c>
      <c r="AN26" s="434">
        <v>8.4705082176958851E-6</v>
      </c>
      <c r="AO26" s="434">
        <v>1.6060883232552812E-5</v>
      </c>
      <c r="AP26" s="434">
        <v>1.1249289210525906E-4</v>
      </c>
      <c r="AQ26" s="434">
        <v>1.6602044033119749E-5</v>
      </c>
      <c r="AR26" s="434">
        <v>7.3428586830267135E-6</v>
      </c>
      <c r="AS26" s="435">
        <v>2.5056821162251249E-5</v>
      </c>
      <c r="AT26" s="436">
        <v>1.0030276313131323</v>
      </c>
    </row>
    <row r="27" spans="1:46" s="306" customFormat="1" ht="18" customHeight="1" x14ac:dyDescent="0.15">
      <c r="A27" s="31">
        <v>23</v>
      </c>
      <c r="B27" s="13" t="s">
        <v>239</v>
      </c>
      <c r="C27" s="433">
        <v>7.0209974504729814E-4</v>
      </c>
      <c r="D27" s="434">
        <v>7.0635495728530394E-4</v>
      </c>
      <c r="E27" s="434">
        <v>2.0918178261454018E-3</v>
      </c>
      <c r="F27" s="434">
        <v>1.5157256545110034E-3</v>
      </c>
      <c r="G27" s="434">
        <v>1.1604621322380423E-3</v>
      </c>
      <c r="H27" s="434">
        <v>8.6679279072644181E-4</v>
      </c>
      <c r="I27" s="434">
        <v>8.58194679166666E-4</v>
      </c>
      <c r="J27" s="434">
        <v>1.2320130683925814E-3</v>
      </c>
      <c r="K27" s="434">
        <v>1.8457846344358588E-4</v>
      </c>
      <c r="L27" s="434">
        <v>1.1106381850316828E-3</v>
      </c>
      <c r="M27" s="434">
        <v>1.108465795923184E-3</v>
      </c>
      <c r="N27" s="434">
        <v>9.9807345945280017E-4</v>
      </c>
      <c r="O27" s="434">
        <v>1.5730531853380399E-3</v>
      </c>
      <c r="P27" s="434">
        <v>5.4577724671330159E-4</v>
      </c>
      <c r="Q27" s="434">
        <v>8.0483145742279256E-4</v>
      </c>
      <c r="R27" s="434">
        <v>8.8623491070674641E-4</v>
      </c>
      <c r="S27" s="434">
        <v>1.2493497608712094E-3</v>
      </c>
      <c r="T27" s="434">
        <v>1.0665073907456487E-3</v>
      </c>
      <c r="U27" s="434">
        <v>1.0198274367799103E-3</v>
      </c>
      <c r="V27" s="434">
        <v>1.2962312772988869E-3</v>
      </c>
      <c r="W27" s="434">
        <v>1.1719285788175113E-3</v>
      </c>
      <c r="X27" s="434">
        <v>1.0150980156061573E-3</v>
      </c>
      <c r="Y27" s="434">
        <v>1.4091962464138912</v>
      </c>
      <c r="Z27" s="434">
        <v>1.5200617077136991E-3</v>
      </c>
      <c r="AA27" s="434">
        <v>9.9785718016553365E-2</v>
      </c>
      <c r="AB27" s="434">
        <v>1.3080810729894966E-3</v>
      </c>
      <c r="AC27" s="434">
        <v>2.2063407429527716E-3</v>
      </c>
      <c r="AD27" s="434">
        <v>1.285977704098433E-3</v>
      </c>
      <c r="AE27" s="434">
        <v>3.8024155403441544E-3</v>
      </c>
      <c r="AF27" s="434">
        <v>1.60605679831478E-3</v>
      </c>
      <c r="AG27" s="434">
        <v>2.0005378701863866E-3</v>
      </c>
      <c r="AH27" s="434">
        <v>2.7684232701481637E-3</v>
      </c>
      <c r="AI27" s="434">
        <v>7.6370849844893695E-4</v>
      </c>
      <c r="AJ27" s="434">
        <v>3.3161163614726309E-3</v>
      </c>
      <c r="AK27" s="434">
        <v>3.9983039371793297E-3</v>
      </c>
      <c r="AL27" s="434">
        <v>2.3540150347066812E-3</v>
      </c>
      <c r="AM27" s="434">
        <v>1.9505793096642216E-3</v>
      </c>
      <c r="AN27" s="434">
        <v>1.2039260406649496E-3</v>
      </c>
      <c r="AO27" s="434">
        <v>2.0072848411716851E-3</v>
      </c>
      <c r="AP27" s="434">
        <v>2.4664587547127168E-2</v>
      </c>
      <c r="AQ27" s="434">
        <v>1.2121924412979779E-3</v>
      </c>
      <c r="AR27" s="434">
        <v>6.5418420811729286E-4</v>
      </c>
      <c r="AS27" s="435">
        <v>1.9316992183525132E-3</v>
      </c>
      <c r="AT27" s="436">
        <v>1.5927005125930598</v>
      </c>
    </row>
    <row r="28" spans="1:46" s="306" customFormat="1" ht="18" customHeight="1" x14ac:dyDescent="0.15">
      <c r="A28" s="32">
        <v>24</v>
      </c>
      <c r="B28" s="13" t="s">
        <v>240</v>
      </c>
      <c r="C28" s="433">
        <v>5.3669698552972198E-5</v>
      </c>
      <c r="D28" s="434">
        <v>5.3456697066284026E-5</v>
      </c>
      <c r="E28" s="434">
        <v>4.8067250372298271E-5</v>
      </c>
      <c r="F28" s="434">
        <v>2.1282704017509642E-4</v>
      </c>
      <c r="G28" s="434">
        <v>4.0349812132793696E-5</v>
      </c>
      <c r="H28" s="434">
        <v>2.7929501571703329E-5</v>
      </c>
      <c r="I28" s="434">
        <v>4.3583993153781666E-5</v>
      </c>
      <c r="J28" s="434">
        <v>2.9361830500558846E-5</v>
      </c>
      <c r="K28" s="434">
        <v>1.8345749789522057E-5</v>
      </c>
      <c r="L28" s="434">
        <v>2.2974894026352489E-5</v>
      </c>
      <c r="M28" s="434">
        <v>2.1323996459082479E-5</v>
      </c>
      <c r="N28" s="434">
        <v>3.7798699185932343E-5</v>
      </c>
      <c r="O28" s="434">
        <v>5.1486272420395854E-5</v>
      </c>
      <c r="P28" s="434">
        <v>2.970307643049463E-5</v>
      </c>
      <c r="Q28" s="434">
        <v>3.6266845953894454E-5</v>
      </c>
      <c r="R28" s="434">
        <v>3.3815659592199531E-5</v>
      </c>
      <c r="S28" s="434">
        <v>2.471315270550224E-5</v>
      </c>
      <c r="T28" s="434">
        <v>2.3851490325282047E-5</v>
      </c>
      <c r="U28" s="434">
        <v>2.6842414216067148E-5</v>
      </c>
      <c r="V28" s="434">
        <v>2.2888011022112725E-5</v>
      </c>
      <c r="W28" s="434">
        <v>2.3331637992681851E-5</v>
      </c>
      <c r="X28" s="434">
        <v>2.3530689877481791E-5</v>
      </c>
      <c r="Y28" s="434">
        <v>2.3500443574020324E-5</v>
      </c>
      <c r="Z28" s="434">
        <v>1.0796386405071101</v>
      </c>
      <c r="AA28" s="434">
        <v>2.368361920294947E-5</v>
      </c>
      <c r="AB28" s="434">
        <v>9.702819401219698E-5</v>
      </c>
      <c r="AC28" s="434">
        <v>4.6383183073981532E-5</v>
      </c>
      <c r="AD28" s="434">
        <v>4.107440357522171E-5</v>
      </c>
      <c r="AE28" s="434">
        <v>3.1428627343637485E-5</v>
      </c>
      <c r="AF28" s="434">
        <v>5.8085823836919267E-5</v>
      </c>
      <c r="AG28" s="434">
        <v>4.8580549957360406E-5</v>
      </c>
      <c r="AH28" s="434">
        <v>3.6362160690371493E-5</v>
      </c>
      <c r="AI28" s="434">
        <v>6.0570230269735713E-6</v>
      </c>
      <c r="AJ28" s="434">
        <v>1.2295974960543376E-3</v>
      </c>
      <c r="AK28" s="434">
        <v>3.1383535473209272E-5</v>
      </c>
      <c r="AL28" s="434">
        <v>4.8650864878913485E-4</v>
      </c>
      <c r="AM28" s="434">
        <v>2.7826620984836138E-5</v>
      </c>
      <c r="AN28" s="434">
        <v>1.8784156721435131E-5</v>
      </c>
      <c r="AO28" s="434">
        <v>3.9619423356395264E-5</v>
      </c>
      <c r="AP28" s="434">
        <v>1.9378528029967596E-5</v>
      </c>
      <c r="AQ28" s="434">
        <v>3.9191782925313588E-5</v>
      </c>
      <c r="AR28" s="434">
        <v>6.0951452377841492E-5</v>
      </c>
      <c r="AS28" s="435">
        <v>2.01721877426435E-4</v>
      </c>
      <c r="AT28" s="436">
        <v>1.0831119064710648</v>
      </c>
    </row>
    <row r="29" spans="1:46" s="306" customFormat="1" ht="18" customHeight="1" x14ac:dyDescent="0.15">
      <c r="A29" s="31">
        <v>25</v>
      </c>
      <c r="B29" s="13" t="s">
        <v>261</v>
      </c>
      <c r="C29" s="433">
        <v>2.8724173341464551E-4</v>
      </c>
      <c r="D29" s="434">
        <v>2.8474385344358458E-4</v>
      </c>
      <c r="E29" s="434">
        <v>1.7347741288640878E-2</v>
      </c>
      <c r="F29" s="434">
        <v>1.1056920348649555E-3</v>
      </c>
      <c r="G29" s="434">
        <v>3.1346882926922898E-4</v>
      </c>
      <c r="H29" s="434">
        <v>1.7217072316845096E-4</v>
      </c>
      <c r="I29" s="434">
        <v>2.4477550757279974E-4</v>
      </c>
      <c r="J29" s="434">
        <v>1.9669764038772892E-4</v>
      </c>
      <c r="K29" s="434">
        <v>9.5103949933219569E-5</v>
      </c>
      <c r="L29" s="434">
        <v>1.6028626776087238E-4</v>
      </c>
      <c r="M29" s="434">
        <v>1.5234502048316374E-4</v>
      </c>
      <c r="N29" s="434">
        <v>2.2417251889097491E-4</v>
      </c>
      <c r="O29" s="434">
        <v>3.1470087996141217E-4</v>
      </c>
      <c r="P29" s="434">
        <v>1.6352290178180644E-4</v>
      </c>
      <c r="Q29" s="434">
        <v>2.0765916292102526E-4</v>
      </c>
      <c r="R29" s="434">
        <v>1.9990233262637567E-4</v>
      </c>
      <c r="S29" s="434">
        <v>1.7445720791881228E-4</v>
      </c>
      <c r="T29" s="434">
        <v>1.5765476296180411E-4</v>
      </c>
      <c r="U29" s="434">
        <v>1.7444625904856084E-4</v>
      </c>
      <c r="V29" s="434">
        <v>1.6944513200173108E-4</v>
      </c>
      <c r="W29" s="434">
        <v>1.6442358697898099E-4</v>
      </c>
      <c r="X29" s="434">
        <v>1.5890504088643973E-4</v>
      </c>
      <c r="Y29" s="434">
        <v>1.5842643445284558E-4</v>
      </c>
      <c r="Z29" s="434">
        <v>1.1941877412003016E-4</v>
      </c>
      <c r="AA29" s="434">
        <v>1.1062307855067193</v>
      </c>
      <c r="AB29" s="434">
        <v>5.2263722152214314E-4</v>
      </c>
      <c r="AC29" s="434">
        <v>3.217944348250929E-4</v>
      </c>
      <c r="AD29" s="434">
        <v>2.5243076671778035E-4</v>
      </c>
      <c r="AE29" s="434">
        <v>3.2493757710807403E-4</v>
      </c>
      <c r="AF29" s="434">
        <v>3.4677100715073731E-4</v>
      </c>
      <c r="AG29" s="434">
        <v>3.2253017263401241E-4</v>
      </c>
      <c r="AH29" s="434">
        <v>3.0337211927288529E-4</v>
      </c>
      <c r="AI29" s="434">
        <v>6.3667490683096367E-5</v>
      </c>
      <c r="AJ29" s="434">
        <v>5.9358522174033021E-3</v>
      </c>
      <c r="AK29" s="434">
        <v>3.3989111551173883E-4</v>
      </c>
      <c r="AL29" s="434">
        <v>8.9754086314946374E-4</v>
      </c>
      <c r="AM29" s="434">
        <v>2.3475710880329235E-4</v>
      </c>
      <c r="AN29" s="434">
        <v>1.4836475164318772E-4</v>
      </c>
      <c r="AO29" s="434">
        <v>2.8220034736172958E-4</v>
      </c>
      <c r="AP29" s="434">
        <v>1.2843461418645488E-3</v>
      </c>
      <c r="AQ29" s="434">
        <v>2.7874402374613195E-4</v>
      </c>
      <c r="AR29" s="434">
        <v>3.1738444171153929E-4</v>
      </c>
      <c r="AS29" s="435">
        <v>6.7010787802385661E-4</v>
      </c>
      <c r="AT29" s="436">
        <v>1.1418255170293421</v>
      </c>
    </row>
    <row r="30" spans="1:46" s="306" customFormat="1" ht="18" customHeight="1" x14ac:dyDescent="0.15">
      <c r="A30" s="32">
        <v>26</v>
      </c>
      <c r="B30" s="13" t="s">
        <v>262</v>
      </c>
      <c r="C30" s="433">
        <v>1.0091138729087581E-3</v>
      </c>
      <c r="D30" s="434">
        <v>1.5900105949210573E-3</v>
      </c>
      <c r="E30" s="434">
        <v>2.2553470099275297E-3</v>
      </c>
      <c r="F30" s="434">
        <v>2.3736938483689169E-3</v>
      </c>
      <c r="G30" s="434">
        <v>3.8369515028888568E-3</v>
      </c>
      <c r="H30" s="434">
        <v>2.8926286265812742E-3</v>
      </c>
      <c r="I30" s="434">
        <v>4.6307227683922633E-3</v>
      </c>
      <c r="J30" s="434">
        <v>1.8000222089158704E-3</v>
      </c>
      <c r="K30" s="434">
        <v>3.6369948395190773E-4</v>
      </c>
      <c r="L30" s="434">
        <v>1.2678017338748355E-3</v>
      </c>
      <c r="M30" s="434">
        <v>1.0483231400734356E-3</v>
      </c>
      <c r="N30" s="434">
        <v>7.1885415969109032E-3</v>
      </c>
      <c r="O30" s="434">
        <v>3.2499372473446487E-3</v>
      </c>
      <c r="P30" s="434">
        <v>4.0213100391938142E-3</v>
      </c>
      <c r="Q30" s="434">
        <v>1.4334185503943169E-2</v>
      </c>
      <c r="R30" s="434">
        <v>3.1789527717768487E-3</v>
      </c>
      <c r="S30" s="434">
        <v>1.4024537218042343E-3</v>
      </c>
      <c r="T30" s="434">
        <v>2.4735980179998187E-3</v>
      </c>
      <c r="U30" s="434">
        <v>2.3080178184519936E-3</v>
      </c>
      <c r="V30" s="434">
        <v>2.453160985361615E-3</v>
      </c>
      <c r="W30" s="434">
        <v>1.9114280917629002E-3</v>
      </c>
      <c r="X30" s="434">
        <v>3.9798796387550727E-3</v>
      </c>
      <c r="Y30" s="434">
        <v>1.3614812931610229E-3</v>
      </c>
      <c r="Z30" s="434">
        <v>1.76001842243553E-3</v>
      </c>
      <c r="AA30" s="434">
        <v>1.6079424307629381E-3</v>
      </c>
      <c r="AB30" s="434">
        <v>1.0126291982921052</v>
      </c>
      <c r="AC30" s="434">
        <v>2.0740161728770305E-3</v>
      </c>
      <c r="AD30" s="434">
        <v>3.4101868615029384E-3</v>
      </c>
      <c r="AE30" s="434">
        <v>2.6505864272141381E-3</v>
      </c>
      <c r="AF30" s="434">
        <v>2.1328058219137261E-3</v>
      </c>
      <c r="AG30" s="434">
        <v>2.5504096032664234E-3</v>
      </c>
      <c r="AH30" s="434">
        <v>6.0931018043428129E-3</v>
      </c>
      <c r="AI30" s="434">
        <v>5.3794289462678717E-4</v>
      </c>
      <c r="AJ30" s="434">
        <v>1.6109605532645351E-3</v>
      </c>
      <c r="AK30" s="434">
        <v>7.9452517176695873E-3</v>
      </c>
      <c r="AL30" s="434">
        <v>3.4828191775542606E-3</v>
      </c>
      <c r="AM30" s="434">
        <v>7.9967571120058856E-3</v>
      </c>
      <c r="AN30" s="434">
        <v>1.844604570303921E-3</v>
      </c>
      <c r="AO30" s="434">
        <v>1.5821332807923937E-2</v>
      </c>
      <c r="AP30" s="434">
        <v>3.7864015724293101E-3</v>
      </c>
      <c r="AQ30" s="434">
        <v>2.925988651374866E-3</v>
      </c>
      <c r="AR30" s="434">
        <v>4.5681039675031856E-2</v>
      </c>
      <c r="AS30" s="435">
        <v>2.2485146070157684E-3</v>
      </c>
      <c r="AT30" s="436">
        <v>1.1997211406928923</v>
      </c>
    </row>
    <row r="31" spans="1:46" s="306" customFormat="1" ht="18" customHeight="1" x14ac:dyDescent="0.15">
      <c r="A31" s="31">
        <v>27</v>
      </c>
      <c r="B31" s="13" t="s">
        <v>35</v>
      </c>
      <c r="C31" s="433">
        <v>4.9588895401789191E-4</v>
      </c>
      <c r="D31" s="434">
        <v>7.4622373854754247E-5</v>
      </c>
      <c r="E31" s="434">
        <v>2.091971130984383E-4</v>
      </c>
      <c r="F31" s="434">
        <v>6.6663806002050159E-4</v>
      </c>
      <c r="G31" s="434">
        <v>2.1128570431288077E-4</v>
      </c>
      <c r="H31" s="434">
        <v>4.0987005435503372E-4</v>
      </c>
      <c r="I31" s="434">
        <v>5.8962720773550936E-4</v>
      </c>
      <c r="J31" s="434">
        <v>5.7396567926491988E-4</v>
      </c>
      <c r="K31" s="434">
        <v>7.6221687652612411E-5</v>
      </c>
      <c r="L31" s="434">
        <v>6.0126042082019114E-4</v>
      </c>
      <c r="M31" s="434">
        <v>3.2608085416220627E-4</v>
      </c>
      <c r="N31" s="434">
        <v>6.524473840966989E-4</v>
      </c>
      <c r="O31" s="434">
        <v>8.8730494023504445E-4</v>
      </c>
      <c r="P31" s="434">
        <v>8.6651141130027177E-4</v>
      </c>
      <c r="Q31" s="434">
        <v>5.7147242939532112E-4</v>
      </c>
      <c r="R31" s="434">
        <v>6.1256434336605294E-4</v>
      </c>
      <c r="S31" s="434">
        <v>3.5205427504145497E-4</v>
      </c>
      <c r="T31" s="434">
        <v>3.3988993265020903E-4</v>
      </c>
      <c r="U31" s="434">
        <v>2.8231002505122143E-4</v>
      </c>
      <c r="V31" s="434">
        <v>4.5153281382617706E-4</v>
      </c>
      <c r="W31" s="434">
        <v>3.8195969776620519E-4</v>
      </c>
      <c r="X31" s="434">
        <v>2.9312527672542316E-4</v>
      </c>
      <c r="Y31" s="434">
        <v>2.0600983198525331E-4</v>
      </c>
      <c r="Z31" s="434">
        <v>2.8378463405943552E-4</v>
      </c>
      <c r="AA31" s="434">
        <v>3.7410105832284108E-4</v>
      </c>
      <c r="AB31" s="434">
        <v>3.5552840635101537E-4</v>
      </c>
      <c r="AC31" s="434">
        <v>1.0002494032302445</v>
      </c>
      <c r="AD31" s="434">
        <v>2.0452236940866511E-3</v>
      </c>
      <c r="AE31" s="434">
        <v>4.2129507015646822E-3</v>
      </c>
      <c r="AF31" s="434">
        <v>5.5267197129822666E-4</v>
      </c>
      <c r="AG31" s="434">
        <v>5.0460348705534924E-4</v>
      </c>
      <c r="AH31" s="434">
        <v>4.6412204866820632E-4</v>
      </c>
      <c r="AI31" s="434">
        <v>1.2202852010978194E-3</v>
      </c>
      <c r="AJ31" s="434">
        <v>1.1004828819057839E-3</v>
      </c>
      <c r="AK31" s="434">
        <v>6.2774054643180215E-4</v>
      </c>
      <c r="AL31" s="434">
        <v>1.3683357323460549E-3</v>
      </c>
      <c r="AM31" s="434">
        <v>7.8275213586616256E-4</v>
      </c>
      <c r="AN31" s="434">
        <v>4.152048286673329E-4</v>
      </c>
      <c r="AO31" s="434">
        <v>3.3739836369633535E-4</v>
      </c>
      <c r="AP31" s="434">
        <v>2.5325090676448951E-4</v>
      </c>
      <c r="AQ31" s="434">
        <v>4.602504608924801E-4</v>
      </c>
      <c r="AR31" s="434">
        <v>2.2717670953086713E-4</v>
      </c>
      <c r="AS31" s="435">
        <v>5.2161881705303987E-4</v>
      </c>
      <c r="AT31" s="436">
        <v>1.0264887262866371</v>
      </c>
    </row>
    <row r="32" spans="1:46" s="306" customFormat="1" ht="18" customHeight="1" x14ac:dyDescent="0.15">
      <c r="A32" s="32">
        <v>28</v>
      </c>
      <c r="B32" s="13" t="s">
        <v>241</v>
      </c>
      <c r="C32" s="433">
        <v>8.415074358444196E-3</v>
      </c>
      <c r="D32" s="434">
        <v>2.9158410685778536E-3</v>
      </c>
      <c r="E32" s="434">
        <v>1.4170862270820744E-2</v>
      </c>
      <c r="F32" s="434">
        <v>1.6663785268091619E-2</v>
      </c>
      <c r="G32" s="434">
        <v>9.1161967716538936E-3</v>
      </c>
      <c r="H32" s="434">
        <v>1.6332459948314559E-2</v>
      </c>
      <c r="I32" s="434">
        <v>1.7912530057879288E-2</v>
      </c>
      <c r="J32" s="434">
        <v>1.4946976487857276E-2</v>
      </c>
      <c r="K32" s="434">
        <v>3.7989823390055192E-3</v>
      </c>
      <c r="L32" s="434">
        <v>1.8055925230738144E-2</v>
      </c>
      <c r="M32" s="434">
        <v>1.5710300655070657E-2</v>
      </c>
      <c r="N32" s="434">
        <v>2.5012341841296495E-2</v>
      </c>
      <c r="O32" s="434">
        <v>2.1599535636688073E-2</v>
      </c>
      <c r="P32" s="434">
        <v>3.2975824500092475E-2</v>
      </c>
      <c r="Q32" s="434">
        <v>1.618008033213534E-2</v>
      </c>
      <c r="R32" s="434">
        <v>1.5897505210972752E-2</v>
      </c>
      <c r="S32" s="434">
        <v>8.5313672673218155E-3</v>
      </c>
      <c r="T32" s="434">
        <v>8.9032612217424013E-3</v>
      </c>
      <c r="U32" s="434">
        <v>5.5740183427834093E-3</v>
      </c>
      <c r="V32" s="434">
        <v>1.6863532529690552E-2</v>
      </c>
      <c r="W32" s="434">
        <v>6.725552044998734E-3</v>
      </c>
      <c r="X32" s="434">
        <v>5.5531980133568864E-3</v>
      </c>
      <c r="Y32" s="434">
        <v>1.0060674429412423E-2</v>
      </c>
      <c r="Z32" s="434">
        <v>9.8533582866251624E-3</v>
      </c>
      <c r="AA32" s="434">
        <v>1.2150390897822149E-2</v>
      </c>
      <c r="AB32" s="434">
        <v>1.0248398555757146E-2</v>
      </c>
      <c r="AC32" s="434">
        <v>4.6867464345448822E-3</v>
      </c>
      <c r="AD32" s="434">
        <v>1.0359045089754513</v>
      </c>
      <c r="AE32" s="434">
        <v>2.4570454778038198E-2</v>
      </c>
      <c r="AF32" s="434">
        <v>3.4076649393242439E-2</v>
      </c>
      <c r="AG32" s="434">
        <v>9.5459500193707351E-3</v>
      </c>
      <c r="AH32" s="434">
        <v>3.6204141098644593E-3</v>
      </c>
      <c r="AI32" s="434">
        <v>2.1749610978838434E-3</v>
      </c>
      <c r="AJ32" s="434">
        <v>8.073899686615215E-3</v>
      </c>
      <c r="AK32" s="434">
        <v>4.4820381400499992E-3</v>
      </c>
      <c r="AL32" s="434">
        <v>7.4575088608079439E-3</v>
      </c>
      <c r="AM32" s="434">
        <v>7.7738536687066376E-3</v>
      </c>
      <c r="AN32" s="434">
        <v>6.8691125162422956E-3</v>
      </c>
      <c r="AO32" s="434">
        <v>3.6121941049449009E-3</v>
      </c>
      <c r="AP32" s="434">
        <v>3.7401502690250703E-3</v>
      </c>
      <c r="AQ32" s="434">
        <v>1.8346502597172683E-2</v>
      </c>
      <c r="AR32" s="434">
        <v>5.0579660933866878E-3</v>
      </c>
      <c r="AS32" s="435">
        <v>5.7391900771888767E-3</v>
      </c>
      <c r="AT32" s="436">
        <v>1.5299000743896858</v>
      </c>
    </row>
    <row r="33" spans="1:46" s="306" customFormat="1" ht="18" customHeight="1" x14ac:dyDescent="0.15">
      <c r="A33" s="31">
        <v>29</v>
      </c>
      <c r="B33" s="13" t="s">
        <v>242</v>
      </c>
      <c r="C33" s="433">
        <v>1.3563313397814351E-3</v>
      </c>
      <c r="D33" s="434">
        <v>5.1578871281108445E-4</v>
      </c>
      <c r="E33" s="434">
        <v>9.1443082305303516E-4</v>
      </c>
      <c r="F33" s="434">
        <v>3.4232358504577001E-3</v>
      </c>
      <c r="G33" s="434">
        <v>2.7497395252540063E-3</v>
      </c>
      <c r="H33" s="434">
        <v>2.4018353269211865E-3</v>
      </c>
      <c r="I33" s="434">
        <v>2.2628000845338705E-3</v>
      </c>
      <c r="J33" s="434">
        <v>3.0080218204403737E-3</v>
      </c>
      <c r="K33" s="434">
        <v>5.858462327157436E-4</v>
      </c>
      <c r="L33" s="434">
        <v>1.6556291171235253E-3</v>
      </c>
      <c r="M33" s="434">
        <v>1.0400762912505842E-3</v>
      </c>
      <c r="N33" s="434">
        <v>1.3794769179388136E-3</v>
      </c>
      <c r="O33" s="434">
        <v>2.0290671851859259E-3</v>
      </c>
      <c r="P33" s="434">
        <v>1.6125016657605991E-3</v>
      </c>
      <c r="Q33" s="434">
        <v>1.3007415925196124E-3</v>
      </c>
      <c r="R33" s="434">
        <v>1.2192680548674712E-3</v>
      </c>
      <c r="S33" s="434">
        <v>1.1370312177769594E-3</v>
      </c>
      <c r="T33" s="434">
        <v>1.1477477194330597E-3</v>
      </c>
      <c r="U33" s="434">
        <v>1.3076239219393668E-3</v>
      </c>
      <c r="V33" s="434">
        <v>2.3337802429712414E-3</v>
      </c>
      <c r="W33" s="434">
        <v>1.0055340822495041E-3</v>
      </c>
      <c r="X33" s="434">
        <v>7.2649463835575145E-4</v>
      </c>
      <c r="Y33" s="434">
        <v>8.4273371204363415E-4</v>
      </c>
      <c r="Z33" s="434">
        <v>4.8660568167550189E-4</v>
      </c>
      <c r="AA33" s="434">
        <v>1.2475714875228329E-3</v>
      </c>
      <c r="AB33" s="434">
        <v>1.6455503158173299E-3</v>
      </c>
      <c r="AC33" s="434">
        <v>1.4111598270773143E-3</v>
      </c>
      <c r="AD33" s="434">
        <v>1.2026743883558075E-3</v>
      </c>
      <c r="AE33" s="434">
        <v>1.0855214055668434</v>
      </c>
      <c r="AF33" s="434">
        <v>1.0654928547490037E-2</v>
      </c>
      <c r="AG33" s="434">
        <v>2.5038714433208401E-3</v>
      </c>
      <c r="AH33" s="434">
        <v>1.8428361470015891E-3</v>
      </c>
      <c r="AI33" s="434">
        <v>6.0504228945417284E-4</v>
      </c>
      <c r="AJ33" s="434">
        <v>4.8088598575716148E-3</v>
      </c>
      <c r="AK33" s="434">
        <v>2.9638015374099549E-3</v>
      </c>
      <c r="AL33" s="434">
        <v>5.2433215378049061E-3</v>
      </c>
      <c r="AM33" s="434">
        <v>8.7071864531878714E-3</v>
      </c>
      <c r="AN33" s="434">
        <v>5.5062396251497241E-3</v>
      </c>
      <c r="AO33" s="434">
        <v>2.983961258188555E-3</v>
      </c>
      <c r="AP33" s="434">
        <v>1.2292258003561852E-3</v>
      </c>
      <c r="AQ33" s="434">
        <v>1.0510559448683189E-2</v>
      </c>
      <c r="AR33" s="434">
        <v>9.9419016800347012E-4</v>
      </c>
      <c r="AS33" s="435">
        <v>3.548276555415709E-3</v>
      </c>
      <c r="AT33" s="436">
        <v>1.1895730040117143</v>
      </c>
    </row>
    <row r="34" spans="1:46" s="306" customFormat="1" ht="18" customHeight="1" x14ac:dyDescent="0.15">
      <c r="A34" s="32">
        <v>30</v>
      </c>
      <c r="B34" s="13" t="s">
        <v>243</v>
      </c>
      <c r="C34" s="433">
        <v>1.0250005418212236E-3</v>
      </c>
      <c r="D34" s="434">
        <v>4.2938965017082778E-4</v>
      </c>
      <c r="E34" s="434">
        <v>1.1320964291215E-3</v>
      </c>
      <c r="F34" s="434">
        <v>3.5911691068055726E-3</v>
      </c>
      <c r="G34" s="434">
        <v>1.4211463433335886E-3</v>
      </c>
      <c r="H34" s="434">
        <v>7.6716625205093373E-4</v>
      </c>
      <c r="I34" s="434">
        <v>1.2907988718882121E-3</v>
      </c>
      <c r="J34" s="434">
        <v>2.9752389530963651E-3</v>
      </c>
      <c r="K34" s="434">
        <v>1.7806056266622035E-4</v>
      </c>
      <c r="L34" s="434">
        <v>6.0264144628312353E-4</v>
      </c>
      <c r="M34" s="434">
        <v>7.1244057048835074E-4</v>
      </c>
      <c r="N34" s="434">
        <v>1.0102360209112617E-3</v>
      </c>
      <c r="O34" s="434">
        <v>3.2839541445654902E-3</v>
      </c>
      <c r="P34" s="434">
        <v>7.5811494102538874E-4</v>
      </c>
      <c r="Q34" s="434">
        <v>6.3174767046931808E-4</v>
      </c>
      <c r="R34" s="434">
        <v>6.5219694118239153E-4</v>
      </c>
      <c r="S34" s="434">
        <v>8.2051957059417751E-4</v>
      </c>
      <c r="T34" s="434">
        <v>4.8153889792820461E-4</v>
      </c>
      <c r="U34" s="434">
        <v>1.3718914100442647E-3</v>
      </c>
      <c r="V34" s="434">
        <v>1.2492182514064519E-3</v>
      </c>
      <c r="W34" s="434">
        <v>6.7545738238889807E-4</v>
      </c>
      <c r="X34" s="434">
        <v>6.0583334993263296E-4</v>
      </c>
      <c r="Y34" s="434">
        <v>4.4683074637110609E-4</v>
      </c>
      <c r="Z34" s="434">
        <v>3.2452595686834859E-4</v>
      </c>
      <c r="AA34" s="434">
        <v>3.7016845135874788E-3</v>
      </c>
      <c r="AB34" s="434">
        <v>1.15678924694685E-3</v>
      </c>
      <c r="AC34" s="434">
        <v>2.5065700440054907E-3</v>
      </c>
      <c r="AD34" s="434">
        <v>7.6050415791010075E-3</v>
      </c>
      <c r="AE34" s="434">
        <v>3.0124266565412501E-3</v>
      </c>
      <c r="AF34" s="434">
        <v>1.0009869998444947</v>
      </c>
      <c r="AG34" s="434">
        <v>2.0069113116012471E-3</v>
      </c>
      <c r="AH34" s="434">
        <v>3.7928506936251018E-3</v>
      </c>
      <c r="AI34" s="434">
        <v>4.1421108663883841E-4</v>
      </c>
      <c r="AJ34" s="434">
        <v>6.3754395234296123E-3</v>
      </c>
      <c r="AK34" s="434">
        <v>4.9973112945112703E-3</v>
      </c>
      <c r="AL34" s="434">
        <v>3.3849684029131313E-2</v>
      </c>
      <c r="AM34" s="434">
        <v>4.7607616982120304E-3</v>
      </c>
      <c r="AN34" s="434">
        <v>4.3168071637629066E-3</v>
      </c>
      <c r="AO34" s="434">
        <v>7.890364674844547E-4</v>
      </c>
      <c r="AP34" s="434">
        <v>8.9910842767525179E-4</v>
      </c>
      <c r="AQ34" s="434">
        <v>1.7918159042643024E-2</v>
      </c>
      <c r="AR34" s="434">
        <v>8.0554631207824137E-4</v>
      </c>
      <c r="AS34" s="435">
        <v>2.3550951285014624E-2</v>
      </c>
      <c r="AT34" s="436">
        <v>1.1498835042318984</v>
      </c>
    </row>
    <row r="35" spans="1:46" s="306" customFormat="1" ht="18" customHeight="1" x14ac:dyDescent="0.15">
      <c r="A35" s="31">
        <v>31</v>
      </c>
      <c r="B35" s="13" t="s">
        <v>244</v>
      </c>
      <c r="C35" s="433">
        <v>6.3374660446597994E-2</v>
      </c>
      <c r="D35" s="434">
        <v>1.5969062740628346E-2</v>
      </c>
      <c r="E35" s="434">
        <v>6.9234112624820848E-2</v>
      </c>
      <c r="F35" s="434">
        <v>2.398112492722548E-2</v>
      </c>
      <c r="G35" s="434">
        <v>6.780395128773016E-2</v>
      </c>
      <c r="H35" s="434">
        <v>5.5769883848996671E-2</v>
      </c>
      <c r="I35" s="434">
        <v>6.9374229482203426E-2</v>
      </c>
      <c r="J35" s="434">
        <v>3.9948251880823807E-2</v>
      </c>
      <c r="K35" s="434">
        <v>8.6275466372719416E-3</v>
      </c>
      <c r="L35" s="434">
        <v>5.1718586789048719E-2</v>
      </c>
      <c r="M35" s="434">
        <v>4.5442138249144073E-2</v>
      </c>
      <c r="N35" s="434">
        <v>3.9089779442512879E-2</v>
      </c>
      <c r="O35" s="434">
        <v>3.4487656690201339E-2</v>
      </c>
      <c r="P35" s="434">
        <v>3.0149009839500876E-2</v>
      </c>
      <c r="Q35" s="434">
        <v>5.2313110641169822E-2</v>
      </c>
      <c r="R35" s="434">
        <v>4.1643477093049164E-2</v>
      </c>
      <c r="S35" s="434">
        <v>3.7930520498726375E-2</v>
      </c>
      <c r="T35" s="434">
        <v>3.7746897213335032E-2</v>
      </c>
      <c r="U35" s="434">
        <v>4.4717010345483976E-2</v>
      </c>
      <c r="V35" s="434">
        <v>3.7609765793906486E-2</v>
      </c>
      <c r="W35" s="434">
        <v>4.7868156607233592E-2</v>
      </c>
      <c r="X35" s="434">
        <v>3.9272207334932537E-2</v>
      </c>
      <c r="Y35" s="434">
        <v>4.7545033824195754E-2</v>
      </c>
      <c r="Z35" s="434">
        <v>1.9644412624305718E-2</v>
      </c>
      <c r="AA35" s="434">
        <v>4.7750852093222371E-2</v>
      </c>
      <c r="AB35" s="434">
        <v>5.6271371943607172E-2</v>
      </c>
      <c r="AC35" s="434">
        <v>4.973619569240835E-2</v>
      </c>
      <c r="AD35" s="434">
        <v>1.7341321366757593E-2</v>
      </c>
      <c r="AE35" s="434">
        <v>2.2859313018838028E-2</v>
      </c>
      <c r="AF35" s="434">
        <v>1.606697330498907E-2</v>
      </c>
      <c r="AG35" s="434">
        <v>1.0122219225327393</v>
      </c>
      <c r="AH35" s="434">
        <v>8.9071232559009214E-3</v>
      </c>
      <c r="AI35" s="434">
        <v>2.3252094014398509E-3</v>
      </c>
      <c r="AJ35" s="434">
        <v>2.5967300040525571E-2</v>
      </c>
      <c r="AK35" s="434">
        <v>1.5348708504641196E-2</v>
      </c>
      <c r="AL35" s="434">
        <v>1.1458796025294675E-2</v>
      </c>
      <c r="AM35" s="434">
        <v>2.3385378261845419E-2</v>
      </c>
      <c r="AN35" s="434">
        <v>4.1901722813172851E-2</v>
      </c>
      <c r="AO35" s="434">
        <v>3.353582777604687E-2</v>
      </c>
      <c r="AP35" s="434">
        <v>2.0514973090814074E-2</v>
      </c>
      <c r="AQ35" s="434">
        <v>6.3013522224350638E-2</v>
      </c>
      <c r="AR35" s="434">
        <v>0.18215236246734945</v>
      </c>
      <c r="AS35" s="435">
        <v>1.4827646983740738E-2</v>
      </c>
      <c r="AT35" s="436">
        <v>2.686847107660729</v>
      </c>
    </row>
    <row r="36" spans="1:46" s="306" customFormat="1" ht="18" customHeight="1" x14ac:dyDescent="0.15">
      <c r="A36" s="32">
        <v>32</v>
      </c>
      <c r="B36" s="13" t="s">
        <v>36</v>
      </c>
      <c r="C36" s="433">
        <v>7.8721814519706439E-3</v>
      </c>
      <c r="D36" s="434">
        <v>8.4068650617823877E-3</v>
      </c>
      <c r="E36" s="434">
        <v>1.6779612546605132E-2</v>
      </c>
      <c r="F36" s="434">
        <v>4.0306646645889677E-2</v>
      </c>
      <c r="G36" s="434">
        <v>8.7787195226100082E-3</v>
      </c>
      <c r="H36" s="434">
        <v>1.7126508029766573E-2</v>
      </c>
      <c r="I36" s="434">
        <v>1.1819929397930709E-2</v>
      </c>
      <c r="J36" s="434">
        <v>7.4049131678308403E-3</v>
      </c>
      <c r="K36" s="434">
        <v>3.4991116267454369E-3</v>
      </c>
      <c r="L36" s="434">
        <v>5.658099583638769E-3</v>
      </c>
      <c r="M36" s="434">
        <v>7.0487495704499702E-3</v>
      </c>
      <c r="N36" s="434">
        <v>1.7709806526523677E-2</v>
      </c>
      <c r="O36" s="434">
        <v>1.0702183592542306E-2</v>
      </c>
      <c r="P36" s="434">
        <v>7.0315752584906256E-3</v>
      </c>
      <c r="Q36" s="434">
        <v>1.0428972689975897E-2</v>
      </c>
      <c r="R36" s="434">
        <v>1.3300230246978741E-2</v>
      </c>
      <c r="S36" s="434">
        <v>7.7177213039996313E-3</v>
      </c>
      <c r="T36" s="434">
        <v>8.8306805778336252E-3</v>
      </c>
      <c r="U36" s="434">
        <v>1.0148999159763037E-2</v>
      </c>
      <c r="V36" s="434">
        <v>7.607396227105199E-3</v>
      </c>
      <c r="W36" s="434">
        <v>7.0775528794181797E-3</v>
      </c>
      <c r="X36" s="434">
        <v>7.3777409019822127E-3</v>
      </c>
      <c r="Y36" s="434">
        <v>6.1691639578498264E-3</v>
      </c>
      <c r="Z36" s="434">
        <v>1.0182333771044249E-2</v>
      </c>
      <c r="AA36" s="434">
        <v>1.0648502450620193E-2</v>
      </c>
      <c r="AB36" s="434">
        <v>1.866269087753095E-2</v>
      </c>
      <c r="AC36" s="434">
        <v>1.3935379694808523E-2</v>
      </c>
      <c r="AD36" s="434">
        <v>1.5238942314098799E-2</v>
      </c>
      <c r="AE36" s="434">
        <v>2.6791961497497088E-2</v>
      </c>
      <c r="AF36" s="434">
        <v>3.1663867040748535E-2</v>
      </c>
      <c r="AG36" s="434">
        <v>1.8148031550389784E-2</v>
      </c>
      <c r="AH36" s="434">
        <v>1.0381797025299373</v>
      </c>
      <c r="AI36" s="434">
        <v>6.2574935662279466E-2</v>
      </c>
      <c r="AJ36" s="434">
        <v>2.4395281278328837E-2</v>
      </c>
      <c r="AK36" s="434">
        <v>9.6137644615934634E-3</v>
      </c>
      <c r="AL36" s="434">
        <v>1.8450405089950508E-2</v>
      </c>
      <c r="AM36" s="434">
        <v>8.4275008632042157E-3</v>
      </c>
      <c r="AN36" s="434">
        <v>9.9821958608711722E-3</v>
      </c>
      <c r="AO36" s="434">
        <v>2.5060489090507294E-2</v>
      </c>
      <c r="AP36" s="434">
        <v>9.4864481165970443E-3</v>
      </c>
      <c r="AQ36" s="434">
        <v>9.7760989741253815E-3</v>
      </c>
      <c r="AR36" s="434">
        <v>6.4026886504094868E-3</v>
      </c>
      <c r="AS36" s="435">
        <v>1.2077179139209467E-2</v>
      </c>
      <c r="AT36" s="436">
        <v>1.6285017588414348</v>
      </c>
    </row>
    <row r="37" spans="1:46" s="306" customFormat="1" ht="18" customHeight="1" x14ac:dyDescent="0.15">
      <c r="A37" s="31">
        <v>33</v>
      </c>
      <c r="B37" s="13" t="s">
        <v>37</v>
      </c>
      <c r="C37" s="433">
        <v>8.4902979486239528E-3</v>
      </c>
      <c r="D37" s="434">
        <v>2.9517647801578025E-3</v>
      </c>
      <c r="E37" s="434">
        <v>5.114475627794747E-3</v>
      </c>
      <c r="F37" s="434">
        <v>1.2330695056219136E-2</v>
      </c>
      <c r="G37" s="434">
        <v>6.9988386792439973E-3</v>
      </c>
      <c r="H37" s="434">
        <v>6.5787878834749468E-3</v>
      </c>
      <c r="I37" s="434">
        <v>6.6713046577094853E-3</v>
      </c>
      <c r="J37" s="434">
        <v>5.317040333055632E-3</v>
      </c>
      <c r="K37" s="434">
        <v>1.2282188334754951E-3</v>
      </c>
      <c r="L37" s="434">
        <v>6.8781649230949616E-3</v>
      </c>
      <c r="M37" s="434">
        <v>5.8264568554249312E-3</v>
      </c>
      <c r="N37" s="434">
        <v>6.3674363605934394E-3</v>
      </c>
      <c r="O37" s="434">
        <v>6.7250624048559955E-3</v>
      </c>
      <c r="P37" s="434">
        <v>4.2856848572269636E-3</v>
      </c>
      <c r="Q37" s="434">
        <v>5.4264274827885949E-3</v>
      </c>
      <c r="R37" s="434">
        <v>7.2752600732181672E-3</v>
      </c>
      <c r="S37" s="434">
        <v>6.1236328759738754E-3</v>
      </c>
      <c r="T37" s="434">
        <v>5.8588589958250429E-3</v>
      </c>
      <c r="U37" s="434">
        <v>5.0597143892518476E-3</v>
      </c>
      <c r="V37" s="434">
        <v>4.5409875305060738E-3</v>
      </c>
      <c r="W37" s="434">
        <v>5.5997948676493655E-3</v>
      </c>
      <c r="X37" s="434">
        <v>5.7228713779939877E-3</v>
      </c>
      <c r="Y37" s="434">
        <v>3.8605897916218382E-3</v>
      </c>
      <c r="Z37" s="434">
        <v>2.6732355600177925E-3</v>
      </c>
      <c r="AA37" s="434">
        <v>6.2619859882270465E-3</v>
      </c>
      <c r="AB37" s="434">
        <v>7.9099600765876622E-3</v>
      </c>
      <c r="AC37" s="434">
        <v>9.331471079615683E-3</v>
      </c>
      <c r="AD37" s="434">
        <v>8.2249963563361308E-3</v>
      </c>
      <c r="AE37" s="434">
        <v>6.7568306903095501E-3</v>
      </c>
      <c r="AF37" s="434">
        <v>5.8859191597857375E-3</v>
      </c>
      <c r="AG37" s="434">
        <v>3.3098950779832555E-2</v>
      </c>
      <c r="AH37" s="434">
        <v>1.983854150726504E-2</v>
      </c>
      <c r="AI37" s="434">
        <v>1.0318622095097298</v>
      </c>
      <c r="AJ37" s="434">
        <v>2.7772599005381302E-2</v>
      </c>
      <c r="AK37" s="434">
        <v>2.8427239341919985E-2</v>
      </c>
      <c r="AL37" s="434">
        <v>4.3222714282505062E-3</v>
      </c>
      <c r="AM37" s="434">
        <v>1.6858909411152218E-2</v>
      </c>
      <c r="AN37" s="434">
        <v>2.0346528398148264E-2</v>
      </c>
      <c r="AO37" s="434">
        <v>2.2768142587011913E-2</v>
      </c>
      <c r="AP37" s="434">
        <v>1.2391386588382196E-2</v>
      </c>
      <c r="AQ37" s="434">
        <v>1.8533876026554374E-2</v>
      </c>
      <c r="AR37" s="434">
        <v>7.8613273986214392E-3</v>
      </c>
      <c r="AS37" s="435">
        <v>3.7320137712878412E-2</v>
      </c>
      <c r="AT37" s="436">
        <v>1.4636788851917879</v>
      </c>
    </row>
    <row r="38" spans="1:46" s="306" customFormat="1" ht="18" customHeight="1" x14ac:dyDescent="0.15">
      <c r="A38" s="32">
        <v>34</v>
      </c>
      <c r="B38" s="13" t="s">
        <v>245</v>
      </c>
      <c r="C38" s="433">
        <v>4.7725786398816535E-2</v>
      </c>
      <c r="D38" s="434">
        <v>4.7619464171583581E-2</v>
      </c>
      <c r="E38" s="434">
        <v>4.2309484934388832E-2</v>
      </c>
      <c r="F38" s="434">
        <v>0.18980582595695128</v>
      </c>
      <c r="G38" s="434">
        <v>3.577803307502575E-2</v>
      </c>
      <c r="H38" s="434">
        <v>2.472294709422411E-2</v>
      </c>
      <c r="I38" s="434">
        <v>3.8613665713653642E-2</v>
      </c>
      <c r="J38" s="434">
        <v>2.5967304023454745E-2</v>
      </c>
      <c r="K38" s="434">
        <v>1.6384962028938223E-2</v>
      </c>
      <c r="L38" s="434">
        <v>2.0192351146272536E-2</v>
      </c>
      <c r="M38" s="434">
        <v>1.8677909494220431E-2</v>
      </c>
      <c r="N38" s="434">
        <v>3.3372424216162516E-2</v>
      </c>
      <c r="O38" s="434">
        <v>4.5208193763610842E-2</v>
      </c>
      <c r="P38" s="434">
        <v>2.5938673884556437E-2</v>
      </c>
      <c r="Q38" s="434">
        <v>3.2014214580943542E-2</v>
      </c>
      <c r="R38" s="434">
        <v>2.9782094502442617E-2</v>
      </c>
      <c r="S38" s="434">
        <v>2.1558718457581564E-2</v>
      </c>
      <c r="T38" s="434">
        <v>2.0926395947758161E-2</v>
      </c>
      <c r="U38" s="434">
        <v>2.3762647721354831E-2</v>
      </c>
      <c r="V38" s="434">
        <v>2.0269412339257959E-2</v>
      </c>
      <c r="W38" s="434">
        <v>2.0373516829511003E-2</v>
      </c>
      <c r="X38" s="434">
        <v>2.0856033326093745E-2</v>
      </c>
      <c r="Y38" s="434">
        <v>2.0847547198833343E-2</v>
      </c>
      <c r="Z38" s="434">
        <v>8.6429014341089187E-3</v>
      </c>
      <c r="AA38" s="434">
        <v>2.0578671308296631E-2</v>
      </c>
      <c r="AB38" s="434">
        <v>8.6626632705579895E-2</v>
      </c>
      <c r="AC38" s="434">
        <v>4.0752086625973377E-2</v>
      </c>
      <c r="AD38" s="434">
        <v>3.6007141577447513E-2</v>
      </c>
      <c r="AE38" s="434">
        <v>2.6300080736850653E-2</v>
      </c>
      <c r="AF38" s="434">
        <v>5.0985222078113415E-2</v>
      </c>
      <c r="AG38" s="434">
        <v>4.2817948048162101E-2</v>
      </c>
      <c r="AH38" s="434">
        <v>3.2157820385754501E-2</v>
      </c>
      <c r="AI38" s="434">
        <v>4.943907918958987E-3</v>
      </c>
      <c r="AJ38" s="434">
        <v>1.1012803240449034</v>
      </c>
      <c r="AK38" s="434">
        <v>2.7729839749586999E-2</v>
      </c>
      <c r="AL38" s="434">
        <v>2.9538223503295727E-2</v>
      </c>
      <c r="AM38" s="434">
        <v>2.4166984755418539E-2</v>
      </c>
      <c r="AN38" s="434">
        <v>1.6476621739838656E-2</v>
      </c>
      <c r="AO38" s="434">
        <v>3.5143451024059399E-2</v>
      </c>
      <c r="AP38" s="434">
        <v>1.7092074976173651E-2</v>
      </c>
      <c r="AQ38" s="434">
        <v>3.4729640415273537E-2</v>
      </c>
      <c r="AR38" s="434">
        <v>5.4375988439441018E-2</v>
      </c>
      <c r="AS38" s="435">
        <v>8.0297808675318494E-2</v>
      </c>
      <c r="AT38" s="436">
        <v>2.5933509769481922</v>
      </c>
    </row>
    <row r="39" spans="1:46" s="306" customFormat="1" ht="18" customHeight="1" x14ac:dyDescent="0.15">
      <c r="A39" s="31">
        <v>35</v>
      </c>
      <c r="B39" s="13" t="s">
        <v>120</v>
      </c>
      <c r="C39" s="433">
        <v>9.0292326927553183E-3</v>
      </c>
      <c r="D39" s="434">
        <v>4.6923593918080072E-3</v>
      </c>
      <c r="E39" s="434">
        <v>9.5768742533411926E-3</v>
      </c>
      <c r="F39" s="434">
        <v>1.4271437990274921E-2</v>
      </c>
      <c r="G39" s="434">
        <v>1.131594807553564E-2</v>
      </c>
      <c r="H39" s="434">
        <v>1.0425628536089401E-2</v>
      </c>
      <c r="I39" s="434">
        <v>1.1675206694139796E-2</v>
      </c>
      <c r="J39" s="434">
        <v>1.5316902807009033E-2</v>
      </c>
      <c r="K39" s="434">
        <v>1.8022449099286194E-3</v>
      </c>
      <c r="L39" s="434">
        <v>1.0945238555070626E-2</v>
      </c>
      <c r="M39" s="434">
        <v>1.3771298034879673E-2</v>
      </c>
      <c r="N39" s="434">
        <v>1.612438854987604E-2</v>
      </c>
      <c r="O39" s="434">
        <v>1.2656528349788273E-2</v>
      </c>
      <c r="P39" s="434">
        <v>7.3217312989166993E-3</v>
      </c>
      <c r="Q39" s="434">
        <v>9.630053188089847E-3</v>
      </c>
      <c r="R39" s="434">
        <v>1.0520206696069994E-2</v>
      </c>
      <c r="S39" s="434">
        <v>1.2682887266637955E-2</v>
      </c>
      <c r="T39" s="434">
        <v>1.2907770388632776E-2</v>
      </c>
      <c r="U39" s="434">
        <v>1.3908098015685606E-2</v>
      </c>
      <c r="V39" s="434">
        <v>1.4110197790943241E-2</v>
      </c>
      <c r="W39" s="434">
        <v>1.9254303191982337E-2</v>
      </c>
      <c r="X39" s="434">
        <v>1.8941636368419147E-2</v>
      </c>
      <c r="Y39" s="434">
        <v>8.7792192917636562E-3</v>
      </c>
      <c r="Z39" s="434">
        <v>8.4677651959773614E-3</v>
      </c>
      <c r="AA39" s="434">
        <v>1.1276042121438951E-2</v>
      </c>
      <c r="AB39" s="434">
        <v>1.3723579048882599E-2</v>
      </c>
      <c r="AC39" s="434">
        <v>1.6828350320026036E-2</v>
      </c>
      <c r="AD39" s="434">
        <v>1.4517010530289439E-2</v>
      </c>
      <c r="AE39" s="434">
        <v>5.4001956053746483E-2</v>
      </c>
      <c r="AF39" s="434">
        <v>1.6377167016498176E-2</v>
      </c>
      <c r="AG39" s="434">
        <v>3.7968989505124617E-2</v>
      </c>
      <c r="AH39" s="434">
        <v>5.9213571345753446E-2</v>
      </c>
      <c r="AI39" s="434">
        <v>8.4801559194289319E-3</v>
      </c>
      <c r="AJ39" s="434">
        <v>2.0028272852026331E-2</v>
      </c>
      <c r="AK39" s="434">
        <v>1.1463509690096354</v>
      </c>
      <c r="AL39" s="434">
        <v>3.2274320176297319E-2</v>
      </c>
      <c r="AM39" s="434">
        <v>4.4134954368408058E-2</v>
      </c>
      <c r="AN39" s="434">
        <v>1.5954830416462517E-2</v>
      </c>
      <c r="AO39" s="434">
        <v>6.5294524588008135E-2</v>
      </c>
      <c r="AP39" s="434">
        <v>6.6648746576411413E-2</v>
      </c>
      <c r="AQ39" s="434">
        <v>2.4130851105768025E-2</v>
      </c>
      <c r="AR39" s="434">
        <v>9.5361775784362935E-3</v>
      </c>
      <c r="AS39" s="435">
        <v>7.6677426874679114E-2</v>
      </c>
      <c r="AT39" s="436">
        <v>2.0115450529409369</v>
      </c>
    </row>
    <row r="40" spans="1:46" s="306" customFormat="1" ht="18" customHeight="1" x14ac:dyDescent="0.15">
      <c r="A40" s="32">
        <v>36</v>
      </c>
      <c r="B40" s="13" t="s">
        <v>38</v>
      </c>
      <c r="C40" s="433">
        <v>9.3955195525507757E-4</v>
      </c>
      <c r="D40" s="434">
        <v>7.3116984401477337E-4</v>
      </c>
      <c r="E40" s="434">
        <v>1.9112353406737391E-3</v>
      </c>
      <c r="F40" s="434">
        <v>2.3727071335770552E-3</v>
      </c>
      <c r="G40" s="434">
        <v>9.6017054297973495E-4</v>
      </c>
      <c r="H40" s="434">
        <v>7.6816478787351383E-4</v>
      </c>
      <c r="I40" s="434">
        <v>1.1162054375883203E-3</v>
      </c>
      <c r="J40" s="434">
        <v>8.6550961977325733E-4</v>
      </c>
      <c r="K40" s="434">
        <v>1.4628358472220775E-4</v>
      </c>
      <c r="L40" s="434">
        <v>9.8859677679602551E-4</v>
      </c>
      <c r="M40" s="434">
        <v>1.0739340140410039E-3</v>
      </c>
      <c r="N40" s="434">
        <v>1.2530252963812907E-3</v>
      </c>
      <c r="O40" s="434">
        <v>2.3199975717563943E-3</v>
      </c>
      <c r="P40" s="434">
        <v>1.6894208320419911E-3</v>
      </c>
      <c r="Q40" s="434">
        <v>1.2163782269925319E-3</v>
      </c>
      <c r="R40" s="434">
        <v>1.3025367411064459E-3</v>
      </c>
      <c r="S40" s="434">
        <v>1.4608475788534933E-3</v>
      </c>
      <c r="T40" s="434">
        <v>1.1159339956617078E-3</v>
      </c>
      <c r="U40" s="434">
        <v>7.3338726161450887E-4</v>
      </c>
      <c r="V40" s="434">
        <v>6.0697321417756893E-4</v>
      </c>
      <c r="W40" s="434">
        <v>1.329986575339649E-3</v>
      </c>
      <c r="X40" s="434">
        <v>5.8098588346130586E-4</v>
      </c>
      <c r="Y40" s="434">
        <v>5.3511064790961885E-4</v>
      </c>
      <c r="Z40" s="434">
        <v>7.77818000517209E-4</v>
      </c>
      <c r="AA40" s="434">
        <v>1.6017756874350886E-3</v>
      </c>
      <c r="AB40" s="434">
        <v>8.5056941941386206E-4</v>
      </c>
      <c r="AC40" s="434">
        <v>2.0291457078396549E-3</v>
      </c>
      <c r="AD40" s="434">
        <v>1.9955987316703002E-3</v>
      </c>
      <c r="AE40" s="434">
        <v>4.6088834763769572E-3</v>
      </c>
      <c r="AF40" s="434">
        <v>2.6612041642595109E-3</v>
      </c>
      <c r="AG40" s="434">
        <v>1.7921146113829241E-3</v>
      </c>
      <c r="AH40" s="434">
        <v>1.0731033285416311E-3</v>
      </c>
      <c r="AI40" s="434">
        <v>1.1954438097636411E-3</v>
      </c>
      <c r="AJ40" s="434">
        <v>2.1645397033038349E-3</v>
      </c>
      <c r="AK40" s="434">
        <v>9.8776310710127816E-4</v>
      </c>
      <c r="AL40" s="434">
        <v>1.0013468304368278</v>
      </c>
      <c r="AM40" s="434">
        <v>1.9103907027390643E-3</v>
      </c>
      <c r="AN40" s="434">
        <v>8.8842439436068188E-4</v>
      </c>
      <c r="AO40" s="434">
        <v>9.1064471824191294E-4</v>
      </c>
      <c r="AP40" s="434">
        <v>6.847696694600255E-4</v>
      </c>
      <c r="AQ40" s="434">
        <v>9.8574762703566984E-4</v>
      </c>
      <c r="AR40" s="434">
        <v>6.3623659075933781E-4</v>
      </c>
      <c r="AS40" s="435">
        <v>0.2475787281187535</v>
      </c>
      <c r="AT40" s="436">
        <v>1.3026978448683753</v>
      </c>
    </row>
    <row r="41" spans="1:46" s="306" customFormat="1" ht="18" customHeight="1" x14ac:dyDescent="0.15">
      <c r="A41" s="31">
        <v>37</v>
      </c>
      <c r="B41" s="13" t="s">
        <v>39</v>
      </c>
      <c r="C41" s="433">
        <v>1.7898835948647855E-4</v>
      </c>
      <c r="D41" s="434">
        <v>2.3460472174287111E-4</v>
      </c>
      <c r="E41" s="434">
        <v>1.2404181462997337E-4</v>
      </c>
      <c r="F41" s="434">
        <v>6.6167037333414479E-4</v>
      </c>
      <c r="G41" s="434">
        <v>3.6262814430361429E-4</v>
      </c>
      <c r="H41" s="434">
        <v>1.1234704485423145E-4</v>
      </c>
      <c r="I41" s="434">
        <v>2.5757912175185748E-4</v>
      </c>
      <c r="J41" s="434">
        <v>3.9276814715518039E-4</v>
      </c>
      <c r="K41" s="434">
        <v>3.7359234389577889E-5</v>
      </c>
      <c r="L41" s="434">
        <v>2.3673798523003617E-4</v>
      </c>
      <c r="M41" s="434">
        <v>1.604439635718942E-4</v>
      </c>
      <c r="N41" s="434">
        <v>1.3261931942585901E-3</v>
      </c>
      <c r="O41" s="434">
        <v>3.3473229548070129E-4</v>
      </c>
      <c r="P41" s="434">
        <v>1.8075590902351472E-4</v>
      </c>
      <c r="Q41" s="434">
        <v>1.5285105280792781E-4</v>
      </c>
      <c r="R41" s="434">
        <v>3.9732429928511352E-4</v>
      </c>
      <c r="S41" s="434">
        <v>7.9376618237246262E-4</v>
      </c>
      <c r="T41" s="434">
        <v>3.7679985782743325E-4</v>
      </c>
      <c r="U41" s="434">
        <v>4.5393553062798706E-4</v>
      </c>
      <c r="V41" s="434">
        <v>1.0312087550563398E-3</v>
      </c>
      <c r="W41" s="434">
        <v>9.9149337253301006E-4</v>
      </c>
      <c r="X41" s="434">
        <v>1.4218312621698773E-3</v>
      </c>
      <c r="Y41" s="434">
        <v>2.9721094416120897E-4</v>
      </c>
      <c r="Z41" s="434">
        <v>1.3371185902398921E-4</v>
      </c>
      <c r="AA41" s="434">
        <v>3.2857481688870348E-4</v>
      </c>
      <c r="AB41" s="434">
        <v>2.2909838390639613E-4</v>
      </c>
      <c r="AC41" s="434">
        <v>3.0975346655857738E-4</v>
      </c>
      <c r="AD41" s="434">
        <v>5.1862260666855572E-4</v>
      </c>
      <c r="AE41" s="434">
        <v>3.9141398504168913E-4</v>
      </c>
      <c r="AF41" s="434">
        <v>2.8157039655268178E-4</v>
      </c>
      <c r="AG41" s="434">
        <v>3.8561991894850987E-4</v>
      </c>
      <c r="AH41" s="434">
        <v>4.6644252073620136E-4</v>
      </c>
      <c r="AI41" s="434">
        <v>6.2312249119679701E-5</v>
      </c>
      <c r="AJ41" s="434">
        <v>1.285317580757064E-3</v>
      </c>
      <c r="AK41" s="434">
        <v>4.0093106703951676E-3</v>
      </c>
      <c r="AL41" s="434">
        <v>2.5346629743185832E-4</v>
      </c>
      <c r="AM41" s="434">
        <v>1.000227272383069</v>
      </c>
      <c r="AN41" s="434">
        <v>1.9184309711262128E-4</v>
      </c>
      <c r="AO41" s="434">
        <v>3.1163300786719872E-4</v>
      </c>
      <c r="AP41" s="434">
        <v>7.1805757398462331E-4</v>
      </c>
      <c r="AQ41" s="434">
        <v>5.3312331600987011E-4</v>
      </c>
      <c r="AR41" s="434">
        <v>1.6671621963346047E-4</v>
      </c>
      <c r="AS41" s="435">
        <v>5.3409261338263105E-4</v>
      </c>
      <c r="AT41" s="436">
        <v>1.0218552245291426</v>
      </c>
    </row>
    <row r="42" spans="1:46" s="306" customFormat="1" ht="18" customHeight="1" x14ac:dyDescent="0.15">
      <c r="A42" s="32">
        <v>38</v>
      </c>
      <c r="B42" s="13" t="s">
        <v>246</v>
      </c>
      <c r="C42" s="433">
        <v>9.418356540201369E-4</v>
      </c>
      <c r="D42" s="434">
        <v>6.9450286879209388E-5</v>
      </c>
      <c r="E42" s="434">
        <v>8.1580560357461931E-5</v>
      </c>
      <c r="F42" s="434">
        <v>2.6387968082228555E-4</v>
      </c>
      <c r="G42" s="434">
        <v>1.1251258720220607E-4</v>
      </c>
      <c r="H42" s="434">
        <v>5.3801748739514862E-5</v>
      </c>
      <c r="I42" s="434">
        <v>6.8968492643440115E-5</v>
      </c>
      <c r="J42" s="434">
        <v>6.5446432362828452E-5</v>
      </c>
      <c r="K42" s="434">
        <v>2.2885525914602163E-5</v>
      </c>
      <c r="L42" s="434">
        <v>4.6321075252647977E-5</v>
      </c>
      <c r="M42" s="434">
        <v>6.2853179400892663E-5</v>
      </c>
      <c r="N42" s="434">
        <v>6.6930731706673832E-5</v>
      </c>
      <c r="O42" s="434">
        <v>8.9144105969600268E-5</v>
      </c>
      <c r="P42" s="434">
        <v>5.6985357744128372E-5</v>
      </c>
      <c r="Q42" s="434">
        <v>5.9907572881991019E-5</v>
      </c>
      <c r="R42" s="434">
        <v>5.917421262321E-5</v>
      </c>
      <c r="S42" s="434">
        <v>5.1940233962841607E-5</v>
      </c>
      <c r="T42" s="434">
        <v>4.7641887922174907E-5</v>
      </c>
      <c r="U42" s="434">
        <v>4.8311441618735611E-5</v>
      </c>
      <c r="V42" s="434">
        <v>4.3178697633266652E-5</v>
      </c>
      <c r="W42" s="434">
        <v>5.317590397389678E-5</v>
      </c>
      <c r="X42" s="434">
        <v>4.5688207604656129E-5</v>
      </c>
      <c r="Y42" s="434">
        <v>3.9255062123446418E-5</v>
      </c>
      <c r="Z42" s="434">
        <v>2.7575322474028704E-5</v>
      </c>
      <c r="AA42" s="434">
        <v>5.2348457570635442E-5</v>
      </c>
      <c r="AB42" s="434">
        <v>1.3511287699567205E-4</v>
      </c>
      <c r="AC42" s="434">
        <v>8.5807517321979362E-5</v>
      </c>
      <c r="AD42" s="434">
        <v>7.9804908413738204E-5</v>
      </c>
      <c r="AE42" s="434">
        <v>3.9379567348373575E-4</v>
      </c>
      <c r="AF42" s="434">
        <v>1.0634976771862711E-4</v>
      </c>
      <c r="AG42" s="434">
        <v>1.2223040044622997E-4</v>
      </c>
      <c r="AH42" s="434">
        <v>2.4550788637089216E-4</v>
      </c>
      <c r="AI42" s="434">
        <v>4.0034976840839984E-5</v>
      </c>
      <c r="AJ42" s="434">
        <v>1.3310955373959938E-3</v>
      </c>
      <c r="AK42" s="434">
        <v>7.4355644641431017E-4</v>
      </c>
      <c r="AL42" s="434">
        <v>9.7577448847651298E-5</v>
      </c>
      <c r="AM42" s="434">
        <v>1.0612454243146518E-4</v>
      </c>
      <c r="AN42" s="434">
        <v>1.0164377160254441</v>
      </c>
      <c r="AO42" s="434">
        <v>1.1360241161630787E-4</v>
      </c>
      <c r="AP42" s="434">
        <v>1.095922470747054E-4</v>
      </c>
      <c r="AQ42" s="434">
        <v>1.566687181836397E-4</v>
      </c>
      <c r="AR42" s="434">
        <v>8.2984365179986419E-5</v>
      </c>
      <c r="AS42" s="435">
        <v>2.5713059186371189E-3</v>
      </c>
      <c r="AT42" s="436">
        <v>1.0254896600882215</v>
      </c>
    </row>
    <row r="43" spans="1:46" s="306" customFormat="1" ht="18" customHeight="1" x14ac:dyDescent="0.15">
      <c r="A43" s="31">
        <v>39</v>
      </c>
      <c r="B43" s="13" t="s">
        <v>247</v>
      </c>
      <c r="C43" s="433">
        <v>4.0822858789870808E-4</v>
      </c>
      <c r="D43" s="434">
        <v>1.5744551044792179E-4</v>
      </c>
      <c r="E43" s="434">
        <v>3.8796909456280679E-3</v>
      </c>
      <c r="F43" s="434">
        <v>2.4346056244325654E-3</v>
      </c>
      <c r="G43" s="434">
        <v>1.0468037931288417E-3</v>
      </c>
      <c r="H43" s="434">
        <v>5.4886314394887801E-4</v>
      </c>
      <c r="I43" s="434">
        <v>1.3085681515300983E-3</v>
      </c>
      <c r="J43" s="434">
        <v>1.4134240980829089E-3</v>
      </c>
      <c r="K43" s="434">
        <v>1.8339738295848124E-4</v>
      </c>
      <c r="L43" s="434">
        <v>6.4974676244782328E-4</v>
      </c>
      <c r="M43" s="434">
        <v>9.5081201763419769E-4</v>
      </c>
      <c r="N43" s="434">
        <v>7.8208796169039767E-4</v>
      </c>
      <c r="O43" s="434">
        <v>9.2936734507024902E-4</v>
      </c>
      <c r="P43" s="434">
        <v>8.3586970603169127E-4</v>
      </c>
      <c r="Q43" s="434">
        <v>5.4874729574636992E-4</v>
      </c>
      <c r="R43" s="434">
        <v>9.2449263147905249E-4</v>
      </c>
      <c r="S43" s="434">
        <v>2.1006292730539095E-3</v>
      </c>
      <c r="T43" s="434">
        <v>1.7922863825277479E-3</v>
      </c>
      <c r="U43" s="434">
        <v>2.0193770096550855E-3</v>
      </c>
      <c r="V43" s="434">
        <v>8.2519557329799223E-4</v>
      </c>
      <c r="W43" s="434">
        <v>7.0478341386961301E-4</v>
      </c>
      <c r="X43" s="434">
        <v>7.1459618176973334E-4</v>
      </c>
      <c r="Y43" s="434">
        <v>3.7173803131571449E-4</v>
      </c>
      <c r="Z43" s="434">
        <v>4.5147593493902053E-4</v>
      </c>
      <c r="AA43" s="434">
        <v>1.3184395691712481E-3</v>
      </c>
      <c r="AB43" s="434">
        <v>1.0674331277522933E-3</v>
      </c>
      <c r="AC43" s="434">
        <v>1.1690834971741077E-3</v>
      </c>
      <c r="AD43" s="434">
        <v>1.4079413185782092E-3</v>
      </c>
      <c r="AE43" s="434">
        <v>7.1843875250690364E-3</v>
      </c>
      <c r="AF43" s="434">
        <v>1.9179191457152993E-3</v>
      </c>
      <c r="AG43" s="434">
        <v>7.4604454815197689E-4</v>
      </c>
      <c r="AH43" s="434">
        <v>2.870496610748903E-3</v>
      </c>
      <c r="AI43" s="434">
        <v>5.0028531878364309E-4</v>
      </c>
      <c r="AJ43" s="434">
        <v>1.4538893579979721E-3</v>
      </c>
      <c r="AK43" s="434">
        <v>1.5116491457871119E-3</v>
      </c>
      <c r="AL43" s="434">
        <v>3.8384476023916052E-4</v>
      </c>
      <c r="AM43" s="434">
        <v>2.6865886572783682E-3</v>
      </c>
      <c r="AN43" s="434">
        <v>1.1004047356649067E-3</v>
      </c>
      <c r="AO43" s="434">
        <v>1.0003832535687973</v>
      </c>
      <c r="AP43" s="434">
        <v>1.8834988053707113E-3</v>
      </c>
      <c r="AQ43" s="434">
        <v>2.4776161596586641E-3</v>
      </c>
      <c r="AR43" s="434">
        <v>4.172000048079939E-4</v>
      </c>
      <c r="AS43" s="435">
        <v>4.1172900227030816E-3</v>
      </c>
      <c r="AT43" s="436">
        <v>1.060579498638035</v>
      </c>
    </row>
    <row r="44" spans="1:46" s="306" customFormat="1" ht="18" customHeight="1" x14ac:dyDescent="0.15">
      <c r="A44" s="32">
        <v>40</v>
      </c>
      <c r="B44" s="13" t="s">
        <v>40</v>
      </c>
      <c r="C44" s="433">
        <v>3.1208452846060743E-2</v>
      </c>
      <c r="D44" s="434">
        <v>3.1416819710768852E-2</v>
      </c>
      <c r="E44" s="434">
        <v>2.527891522655408E-2</v>
      </c>
      <c r="F44" s="434">
        <v>6.5291772377703838E-2</v>
      </c>
      <c r="G44" s="434">
        <v>5.2290502081984519E-2</v>
      </c>
      <c r="H44" s="434">
        <v>3.9314000596520272E-2</v>
      </c>
      <c r="I44" s="434">
        <v>3.8602420326882721E-2</v>
      </c>
      <c r="J44" s="434">
        <v>5.6086492802969241E-2</v>
      </c>
      <c r="K44" s="434">
        <v>8.1212018384352394E-3</v>
      </c>
      <c r="L44" s="434">
        <v>5.0627208440066386E-2</v>
      </c>
      <c r="M44" s="434">
        <v>5.0565326139700689E-2</v>
      </c>
      <c r="N44" s="434">
        <v>4.5147954712583954E-2</v>
      </c>
      <c r="O44" s="434">
        <v>7.1328647128345052E-2</v>
      </c>
      <c r="P44" s="434">
        <v>2.4508014459935612E-2</v>
      </c>
      <c r="Q44" s="434">
        <v>3.6294334046999145E-2</v>
      </c>
      <c r="R44" s="434">
        <v>4.0088379642570629E-2</v>
      </c>
      <c r="S44" s="434">
        <v>5.6969322498984329E-2</v>
      </c>
      <c r="T44" s="434">
        <v>4.4379062362771303E-2</v>
      </c>
      <c r="U44" s="434">
        <v>4.6372346530750938E-2</v>
      </c>
      <c r="V44" s="434">
        <v>5.9167857836280736E-2</v>
      </c>
      <c r="W44" s="434">
        <v>5.3440725190273902E-2</v>
      </c>
      <c r="X44" s="434">
        <v>4.6223952010374041E-2</v>
      </c>
      <c r="Y44" s="434">
        <v>4.5864422431779218E-2</v>
      </c>
      <c r="Z44" s="434">
        <v>6.9730037223645319E-2</v>
      </c>
      <c r="AA44" s="434">
        <v>6.2649831077647905E-2</v>
      </c>
      <c r="AB44" s="434">
        <v>5.8204868770151866E-2</v>
      </c>
      <c r="AC44" s="434">
        <v>0.10056874306666073</v>
      </c>
      <c r="AD44" s="434">
        <v>5.8332768587417365E-2</v>
      </c>
      <c r="AE44" s="434">
        <v>0.17429663041456486</v>
      </c>
      <c r="AF44" s="434">
        <v>7.2715329494950187E-2</v>
      </c>
      <c r="AG44" s="434">
        <v>9.1056597661900787E-2</v>
      </c>
      <c r="AH44" s="434">
        <v>0.12663155390534966</v>
      </c>
      <c r="AI44" s="434">
        <v>3.5012067356512293E-2</v>
      </c>
      <c r="AJ44" s="434">
        <v>0.12778067621646813</v>
      </c>
      <c r="AK44" s="434">
        <v>0.18331370142658968</v>
      </c>
      <c r="AL44" s="434">
        <v>9.7270710347333589E-2</v>
      </c>
      <c r="AM44" s="434">
        <v>8.9125471962052491E-2</v>
      </c>
      <c r="AN44" s="434">
        <v>5.4996082421417868E-2</v>
      </c>
      <c r="AO44" s="434">
        <v>9.1548131225395762E-2</v>
      </c>
      <c r="AP44" s="434">
        <v>1.1343435983353884</v>
      </c>
      <c r="AQ44" s="434">
        <v>5.4824307623527857E-2</v>
      </c>
      <c r="AR44" s="434">
        <v>2.8866574230543444E-2</v>
      </c>
      <c r="AS44" s="435">
        <v>8.4502241180390722E-2</v>
      </c>
      <c r="AT44" s="436">
        <v>3.8143580537672044</v>
      </c>
    </row>
    <row r="45" spans="1:46" s="306" customFormat="1" ht="18" customHeight="1" x14ac:dyDescent="0.15">
      <c r="A45" s="31">
        <v>41</v>
      </c>
      <c r="B45" s="13" t="s">
        <v>41</v>
      </c>
      <c r="C45" s="433">
        <v>2.440492282794821E-4</v>
      </c>
      <c r="D45" s="434">
        <v>1.9392492761203869E-4</v>
      </c>
      <c r="E45" s="434">
        <v>7.0193113172446568E-4</v>
      </c>
      <c r="F45" s="434">
        <v>2.7998115133345938E-4</v>
      </c>
      <c r="G45" s="434">
        <v>2.7277274031863898E-4</v>
      </c>
      <c r="H45" s="434">
        <v>2.0955940072302928E-4</v>
      </c>
      <c r="I45" s="434">
        <v>2.1109733051763988E-4</v>
      </c>
      <c r="J45" s="434">
        <v>2.2059108467289585E-4</v>
      </c>
      <c r="K45" s="434">
        <v>3.8002924826838835E-5</v>
      </c>
      <c r="L45" s="434">
        <v>1.9741183259577454E-4</v>
      </c>
      <c r="M45" s="434">
        <v>2.1527210531850177E-4</v>
      </c>
      <c r="N45" s="434">
        <v>2.3187269078147262E-4</v>
      </c>
      <c r="O45" s="434">
        <v>2.1046456906165101E-4</v>
      </c>
      <c r="P45" s="434">
        <v>1.4714512411180777E-4</v>
      </c>
      <c r="Q45" s="434">
        <v>2.0727447055294087E-4</v>
      </c>
      <c r="R45" s="434">
        <v>2.005965507246226E-4</v>
      </c>
      <c r="S45" s="434">
        <v>2.3460139124772232E-4</v>
      </c>
      <c r="T45" s="434">
        <v>2.0466378498464822E-4</v>
      </c>
      <c r="U45" s="434">
        <v>2.1687864685111121E-4</v>
      </c>
      <c r="V45" s="434">
        <v>2.7391597758888312E-4</v>
      </c>
      <c r="W45" s="434">
        <v>2.5807038989573462E-4</v>
      </c>
      <c r="X45" s="434">
        <v>2.5355260404085909E-4</v>
      </c>
      <c r="Y45" s="434">
        <v>2.0437182733760621E-4</v>
      </c>
      <c r="Z45" s="434">
        <v>1.535832484536856E-4</v>
      </c>
      <c r="AA45" s="434">
        <v>2.5117335218209776E-4</v>
      </c>
      <c r="AB45" s="434">
        <v>2.5816971769820478E-4</v>
      </c>
      <c r="AC45" s="434">
        <v>3.7710212308385326E-4</v>
      </c>
      <c r="AD45" s="434">
        <v>1.9956682880170425E-4</v>
      </c>
      <c r="AE45" s="434">
        <v>6.5534965810942465E-4</v>
      </c>
      <c r="AF45" s="434">
        <v>2.2233122749461915E-4</v>
      </c>
      <c r="AG45" s="434">
        <v>8.2621343438977883E-4</v>
      </c>
      <c r="AH45" s="434">
        <v>5.4414047508769621E-4</v>
      </c>
      <c r="AI45" s="434">
        <v>4.016194455381677E-4</v>
      </c>
      <c r="AJ45" s="434">
        <v>7.1365651386692765E-4</v>
      </c>
      <c r="AK45" s="434">
        <v>5.553005474740115E-3</v>
      </c>
      <c r="AL45" s="434">
        <v>5.1788484042187015E-4</v>
      </c>
      <c r="AM45" s="434">
        <v>2.3394307481624729E-3</v>
      </c>
      <c r="AN45" s="434">
        <v>7.5045678024035015E-3</v>
      </c>
      <c r="AO45" s="434">
        <v>1.9878366511057832E-3</v>
      </c>
      <c r="AP45" s="434">
        <v>1.2465497984942584E-3</v>
      </c>
      <c r="AQ45" s="434">
        <v>1.0105849702126219</v>
      </c>
      <c r="AR45" s="434">
        <v>2.0799060743395943E-4</v>
      </c>
      <c r="AS45" s="435">
        <v>1.5845409595926024E-3</v>
      </c>
      <c r="AT45" s="436">
        <v>1.0415576850047845</v>
      </c>
    </row>
    <row r="46" spans="1:46" s="306" customFormat="1" ht="18" customHeight="1" x14ac:dyDescent="0.15">
      <c r="A46" s="32">
        <v>42</v>
      </c>
      <c r="B46" s="13" t="s">
        <v>248</v>
      </c>
      <c r="C46" s="433">
        <v>1.2061463211725648E-3</v>
      </c>
      <c r="D46" s="434">
        <v>2.2270064623228329E-3</v>
      </c>
      <c r="E46" s="434">
        <v>1.1904552396777358E-3</v>
      </c>
      <c r="F46" s="434">
        <v>1.592635052102857E-3</v>
      </c>
      <c r="G46" s="434">
        <v>1.1488243011231302E-3</v>
      </c>
      <c r="H46" s="434">
        <v>1.4041275336284843E-3</v>
      </c>
      <c r="I46" s="434">
        <v>1.2534633918419556E-3</v>
      </c>
      <c r="J46" s="434">
        <v>9.2240391987421177E-4</v>
      </c>
      <c r="K46" s="434">
        <v>1.0510528447660084E-4</v>
      </c>
      <c r="L46" s="434">
        <v>4.3920043377845331E-4</v>
      </c>
      <c r="M46" s="434">
        <v>6.5625385938815101E-4</v>
      </c>
      <c r="N46" s="434">
        <v>1.6903956777032604E-3</v>
      </c>
      <c r="O46" s="434">
        <v>1.6520517407079534E-3</v>
      </c>
      <c r="P46" s="434">
        <v>4.5907071972887774E-4</v>
      </c>
      <c r="Q46" s="434">
        <v>6.8802502851041082E-4</v>
      </c>
      <c r="R46" s="434">
        <v>7.3765305316854813E-4</v>
      </c>
      <c r="S46" s="434">
        <v>1.4943532687862852E-3</v>
      </c>
      <c r="T46" s="434">
        <v>1.399463462329968E-3</v>
      </c>
      <c r="U46" s="434">
        <v>9.0869889286046112E-4</v>
      </c>
      <c r="V46" s="434">
        <v>1.175085533547072E-3</v>
      </c>
      <c r="W46" s="434">
        <v>1.328774742228221E-3</v>
      </c>
      <c r="X46" s="434">
        <v>1.1330090152006412E-3</v>
      </c>
      <c r="Y46" s="434">
        <v>6.5080044884089586E-4</v>
      </c>
      <c r="Z46" s="434">
        <v>8.3149465201349615E-4</v>
      </c>
      <c r="AA46" s="434">
        <v>2.1213553446610914E-3</v>
      </c>
      <c r="AB46" s="434">
        <v>1.4520016594520028E-3</v>
      </c>
      <c r="AC46" s="434">
        <v>1.4386122840310065E-3</v>
      </c>
      <c r="AD46" s="434">
        <v>3.5956277088047053E-4</v>
      </c>
      <c r="AE46" s="434">
        <v>1.7867644575487792E-3</v>
      </c>
      <c r="AF46" s="434">
        <v>3.6481574126908216E-3</v>
      </c>
      <c r="AG46" s="434">
        <v>2.4069135554064354E-3</v>
      </c>
      <c r="AH46" s="434">
        <v>4.0393272643416498E-3</v>
      </c>
      <c r="AI46" s="434">
        <v>6.3497134224693036E-4</v>
      </c>
      <c r="AJ46" s="434">
        <v>2.2804407581445561E-3</v>
      </c>
      <c r="AK46" s="434">
        <v>2.565458472252168E-3</v>
      </c>
      <c r="AL46" s="434">
        <v>3.6090828542724479E-3</v>
      </c>
      <c r="AM46" s="434">
        <v>5.0037257286128537E-3</v>
      </c>
      <c r="AN46" s="434">
        <v>2.636729621101262E-3</v>
      </c>
      <c r="AO46" s="434">
        <v>5.4319726567212887E-3</v>
      </c>
      <c r="AP46" s="434">
        <v>2.020088758737586E-3</v>
      </c>
      <c r="AQ46" s="434">
        <v>2.3515222711330765E-3</v>
      </c>
      <c r="AR46" s="434">
        <v>1.0007239087438558</v>
      </c>
      <c r="AS46" s="435">
        <v>1.5898501594191587E-3</v>
      </c>
      <c r="AT46" s="436">
        <v>1.0723949441505225</v>
      </c>
    </row>
    <row r="47" spans="1:46" s="306" customFormat="1" ht="18" customHeight="1" thickBot="1" x14ac:dyDescent="0.2">
      <c r="A47" s="31">
        <v>43</v>
      </c>
      <c r="B47" s="13" t="s">
        <v>249</v>
      </c>
      <c r="C47" s="437">
        <v>3.8100422111742578E-3</v>
      </c>
      <c r="D47" s="438">
        <v>2.9650174784402157E-3</v>
      </c>
      <c r="E47" s="438">
        <v>7.750382810366256E-3</v>
      </c>
      <c r="F47" s="438">
        <v>9.6217290412945519E-3</v>
      </c>
      <c r="G47" s="438">
        <v>3.893654074388801E-3</v>
      </c>
      <c r="H47" s="438">
        <v>3.115038237711113E-3</v>
      </c>
      <c r="I47" s="438">
        <v>4.5264019831656359E-3</v>
      </c>
      <c r="J47" s="438">
        <v>3.5097880080705323E-3</v>
      </c>
      <c r="K47" s="438">
        <v>5.9320469663881874E-4</v>
      </c>
      <c r="L47" s="438">
        <v>4.0089272640607574E-3</v>
      </c>
      <c r="M47" s="438">
        <v>4.354984205637861E-3</v>
      </c>
      <c r="N47" s="438">
        <v>5.0812296692903424E-3</v>
      </c>
      <c r="O47" s="438">
        <v>9.4079828462640749E-3</v>
      </c>
      <c r="P47" s="438">
        <v>6.8508874325844118E-3</v>
      </c>
      <c r="Q47" s="438">
        <v>4.9326195998779538E-3</v>
      </c>
      <c r="R47" s="438">
        <v>5.2820069581714551E-3</v>
      </c>
      <c r="S47" s="438">
        <v>5.9239842016107014E-3</v>
      </c>
      <c r="T47" s="438">
        <v>4.525301240207791E-3</v>
      </c>
      <c r="U47" s="438">
        <v>2.9740094821368067E-3</v>
      </c>
      <c r="V47" s="438">
        <v>2.4613791223932991E-3</v>
      </c>
      <c r="W47" s="438">
        <v>5.3933206822643883E-3</v>
      </c>
      <c r="X47" s="438">
        <v>2.3559960976112086E-3</v>
      </c>
      <c r="Y47" s="438">
        <v>2.1699642524089526E-3</v>
      </c>
      <c r="Z47" s="438">
        <v>3.1541836489256897E-3</v>
      </c>
      <c r="AA47" s="438">
        <v>6.4954715360083549E-3</v>
      </c>
      <c r="AB47" s="438">
        <v>3.4492029667704555E-3</v>
      </c>
      <c r="AC47" s="438">
        <v>8.2285293072411735E-3</v>
      </c>
      <c r="AD47" s="438">
        <v>8.0924906405686128E-3</v>
      </c>
      <c r="AE47" s="438">
        <v>1.8689802616197432E-2</v>
      </c>
      <c r="AF47" s="438">
        <v>1.0791633332963206E-2</v>
      </c>
      <c r="AG47" s="438">
        <v>7.2673280902037611E-3</v>
      </c>
      <c r="AH47" s="438">
        <v>4.3516156353324955E-3</v>
      </c>
      <c r="AI47" s="438">
        <v>4.8477269945650806E-3</v>
      </c>
      <c r="AJ47" s="438">
        <v>8.7775748762198604E-3</v>
      </c>
      <c r="AK47" s="438">
        <v>4.0055465923380298E-3</v>
      </c>
      <c r="AL47" s="438">
        <v>5.4616253916631935E-3</v>
      </c>
      <c r="AM47" s="438">
        <v>7.7469576605740916E-3</v>
      </c>
      <c r="AN47" s="438">
        <v>3.6027112976760849E-3</v>
      </c>
      <c r="AO47" s="438">
        <v>3.6928184721223022E-3</v>
      </c>
      <c r="AP47" s="438">
        <v>2.776856916727109E-3</v>
      </c>
      <c r="AQ47" s="438">
        <v>3.9973734795231419E-3</v>
      </c>
      <c r="AR47" s="438">
        <v>2.5800470676776641E-3</v>
      </c>
      <c r="AS47" s="439">
        <v>1.0039736487645272</v>
      </c>
      <c r="AT47" s="436">
        <v>1.2274909968835952</v>
      </c>
    </row>
    <row r="48" spans="1:46" s="306" customFormat="1" ht="18" customHeight="1" thickBot="1" x14ac:dyDescent="0.2">
      <c r="A48" s="30" t="s">
        <v>199</v>
      </c>
      <c r="B48" s="308" t="s">
        <v>462</v>
      </c>
      <c r="C48" s="440">
        <v>1.3113855450219258</v>
      </c>
      <c r="D48" s="441">
        <v>1.1620499252676697</v>
      </c>
      <c r="E48" s="441">
        <v>1.3388080811735377</v>
      </c>
      <c r="F48" s="441">
        <v>1.4376378182534211</v>
      </c>
      <c r="G48" s="441">
        <v>1.3897899004523107</v>
      </c>
      <c r="H48" s="441">
        <v>1.2537831614234209</v>
      </c>
      <c r="I48" s="441">
        <v>1.3470224400016648</v>
      </c>
      <c r="J48" s="441">
        <v>1.2839997230529856</v>
      </c>
      <c r="K48" s="441">
        <v>1.0769798356252795</v>
      </c>
      <c r="L48" s="441">
        <v>1.3530859704181954</v>
      </c>
      <c r="M48" s="441">
        <v>1.2908667204882756</v>
      </c>
      <c r="N48" s="441">
        <v>1.289480437718846</v>
      </c>
      <c r="O48" s="441">
        <v>1.3021895635089222</v>
      </c>
      <c r="P48" s="441">
        <v>1.5430366211097071</v>
      </c>
      <c r="Q48" s="441">
        <v>1.3459183290269507</v>
      </c>
      <c r="R48" s="441">
        <v>1.4338823614593503</v>
      </c>
      <c r="S48" s="441">
        <v>1.3497093356544405</v>
      </c>
      <c r="T48" s="441">
        <v>1.3445923715699672</v>
      </c>
      <c r="U48" s="441">
        <v>1.3537893511572412</v>
      </c>
      <c r="V48" s="441">
        <v>1.3015193613298424</v>
      </c>
      <c r="W48" s="441">
        <v>1.3690516432765307</v>
      </c>
      <c r="X48" s="441">
        <v>1.3144702389594991</v>
      </c>
      <c r="Y48" s="441">
        <v>1.6889406711855675</v>
      </c>
      <c r="Z48" s="441">
        <v>1.2600847240557842</v>
      </c>
      <c r="AA48" s="441">
        <v>1.5495588543328325</v>
      </c>
      <c r="AB48" s="441">
        <v>1.3739387390551865</v>
      </c>
      <c r="AC48" s="441">
        <v>1.402089192172935</v>
      </c>
      <c r="AD48" s="441">
        <v>1.2430461188408104</v>
      </c>
      <c r="AE48" s="441">
        <v>1.5167567582950527</v>
      </c>
      <c r="AF48" s="441">
        <v>1.2861580743357799</v>
      </c>
      <c r="AG48" s="441">
        <v>1.2833057758732345</v>
      </c>
      <c r="AH48" s="441">
        <v>1.3279952972590148</v>
      </c>
      <c r="AI48" s="441">
        <v>1.161598159393388</v>
      </c>
      <c r="AJ48" s="441">
        <v>1.4288001960923327</v>
      </c>
      <c r="AK48" s="441">
        <v>1.4724444407405115</v>
      </c>
      <c r="AL48" s="441">
        <v>1.2760274798699991</v>
      </c>
      <c r="AM48" s="441">
        <v>1.2788776357393399</v>
      </c>
      <c r="AN48" s="441">
        <v>1.2495719602998268</v>
      </c>
      <c r="AO48" s="441">
        <v>1.3369976304544011</v>
      </c>
      <c r="AP48" s="441">
        <v>1.3395191545539344</v>
      </c>
      <c r="AQ48" s="441">
        <v>1.3493517246954998</v>
      </c>
      <c r="AR48" s="441">
        <v>1.5376723482624015</v>
      </c>
      <c r="AS48" s="441">
        <v>1.6391153421779403</v>
      </c>
      <c r="AT48" s="442"/>
    </row>
  </sheetData>
  <phoneticPr fontId="5"/>
  <pageMargins left="0.59055118110236227" right="0.39370078740157483" top="0.59055118110236227" bottom="0.59055118110236227" header="0.31496062992125984" footer="0.31496062992125984"/>
  <pageSetup paperSize="9" scale="28" orientation="landscape" verticalDpi="200" r:id="rId1"/>
  <headerFooter alignWithMargins="0">
    <oddHeader>&amp;L&amp;F&amp;R&amp;A</oddHeader>
    <oddFooter>&amp;R&amp;P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79998168889431442"/>
    <pageSetUpPr fitToPage="1"/>
  </sheetPr>
  <dimension ref="A1:K46"/>
  <sheetViews>
    <sheetView workbookViewId="0"/>
  </sheetViews>
  <sheetFormatPr defaultRowHeight="13.5" x14ac:dyDescent="0.15"/>
  <cols>
    <col min="1" max="1" width="4.75" style="310" customWidth="1"/>
    <col min="2" max="2" width="18.375" style="310" customWidth="1"/>
    <col min="3" max="11" width="11.25" style="310" customWidth="1"/>
    <col min="12" max="16384" width="9" style="310"/>
  </cols>
  <sheetData>
    <row r="1" spans="1:11" ht="14.25" thickBot="1" x14ac:dyDescent="0.2"/>
    <row r="2" spans="1:11" ht="33.75" customHeight="1" thickBot="1" x14ac:dyDescent="0.2">
      <c r="A2" s="451"/>
      <c r="B2" s="452"/>
      <c r="C2" s="443" t="s">
        <v>463</v>
      </c>
      <c r="D2" s="444" t="s">
        <v>464</v>
      </c>
      <c r="E2" s="445" t="s">
        <v>465</v>
      </c>
      <c r="F2" s="446" t="s">
        <v>466</v>
      </c>
      <c r="G2" s="447" t="s">
        <v>467</v>
      </c>
      <c r="H2" s="448" t="s">
        <v>468</v>
      </c>
      <c r="I2" s="448" t="s">
        <v>469</v>
      </c>
      <c r="J2" s="448" t="s">
        <v>470</v>
      </c>
      <c r="K2" s="449" t="s">
        <v>471</v>
      </c>
    </row>
    <row r="3" spans="1:11" ht="14.25" x14ac:dyDescent="0.15">
      <c r="A3" s="453" t="s">
        <v>182</v>
      </c>
      <c r="B3" s="454" t="s">
        <v>231</v>
      </c>
      <c r="C3" s="455">
        <v>87096</v>
      </c>
      <c r="D3" s="450">
        <v>27946</v>
      </c>
      <c r="E3" s="450">
        <v>45756</v>
      </c>
      <c r="F3" s="456">
        <v>13394</v>
      </c>
      <c r="G3" s="450">
        <v>1668</v>
      </c>
      <c r="H3" s="457">
        <v>9612</v>
      </c>
      <c r="I3" s="450">
        <v>4056</v>
      </c>
      <c r="J3" s="450">
        <v>5556</v>
      </c>
      <c r="K3" s="450">
        <v>2114</v>
      </c>
    </row>
    <row r="4" spans="1:11" ht="14.25" x14ac:dyDescent="0.15">
      <c r="A4" s="453" t="s">
        <v>208</v>
      </c>
      <c r="B4" s="451" t="s">
        <v>472</v>
      </c>
      <c r="C4" s="450">
        <v>1719</v>
      </c>
      <c r="D4" s="450">
        <v>738</v>
      </c>
      <c r="E4" s="450">
        <v>389</v>
      </c>
      <c r="F4" s="457">
        <v>592</v>
      </c>
      <c r="G4" s="450">
        <v>55</v>
      </c>
      <c r="H4" s="457">
        <v>488</v>
      </c>
      <c r="I4" s="450">
        <v>353</v>
      </c>
      <c r="J4" s="450">
        <v>135</v>
      </c>
      <c r="K4" s="450">
        <v>49</v>
      </c>
    </row>
    <row r="5" spans="1:11" ht="14.25" x14ac:dyDescent="0.15">
      <c r="A5" s="453" t="s">
        <v>209</v>
      </c>
      <c r="B5" s="454" t="s">
        <v>473</v>
      </c>
      <c r="C5" s="450">
        <v>4080</v>
      </c>
      <c r="D5" s="450">
        <v>1764</v>
      </c>
      <c r="E5" s="450">
        <v>1086</v>
      </c>
      <c r="F5" s="457">
        <v>1230</v>
      </c>
      <c r="G5" s="450">
        <v>112</v>
      </c>
      <c r="H5" s="457">
        <v>885</v>
      </c>
      <c r="I5" s="450">
        <v>562</v>
      </c>
      <c r="J5" s="450">
        <v>323</v>
      </c>
      <c r="K5" s="450">
        <v>233</v>
      </c>
    </row>
    <row r="6" spans="1:11" ht="14.25" x14ac:dyDescent="0.15">
      <c r="A6" s="453" t="s">
        <v>183</v>
      </c>
      <c r="B6" s="451" t="s">
        <v>27</v>
      </c>
      <c r="C6" s="450">
        <v>857</v>
      </c>
      <c r="D6" s="450">
        <v>22</v>
      </c>
      <c r="E6" s="450">
        <v>15</v>
      </c>
      <c r="F6" s="457">
        <v>820</v>
      </c>
      <c r="G6" s="450">
        <v>169</v>
      </c>
      <c r="H6" s="457">
        <v>628</v>
      </c>
      <c r="I6" s="450">
        <v>571</v>
      </c>
      <c r="J6" s="450">
        <v>57</v>
      </c>
      <c r="K6" s="450">
        <v>23</v>
      </c>
    </row>
    <row r="7" spans="1:11" ht="14.25" x14ac:dyDescent="0.15">
      <c r="A7" s="453" t="s">
        <v>3</v>
      </c>
      <c r="B7" s="451" t="s">
        <v>474</v>
      </c>
      <c r="C7" s="450">
        <v>79115</v>
      </c>
      <c r="D7" s="450">
        <v>1578</v>
      </c>
      <c r="E7" s="450">
        <v>701</v>
      </c>
      <c r="F7" s="457">
        <v>76836</v>
      </c>
      <c r="G7" s="450">
        <v>3357</v>
      </c>
      <c r="H7" s="457">
        <v>71232</v>
      </c>
      <c r="I7" s="450">
        <v>32917</v>
      </c>
      <c r="J7" s="450">
        <v>38315</v>
      </c>
      <c r="K7" s="450">
        <v>2247</v>
      </c>
    </row>
    <row r="8" spans="1:11" ht="14.25" x14ac:dyDescent="0.15">
      <c r="A8" s="453" t="s">
        <v>7</v>
      </c>
      <c r="B8" s="451" t="s">
        <v>28</v>
      </c>
      <c r="C8" s="450">
        <v>32231</v>
      </c>
      <c r="D8" s="450">
        <v>6881</v>
      </c>
      <c r="E8" s="450">
        <v>2949</v>
      </c>
      <c r="F8" s="457">
        <v>22401</v>
      </c>
      <c r="G8" s="450">
        <v>2745</v>
      </c>
      <c r="H8" s="457">
        <v>19225</v>
      </c>
      <c r="I8" s="450">
        <v>12767</v>
      </c>
      <c r="J8" s="450">
        <v>6458</v>
      </c>
      <c r="K8" s="450">
        <v>431</v>
      </c>
    </row>
    <row r="9" spans="1:11" ht="14.25" x14ac:dyDescent="0.15">
      <c r="A9" s="453" t="s">
        <v>8</v>
      </c>
      <c r="B9" s="451" t="s">
        <v>149</v>
      </c>
      <c r="C9" s="450">
        <v>36603</v>
      </c>
      <c r="D9" s="450">
        <v>4368</v>
      </c>
      <c r="E9" s="450">
        <v>1208</v>
      </c>
      <c r="F9" s="457">
        <v>31027</v>
      </c>
      <c r="G9" s="450">
        <v>3322</v>
      </c>
      <c r="H9" s="457">
        <v>27425</v>
      </c>
      <c r="I9" s="450">
        <v>20255</v>
      </c>
      <c r="J9" s="450">
        <v>7170</v>
      </c>
      <c r="K9" s="450">
        <v>280</v>
      </c>
    </row>
    <row r="10" spans="1:11" ht="14.25" x14ac:dyDescent="0.15">
      <c r="A10" s="453" t="s">
        <v>12</v>
      </c>
      <c r="B10" s="451" t="s">
        <v>29</v>
      </c>
      <c r="C10" s="450">
        <v>15828</v>
      </c>
      <c r="D10" s="450">
        <v>38</v>
      </c>
      <c r="E10" s="450">
        <v>12</v>
      </c>
      <c r="F10" s="457">
        <v>15778</v>
      </c>
      <c r="G10" s="450">
        <v>444</v>
      </c>
      <c r="H10" s="457">
        <v>15252</v>
      </c>
      <c r="I10" s="450">
        <v>12971</v>
      </c>
      <c r="J10" s="450">
        <v>2281</v>
      </c>
      <c r="K10" s="450">
        <v>82</v>
      </c>
    </row>
    <row r="11" spans="1:11" ht="14.25" x14ac:dyDescent="0.15">
      <c r="A11" s="453" t="s">
        <v>13</v>
      </c>
      <c r="B11" s="454" t="s">
        <v>30</v>
      </c>
      <c r="C11" s="450">
        <v>962</v>
      </c>
      <c r="D11" s="450">
        <v>0</v>
      </c>
      <c r="E11" s="450">
        <v>0</v>
      </c>
      <c r="F11" s="457">
        <v>962</v>
      </c>
      <c r="G11" s="450">
        <v>61</v>
      </c>
      <c r="H11" s="457">
        <v>895</v>
      </c>
      <c r="I11" s="450">
        <v>736</v>
      </c>
      <c r="J11" s="450">
        <v>159</v>
      </c>
      <c r="K11" s="450">
        <v>6</v>
      </c>
    </row>
    <row r="12" spans="1:11" ht="14.25" x14ac:dyDescent="0.15">
      <c r="A12" s="453" t="s">
        <v>14</v>
      </c>
      <c r="B12" s="451" t="s">
        <v>475</v>
      </c>
      <c r="C12" s="450">
        <v>68217</v>
      </c>
      <c r="D12" s="450">
        <v>2379</v>
      </c>
      <c r="E12" s="450">
        <v>542</v>
      </c>
      <c r="F12" s="457">
        <v>65296</v>
      </c>
      <c r="G12" s="450">
        <v>4223</v>
      </c>
      <c r="H12" s="457">
        <v>60236</v>
      </c>
      <c r="I12" s="450">
        <v>42334</v>
      </c>
      <c r="J12" s="450">
        <v>17902</v>
      </c>
      <c r="K12" s="450">
        <v>837</v>
      </c>
    </row>
    <row r="13" spans="1:11" ht="14.25" x14ac:dyDescent="0.15">
      <c r="A13" s="453" t="s">
        <v>15</v>
      </c>
      <c r="B13" s="451" t="s">
        <v>476</v>
      </c>
      <c r="C13" s="450">
        <v>15557</v>
      </c>
      <c r="D13" s="450">
        <v>751</v>
      </c>
      <c r="E13" s="450">
        <v>162</v>
      </c>
      <c r="F13" s="457">
        <v>14644</v>
      </c>
      <c r="G13" s="450">
        <v>620</v>
      </c>
      <c r="H13" s="457">
        <v>13653</v>
      </c>
      <c r="I13" s="450">
        <v>10177</v>
      </c>
      <c r="J13" s="450">
        <v>3476</v>
      </c>
      <c r="K13" s="450">
        <v>371</v>
      </c>
    </row>
    <row r="14" spans="1:11" ht="14.25" x14ac:dyDescent="0.15">
      <c r="A14" s="453" t="s">
        <v>16</v>
      </c>
      <c r="B14" s="451" t="s">
        <v>237</v>
      </c>
      <c r="C14" s="450">
        <v>14876</v>
      </c>
      <c r="D14" s="450">
        <v>2628</v>
      </c>
      <c r="E14" s="450">
        <v>992</v>
      </c>
      <c r="F14" s="457">
        <v>11256</v>
      </c>
      <c r="G14" s="450">
        <v>817</v>
      </c>
      <c r="H14" s="457">
        <v>10379</v>
      </c>
      <c r="I14" s="450">
        <v>7945</v>
      </c>
      <c r="J14" s="450">
        <v>2434</v>
      </c>
      <c r="K14" s="450">
        <v>60</v>
      </c>
    </row>
    <row r="15" spans="1:11" ht="14.25" x14ac:dyDescent="0.15">
      <c r="A15" s="453" t="s">
        <v>17</v>
      </c>
      <c r="B15" s="451" t="s">
        <v>267</v>
      </c>
      <c r="C15" s="450">
        <v>19278</v>
      </c>
      <c r="D15" s="450">
        <v>858</v>
      </c>
      <c r="E15" s="450">
        <v>236</v>
      </c>
      <c r="F15" s="457">
        <v>18184</v>
      </c>
      <c r="G15" s="450">
        <v>1277</v>
      </c>
      <c r="H15" s="457">
        <v>16776</v>
      </c>
      <c r="I15" s="450">
        <v>14370</v>
      </c>
      <c r="J15" s="450">
        <v>2406</v>
      </c>
      <c r="K15" s="450">
        <v>131</v>
      </c>
    </row>
    <row r="16" spans="1:11" ht="14.25" x14ac:dyDescent="0.15">
      <c r="A16" s="453" t="s">
        <v>18</v>
      </c>
      <c r="B16" s="451" t="s">
        <v>31</v>
      </c>
      <c r="C16" s="450">
        <v>34683</v>
      </c>
      <c r="D16" s="450">
        <v>813</v>
      </c>
      <c r="E16" s="450">
        <v>216</v>
      </c>
      <c r="F16" s="457">
        <v>33654</v>
      </c>
      <c r="G16" s="450">
        <v>1471</v>
      </c>
      <c r="H16" s="457">
        <v>32013</v>
      </c>
      <c r="I16" s="450">
        <v>29618</v>
      </c>
      <c r="J16" s="450">
        <v>2395</v>
      </c>
      <c r="K16" s="450">
        <v>170</v>
      </c>
    </row>
    <row r="17" spans="1:11" ht="14.25" x14ac:dyDescent="0.15">
      <c r="A17" s="453" t="s">
        <v>19</v>
      </c>
      <c r="B17" s="451" t="s">
        <v>32</v>
      </c>
      <c r="C17" s="450">
        <v>10546</v>
      </c>
      <c r="D17" s="450">
        <v>485</v>
      </c>
      <c r="E17" s="450">
        <v>135</v>
      </c>
      <c r="F17" s="457">
        <v>9926</v>
      </c>
      <c r="G17" s="450">
        <v>516</v>
      </c>
      <c r="H17" s="457">
        <v>9303</v>
      </c>
      <c r="I17" s="450">
        <v>8033</v>
      </c>
      <c r="J17" s="450">
        <v>1270</v>
      </c>
      <c r="K17" s="450">
        <v>107</v>
      </c>
    </row>
    <row r="18" spans="1:11" ht="14.25" x14ac:dyDescent="0.15">
      <c r="A18" s="453" t="s">
        <v>20</v>
      </c>
      <c r="B18" s="451" t="s">
        <v>33</v>
      </c>
      <c r="C18" s="450">
        <v>80754</v>
      </c>
      <c r="D18" s="450">
        <v>5401</v>
      </c>
      <c r="E18" s="450">
        <v>1153</v>
      </c>
      <c r="F18" s="457">
        <v>74200</v>
      </c>
      <c r="G18" s="450">
        <v>7698</v>
      </c>
      <c r="H18" s="457">
        <v>65467</v>
      </c>
      <c r="I18" s="450">
        <v>52494</v>
      </c>
      <c r="J18" s="450">
        <v>12973</v>
      </c>
      <c r="K18" s="450">
        <v>1035</v>
      </c>
    </row>
    <row r="19" spans="1:11" ht="14.25" x14ac:dyDescent="0.15">
      <c r="A19" s="453" t="s">
        <v>21</v>
      </c>
      <c r="B19" s="451" t="s">
        <v>477</v>
      </c>
      <c r="C19" s="450">
        <v>34755</v>
      </c>
      <c r="D19" s="450">
        <v>932</v>
      </c>
      <c r="E19" s="450">
        <v>157</v>
      </c>
      <c r="F19" s="457">
        <v>33666</v>
      </c>
      <c r="G19" s="450">
        <v>2143</v>
      </c>
      <c r="H19" s="457">
        <v>31232</v>
      </c>
      <c r="I19" s="450">
        <v>26139</v>
      </c>
      <c r="J19" s="450">
        <v>5093</v>
      </c>
      <c r="K19" s="450">
        <v>291</v>
      </c>
    </row>
    <row r="20" spans="1:11" ht="14.25" x14ac:dyDescent="0.15">
      <c r="A20" s="453" t="s">
        <v>22</v>
      </c>
      <c r="B20" s="451" t="s">
        <v>478</v>
      </c>
      <c r="C20" s="450">
        <v>84505</v>
      </c>
      <c r="D20" s="450">
        <v>4098</v>
      </c>
      <c r="E20" s="450">
        <v>819</v>
      </c>
      <c r="F20" s="457">
        <v>79588</v>
      </c>
      <c r="G20" s="450">
        <v>7835</v>
      </c>
      <c r="H20" s="457">
        <v>71061</v>
      </c>
      <c r="I20" s="450">
        <v>61743</v>
      </c>
      <c r="J20" s="450">
        <v>9318</v>
      </c>
      <c r="K20" s="450">
        <v>692</v>
      </c>
    </row>
    <row r="21" spans="1:11" ht="14.25" x14ac:dyDescent="0.15">
      <c r="A21" s="453" t="s">
        <v>23</v>
      </c>
      <c r="B21" s="451" t="s">
        <v>479</v>
      </c>
      <c r="C21" s="450">
        <v>18144</v>
      </c>
      <c r="D21" s="450">
        <v>275</v>
      </c>
      <c r="E21" s="450">
        <v>85</v>
      </c>
      <c r="F21" s="457">
        <v>17784</v>
      </c>
      <c r="G21" s="450">
        <v>1006</v>
      </c>
      <c r="H21" s="457">
        <v>16605</v>
      </c>
      <c r="I21" s="450">
        <v>12660</v>
      </c>
      <c r="J21" s="450">
        <v>3945</v>
      </c>
      <c r="K21" s="450">
        <v>173</v>
      </c>
    </row>
    <row r="22" spans="1:11" ht="14.25" x14ac:dyDescent="0.15">
      <c r="A22" s="453" t="s">
        <v>24</v>
      </c>
      <c r="B22" s="451" t="s">
        <v>480</v>
      </c>
      <c r="C22" s="450">
        <v>12418</v>
      </c>
      <c r="D22" s="450">
        <v>172</v>
      </c>
      <c r="E22" s="450">
        <v>43</v>
      </c>
      <c r="F22" s="457">
        <v>12203</v>
      </c>
      <c r="G22" s="450">
        <v>437</v>
      </c>
      <c r="H22" s="457">
        <v>11593</v>
      </c>
      <c r="I22" s="450">
        <v>8912</v>
      </c>
      <c r="J22" s="450">
        <v>2681</v>
      </c>
      <c r="K22" s="450">
        <v>173</v>
      </c>
    </row>
    <row r="23" spans="1:11" ht="14.25" x14ac:dyDescent="0.15">
      <c r="A23" s="453" t="s">
        <v>25</v>
      </c>
      <c r="B23" s="451" t="s">
        <v>34</v>
      </c>
      <c r="C23" s="450">
        <v>53418</v>
      </c>
      <c r="D23" s="450">
        <v>1185</v>
      </c>
      <c r="E23" s="450">
        <v>326</v>
      </c>
      <c r="F23" s="457">
        <v>51907</v>
      </c>
      <c r="G23" s="450">
        <v>2066</v>
      </c>
      <c r="H23" s="457">
        <v>49463</v>
      </c>
      <c r="I23" s="450">
        <v>39070</v>
      </c>
      <c r="J23" s="450">
        <v>10393</v>
      </c>
      <c r="K23" s="450">
        <v>378</v>
      </c>
    </row>
    <row r="24" spans="1:11" ht="14.25" x14ac:dyDescent="0.15">
      <c r="A24" s="453" t="s">
        <v>26</v>
      </c>
      <c r="B24" s="451" t="s">
        <v>481</v>
      </c>
      <c r="C24" s="450">
        <v>8010</v>
      </c>
      <c r="D24" s="450">
        <v>20</v>
      </c>
      <c r="E24" s="450">
        <v>4</v>
      </c>
      <c r="F24" s="457">
        <v>7986</v>
      </c>
      <c r="G24" s="450">
        <v>113</v>
      </c>
      <c r="H24" s="457">
        <v>7861</v>
      </c>
      <c r="I24" s="450">
        <v>6568</v>
      </c>
      <c r="J24" s="450">
        <v>1293</v>
      </c>
      <c r="K24" s="450">
        <v>12</v>
      </c>
    </row>
    <row r="25" spans="1:11" ht="14.25" x14ac:dyDescent="0.15">
      <c r="A25" s="453" t="s">
        <v>53</v>
      </c>
      <c r="B25" s="451" t="s">
        <v>482</v>
      </c>
      <c r="C25" s="450">
        <v>275578</v>
      </c>
      <c r="D25" s="450">
        <v>1648</v>
      </c>
      <c r="E25" s="450">
        <v>364</v>
      </c>
      <c r="F25" s="457">
        <v>273566</v>
      </c>
      <c r="G25" s="450">
        <v>3342</v>
      </c>
      <c r="H25" s="457">
        <v>268500</v>
      </c>
      <c r="I25" s="450">
        <v>240139</v>
      </c>
      <c r="J25" s="450">
        <v>28361</v>
      </c>
      <c r="K25" s="450">
        <v>1724</v>
      </c>
    </row>
    <row r="26" spans="1:11" ht="14.25" x14ac:dyDescent="0.15">
      <c r="A26" s="453" t="s">
        <v>121</v>
      </c>
      <c r="B26" s="451" t="s">
        <v>240</v>
      </c>
      <c r="C26" s="450">
        <v>15099</v>
      </c>
      <c r="D26" s="450">
        <v>2</v>
      </c>
      <c r="E26" s="450">
        <v>0</v>
      </c>
      <c r="F26" s="457">
        <v>15097</v>
      </c>
      <c r="G26" s="450">
        <v>156</v>
      </c>
      <c r="H26" s="457">
        <v>14919</v>
      </c>
      <c r="I26" s="450">
        <v>13244</v>
      </c>
      <c r="J26" s="450">
        <v>1675</v>
      </c>
      <c r="K26" s="450">
        <v>22</v>
      </c>
    </row>
    <row r="27" spans="1:11" ht="14.25" x14ac:dyDescent="0.15">
      <c r="A27" s="453" t="s">
        <v>122</v>
      </c>
      <c r="B27" s="451" t="s">
        <v>268</v>
      </c>
      <c r="C27" s="450">
        <v>15874</v>
      </c>
      <c r="D27" s="450">
        <v>193</v>
      </c>
      <c r="E27" s="450">
        <v>35</v>
      </c>
      <c r="F27" s="457">
        <v>15646</v>
      </c>
      <c r="G27" s="450">
        <v>491</v>
      </c>
      <c r="H27" s="457">
        <v>15090</v>
      </c>
      <c r="I27" s="450">
        <v>13519</v>
      </c>
      <c r="J27" s="450">
        <v>1571</v>
      </c>
      <c r="K27" s="450">
        <v>65</v>
      </c>
    </row>
    <row r="28" spans="1:11" ht="14.25" x14ac:dyDescent="0.15">
      <c r="A28" s="453" t="s">
        <v>124</v>
      </c>
      <c r="B28" s="451" t="s">
        <v>52</v>
      </c>
      <c r="C28" s="450">
        <v>44665</v>
      </c>
      <c r="D28" s="450">
        <v>5017</v>
      </c>
      <c r="E28" s="450">
        <v>1373</v>
      </c>
      <c r="F28" s="457">
        <v>38275</v>
      </c>
      <c r="G28" s="450">
        <v>4747</v>
      </c>
      <c r="H28" s="457">
        <v>32839</v>
      </c>
      <c r="I28" s="450">
        <v>25564</v>
      </c>
      <c r="J28" s="450">
        <v>7275</v>
      </c>
      <c r="K28" s="450">
        <v>689</v>
      </c>
    </row>
    <row r="29" spans="1:11" ht="14.25" x14ac:dyDescent="0.15">
      <c r="A29" s="453" t="s">
        <v>184</v>
      </c>
      <c r="B29" s="451" t="s">
        <v>35</v>
      </c>
      <c r="C29" s="450">
        <v>281712</v>
      </c>
      <c r="D29" s="450">
        <v>22926</v>
      </c>
      <c r="E29" s="450">
        <v>6558</v>
      </c>
      <c r="F29" s="457">
        <v>252228</v>
      </c>
      <c r="G29" s="450">
        <v>40702</v>
      </c>
      <c r="H29" s="457">
        <v>202678</v>
      </c>
      <c r="I29" s="450">
        <v>174533</v>
      </c>
      <c r="J29" s="450">
        <v>28145</v>
      </c>
      <c r="K29" s="450">
        <v>8848</v>
      </c>
    </row>
    <row r="30" spans="1:11" ht="14.25" x14ac:dyDescent="0.15">
      <c r="A30" s="453" t="s">
        <v>185</v>
      </c>
      <c r="B30" s="451" t="s">
        <v>241</v>
      </c>
      <c r="C30" s="450">
        <v>16448</v>
      </c>
      <c r="D30" s="450">
        <v>0</v>
      </c>
      <c r="E30" s="450">
        <v>0</v>
      </c>
      <c r="F30" s="457">
        <v>16448</v>
      </c>
      <c r="G30" s="450">
        <v>219</v>
      </c>
      <c r="H30" s="457">
        <v>16201</v>
      </c>
      <c r="I30" s="450">
        <v>15277</v>
      </c>
      <c r="J30" s="450">
        <v>924</v>
      </c>
      <c r="K30" s="450">
        <v>28</v>
      </c>
    </row>
    <row r="31" spans="1:11" ht="14.25" x14ac:dyDescent="0.15">
      <c r="A31" s="453" t="s">
        <v>186</v>
      </c>
      <c r="B31" s="451" t="s">
        <v>242</v>
      </c>
      <c r="C31" s="450">
        <v>6111</v>
      </c>
      <c r="D31" s="450">
        <v>0</v>
      </c>
      <c r="E31" s="450">
        <v>0</v>
      </c>
      <c r="F31" s="457">
        <v>6111</v>
      </c>
      <c r="G31" s="450">
        <v>7</v>
      </c>
      <c r="H31" s="457">
        <v>6071</v>
      </c>
      <c r="I31" s="450">
        <v>5384</v>
      </c>
      <c r="J31" s="450">
        <v>687</v>
      </c>
      <c r="K31" s="450">
        <v>33</v>
      </c>
    </row>
    <row r="32" spans="1:11" ht="14.25" x14ac:dyDescent="0.15">
      <c r="A32" s="453" t="s">
        <v>187</v>
      </c>
      <c r="B32" s="451" t="s">
        <v>243</v>
      </c>
      <c r="C32" s="450">
        <v>26544</v>
      </c>
      <c r="D32" s="450">
        <v>563</v>
      </c>
      <c r="E32" s="450">
        <v>137</v>
      </c>
      <c r="F32" s="457">
        <v>25844</v>
      </c>
      <c r="G32" s="450">
        <v>1938</v>
      </c>
      <c r="H32" s="457">
        <v>23544</v>
      </c>
      <c r="I32" s="450">
        <v>18677</v>
      </c>
      <c r="J32" s="450">
        <v>4867</v>
      </c>
      <c r="K32" s="450">
        <v>362</v>
      </c>
    </row>
    <row r="33" spans="1:11" ht="14.25" x14ac:dyDescent="0.15">
      <c r="A33" s="453" t="s">
        <v>188</v>
      </c>
      <c r="B33" s="451" t="s">
        <v>244</v>
      </c>
      <c r="C33" s="450">
        <v>661068</v>
      </c>
      <c r="D33" s="450">
        <v>26799</v>
      </c>
      <c r="E33" s="450">
        <v>11454</v>
      </c>
      <c r="F33" s="457">
        <v>622815</v>
      </c>
      <c r="G33" s="450">
        <v>39326</v>
      </c>
      <c r="H33" s="457">
        <v>568782</v>
      </c>
      <c r="I33" s="450">
        <v>284935</v>
      </c>
      <c r="J33" s="450">
        <v>283847</v>
      </c>
      <c r="K33" s="450">
        <v>14707</v>
      </c>
    </row>
    <row r="34" spans="1:11" ht="14.25" x14ac:dyDescent="0.15">
      <c r="A34" s="453" t="s">
        <v>189</v>
      </c>
      <c r="B34" s="451" t="s">
        <v>36</v>
      </c>
      <c r="C34" s="450">
        <v>95409</v>
      </c>
      <c r="D34" s="450">
        <v>1990</v>
      </c>
      <c r="E34" s="450">
        <v>235</v>
      </c>
      <c r="F34" s="457">
        <v>93184</v>
      </c>
      <c r="G34" s="450">
        <v>2876</v>
      </c>
      <c r="H34" s="457">
        <v>89860</v>
      </c>
      <c r="I34" s="450">
        <v>72818</v>
      </c>
      <c r="J34" s="450">
        <v>17042</v>
      </c>
      <c r="K34" s="450">
        <v>448</v>
      </c>
    </row>
    <row r="35" spans="1:11" ht="14.25" x14ac:dyDescent="0.15">
      <c r="A35" s="453" t="s">
        <v>190</v>
      </c>
      <c r="B35" s="451" t="s">
        <v>37</v>
      </c>
      <c r="C35" s="450">
        <v>49119</v>
      </c>
      <c r="D35" s="450">
        <v>7738</v>
      </c>
      <c r="E35" s="450">
        <v>1750</v>
      </c>
      <c r="F35" s="457">
        <v>39631</v>
      </c>
      <c r="G35" s="450">
        <v>12803</v>
      </c>
      <c r="H35" s="457">
        <v>26057</v>
      </c>
      <c r="I35" s="450">
        <v>18406</v>
      </c>
      <c r="J35" s="450">
        <v>7651</v>
      </c>
      <c r="K35" s="450">
        <v>771</v>
      </c>
    </row>
    <row r="36" spans="1:11" ht="14.25" x14ac:dyDescent="0.15">
      <c r="A36" s="453" t="s">
        <v>191</v>
      </c>
      <c r="B36" s="451" t="s">
        <v>483</v>
      </c>
      <c r="C36" s="450">
        <v>228309</v>
      </c>
      <c r="D36" s="450">
        <v>6589</v>
      </c>
      <c r="E36" s="450">
        <v>1035</v>
      </c>
      <c r="F36" s="457">
        <v>220685</v>
      </c>
      <c r="G36" s="450">
        <v>8833</v>
      </c>
      <c r="H36" s="457">
        <v>207117</v>
      </c>
      <c r="I36" s="450">
        <v>154079</v>
      </c>
      <c r="J36" s="450">
        <v>53038</v>
      </c>
      <c r="K36" s="450">
        <v>4735</v>
      </c>
    </row>
    <row r="37" spans="1:11" ht="14.25" x14ac:dyDescent="0.15">
      <c r="A37" s="453" t="s">
        <v>192</v>
      </c>
      <c r="B37" s="451" t="s">
        <v>484</v>
      </c>
      <c r="C37" s="450">
        <v>81997</v>
      </c>
      <c r="D37" s="450">
        <v>2942</v>
      </c>
      <c r="E37" s="450">
        <v>192</v>
      </c>
      <c r="F37" s="457">
        <v>78863</v>
      </c>
      <c r="G37" s="450">
        <v>4134</v>
      </c>
      <c r="H37" s="457">
        <v>73570</v>
      </c>
      <c r="I37" s="450">
        <v>65414</v>
      </c>
      <c r="J37" s="450">
        <v>8156</v>
      </c>
      <c r="K37" s="450">
        <v>1159</v>
      </c>
    </row>
    <row r="38" spans="1:11" ht="14.25" x14ac:dyDescent="0.15">
      <c r="A38" s="453" t="s">
        <v>193</v>
      </c>
      <c r="B38" s="451" t="s">
        <v>38</v>
      </c>
      <c r="C38" s="450">
        <v>86188</v>
      </c>
      <c r="D38" s="450">
        <v>0</v>
      </c>
      <c r="E38" s="450">
        <v>0</v>
      </c>
      <c r="F38" s="457">
        <v>86188</v>
      </c>
      <c r="G38" s="450">
        <v>0</v>
      </c>
      <c r="H38" s="457">
        <v>85097</v>
      </c>
      <c r="I38" s="450">
        <v>72570</v>
      </c>
      <c r="J38" s="450">
        <v>12527</v>
      </c>
      <c r="K38" s="450">
        <v>1091</v>
      </c>
    </row>
    <row r="39" spans="1:11" ht="14.25" x14ac:dyDescent="0.15">
      <c r="A39" s="453" t="s">
        <v>194</v>
      </c>
      <c r="B39" s="451" t="s">
        <v>39</v>
      </c>
      <c r="C39" s="450">
        <v>180361</v>
      </c>
      <c r="D39" s="450">
        <v>402</v>
      </c>
      <c r="E39" s="450">
        <v>73</v>
      </c>
      <c r="F39" s="457">
        <v>179886</v>
      </c>
      <c r="G39" s="450">
        <v>1502</v>
      </c>
      <c r="H39" s="457">
        <v>174055</v>
      </c>
      <c r="I39" s="450">
        <v>119604</v>
      </c>
      <c r="J39" s="450">
        <v>54451</v>
      </c>
      <c r="K39" s="450">
        <v>4329</v>
      </c>
    </row>
    <row r="40" spans="1:11" ht="14.25" x14ac:dyDescent="0.15">
      <c r="A40" s="453" t="s">
        <v>195</v>
      </c>
      <c r="B40" s="451" t="s">
        <v>485</v>
      </c>
      <c r="C40" s="450">
        <v>392646</v>
      </c>
      <c r="D40" s="450">
        <v>9920</v>
      </c>
      <c r="E40" s="450">
        <v>4041</v>
      </c>
      <c r="F40" s="457">
        <v>378685</v>
      </c>
      <c r="G40" s="450">
        <v>9892</v>
      </c>
      <c r="H40" s="457">
        <v>355593</v>
      </c>
      <c r="I40" s="450">
        <v>215499</v>
      </c>
      <c r="J40" s="450">
        <v>140094</v>
      </c>
      <c r="K40" s="450">
        <v>13200</v>
      </c>
    </row>
    <row r="41" spans="1:11" ht="14.25" x14ac:dyDescent="0.15">
      <c r="A41" s="453" t="s">
        <v>196</v>
      </c>
      <c r="B41" s="451" t="s">
        <v>247</v>
      </c>
      <c r="C41" s="450">
        <v>25481</v>
      </c>
      <c r="D41" s="450">
        <v>1041</v>
      </c>
      <c r="E41" s="450">
        <v>425</v>
      </c>
      <c r="F41" s="457">
        <v>24015</v>
      </c>
      <c r="G41" s="450">
        <v>5018</v>
      </c>
      <c r="H41" s="457">
        <v>17853</v>
      </c>
      <c r="I41" s="450">
        <v>12585</v>
      </c>
      <c r="J41" s="450">
        <v>5268</v>
      </c>
      <c r="K41" s="450">
        <v>1144</v>
      </c>
    </row>
    <row r="42" spans="1:11" ht="14.25" x14ac:dyDescent="0.15">
      <c r="A42" s="453" t="s">
        <v>197</v>
      </c>
      <c r="B42" s="451" t="s">
        <v>40</v>
      </c>
      <c r="C42" s="450">
        <v>460701</v>
      </c>
      <c r="D42" s="450">
        <v>36466</v>
      </c>
      <c r="E42" s="450">
        <v>5196</v>
      </c>
      <c r="F42" s="457">
        <v>419039</v>
      </c>
      <c r="G42" s="450">
        <v>22564</v>
      </c>
      <c r="H42" s="457">
        <v>371729</v>
      </c>
      <c r="I42" s="450">
        <v>204582</v>
      </c>
      <c r="J42" s="450">
        <v>167147</v>
      </c>
      <c r="K42" s="450">
        <v>24746</v>
      </c>
    </row>
    <row r="43" spans="1:11" ht="14.25" x14ac:dyDescent="0.15">
      <c r="A43" s="453" t="s">
        <v>198</v>
      </c>
      <c r="B43" s="451" t="s">
        <v>41</v>
      </c>
      <c r="C43" s="450">
        <v>522768</v>
      </c>
      <c r="D43" s="450">
        <v>45705</v>
      </c>
      <c r="E43" s="450">
        <v>13455</v>
      </c>
      <c r="F43" s="457">
        <v>463608</v>
      </c>
      <c r="G43" s="450">
        <v>13931</v>
      </c>
      <c r="H43" s="457">
        <v>421699</v>
      </c>
      <c r="I43" s="450">
        <v>106732</v>
      </c>
      <c r="J43" s="450">
        <v>314967</v>
      </c>
      <c r="K43" s="450">
        <v>27978</v>
      </c>
    </row>
    <row r="44" spans="1:11" ht="14.25" x14ac:dyDescent="0.15">
      <c r="A44" s="453" t="s">
        <v>210</v>
      </c>
      <c r="B44" s="451" t="s">
        <v>486</v>
      </c>
      <c r="C44" s="450">
        <v>0</v>
      </c>
      <c r="D44" s="450">
        <v>0</v>
      </c>
      <c r="E44" s="450">
        <v>0</v>
      </c>
      <c r="F44" s="457">
        <v>0</v>
      </c>
      <c r="G44" s="450">
        <v>0</v>
      </c>
      <c r="H44" s="457">
        <v>0</v>
      </c>
      <c r="I44" s="450">
        <v>0</v>
      </c>
      <c r="J44" s="450">
        <v>0</v>
      </c>
      <c r="K44" s="450">
        <v>0</v>
      </c>
    </row>
    <row r="45" spans="1:11" ht="14.25" x14ac:dyDescent="0.15">
      <c r="A45" s="453" t="s">
        <v>211</v>
      </c>
      <c r="B45" s="451" t="s">
        <v>487</v>
      </c>
      <c r="C45" s="450">
        <v>634</v>
      </c>
      <c r="D45" s="450">
        <v>2</v>
      </c>
      <c r="E45" s="450">
        <v>0</v>
      </c>
      <c r="F45" s="457">
        <v>632</v>
      </c>
      <c r="G45" s="450">
        <v>55</v>
      </c>
      <c r="H45" s="457">
        <v>572</v>
      </c>
      <c r="I45" s="450">
        <v>518</v>
      </c>
      <c r="J45" s="450">
        <v>54</v>
      </c>
      <c r="K45" s="450">
        <v>5</v>
      </c>
    </row>
    <row r="46" spans="1:11" ht="18.75" customHeight="1" x14ac:dyDescent="0.15">
      <c r="A46" s="451"/>
      <c r="B46" s="451" t="s">
        <v>488</v>
      </c>
      <c r="C46" s="458">
        <v>4180364</v>
      </c>
      <c r="D46" s="458">
        <v>233275</v>
      </c>
      <c r="E46" s="458">
        <v>103309</v>
      </c>
      <c r="F46" s="458">
        <v>3843780</v>
      </c>
      <c r="G46" s="458">
        <v>214691</v>
      </c>
      <c r="H46" s="458">
        <v>3513110</v>
      </c>
      <c r="I46" s="458">
        <v>2239330</v>
      </c>
      <c r="J46" s="458">
        <v>1273780</v>
      </c>
      <c r="K46" s="458">
        <v>115979</v>
      </c>
    </row>
  </sheetData>
  <phoneticPr fontId="5"/>
  <pageMargins left="0.70866141732283472" right="0.70866141732283472" top="0.74803149606299213" bottom="0.74803149606299213" header="0.31496062992125984" footer="0.31496062992125984"/>
  <pageSetup paperSize="9" scale="72" orientation="portrait" r:id="rId1"/>
  <headerFooter>
    <oddHeader>&amp;L&amp;F&amp;R&amp;A</oddHead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3</vt:i4>
      </vt:variant>
    </vt:vector>
  </HeadingPairs>
  <TitlesOfParts>
    <vt:vector size="56" baseType="lpstr">
      <vt:lpstr>表紙</vt:lpstr>
      <vt:lpstr>WS目次</vt:lpstr>
      <vt:lpstr>注意</vt:lpstr>
      <vt:lpstr>まとめ</vt:lpstr>
      <vt:lpstr>部門別まとめ</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分析係数表</vt:lpstr>
      <vt:lpstr>取引基本表</vt:lpstr>
      <vt:lpstr>投入係数表</vt:lpstr>
      <vt:lpstr>逆行列係数</vt:lpstr>
      <vt:lpstr>雇用表</vt:lpstr>
      <vt:lpstr>逆行列係数!Print_Titles</vt:lpstr>
      <vt:lpstr>取引基本表!Print_Titles</vt:lpstr>
      <vt:lpstr>投入係数表!Print_Titles</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2021-02-25T00:48:49Z</dcterms:created>
  <dcterms:modified xsi:type="dcterms:W3CDTF">2022-02-09T04:47:03Z</dcterms:modified>
</cp:coreProperties>
</file>