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Zencho-fs.aicnw.intra.aichi\BC103000_総務部市町村課\理財G（全庁ファイルサーバー）\14 経営比較分析表\R4\03_市町村回答　→01.23〆\13_安城市\駐車場事業\0213理財G修正\"/>
    </mc:Choice>
  </mc:AlternateContent>
  <xr:revisionPtr revIDLastSave="0" documentId="13_ncr:1_{35B05AA0-03EF-40F0-AA00-F8DBC3FEB0A8}" xr6:coauthVersionLast="47" xr6:coauthVersionMax="47" xr10:uidLastSave="{00000000-0000-0000-0000-000000000000}"/>
  <workbookProtection workbookAlgorithmName="SHA-512" workbookHashValue="87dUHObZNEvVAJBSzAOGeCAXEV7mQRjCb35VKx5f1SAn/OOX8KroCbvxubWlzSEFkvTfn5An7DJxaPSE9I911A==" workbookSaltValue="h96JZ+nK9XTv0EQ8H5TXnQ==" workbookSpinCount="100000" lockStructure="1"/>
  <bookViews>
    <workbookView xWindow="-98" yWindow="-98" windowWidth="17115" windowHeight="108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MI78" i="4" s="1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JC53" i="4" s="1"/>
  <c r="BU7" i="5"/>
  <c r="BT7" i="5"/>
  <c r="BS7" i="5"/>
  <c r="BR7" i="5"/>
  <c r="BQ7" i="5"/>
  <c r="BO7" i="5"/>
  <c r="BN7" i="5"/>
  <c r="GQ53" i="4" s="1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AP7" i="5"/>
  <c r="AO7" i="5"/>
  <c r="AN7" i="5"/>
  <c r="AM7" i="5"/>
  <c r="GQ31" i="4" s="1"/>
  <c r="AL7" i="5"/>
  <c r="AK7" i="5"/>
  <c r="AJ7" i="5"/>
  <c r="AH7" i="5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C8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HJ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MA31" i="4"/>
  <c r="LH31" i="4"/>
  <c r="KO31" i="4"/>
  <c r="JV31" i="4"/>
  <c r="JC31" i="4"/>
  <c r="HJ31" i="4"/>
  <c r="FX31" i="4"/>
  <c r="FE31" i="4"/>
  <c r="EL31" i="4"/>
  <c r="CS31" i="4"/>
  <c r="BZ31" i="4"/>
  <c r="BG31" i="4"/>
  <c r="AN31" i="4"/>
  <c r="U31" i="4"/>
  <c r="LJ10" i="4"/>
  <c r="JQ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IE76" i="4"/>
  <c r="BZ51" i="4"/>
  <c r="BZ30" i="4"/>
  <c r="LT76" i="4"/>
  <c r="GQ51" i="4"/>
  <c r="LH30" i="4"/>
  <c r="GQ30" i="4"/>
  <c r="HA76" i="4"/>
  <c r="AN51" i="4"/>
  <c r="FE30" i="4"/>
  <c r="JV51" i="4"/>
  <c r="FE51" i="4"/>
  <c r="AN30" i="4"/>
  <c r="JV30" i="4"/>
  <c r="AG76" i="4"/>
  <c r="KP76" i="4"/>
  <c r="BG30" i="4"/>
  <c r="HP76" i="4"/>
  <c r="AV76" i="4"/>
  <c r="KO51" i="4"/>
  <c r="LE76" i="4"/>
  <c r="FX51" i="4"/>
  <c r="KO30" i="4"/>
  <c r="BG51" i="4"/>
  <c r="FX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<sst xmlns="http://schemas.openxmlformats.org/spreadsheetml/2006/main" count="278" uniqueCount="131">
  <si>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</si>
  <si>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</si>
  <si>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</si>
  <si>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</si>
  <si>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</si>
  <si>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</si>
  <si>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</si>
  <si>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</si>
  <si>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</si>
  <si>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</si>
  <si>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</si>
  <si>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</si>
  <si>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</si>
  <si>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</si>
  <si>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</si>
  <si>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</si>
  <si>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</si>
  <si>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</si>
  <si>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</si>
  <si>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</si>
  <si>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</si>
  <si>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</si>
  <si>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</si>
  <si>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</si>
  <si>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</si>
  <si>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</si>
  <si>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</si>
  <si>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</si>
  <si>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</si>
  <si>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</si>
  <si>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</si>
  <si>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</si>
  <si>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</si>
  <si>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</si>
  <si>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</si>
  <si>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</si>
  <si>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</si>
  <si>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</si>
  <si>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</si>
  <si>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</si>
  <si>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</si>
  <si>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</si>
  <si>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</si>
  <si>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</si>
  <si>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</si>
  <si>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</si>
  <si>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</si>
  <si>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</si>
  <si>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</si>
  <si>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</si>
  <si>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</si>
  <si>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</si>
  <si>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</si>
  <si>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</si>
  <si>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</si>
  <si>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</si>
  <si>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</si>
  <si>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</si>
  <si>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</si>
  <si>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</si>
  <si>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</si>
  <si>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</si>
  <si>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</si>
  <si>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</si>
  <si>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</si>
  <si>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</si>
  <si>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</si>
  <si>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</si>
  <si>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</si>
  <si>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</si>
  <si>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</si>
  <si>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</si>
  <si>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</si>
  <si>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</si>
  <si>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</si>
  <si>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</si>
  <si>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</si>
  <si>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</si>
  <si>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</si>
  <si>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</si>
  <si>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</si>
  <si>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</si>
  <si>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</si>
  <si>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</si>
  <si>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</si>
  <si>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</si>
  <si>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</si>
  <si>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</si>
  <si>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</si>
  <si>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</si>
  <si>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</si>
  <si>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</si>
  <si>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</si>
  <si>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</si>
  <si>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</si>
  <si>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</si>
  <si>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</si>
  <si>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</si>
  <si>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</si>
  <si>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</si>
  <si>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</si>
  <si>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</si>
  <si>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</si>
  <si>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</si>
  <si>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</si>
  <si>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</si>
  <si>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</si>
  <si>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</si>
  <si>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</si>
  <si>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愛知県　安城市</t>
  </si>
  <si>
    <t>新安城駅北第2駐車場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</si>
  <si>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</si>
  <si>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</si>
  <si>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</si>
  <si>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</si>
  <si>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</si>
  <si>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</si>
  <si>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</si>
  <si>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</si>
  <si>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</si>
  <si>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</si>
  <si>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</si>
  <si>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</si>
  <si>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</si>
  <si>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</si>
  <si>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</si>
  <si>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</si>
  <si>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が100％以上で他会計補助金等に頼ることなく健全経営を続けている。④売上高GOP比率は平均値を上回り一定の水準で推移し、⑤EBITDAは平均値を下回っているが一定の水準で推移しており、収益性は安定している。</t>
    <phoneticPr fontId="5"/>
  </si>
  <si>
    <t>定期専用駐車場であるため、⑪稼働率が平均値より低くなっている。最近は70％前後で推移している。市主要駅が周辺にあり、利用者の傾向として通勤等によるパーク＆ライドが目的であるため、駐車場としてのニーズはあると考えられる。</t>
    <phoneticPr fontId="5"/>
  </si>
  <si>
    <t>収益等は平均値より低い部分が見受けられるものの、他会計補助金等に頼ることなく概ね黒字経営を続けられている。本駐車場は定期専用駐車場であるため、平均値に比べて収益性が低いが、駅利用者の通勤等によるパーク＆ライド需要があり、安定した収入を得ているため、今後も継続して経営していく必要がある。
経営戦略についてはR02年度に策定済み、R06年度の指定管理者更新の際に見直し予定である。</t>
    <rPh sb="167" eb="169">
      <t>ネンド</t>
    </rPh>
    <rPh sb="170" eb="177">
      <t>シテイカンリシャコウシン</t>
    </rPh>
    <rPh sb="178" eb="179">
      <t>サイ</t>
    </rPh>
    <rPh sb="180" eb="182">
      <t>ミナオ</t>
    </rPh>
    <rPh sb="183" eb="185">
      <t>ヨテイ</t>
    </rPh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</si>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</sst>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224.3</c:v>
                </c:pt>
                <c:pt idx="1">
                  <c:v>220.8</c:v>
                </c:pt>
                <c:pt idx="2">
                  <c:v>197.8</c:v>
                </c:pt>
                <c:pt idx="3">
                  <c:v>176.9</c:v>
                </c:pt>
                <c:pt idx="4">
                  <c:v>196.7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A-43B0-82E3-9485680E5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A-43B0-82E3-9485680E5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2-411B-95DA-127EC88FD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2-411B-95DA-127EC88FD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FA1-4F47-B2A9-4B2C6018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1-4F47-B2A9-4B2C6018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D7E-4D2F-8755-F9266464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E-4D2F-8755-F9266464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1-4304-9EB8-A86837A8D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1-4304-9EB8-A86837A8D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D-4287-8F7A-A414C2A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D-4287-8F7A-A414C2A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75</c:v>
                </c:pt>
                <c:pt idx="1">
                  <c:v>66.7</c:v>
                </c:pt>
                <c:pt idx="2">
                  <c:v>66.7</c:v>
                </c:pt>
                <c:pt idx="3">
                  <c:v>66.7</c:v>
                </c:pt>
                <c:pt idx="4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A-4A7F-A70A-20B2A3AF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A-4A7F-A70A-20B2A3AF7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55.4</c:v>
                </c:pt>
                <c:pt idx="1">
                  <c:v>54.7</c:v>
                </c:pt>
                <c:pt idx="2">
                  <c:v>49.5</c:v>
                </c:pt>
                <c:pt idx="3">
                  <c:v>43.5</c:v>
                </c:pt>
                <c:pt idx="4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8-4DC8-93F3-3C4D64FC1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8-4DC8-93F3-3C4D64FC1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766</c:v>
                </c:pt>
                <c:pt idx="1">
                  <c:v>739</c:v>
                </c:pt>
                <c:pt idx="2">
                  <c:v>675</c:v>
                </c:pt>
                <c:pt idx="3">
                  <c:v>578</c:v>
                </c:pt>
                <c:pt idx="4">
                  <c:v>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6-46BA-8784-8DFB51B62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6-46BA-8784-8DFB51B62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2.75" x14ac:dyDescent="0.25"/>
  <cols>
    <col min="1" max="1" width="2.6640625" customWidth="1"/>
    <col min="2" max="2" width="0.86328125" customWidth="1"/>
    <col min="3" max="244" width="0.6640625" customWidth="1"/>
    <col min="245" max="245" width="0.86328125" customWidth="1"/>
    <col min="246" max="366" width="0.6640625" customWidth="1"/>
    <col min="368" max="382" width="3.1328125" customWidth="1"/>
  </cols>
  <sheetData>
    <row r="1" spans="1:382" ht="17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5">
      <c r="A6" s="2"/>
      <c r="B6" s="130" t="str">
        <f>データ!H6&amp;"　"&amp;データ!I6</f>
        <v>愛知県安城市　新安城駅北第2駐車場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316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117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23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14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127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224.3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220.8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197.8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176.9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196.7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75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66.7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66.7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66.7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66.7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128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55.4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54.7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49.5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43.5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49.2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766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739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675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578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663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129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30666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759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5">
      <c r="C83" s="2"/>
      <c r="BH83" s="2"/>
      <c r="GN83" s="2"/>
      <c r="IT83" s="2"/>
      <c r="KY83" s="2"/>
    </row>
    <row r="84" spans="1:382" x14ac:dyDescent="0.25">
      <c r="C84" s="2"/>
      <c r="BH84" s="2"/>
      <c r="GN84" s="2"/>
      <c r="IT84" s="2"/>
      <c r="KY84" s="2"/>
    </row>
    <row r="86" spans="1:382" hidden="1" x14ac:dyDescent="0.2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gqyzQ4qztFquO7P7McRjsIrR5K3K1fvTAhWEz3TUWSp//kGpNbBvMfFGfMk//NndVbl/QRW6t4Pp+UZDlmuXYA==" saltValue="Mh4VUQzgS02BN+MICNAi0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2.75" x14ac:dyDescent="0.25"/>
  <cols>
    <col min="1" max="1" width="14.6640625" customWidth="1"/>
    <col min="2" max="90" width="11.86328125" customWidth="1"/>
    <col min="91" max="92" width="15.46484375" customWidth="1"/>
    <col min="93" max="125" width="11.86328125" customWidth="1"/>
  </cols>
  <sheetData>
    <row r="1" spans="1:125" x14ac:dyDescent="0.2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5" customHeight="1" x14ac:dyDescent="0.2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103</v>
      </c>
      <c r="AW5" s="47" t="s">
        <v>91</v>
      </c>
      <c r="AX5" s="47" t="s">
        <v>102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103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90</v>
      </c>
      <c r="BS5" s="47" t="s">
        <v>101</v>
      </c>
      <c r="BT5" s="47" t="s">
        <v>92</v>
      </c>
      <c r="BU5" s="47" t="s">
        <v>104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103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103</v>
      </c>
      <c r="CQ5" s="47" t="s">
        <v>91</v>
      </c>
      <c r="CR5" s="47" t="s">
        <v>102</v>
      </c>
      <c r="CS5" s="47" t="s">
        <v>104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103</v>
      </c>
      <c r="DB5" s="47" t="s">
        <v>91</v>
      </c>
      <c r="DC5" s="47" t="s">
        <v>102</v>
      </c>
      <c r="DD5" s="47" t="s">
        <v>104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103</v>
      </c>
      <c r="DM5" s="47" t="s">
        <v>101</v>
      </c>
      <c r="DN5" s="47" t="s">
        <v>102</v>
      </c>
      <c r="DO5" s="47" t="s">
        <v>104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5">
      <c r="A6" s="37" t="s">
        <v>105</v>
      </c>
      <c r="B6" s="48">
        <f>B8</f>
        <v>2021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14</v>
      </c>
      <c r="H6" s="48" t="str">
        <f>SUBSTITUTE(H8,"　","")</f>
        <v>愛知県安城市</v>
      </c>
      <c r="I6" s="48" t="str">
        <f t="shared" si="1"/>
        <v>新安城駅北第2駐車場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23</v>
      </c>
      <c r="S6" s="50" t="str">
        <f t="shared" si="1"/>
        <v>駅</v>
      </c>
      <c r="T6" s="50" t="str">
        <f t="shared" si="1"/>
        <v>無</v>
      </c>
      <c r="U6" s="51">
        <f t="shared" si="1"/>
        <v>316</v>
      </c>
      <c r="V6" s="51">
        <f t="shared" si="1"/>
        <v>12</v>
      </c>
      <c r="W6" s="51">
        <f t="shared" si="1"/>
        <v>14</v>
      </c>
      <c r="X6" s="50" t="str">
        <f t="shared" si="1"/>
        <v>代行制</v>
      </c>
      <c r="Y6" s="52">
        <f>IF(Y8="-",NA(),Y8)</f>
        <v>224.3</v>
      </c>
      <c r="Z6" s="52">
        <f t="shared" ref="Z6:AH6" si="2">IF(Z8="-",NA(),Z8)</f>
        <v>220.8</v>
      </c>
      <c r="AA6" s="52">
        <f t="shared" si="2"/>
        <v>197.8</v>
      </c>
      <c r="AB6" s="52">
        <f t="shared" si="2"/>
        <v>176.9</v>
      </c>
      <c r="AC6" s="52">
        <f t="shared" si="2"/>
        <v>196.7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55.4</v>
      </c>
      <c r="BG6" s="52">
        <f t="shared" ref="BG6:BO6" si="5">IF(BG8="-",NA(),BG8)</f>
        <v>54.7</v>
      </c>
      <c r="BH6" s="52">
        <f t="shared" si="5"/>
        <v>49.5</v>
      </c>
      <c r="BI6" s="52">
        <f t="shared" si="5"/>
        <v>43.5</v>
      </c>
      <c r="BJ6" s="52">
        <f t="shared" si="5"/>
        <v>49.2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766</v>
      </c>
      <c r="BR6" s="53">
        <f t="shared" ref="BR6:BZ6" si="6">IF(BR8="-",NA(),BR8)</f>
        <v>739</v>
      </c>
      <c r="BS6" s="53">
        <f t="shared" si="6"/>
        <v>675</v>
      </c>
      <c r="BT6" s="53">
        <f t="shared" si="6"/>
        <v>578</v>
      </c>
      <c r="BU6" s="53">
        <f t="shared" si="6"/>
        <v>663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30666</v>
      </c>
      <c r="CN6" s="51">
        <f t="shared" si="7"/>
        <v>759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75</v>
      </c>
      <c r="DL6" s="52">
        <f t="shared" ref="DL6:DT6" si="9">IF(DL8="-",NA(),DL8)</f>
        <v>66.7</v>
      </c>
      <c r="DM6" s="52">
        <f t="shared" si="9"/>
        <v>66.7</v>
      </c>
      <c r="DN6" s="52">
        <f t="shared" si="9"/>
        <v>66.7</v>
      </c>
      <c r="DO6" s="52">
        <f t="shared" si="9"/>
        <v>66.7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5">
      <c r="A7" s="37" t="s">
        <v>107</v>
      </c>
      <c r="B7" s="48">
        <f t="shared" ref="B7:X7" si="10">B8</f>
        <v>2021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14</v>
      </c>
      <c r="H7" s="48" t="str">
        <f t="shared" si="10"/>
        <v>愛知県　安城市</v>
      </c>
      <c r="I7" s="48" t="str">
        <f t="shared" si="10"/>
        <v>新安城駅北第2駐車場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23</v>
      </c>
      <c r="S7" s="50" t="str">
        <f t="shared" si="10"/>
        <v>駅</v>
      </c>
      <c r="T7" s="50" t="str">
        <f t="shared" si="10"/>
        <v>無</v>
      </c>
      <c r="U7" s="51">
        <f t="shared" si="10"/>
        <v>316</v>
      </c>
      <c r="V7" s="51">
        <f t="shared" si="10"/>
        <v>12</v>
      </c>
      <c r="W7" s="51">
        <f t="shared" si="10"/>
        <v>14</v>
      </c>
      <c r="X7" s="50" t="str">
        <f t="shared" si="10"/>
        <v>代行制</v>
      </c>
      <c r="Y7" s="52">
        <f>Y8</f>
        <v>224.3</v>
      </c>
      <c r="Z7" s="52">
        <f t="shared" ref="Z7:AH7" si="11">Z8</f>
        <v>220.8</v>
      </c>
      <c r="AA7" s="52">
        <f t="shared" si="11"/>
        <v>197.8</v>
      </c>
      <c r="AB7" s="52">
        <f t="shared" si="11"/>
        <v>176.9</v>
      </c>
      <c r="AC7" s="52">
        <f t="shared" si="11"/>
        <v>196.7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55.4</v>
      </c>
      <c r="BG7" s="52">
        <f t="shared" ref="BG7:BO7" si="14">BG8</f>
        <v>54.7</v>
      </c>
      <c r="BH7" s="52">
        <f t="shared" si="14"/>
        <v>49.5</v>
      </c>
      <c r="BI7" s="52">
        <f t="shared" si="14"/>
        <v>43.5</v>
      </c>
      <c r="BJ7" s="52">
        <f t="shared" si="14"/>
        <v>49.2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766</v>
      </c>
      <c r="BR7" s="53">
        <f t="shared" ref="BR7:BZ7" si="15">BR8</f>
        <v>739</v>
      </c>
      <c r="BS7" s="53">
        <f t="shared" si="15"/>
        <v>675</v>
      </c>
      <c r="BT7" s="53">
        <f t="shared" si="15"/>
        <v>578</v>
      </c>
      <c r="BU7" s="53">
        <f t="shared" si="15"/>
        <v>663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106</v>
      </c>
      <c r="CL7" s="49"/>
      <c r="CM7" s="51">
        <f>CM8</f>
        <v>30666</v>
      </c>
      <c r="CN7" s="51">
        <f>CN8</f>
        <v>759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75</v>
      </c>
      <c r="DL7" s="52">
        <f t="shared" ref="DL7:DT7" si="17">DL8</f>
        <v>66.7</v>
      </c>
      <c r="DM7" s="52">
        <f t="shared" si="17"/>
        <v>66.7</v>
      </c>
      <c r="DN7" s="52">
        <f t="shared" si="17"/>
        <v>66.7</v>
      </c>
      <c r="DO7" s="52">
        <f t="shared" si="17"/>
        <v>66.7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25">
      <c r="A8" s="37"/>
      <c r="B8" s="55">
        <v>2021</v>
      </c>
      <c r="C8" s="55">
        <v>232122</v>
      </c>
      <c r="D8" s="55">
        <v>47</v>
      </c>
      <c r="E8" s="55">
        <v>14</v>
      </c>
      <c r="F8" s="55">
        <v>0</v>
      </c>
      <c r="G8" s="55">
        <v>14</v>
      </c>
      <c r="H8" s="55" t="s">
        <v>109</v>
      </c>
      <c r="I8" s="55" t="s">
        <v>110</v>
      </c>
      <c r="J8" s="55" t="s">
        <v>111</v>
      </c>
      <c r="K8" s="55" t="s">
        <v>112</v>
      </c>
      <c r="L8" s="55" t="s">
        <v>113</v>
      </c>
      <c r="M8" s="55" t="s">
        <v>114</v>
      </c>
      <c r="N8" s="55" t="s">
        <v>115</v>
      </c>
      <c r="O8" s="56" t="s">
        <v>116</v>
      </c>
      <c r="P8" s="57" t="s">
        <v>117</v>
      </c>
      <c r="Q8" s="57" t="s">
        <v>118</v>
      </c>
      <c r="R8" s="58">
        <v>23</v>
      </c>
      <c r="S8" s="57" t="s">
        <v>119</v>
      </c>
      <c r="T8" s="57" t="s">
        <v>120</v>
      </c>
      <c r="U8" s="58">
        <v>316</v>
      </c>
      <c r="V8" s="58">
        <v>12</v>
      </c>
      <c r="W8" s="58">
        <v>14</v>
      </c>
      <c r="X8" s="57" t="s">
        <v>121</v>
      </c>
      <c r="Y8" s="59">
        <v>224.3</v>
      </c>
      <c r="Z8" s="59">
        <v>220.8</v>
      </c>
      <c r="AA8" s="59">
        <v>197.8</v>
      </c>
      <c r="AB8" s="59">
        <v>176.9</v>
      </c>
      <c r="AC8" s="59">
        <v>196.7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55.4</v>
      </c>
      <c r="BG8" s="59">
        <v>54.7</v>
      </c>
      <c r="BH8" s="59">
        <v>49.5</v>
      </c>
      <c r="BI8" s="59">
        <v>43.5</v>
      </c>
      <c r="BJ8" s="59">
        <v>49.2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766</v>
      </c>
      <c r="BR8" s="60">
        <v>739</v>
      </c>
      <c r="BS8" s="60">
        <v>675</v>
      </c>
      <c r="BT8" s="61">
        <v>578</v>
      </c>
      <c r="BU8" s="61">
        <v>663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113</v>
      </c>
      <c r="CC8" s="59" t="s">
        <v>113</v>
      </c>
      <c r="CD8" s="59" t="s">
        <v>113</v>
      </c>
      <c r="CE8" s="59" t="s">
        <v>113</v>
      </c>
      <c r="CF8" s="59" t="s">
        <v>113</v>
      </c>
      <c r="CG8" s="59" t="s">
        <v>113</v>
      </c>
      <c r="CH8" s="59" t="s">
        <v>113</v>
      </c>
      <c r="CI8" s="59" t="s">
        <v>113</v>
      </c>
      <c r="CJ8" s="59" t="s">
        <v>113</v>
      </c>
      <c r="CK8" s="59" t="s">
        <v>113</v>
      </c>
      <c r="CL8" s="56" t="s">
        <v>113</v>
      </c>
      <c r="CM8" s="58">
        <v>30666</v>
      </c>
      <c r="CN8" s="58">
        <v>759</v>
      </c>
      <c r="CO8" s="59" t="s">
        <v>113</v>
      </c>
      <c r="CP8" s="59" t="s">
        <v>113</v>
      </c>
      <c r="CQ8" s="59" t="s">
        <v>113</v>
      </c>
      <c r="CR8" s="59" t="s">
        <v>113</v>
      </c>
      <c r="CS8" s="59" t="s">
        <v>113</v>
      </c>
      <c r="CT8" s="59" t="s">
        <v>113</v>
      </c>
      <c r="CU8" s="59" t="s">
        <v>113</v>
      </c>
      <c r="CV8" s="59" t="s">
        <v>113</v>
      </c>
      <c r="CW8" s="59" t="s">
        <v>113</v>
      </c>
      <c r="CX8" s="59" t="s">
        <v>113</v>
      </c>
      <c r="CY8" s="56" t="s">
        <v>113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75</v>
      </c>
      <c r="DL8" s="59">
        <v>66.7</v>
      </c>
      <c r="DM8" s="59">
        <v>66.7</v>
      </c>
      <c r="DN8" s="59">
        <v>66.7</v>
      </c>
      <c r="DO8" s="59">
        <v>66.7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2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5">
      <c r="A10" s="64"/>
      <c r="B10" s="64" t="s">
        <v>122</v>
      </c>
      <c r="C10" s="64" t="s">
        <v>123</v>
      </c>
      <c r="D10" s="64" t="s">
        <v>124</v>
      </c>
      <c r="E10" s="64" t="s">
        <v>125</v>
      </c>
      <c r="F10" s="64" t="s">
        <v>126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dcterms:created xsi:type="dcterms:W3CDTF">2022-12-09T03:27:51Z</dcterms:created>
  <dcterms:modified xsi:type="dcterms:W3CDTF">2023-02-13T01:45:48Z</dcterms:modified>
  <cp:category/>
</cp:coreProperties>
</file>