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charts/chart7.xml" ContentType="application/vnd.openxmlformats-officedocument.drawingml.chart+xml"/>
  <Override PartName="/xl/charts/style4.xml" ContentType="application/vnd.ms-office.chartstyle+xml"/>
  <Override PartName="/xl/charts/colors4.xml" ContentType="application/vnd.ms-office.chartcolorstyle+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defaultThemeVersion="166925"/>
  <xr:revisionPtr revIDLastSave="0" documentId="13_ncr:1_{1124792C-50DA-4656-A254-2AFEA28C62E5}" xr6:coauthVersionLast="36" xr6:coauthVersionMax="47" xr10:uidLastSave="{00000000-0000-0000-0000-000000000000}"/>
  <bookViews>
    <workbookView xWindow="0" yWindow="0" windowWidth="26850" windowHeight="11963" tabRatio="672" xr2:uid="{7EBC3517-ADCA-4175-A9A3-BB5DFD2D576A}"/>
  </bookViews>
  <sheets>
    <sheet name="概要" sheetId="10" r:id="rId1"/>
    <sheet name="回帰分析" sheetId="9" r:id="rId2"/>
    <sheet name="最小二乗法" sheetId="11" r:id="rId3"/>
    <sheet name="評価指標" sheetId="12" r:id="rId4"/>
    <sheet name="公式" sheetId="1" r:id="rId5"/>
    <sheet name="近似曲線" sheetId="8" r:id="rId6"/>
    <sheet name="近似曲線 (2)" sheetId="13" r:id="rId7"/>
    <sheet name="ソルバー" sheetId="2" r:id="rId8"/>
    <sheet name="関数 １" sheetId="5" r:id="rId9"/>
    <sheet name="関数 2" sheetId="6" r:id="rId10"/>
    <sheet name="行列" sheetId="4" r:id="rId11"/>
    <sheet name="数理最適化" sheetId="14" r:id="rId12"/>
  </sheets>
  <definedNames>
    <definedName name="solver_adj" localSheetId="7" hidden="1">ソルバー!$C$7:$C$8</definedName>
    <definedName name="solver_adj" localSheetId="8" hidden="1">'関数 １'!#REF!</definedName>
    <definedName name="solver_adj" localSheetId="9" hidden="1">'関数 2'!#REF!</definedName>
    <definedName name="solver_adj" localSheetId="10" hidden="1">行列!#REF!</definedName>
    <definedName name="solver_cvg" localSheetId="7" hidden="1">0.0001</definedName>
    <definedName name="solver_cvg" localSheetId="8" hidden="1">0.0001</definedName>
    <definedName name="solver_cvg" localSheetId="9" hidden="1">0.0001</definedName>
    <definedName name="solver_cvg" localSheetId="10" hidden="1">0.0001</definedName>
    <definedName name="solver_drv" localSheetId="7" hidden="1">1</definedName>
    <definedName name="solver_drv" localSheetId="8" hidden="1">1</definedName>
    <definedName name="solver_drv" localSheetId="9" hidden="1">1</definedName>
    <definedName name="solver_drv" localSheetId="10" hidden="1">1</definedName>
    <definedName name="solver_eng" localSheetId="7" hidden="1">1</definedName>
    <definedName name="solver_eng" localSheetId="8" hidden="1">1</definedName>
    <definedName name="solver_eng" localSheetId="9" hidden="1">1</definedName>
    <definedName name="solver_eng" localSheetId="10" hidden="1">1</definedName>
    <definedName name="solver_est" localSheetId="7" hidden="1">1</definedName>
    <definedName name="solver_est" localSheetId="8" hidden="1">1</definedName>
    <definedName name="solver_est" localSheetId="9" hidden="1">1</definedName>
    <definedName name="solver_est" localSheetId="10" hidden="1">1</definedName>
    <definedName name="solver_itr" localSheetId="7" hidden="1">2147483647</definedName>
    <definedName name="solver_itr" localSheetId="8" hidden="1">2147483647</definedName>
    <definedName name="solver_itr" localSheetId="9" hidden="1">2147483647</definedName>
    <definedName name="solver_itr" localSheetId="10" hidden="1">2147483647</definedName>
    <definedName name="solver_mip" localSheetId="7" hidden="1">2147483647</definedName>
    <definedName name="solver_mip" localSheetId="8" hidden="1">2147483647</definedName>
    <definedName name="solver_mip" localSheetId="9" hidden="1">2147483647</definedName>
    <definedName name="solver_mip" localSheetId="10" hidden="1">2147483647</definedName>
    <definedName name="solver_mni" localSheetId="7" hidden="1">30</definedName>
    <definedName name="solver_mni" localSheetId="8" hidden="1">30</definedName>
    <definedName name="solver_mni" localSheetId="9" hidden="1">30</definedName>
    <definedName name="solver_mni" localSheetId="10" hidden="1">30</definedName>
    <definedName name="solver_mrt" localSheetId="7" hidden="1">0.075</definedName>
    <definedName name="solver_mrt" localSheetId="8" hidden="1">0.075</definedName>
    <definedName name="solver_mrt" localSheetId="9" hidden="1">0.075</definedName>
    <definedName name="solver_mrt" localSheetId="10" hidden="1">0.075</definedName>
    <definedName name="solver_msl" localSheetId="7" hidden="1">2</definedName>
    <definedName name="solver_msl" localSheetId="8" hidden="1">2</definedName>
    <definedName name="solver_msl" localSheetId="9" hidden="1">2</definedName>
    <definedName name="solver_msl" localSheetId="10" hidden="1">2</definedName>
    <definedName name="solver_neg" localSheetId="7" hidden="1">2</definedName>
    <definedName name="solver_neg" localSheetId="8" hidden="1">1</definedName>
    <definedName name="solver_neg" localSheetId="9" hidden="1">1</definedName>
    <definedName name="solver_neg" localSheetId="10" hidden="1">1</definedName>
    <definedName name="solver_nod" localSheetId="7" hidden="1">2147483647</definedName>
    <definedName name="solver_nod" localSheetId="8" hidden="1">2147483647</definedName>
    <definedName name="solver_nod" localSheetId="9" hidden="1">2147483647</definedName>
    <definedName name="solver_nod" localSheetId="10" hidden="1">2147483647</definedName>
    <definedName name="solver_num" localSheetId="7" hidden="1">0</definedName>
    <definedName name="solver_num" localSheetId="8" hidden="1">0</definedName>
    <definedName name="solver_num" localSheetId="9" hidden="1">0</definedName>
    <definedName name="solver_num" localSheetId="10" hidden="1">0</definedName>
    <definedName name="solver_nwt" localSheetId="7" hidden="1">1</definedName>
    <definedName name="solver_nwt" localSheetId="8" hidden="1">1</definedName>
    <definedName name="solver_nwt" localSheetId="9" hidden="1">1</definedName>
    <definedName name="solver_nwt" localSheetId="10" hidden="1">1</definedName>
    <definedName name="solver_opt" localSheetId="7" hidden="1">ソルバー!$C$5</definedName>
    <definedName name="solver_opt" localSheetId="8" hidden="1">'関数 １'!#REF!</definedName>
    <definedName name="solver_opt" localSheetId="9" hidden="1">'関数 2'!#REF!</definedName>
    <definedName name="solver_opt" localSheetId="10" hidden="1">行列!$N$14</definedName>
    <definedName name="solver_pre" localSheetId="7" hidden="1">0.000001</definedName>
    <definedName name="solver_pre" localSheetId="8" hidden="1">0.000001</definedName>
    <definedName name="solver_pre" localSheetId="9" hidden="1">0.000001</definedName>
    <definedName name="solver_pre" localSheetId="10" hidden="1">0.000001</definedName>
    <definedName name="solver_rbv" localSheetId="7" hidden="1">1</definedName>
    <definedName name="solver_rbv" localSheetId="8" hidden="1">1</definedName>
    <definedName name="solver_rbv" localSheetId="9" hidden="1">1</definedName>
    <definedName name="solver_rbv" localSheetId="10" hidden="1">1</definedName>
    <definedName name="solver_rlx" localSheetId="7" hidden="1">2</definedName>
    <definedName name="solver_rlx" localSheetId="8" hidden="1">2</definedName>
    <definedName name="solver_rlx" localSheetId="9" hidden="1">2</definedName>
    <definedName name="solver_rlx" localSheetId="10" hidden="1">2</definedName>
    <definedName name="solver_rsd" localSheetId="7" hidden="1">0</definedName>
    <definedName name="solver_rsd" localSheetId="8" hidden="1">0</definedName>
    <definedName name="solver_rsd" localSheetId="9" hidden="1">0</definedName>
    <definedName name="solver_rsd" localSheetId="10" hidden="1">0</definedName>
    <definedName name="solver_scl" localSheetId="7" hidden="1">1</definedName>
    <definedName name="solver_scl" localSheetId="8" hidden="1">1</definedName>
    <definedName name="solver_scl" localSheetId="9" hidden="1">1</definedName>
    <definedName name="solver_scl" localSheetId="10" hidden="1">1</definedName>
    <definedName name="solver_sho" localSheetId="7" hidden="1">2</definedName>
    <definedName name="solver_sho" localSheetId="8" hidden="1">2</definedName>
    <definedName name="solver_sho" localSheetId="9" hidden="1">2</definedName>
    <definedName name="solver_sho" localSheetId="10" hidden="1">2</definedName>
    <definedName name="solver_ssz" localSheetId="7" hidden="1">100</definedName>
    <definedName name="solver_ssz" localSheetId="8" hidden="1">100</definedName>
    <definedName name="solver_ssz" localSheetId="9" hidden="1">100</definedName>
    <definedName name="solver_ssz" localSheetId="10" hidden="1">100</definedName>
    <definedName name="solver_tim" localSheetId="7" hidden="1">2147483647</definedName>
    <definedName name="solver_tim" localSheetId="8" hidden="1">2147483647</definedName>
    <definedName name="solver_tim" localSheetId="9" hidden="1">2147483647</definedName>
    <definedName name="solver_tim" localSheetId="10" hidden="1">2147483647</definedName>
    <definedName name="solver_tol" localSheetId="7" hidden="1">0.01</definedName>
    <definedName name="solver_tol" localSheetId="8" hidden="1">0.01</definedName>
    <definedName name="solver_tol" localSheetId="9" hidden="1">0.01</definedName>
    <definedName name="solver_tol" localSheetId="10" hidden="1">0.01</definedName>
    <definedName name="solver_typ" localSheetId="7" hidden="1">2</definedName>
    <definedName name="solver_typ" localSheetId="8" hidden="1">2</definedName>
    <definedName name="solver_typ" localSheetId="9" hidden="1">2</definedName>
    <definedName name="solver_typ" localSheetId="10" hidden="1">2</definedName>
    <definedName name="solver_val" localSheetId="7" hidden="1">0</definedName>
    <definedName name="solver_val" localSheetId="8" hidden="1">0</definedName>
    <definedName name="solver_val" localSheetId="9" hidden="1">0</definedName>
    <definedName name="solver_val" localSheetId="10" hidden="1">0</definedName>
    <definedName name="solver_ver" localSheetId="7" hidden="1">3</definedName>
    <definedName name="solver_ver" localSheetId="8" hidden="1">3</definedName>
    <definedName name="solver_ver" localSheetId="9" hidden="1">3</definedName>
    <definedName name="solver_ver" localSheetId="10" hidden="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8" i="4" l="1" a="1"/>
  <c r="J18" i="4" s="1"/>
  <c r="B7" i="6" a="1"/>
  <c r="B7" i="6" s="1"/>
  <c r="C7" i="5"/>
  <c r="C6" i="5"/>
  <c r="G123" i="2"/>
  <c r="H123" i="2" s="1"/>
  <c r="I123" i="2" s="1"/>
  <c r="G7" i="2"/>
  <c r="H7" i="2" s="1"/>
  <c r="I7" i="2" s="1"/>
  <c r="G8" i="2"/>
  <c r="H8" i="2" s="1"/>
  <c r="I8" i="2" s="1"/>
  <c r="G9" i="2"/>
  <c r="H9" i="2" s="1"/>
  <c r="I9" i="2" s="1"/>
  <c r="G10" i="2"/>
  <c r="H10" i="2" s="1"/>
  <c r="I10" i="2" s="1"/>
  <c r="G11" i="2"/>
  <c r="H11" i="2" s="1"/>
  <c r="I11" i="2" s="1"/>
  <c r="G12" i="2"/>
  <c r="H12" i="2" s="1"/>
  <c r="I12" i="2" s="1"/>
  <c r="G13" i="2"/>
  <c r="H13" i="2" s="1"/>
  <c r="I13" i="2" s="1"/>
  <c r="G14" i="2"/>
  <c r="H14" i="2" s="1"/>
  <c r="I14" i="2" s="1"/>
  <c r="G15" i="2"/>
  <c r="H15" i="2" s="1"/>
  <c r="I15" i="2" s="1"/>
  <c r="G16" i="2"/>
  <c r="H16" i="2" s="1"/>
  <c r="I16" i="2" s="1"/>
  <c r="G17" i="2"/>
  <c r="H17" i="2" s="1"/>
  <c r="I17" i="2" s="1"/>
  <c r="G18" i="2"/>
  <c r="H18" i="2" s="1"/>
  <c r="I18" i="2" s="1"/>
  <c r="G19" i="2"/>
  <c r="H19" i="2" s="1"/>
  <c r="I19" i="2" s="1"/>
  <c r="G20" i="2"/>
  <c r="H20" i="2" s="1"/>
  <c r="I20" i="2" s="1"/>
  <c r="G21" i="2"/>
  <c r="H21" i="2" s="1"/>
  <c r="I21" i="2" s="1"/>
  <c r="G22" i="2"/>
  <c r="H22" i="2" s="1"/>
  <c r="I22" i="2" s="1"/>
  <c r="G23" i="2"/>
  <c r="H23" i="2" s="1"/>
  <c r="I23" i="2" s="1"/>
  <c r="G24" i="2"/>
  <c r="H24" i="2" s="1"/>
  <c r="I24" i="2" s="1"/>
  <c r="G25" i="2"/>
  <c r="H25" i="2" s="1"/>
  <c r="I25" i="2" s="1"/>
  <c r="G26" i="2"/>
  <c r="H26" i="2" s="1"/>
  <c r="I26" i="2" s="1"/>
  <c r="G27" i="2"/>
  <c r="H27" i="2" s="1"/>
  <c r="I27" i="2" s="1"/>
  <c r="G28" i="2"/>
  <c r="H28" i="2" s="1"/>
  <c r="I28" i="2" s="1"/>
  <c r="G29" i="2"/>
  <c r="H29" i="2" s="1"/>
  <c r="I29" i="2" s="1"/>
  <c r="G30" i="2"/>
  <c r="H30" i="2" s="1"/>
  <c r="I30" i="2" s="1"/>
  <c r="G31" i="2"/>
  <c r="H31" i="2" s="1"/>
  <c r="I31" i="2" s="1"/>
  <c r="G32" i="2"/>
  <c r="H32" i="2" s="1"/>
  <c r="I32" i="2" s="1"/>
  <c r="G33" i="2"/>
  <c r="H33" i="2" s="1"/>
  <c r="I33" i="2" s="1"/>
  <c r="G34" i="2"/>
  <c r="H34" i="2" s="1"/>
  <c r="I34" i="2" s="1"/>
  <c r="G35" i="2"/>
  <c r="H35" i="2" s="1"/>
  <c r="I35" i="2" s="1"/>
  <c r="G36" i="2"/>
  <c r="H36" i="2" s="1"/>
  <c r="I36" i="2" s="1"/>
  <c r="G37" i="2"/>
  <c r="H37" i="2" s="1"/>
  <c r="I37" i="2" s="1"/>
  <c r="G38" i="2"/>
  <c r="H38" i="2" s="1"/>
  <c r="I38" i="2" s="1"/>
  <c r="G39" i="2"/>
  <c r="H39" i="2" s="1"/>
  <c r="I39" i="2" s="1"/>
  <c r="G40" i="2"/>
  <c r="H40" i="2" s="1"/>
  <c r="I40" i="2" s="1"/>
  <c r="G41" i="2"/>
  <c r="H41" i="2" s="1"/>
  <c r="I41" i="2" s="1"/>
  <c r="G42" i="2"/>
  <c r="H42" i="2" s="1"/>
  <c r="I42" i="2" s="1"/>
  <c r="G43" i="2"/>
  <c r="H43" i="2" s="1"/>
  <c r="I43" i="2" s="1"/>
  <c r="G44" i="2"/>
  <c r="H44" i="2" s="1"/>
  <c r="I44" i="2" s="1"/>
  <c r="G45" i="2"/>
  <c r="H45" i="2" s="1"/>
  <c r="I45" i="2" s="1"/>
  <c r="G46" i="2"/>
  <c r="H46" i="2" s="1"/>
  <c r="I46" i="2" s="1"/>
  <c r="G47" i="2"/>
  <c r="H47" i="2" s="1"/>
  <c r="I47" i="2" s="1"/>
  <c r="G48" i="2"/>
  <c r="H48" i="2" s="1"/>
  <c r="I48" i="2" s="1"/>
  <c r="G49" i="2"/>
  <c r="H49" i="2" s="1"/>
  <c r="I49" i="2" s="1"/>
  <c r="G50" i="2"/>
  <c r="H50" i="2" s="1"/>
  <c r="I50" i="2" s="1"/>
  <c r="G51" i="2"/>
  <c r="H51" i="2" s="1"/>
  <c r="I51" i="2" s="1"/>
  <c r="G52" i="2"/>
  <c r="H52" i="2" s="1"/>
  <c r="I52" i="2" s="1"/>
  <c r="G53" i="2"/>
  <c r="H53" i="2" s="1"/>
  <c r="I53" i="2" s="1"/>
  <c r="G54" i="2"/>
  <c r="H54" i="2" s="1"/>
  <c r="I54" i="2" s="1"/>
  <c r="G55" i="2"/>
  <c r="H55" i="2" s="1"/>
  <c r="I55" i="2" s="1"/>
  <c r="G56" i="2"/>
  <c r="H56" i="2" s="1"/>
  <c r="I56" i="2" s="1"/>
  <c r="G57" i="2"/>
  <c r="H57" i="2" s="1"/>
  <c r="I57" i="2" s="1"/>
  <c r="G58" i="2"/>
  <c r="H58" i="2" s="1"/>
  <c r="I58" i="2" s="1"/>
  <c r="G59" i="2"/>
  <c r="H59" i="2" s="1"/>
  <c r="I59" i="2" s="1"/>
  <c r="G60" i="2"/>
  <c r="H60" i="2" s="1"/>
  <c r="I60" i="2" s="1"/>
  <c r="G61" i="2"/>
  <c r="H61" i="2" s="1"/>
  <c r="I61" i="2" s="1"/>
  <c r="G62" i="2"/>
  <c r="H62" i="2" s="1"/>
  <c r="I62" i="2" s="1"/>
  <c r="G63" i="2"/>
  <c r="H63" i="2" s="1"/>
  <c r="I63" i="2" s="1"/>
  <c r="G64" i="2"/>
  <c r="H64" i="2" s="1"/>
  <c r="I64" i="2" s="1"/>
  <c r="G65" i="2"/>
  <c r="H65" i="2" s="1"/>
  <c r="I65" i="2" s="1"/>
  <c r="G66" i="2"/>
  <c r="H66" i="2" s="1"/>
  <c r="I66" i="2" s="1"/>
  <c r="G67" i="2"/>
  <c r="H67" i="2" s="1"/>
  <c r="I67" i="2" s="1"/>
  <c r="G68" i="2"/>
  <c r="H68" i="2" s="1"/>
  <c r="I68" i="2" s="1"/>
  <c r="G69" i="2"/>
  <c r="H69" i="2" s="1"/>
  <c r="I69" i="2" s="1"/>
  <c r="G70" i="2"/>
  <c r="H70" i="2" s="1"/>
  <c r="I70" i="2" s="1"/>
  <c r="G71" i="2"/>
  <c r="H71" i="2" s="1"/>
  <c r="I71" i="2" s="1"/>
  <c r="G72" i="2"/>
  <c r="H72" i="2" s="1"/>
  <c r="I72" i="2" s="1"/>
  <c r="G73" i="2"/>
  <c r="H73" i="2" s="1"/>
  <c r="I73" i="2" s="1"/>
  <c r="G74" i="2"/>
  <c r="H74" i="2" s="1"/>
  <c r="I74" i="2" s="1"/>
  <c r="G75" i="2"/>
  <c r="H75" i="2" s="1"/>
  <c r="I75" i="2" s="1"/>
  <c r="G76" i="2"/>
  <c r="H76" i="2" s="1"/>
  <c r="I76" i="2" s="1"/>
  <c r="G77" i="2"/>
  <c r="H77" i="2" s="1"/>
  <c r="I77" i="2" s="1"/>
  <c r="G78" i="2"/>
  <c r="H78" i="2" s="1"/>
  <c r="I78" i="2" s="1"/>
  <c r="G79" i="2"/>
  <c r="H79" i="2" s="1"/>
  <c r="I79" i="2" s="1"/>
  <c r="G80" i="2"/>
  <c r="H80" i="2" s="1"/>
  <c r="I80" i="2" s="1"/>
  <c r="G81" i="2"/>
  <c r="H81" i="2" s="1"/>
  <c r="I81" i="2" s="1"/>
  <c r="G82" i="2"/>
  <c r="H82" i="2" s="1"/>
  <c r="I82" i="2" s="1"/>
  <c r="G83" i="2"/>
  <c r="H83" i="2" s="1"/>
  <c r="I83" i="2" s="1"/>
  <c r="G84" i="2"/>
  <c r="H84" i="2" s="1"/>
  <c r="I84" i="2" s="1"/>
  <c r="G85" i="2"/>
  <c r="H85" i="2" s="1"/>
  <c r="I85" i="2" s="1"/>
  <c r="G86" i="2"/>
  <c r="H86" i="2" s="1"/>
  <c r="I86" i="2" s="1"/>
  <c r="G87" i="2"/>
  <c r="H87" i="2" s="1"/>
  <c r="I87" i="2" s="1"/>
  <c r="G88" i="2"/>
  <c r="H88" i="2" s="1"/>
  <c r="I88" i="2" s="1"/>
  <c r="G89" i="2"/>
  <c r="H89" i="2" s="1"/>
  <c r="I89" i="2" s="1"/>
  <c r="G90" i="2"/>
  <c r="H90" i="2" s="1"/>
  <c r="I90" i="2" s="1"/>
  <c r="G91" i="2"/>
  <c r="H91" i="2" s="1"/>
  <c r="I91" i="2" s="1"/>
  <c r="G92" i="2"/>
  <c r="H92" i="2" s="1"/>
  <c r="I92" i="2" s="1"/>
  <c r="G93" i="2"/>
  <c r="H93" i="2" s="1"/>
  <c r="I93" i="2" s="1"/>
  <c r="G94" i="2"/>
  <c r="H94" i="2" s="1"/>
  <c r="I94" i="2" s="1"/>
  <c r="G95" i="2"/>
  <c r="H95" i="2" s="1"/>
  <c r="I95" i="2" s="1"/>
  <c r="G96" i="2"/>
  <c r="H96" i="2" s="1"/>
  <c r="I96" i="2" s="1"/>
  <c r="G97" i="2"/>
  <c r="H97" i="2" s="1"/>
  <c r="I97" i="2" s="1"/>
  <c r="G98" i="2"/>
  <c r="H98" i="2" s="1"/>
  <c r="I98" i="2" s="1"/>
  <c r="G99" i="2"/>
  <c r="H99" i="2" s="1"/>
  <c r="I99" i="2" s="1"/>
  <c r="G100" i="2"/>
  <c r="H100" i="2" s="1"/>
  <c r="I100" i="2" s="1"/>
  <c r="G101" i="2"/>
  <c r="H101" i="2" s="1"/>
  <c r="I101" i="2" s="1"/>
  <c r="G102" i="2"/>
  <c r="H102" i="2" s="1"/>
  <c r="I102" i="2" s="1"/>
  <c r="G103" i="2"/>
  <c r="H103" i="2" s="1"/>
  <c r="I103" i="2" s="1"/>
  <c r="G104" i="2"/>
  <c r="H104" i="2" s="1"/>
  <c r="I104" i="2" s="1"/>
  <c r="G105" i="2"/>
  <c r="H105" i="2" s="1"/>
  <c r="I105" i="2" s="1"/>
  <c r="G106" i="2"/>
  <c r="H106" i="2" s="1"/>
  <c r="I106" i="2" s="1"/>
  <c r="G107" i="2"/>
  <c r="H107" i="2" s="1"/>
  <c r="I107" i="2" s="1"/>
  <c r="G108" i="2"/>
  <c r="H108" i="2" s="1"/>
  <c r="I108" i="2" s="1"/>
  <c r="G109" i="2"/>
  <c r="H109" i="2" s="1"/>
  <c r="I109" i="2" s="1"/>
  <c r="G110" i="2"/>
  <c r="H110" i="2" s="1"/>
  <c r="I110" i="2" s="1"/>
  <c r="G111" i="2"/>
  <c r="H111" i="2" s="1"/>
  <c r="I111" i="2" s="1"/>
  <c r="G112" i="2"/>
  <c r="H112" i="2" s="1"/>
  <c r="I112" i="2" s="1"/>
  <c r="G113" i="2"/>
  <c r="H113" i="2" s="1"/>
  <c r="I113" i="2" s="1"/>
  <c r="G114" i="2"/>
  <c r="H114" i="2" s="1"/>
  <c r="I114" i="2" s="1"/>
  <c r="G115" i="2"/>
  <c r="H115" i="2" s="1"/>
  <c r="I115" i="2" s="1"/>
  <c r="G116" i="2"/>
  <c r="H116" i="2" s="1"/>
  <c r="I116" i="2" s="1"/>
  <c r="G117" i="2"/>
  <c r="H117" i="2" s="1"/>
  <c r="I117" i="2" s="1"/>
  <c r="G118" i="2"/>
  <c r="H118" i="2" s="1"/>
  <c r="I118" i="2" s="1"/>
  <c r="G119" i="2"/>
  <c r="H119" i="2" s="1"/>
  <c r="I119" i="2" s="1"/>
  <c r="G120" i="2"/>
  <c r="H120" i="2" s="1"/>
  <c r="I120" i="2" s="1"/>
  <c r="G121" i="2"/>
  <c r="H121" i="2" s="1"/>
  <c r="I121" i="2" s="1"/>
  <c r="G122" i="2"/>
  <c r="H122" i="2" s="1"/>
  <c r="I122" i="2" s="1"/>
  <c r="G6" i="2"/>
  <c r="H6" i="2" s="1"/>
  <c r="I6" i="2" s="1"/>
  <c r="K19" i="4" l="1"/>
  <c r="K18" i="4"/>
  <c r="J19" i="4"/>
  <c r="C7" i="6"/>
  <c r="C5" i="2"/>
  <c r="E6" i="1" l="1"/>
  <c r="E5" i="1"/>
  <c r="D5" i="1"/>
  <c r="E4" i="1"/>
  <c r="D4" i="1"/>
  <c r="H125" i="8" l="1"/>
  <c r="G125" i="8"/>
  <c r="H124" i="8"/>
  <c r="G124" i="8"/>
  <c r="H123" i="8"/>
  <c r="G123" i="8"/>
  <c r="H122" i="8"/>
  <c r="G122" i="8"/>
  <c r="H121" i="8"/>
  <c r="G121" i="8"/>
  <c r="H120" i="8"/>
  <c r="G120" i="8"/>
  <c r="H119" i="8"/>
  <c r="G119" i="8"/>
  <c r="H118" i="8"/>
  <c r="G118" i="8"/>
  <c r="H117" i="8"/>
  <c r="G117" i="8"/>
  <c r="H116" i="8"/>
  <c r="G116" i="8"/>
  <c r="H115" i="8"/>
  <c r="G115" i="8"/>
  <c r="H114" i="8"/>
  <c r="G114" i="8"/>
  <c r="H113" i="8"/>
  <c r="G113" i="8"/>
  <c r="H112" i="8"/>
  <c r="G112" i="8"/>
  <c r="H111" i="8"/>
  <c r="G111" i="8"/>
  <c r="H110" i="8"/>
  <c r="G110" i="8"/>
  <c r="H109" i="8"/>
  <c r="G109" i="8"/>
  <c r="H108" i="8"/>
  <c r="G108" i="8"/>
  <c r="H107" i="8"/>
  <c r="G107" i="8"/>
  <c r="H106" i="8"/>
  <c r="G106" i="8"/>
  <c r="H105" i="8"/>
  <c r="G105" i="8"/>
  <c r="H104" i="8"/>
  <c r="G104" i="8"/>
  <c r="H103" i="8"/>
  <c r="G103" i="8"/>
  <c r="H102" i="8"/>
  <c r="G102" i="8"/>
  <c r="H101" i="8"/>
  <c r="G101" i="8"/>
  <c r="H100" i="8"/>
  <c r="G100" i="8"/>
  <c r="H99" i="8"/>
  <c r="G99" i="8"/>
  <c r="H98" i="8"/>
  <c r="G98" i="8"/>
  <c r="H97" i="8"/>
  <c r="G97" i="8"/>
  <c r="H96" i="8"/>
  <c r="G96" i="8"/>
  <c r="H95" i="8"/>
  <c r="G95" i="8"/>
  <c r="H94" i="8"/>
  <c r="G94" i="8"/>
  <c r="H93" i="8"/>
  <c r="G93" i="8"/>
  <c r="H92" i="8"/>
  <c r="G92" i="8"/>
  <c r="H91" i="8"/>
  <c r="G91" i="8"/>
  <c r="H90" i="8"/>
  <c r="G90" i="8"/>
  <c r="H89" i="8"/>
  <c r="G89" i="8"/>
  <c r="H88" i="8"/>
  <c r="G88" i="8"/>
  <c r="H87" i="8"/>
  <c r="G87" i="8"/>
  <c r="H86" i="8"/>
  <c r="G86" i="8"/>
  <c r="H85" i="8"/>
  <c r="G85" i="8"/>
  <c r="H84" i="8"/>
  <c r="G84" i="8"/>
  <c r="H83" i="8"/>
  <c r="G83" i="8"/>
  <c r="H82" i="8"/>
  <c r="G82" i="8"/>
  <c r="H81" i="8"/>
  <c r="G81" i="8"/>
  <c r="H80" i="8"/>
  <c r="G80" i="8"/>
  <c r="H79" i="8"/>
  <c r="G79" i="8"/>
  <c r="H78" i="8"/>
  <c r="G78" i="8"/>
  <c r="H77" i="8"/>
  <c r="G77" i="8"/>
  <c r="H76" i="8"/>
  <c r="G76" i="8"/>
  <c r="H75" i="8"/>
  <c r="G75" i="8"/>
  <c r="H74" i="8"/>
  <c r="G74" i="8"/>
  <c r="H73" i="8"/>
  <c r="G73" i="8"/>
  <c r="H72" i="8"/>
  <c r="G72" i="8"/>
  <c r="H71" i="8"/>
  <c r="G71" i="8"/>
  <c r="H70" i="8"/>
  <c r="G70" i="8"/>
  <c r="H69" i="8"/>
  <c r="G69" i="8"/>
  <c r="H68" i="8"/>
  <c r="G68" i="8"/>
  <c r="H67" i="8"/>
  <c r="G67" i="8"/>
  <c r="H66" i="8"/>
  <c r="G66" i="8"/>
  <c r="H65" i="8"/>
  <c r="G65" i="8"/>
  <c r="H64" i="8"/>
  <c r="G64" i="8"/>
  <c r="H63" i="8"/>
  <c r="G63" i="8"/>
  <c r="H62" i="8"/>
  <c r="G62" i="8"/>
  <c r="H61" i="8"/>
  <c r="G61" i="8"/>
  <c r="H60" i="8"/>
  <c r="G60" i="8"/>
  <c r="H59" i="8"/>
  <c r="G59" i="8"/>
  <c r="H58" i="8"/>
  <c r="G58" i="8"/>
  <c r="H57" i="8"/>
  <c r="G57" i="8"/>
  <c r="H56" i="8"/>
  <c r="G56" i="8"/>
  <c r="H55" i="8"/>
  <c r="G55" i="8"/>
  <c r="H54" i="8"/>
  <c r="G54" i="8"/>
  <c r="H53" i="8"/>
  <c r="G53" i="8"/>
  <c r="H52" i="8"/>
  <c r="G52" i="8"/>
  <c r="H51" i="8"/>
  <c r="G51" i="8"/>
  <c r="H50" i="8"/>
  <c r="G50" i="8"/>
  <c r="H49" i="8"/>
  <c r="G49" i="8"/>
  <c r="H48" i="8"/>
  <c r="G48" i="8"/>
  <c r="H47" i="8"/>
  <c r="G47" i="8"/>
  <c r="H46" i="8"/>
  <c r="G46" i="8"/>
  <c r="H45" i="8"/>
  <c r="G45" i="8"/>
  <c r="H44" i="8"/>
  <c r="G44" i="8"/>
  <c r="H43" i="8"/>
  <c r="G43" i="8"/>
  <c r="H42" i="8"/>
  <c r="G42" i="8"/>
  <c r="H41" i="8"/>
  <c r="G41" i="8"/>
  <c r="H40" i="8"/>
  <c r="G40" i="8"/>
  <c r="H39" i="8"/>
  <c r="G39" i="8"/>
  <c r="H38" i="8"/>
  <c r="G38" i="8"/>
  <c r="H37" i="8"/>
  <c r="G37" i="8"/>
  <c r="H36" i="8"/>
  <c r="G36" i="8"/>
  <c r="H35" i="8"/>
  <c r="G35" i="8"/>
  <c r="H34" i="8"/>
  <c r="G34" i="8"/>
  <c r="H33" i="8"/>
  <c r="G33" i="8"/>
  <c r="H32" i="8"/>
  <c r="G32" i="8"/>
  <c r="H31" i="8"/>
  <c r="G31" i="8"/>
  <c r="H30" i="8"/>
  <c r="G30" i="8"/>
  <c r="H29" i="8"/>
  <c r="G29" i="8"/>
  <c r="H28" i="8"/>
  <c r="G28" i="8"/>
  <c r="H27" i="8"/>
  <c r="G27" i="8"/>
  <c r="H26" i="8"/>
  <c r="G26" i="8"/>
  <c r="H25" i="8"/>
  <c r="G25" i="8"/>
  <c r="H24" i="8"/>
  <c r="G24" i="8"/>
  <c r="H23" i="8"/>
  <c r="G23" i="8"/>
  <c r="H22" i="8"/>
  <c r="G22" i="8"/>
  <c r="H21" i="8"/>
  <c r="G21" i="8"/>
  <c r="H20" i="8"/>
  <c r="G20" i="8"/>
  <c r="H19" i="8"/>
  <c r="G19" i="8"/>
  <c r="H18" i="8"/>
  <c r="G18" i="8"/>
  <c r="H17" i="8"/>
  <c r="G17" i="8"/>
  <c r="H16" i="8"/>
  <c r="G16" i="8"/>
  <c r="H15" i="8"/>
  <c r="G15" i="8"/>
  <c r="H14" i="8"/>
  <c r="G14" i="8"/>
  <c r="H13" i="8"/>
  <c r="G13" i="8"/>
  <c r="H12" i="8"/>
  <c r="G12" i="8"/>
  <c r="H11" i="8"/>
  <c r="G11" i="8"/>
  <c r="H10" i="8"/>
  <c r="G10" i="8"/>
  <c r="H9" i="8"/>
  <c r="G9" i="8"/>
  <c r="H8" i="8"/>
  <c r="G8" i="8"/>
  <c r="D7" i="1" l="1"/>
  <c r="D8" i="1" s="1"/>
  <c r="J21" i="4" l="1" a="1"/>
  <c r="J21" i="4" s="1"/>
  <c r="K21" i="4" l="1"/>
  <c r="K22" i="4"/>
  <c r="J22" i="4"/>
  <c r="J24" i="4" l="1" a="1"/>
  <c r="T24" i="4" s="1"/>
  <c r="CA25" i="4" l="1"/>
  <c r="CM25" i="4"/>
  <c r="DT24" i="4"/>
  <c r="S25" i="4"/>
  <c r="BF24" i="4"/>
  <c r="BA25" i="4"/>
  <c r="AE24" i="4"/>
  <c r="BC24" i="4"/>
  <c r="DL25" i="4"/>
  <c r="BW25" i="4"/>
  <c r="N25" i="4"/>
  <c r="AS24" i="4"/>
  <c r="BA24" i="4"/>
  <c r="Y24" i="4"/>
  <c r="AO25" i="4"/>
  <c r="CE24" i="4"/>
  <c r="Q25" i="4"/>
  <c r="DG24" i="4"/>
  <c r="CE25" i="4"/>
  <c r="BY25" i="4"/>
  <c r="CM24" i="4"/>
  <c r="BQ24" i="4"/>
  <c r="Z25" i="4"/>
  <c r="CN25" i="4"/>
  <c r="AH25" i="4"/>
  <c r="CW24" i="4"/>
  <c r="AL24" i="4"/>
  <c r="BB24" i="4"/>
  <c r="AY25" i="4"/>
  <c r="DQ25" i="4"/>
  <c r="V25" i="4"/>
  <c r="CR25" i="4"/>
  <c r="R25" i="4"/>
  <c r="BC25" i="4"/>
  <c r="DH24" i="4"/>
  <c r="CI24" i="4"/>
  <c r="BS25" i="4"/>
  <c r="BO24" i="4"/>
  <c r="AZ25" i="4"/>
  <c r="BE24" i="4"/>
  <c r="AQ24" i="4"/>
  <c r="L24" i="4"/>
  <c r="BY24" i="4"/>
  <c r="Z24" i="4"/>
  <c r="R24" i="4"/>
  <c r="AW24" i="4"/>
  <c r="DE25" i="4"/>
  <c r="J25" i="4"/>
  <c r="CQ24" i="4"/>
  <c r="CP24" i="4"/>
  <c r="CD24" i="4"/>
  <c r="CQ25" i="4"/>
  <c r="BR24" i="4"/>
  <c r="CK24" i="4"/>
  <c r="BL25" i="4"/>
  <c r="AL25" i="4"/>
  <c r="CA24" i="4"/>
  <c r="AC25" i="4"/>
  <c r="AN25" i="4"/>
  <c r="AB25" i="4"/>
  <c r="BK25" i="4"/>
  <c r="BM24" i="4"/>
  <c r="N24" i="4"/>
  <c r="DW25" i="4"/>
  <c r="AK24" i="4"/>
  <c r="DC24" i="4"/>
  <c r="AR24" i="4"/>
  <c r="CV24" i="4"/>
  <c r="DS24" i="4"/>
  <c r="AM25" i="4"/>
  <c r="M24" i="4"/>
  <c r="DP24" i="4"/>
  <c r="CS25" i="4"/>
  <c r="AG24" i="4"/>
  <c r="Q24" i="4"/>
  <c r="BP25" i="4"/>
  <c r="CJ24" i="4"/>
  <c r="AA25" i="4"/>
  <c r="AC24" i="4"/>
  <c r="CG25" i="4"/>
  <c r="AU25" i="4"/>
  <c r="U24" i="4"/>
  <c r="BD25" i="4"/>
  <c r="AM24" i="4"/>
  <c r="BT25" i="4"/>
  <c r="AF25" i="4"/>
  <c r="BX24" i="4"/>
  <c r="O25" i="4"/>
  <c r="DR25" i="4"/>
  <c r="BU25" i="4"/>
  <c r="AI25" i="4"/>
  <c r="CN24" i="4"/>
  <c r="DA25" i="4"/>
  <c r="BZ25" i="4"/>
  <c r="DF24" i="4"/>
  <c r="DM25" i="4"/>
  <c r="DV25" i="4"/>
  <c r="AY24" i="4"/>
  <c r="CZ25" i="4"/>
  <c r="CF24" i="4"/>
  <c r="AI24" i="4"/>
  <c r="DB25" i="4"/>
  <c r="CY25" i="4"/>
  <c r="DT25" i="4"/>
  <c r="AJ25" i="4"/>
  <c r="DV24" i="4"/>
  <c r="CX25" i="4"/>
  <c r="O24" i="4"/>
  <c r="CB25" i="4"/>
  <c r="BT24" i="4"/>
  <c r="W24" i="4"/>
  <c r="CP25" i="4"/>
  <c r="BO25" i="4"/>
  <c r="DH25" i="4"/>
  <c r="X25" i="4"/>
  <c r="CX24" i="4"/>
  <c r="AN24" i="4"/>
  <c r="CS24" i="4"/>
  <c r="CH25" i="4"/>
  <c r="AK25" i="4"/>
  <c r="DM24" i="4"/>
  <c r="BD24" i="4"/>
  <c r="AQ25" i="4"/>
  <c r="DI25" i="4"/>
  <c r="BV24" i="4"/>
  <c r="AS25" i="4"/>
  <c r="BN25" i="4"/>
  <c r="DG25" i="4"/>
  <c r="DJ24" i="4"/>
  <c r="Y25" i="4"/>
  <c r="BR25" i="4"/>
  <c r="DW24" i="4"/>
  <c r="AE25" i="4"/>
  <c r="CK25" i="4"/>
  <c r="CJ25" i="4"/>
  <c r="BJ24" i="4"/>
  <c r="DN24" i="4"/>
  <c r="U25" i="4"/>
  <c r="BZ24" i="4"/>
  <c r="BB25" i="4"/>
  <c r="DU25" i="4"/>
  <c r="CU25" i="4"/>
  <c r="BU24" i="4"/>
  <c r="AD24" i="4"/>
  <c r="BJ25" i="4"/>
  <c r="AJ24" i="4"/>
  <c r="M25" i="4"/>
  <c r="DO25" i="4"/>
  <c r="CO24" i="4"/>
  <c r="BF25" i="4"/>
  <c r="AF24" i="4"/>
  <c r="BS24" i="4"/>
  <c r="BG25" i="4"/>
  <c r="DL24" i="4"/>
  <c r="DP25" i="4"/>
  <c r="S24" i="4"/>
  <c r="BK24" i="4"/>
  <c r="P25" i="4"/>
  <c r="CF25" i="4"/>
  <c r="AT24" i="4"/>
  <c r="DU24" i="4"/>
  <c r="CU24" i="4"/>
  <c r="BH25" i="4"/>
  <c r="DD24" i="4"/>
  <c r="BG24" i="4"/>
  <c r="CZ24" i="4"/>
  <c r="DD25" i="4"/>
  <c r="DJ25" i="4"/>
  <c r="DR24" i="4"/>
  <c r="V24" i="4"/>
  <c r="AO24" i="4"/>
  <c r="BW24" i="4"/>
  <c r="AH24" i="4"/>
  <c r="CR24" i="4"/>
  <c r="AU24" i="4"/>
  <c r="DN25" i="4"/>
  <c r="AP24" i="4"/>
  <c r="AA24" i="4"/>
  <c r="AV25" i="4"/>
  <c r="T25" i="4"/>
  <c r="BL24" i="4"/>
  <c r="DQ24" i="4"/>
  <c r="DF25" i="4"/>
  <c r="BI25" i="4"/>
  <c r="W25" i="4"/>
  <c r="CB24" i="4"/>
  <c r="CC25" i="4"/>
  <c r="AD25" i="4"/>
  <c r="CT24" i="4"/>
  <c r="CO25" i="4"/>
  <c r="AZ24" i="4"/>
  <c r="DE24" i="4"/>
  <c r="CT25" i="4"/>
  <c r="AW25" i="4"/>
  <c r="K25" i="4"/>
  <c r="BP24" i="4"/>
  <c r="BE25" i="4"/>
  <c r="AB24" i="4"/>
  <c r="CH24" i="4"/>
  <c r="BQ25" i="4"/>
  <c r="CL25" i="4"/>
  <c r="DS25" i="4"/>
  <c r="AR25" i="4"/>
  <c r="BH24" i="4"/>
  <c r="K24" i="4"/>
  <c r="CD25" i="4"/>
  <c r="AG25" i="4"/>
  <c r="CV25" i="4"/>
  <c r="L25" i="4"/>
  <c r="CL24" i="4"/>
  <c r="P24" i="4"/>
  <c r="CG24" i="4"/>
  <c r="BV25" i="4"/>
  <c r="AV24" i="4"/>
  <c r="J24" i="4"/>
  <c r="J27" i="4" s="1" a="1"/>
  <c r="DA24" i="4"/>
  <c r="DK24" i="4"/>
  <c r="DI24" i="4"/>
  <c r="BM25" i="4"/>
  <c r="BX25" i="4"/>
  <c r="AX24" i="4"/>
  <c r="DB24" i="4"/>
  <c r="CY24" i="4"/>
  <c r="BN24" i="4"/>
  <c r="AP25" i="4"/>
  <c r="CW25" i="4"/>
  <c r="CI25" i="4"/>
  <c r="BI24" i="4"/>
  <c r="DK25" i="4"/>
  <c r="AX25" i="4"/>
  <c r="X24" i="4"/>
  <c r="DO24" i="4"/>
  <c r="DC25" i="4"/>
  <c r="CC24" i="4"/>
  <c r="AT25" i="4"/>
  <c r="J27" i="4" l="1"/>
  <c r="J28" i="4"/>
</calcChain>
</file>

<file path=xl/sharedStrings.xml><?xml version="1.0" encoding="utf-8"?>
<sst xmlns="http://schemas.openxmlformats.org/spreadsheetml/2006/main" count="576" uniqueCount="221">
  <si>
    <t>人数</t>
    <rPh sb="0" eb="2">
      <t>ニンズウ</t>
    </rPh>
    <phoneticPr fontId="1"/>
  </si>
  <si>
    <t>処理数</t>
    <rPh sb="0" eb="3">
      <t>ショリスウ</t>
    </rPh>
    <phoneticPr fontId="1"/>
  </si>
  <si>
    <t>X</t>
    <phoneticPr fontId="1"/>
  </si>
  <si>
    <t>Y</t>
    <phoneticPr fontId="1"/>
  </si>
  <si>
    <t>μ</t>
    <phoneticPr fontId="1"/>
  </si>
  <si>
    <t>a</t>
    <phoneticPr fontId="1"/>
  </si>
  <si>
    <t>b</t>
    <phoneticPr fontId="1"/>
  </si>
  <si>
    <t>回帰式</t>
    <rPh sb="0" eb="3">
      <t>カイキシキ</t>
    </rPh>
    <phoneticPr fontId="1"/>
  </si>
  <si>
    <t>公式</t>
    <rPh sb="0" eb="2">
      <t>コウシキ</t>
    </rPh>
    <phoneticPr fontId="1"/>
  </si>
  <si>
    <t>a =（ x と y の共分散）／ （ x の分散）</t>
    <rPh sb="12" eb="15">
      <t>キョウブンサン</t>
    </rPh>
    <rPh sb="23" eb="25">
      <t>ブンサン</t>
    </rPh>
    <phoneticPr fontId="1"/>
  </si>
  <si>
    <t>予測値</t>
    <rPh sb="0" eb="3">
      <t>ヨソクチ</t>
    </rPh>
    <phoneticPr fontId="1"/>
  </si>
  <si>
    <t>残差</t>
    <rPh sb="0" eb="2">
      <t>ザンサ</t>
    </rPh>
    <phoneticPr fontId="1"/>
  </si>
  <si>
    <t>f(x)</t>
    <phoneticPr fontId="1"/>
  </si>
  <si>
    <t>50a + b</t>
    <phoneticPr fontId="1"/>
  </si>
  <si>
    <t>60a + b</t>
    <phoneticPr fontId="1"/>
  </si>
  <si>
    <t>70a + b</t>
    <phoneticPr fontId="1"/>
  </si>
  <si>
    <t>80a + b</t>
    <phoneticPr fontId="1"/>
  </si>
  <si>
    <t>90a + b</t>
    <phoneticPr fontId="1"/>
  </si>
  <si>
    <t>GDP伸び率と景気動向指数CIの伸び率</t>
    <rPh sb="3" eb="4">
      <t>ノ</t>
    </rPh>
    <rPh sb="5" eb="6">
      <t>リツ</t>
    </rPh>
    <rPh sb="7" eb="13">
      <t>ケイキドウコウシスウ</t>
    </rPh>
    <rPh sb="16" eb="17">
      <t>ノ</t>
    </rPh>
    <rPh sb="18" eb="19">
      <t>リツ</t>
    </rPh>
    <phoneticPr fontId="1"/>
  </si>
  <si>
    <t>GDPとCIのデータ</t>
    <phoneticPr fontId="1"/>
  </si>
  <si>
    <t>実質GDP（水準）</t>
    <rPh sb="0" eb="2">
      <t>ジッシツ</t>
    </rPh>
    <rPh sb="6" eb="8">
      <t>スイジュン</t>
    </rPh>
    <phoneticPr fontId="1"/>
  </si>
  <si>
    <t>CI（水準）</t>
    <rPh sb="3" eb="5">
      <t>スイジュン</t>
    </rPh>
    <phoneticPr fontId="1"/>
  </si>
  <si>
    <t>CI（前期比伸び率）</t>
    <rPh sb="3" eb="7">
      <t>ゼンキヒノ</t>
    </rPh>
    <rPh sb="8" eb="9">
      <t>リツ</t>
    </rPh>
    <phoneticPr fontId="1"/>
  </si>
  <si>
    <t>実質GDP（前期比伸び率）</t>
    <rPh sb="0" eb="2">
      <t>ジッシツ</t>
    </rPh>
    <rPh sb="6" eb="9">
      <t>ゼンキヒ</t>
    </rPh>
    <rPh sb="9" eb="10">
      <t>ノ</t>
    </rPh>
    <rPh sb="11" eb="12">
      <t>リツ</t>
    </rPh>
    <phoneticPr fontId="1"/>
  </si>
  <si>
    <t>1～3</t>
    <phoneticPr fontId="2"/>
  </si>
  <si>
    <t>1994/ 1- 3.</t>
  </si>
  <si>
    <t>概要</t>
  </si>
  <si>
    <t>4～6</t>
    <phoneticPr fontId="2"/>
  </si>
  <si>
    <t>4- 6.</t>
  </si>
  <si>
    <t>7～9</t>
    <phoneticPr fontId="2"/>
  </si>
  <si>
    <t>7- 9.</t>
  </si>
  <si>
    <t>回帰統計</t>
  </si>
  <si>
    <t>10～12</t>
    <phoneticPr fontId="2"/>
  </si>
  <si>
    <t>10-12.</t>
  </si>
  <si>
    <t>重相関 R</t>
  </si>
  <si>
    <t>1995/ 1- 3.</t>
  </si>
  <si>
    <t>重決定 R2</t>
  </si>
  <si>
    <t>補正 R2</t>
  </si>
  <si>
    <t>標準誤差</t>
  </si>
  <si>
    <t>観測数</t>
  </si>
  <si>
    <t>1996/ 1- 3.</t>
  </si>
  <si>
    <t>分散分析表</t>
  </si>
  <si>
    <t>自由度</t>
  </si>
  <si>
    <t>変動</t>
  </si>
  <si>
    <t>分散</t>
  </si>
  <si>
    <t>観測された分散比</t>
  </si>
  <si>
    <t>有意 F</t>
  </si>
  <si>
    <t>回帰</t>
  </si>
  <si>
    <t>1997/ 1- 3.</t>
  </si>
  <si>
    <t>残差</t>
  </si>
  <si>
    <t>合計</t>
  </si>
  <si>
    <t>係数</t>
  </si>
  <si>
    <t xml:space="preserve">t </t>
  </si>
  <si>
    <t>P-値</t>
  </si>
  <si>
    <t>下限 95%</t>
  </si>
  <si>
    <t>上限 95%</t>
  </si>
  <si>
    <t>下限 95.0%</t>
  </si>
  <si>
    <t>上限 95.0%</t>
  </si>
  <si>
    <t>1998/ 1- 3.</t>
  </si>
  <si>
    <t>切片</t>
  </si>
  <si>
    <t>X 値 1</t>
  </si>
  <si>
    <t>1999/ 1- 3.</t>
  </si>
  <si>
    <t>2000/ 1- 3.</t>
  </si>
  <si>
    <t>2001/ 1- 3.</t>
  </si>
  <si>
    <t>2002/ 1- 3.</t>
  </si>
  <si>
    <t>2003/ 1- 3.</t>
  </si>
  <si>
    <t>2004/ 1- 3.</t>
  </si>
  <si>
    <t>2005/ 1- 3.</t>
  </si>
  <si>
    <t>2006/ 1- 3.</t>
  </si>
  <si>
    <t>2007/ 1- 3.</t>
  </si>
  <si>
    <t>2008/ 1- 3.</t>
  </si>
  <si>
    <t>2009/ 1- 3.</t>
  </si>
  <si>
    <t>2010/ 1- 3.</t>
  </si>
  <si>
    <t>2011/ 1- 3.</t>
  </si>
  <si>
    <t>2012/ 1- 3.</t>
  </si>
  <si>
    <t>2013/ 1- 3.</t>
  </si>
  <si>
    <t>2014/ 1- 3.</t>
  </si>
  <si>
    <t>2015/ 1- 3.</t>
  </si>
  <si>
    <t>2016/ 1- 3.</t>
  </si>
  <si>
    <t>2017/ 1- 3.</t>
  </si>
  <si>
    <t>2018/ 1- 3.</t>
  </si>
  <si>
    <t>2019/ 1- 3.</t>
  </si>
  <si>
    <t>2020/ 1- 3.</t>
  </si>
  <si>
    <t>2021/ 1- 3.</t>
  </si>
  <si>
    <t>2022/ 1- 3.</t>
  </si>
  <si>
    <t>2023/ 1- 3.</t>
  </si>
  <si>
    <t>X</t>
  </si>
  <si>
    <t>Y</t>
  </si>
  <si>
    <t>y = 0.3145X ＋ 0.1238</t>
    <phoneticPr fontId="1"/>
  </si>
  <si>
    <r>
      <t>σ</t>
    </r>
    <r>
      <rPr>
        <vertAlign val="subscript"/>
        <sz val="12"/>
        <color theme="1" tint="0.34998626667073579"/>
        <rFont val="UD デジタル 教科書体 NK-R"/>
        <family val="1"/>
        <charset val="128"/>
      </rPr>
      <t>x</t>
    </r>
    <r>
      <rPr>
        <vertAlign val="superscript"/>
        <sz val="12"/>
        <color theme="1" tint="0.34998626667073579"/>
        <rFont val="UD デジタル 教科書体 NK-R"/>
        <family val="1"/>
        <charset val="128"/>
      </rPr>
      <t>2</t>
    </r>
    <phoneticPr fontId="1"/>
  </si>
  <si>
    <r>
      <t>σ</t>
    </r>
    <r>
      <rPr>
        <vertAlign val="subscript"/>
        <sz val="12"/>
        <color theme="1" tint="0.34998626667073579"/>
        <rFont val="UD デジタル 教科書体 NK-R"/>
        <family val="1"/>
        <charset val="128"/>
      </rPr>
      <t>xy</t>
    </r>
    <r>
      <rPr>
        <vertAlign val="superscript"/>
        <sz val="12"/>
        <color theme="1" tint="0.34998626667073579"/>
        <rFont val="UD デジタル 教科書体 NK-R"/>
        <family val="1"/>
        <charset val="128"/>
      </rPr>
      <t>2</t>
    </r>
    <phoneticPr fontId="1"/>
  </si>
  <si>
    <t>=AVERAGE(I6:I123)</t>
    <phoneticPr fontId="1"/>
  </si>
  <si>
    <t>=AVERAGE(J6:J123)</t>
    <phoneticPr fontId="1"/>
  </si>
  <si>
    <t>=VAR.P(I6:I123)</t>
    <phoneticPr fontId="1"/>
  </si>
  <si>
    <t>=VAR.P(J6:J123)</t>
    <phoneticPr fontId="1"/>
  </si>
  <si>
    <t>=COVARIANCE.P(I6:I123,J6:J123)</t>
    <phoneticPr fontId="1"/>
  </si>
  <si>
    <t>残差出力</t>
  </si>
  <si>
    <t>観測値</t>
  </si>
  <si>
    <t>予測値: Y</t>
  </si>
  <si>
    <t>標準残差</t>
  </si>
  <si>
    <t>確率</t>
  </si>
  <si>
    <t>百分位数</t>
  </si>
  <si>
    <t>ソルバー</t>
    <phoneticPr fontId="1"/>
  </si>
  <si>
    <t>=SLOPE(G6:G123,F6:F123)</t>
    <phoneticPr fontId="1"/>
  </si>
  <si>
    <t>=INTERCEPT(G6:G123,F6:F123)</t>
    <phoneticPr fontId="1"/>
  </si>
  <si>
    <t>LINESET関数</t>
    <rPh sb="7" eb="9">
      <t>カンスウ</t>
    </rPh>
    <phoneticPr fontId="1"/>
  </si>
  <si>
    <t>SLOPEとINTERCEPT関数</t>
    <rPh sb="15" eb="17">
      <t>カンスウ</t>
    </rPh>
    <phoneticPr fontId="1"/>
  </si>
  <si>
    <t>公式</t>
    <rPh sb="0" eb="2">
      <t>コウシキ</t>
    </rPh>
    <phoneticPr fontId="1"/>
  </si>
  <si>
    <t>近似曲線</t>
    <rPh sb="0" eb="4">
      <t>キンジキョクセン</t>
    </rPh>
    <phoneticPr fontId="1"/>
  </si>
  <si>
    <t>行列</t>
    <rPh sb="0" eb="2">
      <t>ギョウレツ</t>
    </rPh>
    <phoneticPr fontId="1"/>
  </si>
  <si>
    <t>回帰分析</t>
    <rPh sb="0" eb="4">
      <t>カイキブンセキ</t>
    </rPh>
    <phoneticPr fontId="1"/>
  </si>
  <si>
    <t>分析ツール　回帰分析</t>
    <rPh sb="0" eb="2">
      <t>ブンセキ</t>
    </rPh>
    <rPh sb="6" eb="10">
      <t>カイキブンセキ</t>
    </rPh>
    <phoneticPr fontId="1"/>
  </si>
  <si>
    <t>モデル関数をｆ(ｘ)とするとき</t>
    <rPh sb="3" eb="5">
      <t>カンスウ</t>
    </rPh>
    <phoneticPr fontId="1"/>
  </si>
  <si>
    <t>回帰直線を　ｙ＝ａｘ＋ｂ　とするとき</t>
    <rPh sb="0" eb="4">
      <t>カイキチョクセン</t>
    </rPh>
    <phoneticPr fontId="1"/>
  </si>
  <si>
    <t>ｎは２変数データ（ｘ，ｙ）の総数</t>
    <rPh sb="3" eb="5">
      <t>ヘンスウ</t>
    </rPh>
    <rPh sb="14" eb="16">
      <t>ソウスウ</t>
    </rPh>
    <phoneticPr fontId="1"/>
  </si>
  <si>
    <t>シート名</t>
    <rPh sb="3" eb="4">
      <t>ナ</t>
    </rPh>
    <phoneticPr fontId="1"/>
  </si>
  <si>
    <t>内容</t>
    <rPh sb="0" eb="2">
      <t>ナイヨウ</t>
    </rPh>
    <phoneticPr fontId="1"/>
  </si>
  <si>
    <t>関数　１</t>
    <rPh sb="0" eb="2">
      <t>カンスウ</t>
    </rPh>
    <phoneticPr fontId="1"/>
  </si>
  <si>
    <t>関数　２</t>
    <rPh sb="0" eb="2">
      <t>カンスウ</t>
    </rPh>
    <phoneticPr fontId="1"/>
  </si>
  <si>
    <t>回帰分析についての説明</t>
    <rPh sb="0" eb="4">
      <t>カイキブンセキ</t>
    </rPh>
    <rPh sb="9" eb="11">
      <t>セツメイ</t>
    </rPh>
    <phoneticPr fontId="1"/>
  </si>
  <si>
    <t>エクセルのソルバーによる推定</t>
    <rPh sb="12" eb="14">
      <t>スイテイ</t>
    </rPh>
    <phoneticPr fontId="1"/>
  </si>
  <si>
    <t>エクセルのSLOPEとINTERCEPT関数による推定</t>
    <rPh sb="25" eb="27">
      <t>スイテイ</t>
    </rPh>
    <phoneticPr fontId="1"/>
  </si>
  <si>
    <t>エクセルのLINESET関数による推定</t>
    <rPh sb="17" eb="19">
      <t>スイテイ</t>
    </rPh>
    <phoneticPr fontId="1"/>
  </si>
  <si>
    <t>行列による推定</t>
    <rPh sb="0" eb="2">
      <t>ギョウレツ</t>
    </rPh>
    <rPh sb="5" eb="7">
      <t>スイテイ</t>
    </rPh>
    <phoneticPr fontId="1"/>
  </si>
  <si>
    <t>概要</t>
    <rPh sb="0" eb="2">
      <t>ガイヨウ</t>
    </rPh>
    <phoneticPr fontId="1"/>
  </si>
  <si>
    <t>このファイルの説明</t>
    <rPh sb="7" eb="9">
      <t>セツメイ</t>
    </rPh>
    <phoneticPr fontId="1"/>
  </si>
  <si>
    <t>公式についての説明による推定</t>
    <rPh sb="12" eb="14">
      <t>スイテイ</t>
    </rPh>
    <phoneticPr fontId="1"/>
  </si>
  <si>
    <t>　　　　はそれぞれの変数の平均値</t>
    <rPh sb="10" eb="12">
      <t>ヘンスウ</t>
    </rPh>
    <rPh sb="13" eb="16">
      <t>ヘイキンチ</t>
    </rPh>
    <phoneticPr fontId="1"/>
  </si>
  <si>
    <r>
      <t>残差</t>
    </r>
    <r>
      <rPr>
        <vertAlign val="superscript"/>
        <sz val="11"/>
        <color theme="1" tint="0.34998626667073579"/>
        <rFont val="UD デジタル 教科書体 NK-R"/>
        <family val="1"/>
        <charset val="128"/>
      </rPr>
      <t>2</t>
    </r>
    <rPh sb="0" eb="2">
      <t>ザンサ</t>
    </rPh>
    <phoneticPr fontId="1"/>
  </si>
  <si>
    <r>
      <t>残差</t>
    </r>
    <r>
      <rPr>
        <vertAlign val="superscript"/>
        <sz val="11"/>
        <color theme="1" tint="0.34998626667073579"/>
        <rFont val="UD デジタル 教科書体 NK-R"/>
        <family val="1"/>
        <charset val="128"/>
      </rPr>
      <t>2</t>
    </r>
    <r>
      <rPr>
        <sz val="11"/>
        <color theme="1" tint="0.34998626667073579"/>
        <rFont val="UD デジタル 教科書体 NK-R"/>
        <family val="1"/>
        <charset val="128"/>
      </rPr>
      <t>の合計</t>
    </r>
    <rPh sb="0" eb="2">
      <t>ザンサ</t>
    </rPh>
    <rPh sb="4" eb="6">
      <t>ゴウケイ</t>
    </rPh>
    <phoneticPr fontId="1"/>
  </si>
  <si>
    <r>
      <t>X</t>
    </r>
    <r>
      <rPr>
        <vertAlign val="superscript"/>
        <sz val="11"/>
        <color theme="1"/>
        <rFont val="UD デジタル 教科書体 NK-R"/>
        <family val="1"/>
        <charset val="128"/>
      </rPr>
      <t>T</t>
    </r>
    <phoneticPr fontId="1"/>
  </si>
  <si>
    <r>
      <t>X</t>
    </r>
    <r>
      <rPr>
        <vertAlign val="superscript"/>
        <sz val="11"/>
        <color theme="1"/>
        <rFont val="UD デジタル 教科書体 NK-R"/>
        <family val="1"/>
        <charset val="128"/>
      </rPr>
      <t>T</t>
    </r>
    <r>
      <rPr>
        <sz val="11"/>
        <color theme="1"/>
        <rFont val="UD デジタル 教科書体 NK-R"/>
        <family val="1"/>
        <charset val="128"/>
      </rPr>
      <t>X</t>
    </r>
    <phoneticPr fontId="1"/>
  </si>
  <si>
    <r>
      <t>(X</t>
    </r>
    <r>
      <rPr>
        <vertAlign val="superscript"/>
        <sz val="11"/>
        <color theme="1"/>
        <rFont val="UD デジタル 教科書体 NK-R"/>
        <family val="1"/>
        <charset val="128"/>
      </rPr>
      <t>T</t>
    </r>
    <r>
      <rPr>
        <sz val="11"/>
        <color theme="1"/>
        <rFont val="UD デジタル 教科書体 NK-R"/>
        <family val="1"/>
        <charset val="128"/>
      </rPr>
      <t>X)</t>
    </r>
    <r>
      <rPr>
        <vertAlign val="superscript"/>
        <sz val="11"/>
        <color theme="1"/>
        <rFont val="UD デジタル 教科書体 NK-R"/>
        <family val="1"/>
        <charset val="128"/>
      </rPr>
      <t>-1</t>
    </r>
    <phoneticPr fontId="1"/>
  </si>
  <si>
    <r>
      <t>(X</t>
    </r>
    <r>
      <rPr>
        <vertAlign val="superscript"/>
        <sz val="11"/>
        <color theme="1"/>
        <rFont val="UD デジタル 教科書体 NK-R"/>
        <family val="1"/>
        <charset val="128"/>
      </rPr>
      <t>T</t>
    </r>
    <r>
      <rPr>
        <sz val="11"/>
        <color theme="1"/>
        <rFont val="UD デジタル 教科書体 NK-R"/>
        <family val="1"/>
        <charset val="128"/>
      </rPr>
      <t>X)</t>
    </r>
    <r>
      <rPr>
        <vertAlign val="superscript"/>
        <sz val="11"/>
        <color theme="1"/>
        <rFont val="UD デジタル 教科書体 NK-R"/>
        <family val="1"/>
        <charset val="128"/>
      </rPr>
      <t>-1</t>
    </r>
    <r>
      <rPr>
        <sz val="11"/>
        <color theme="1"/>
        <rFont val="UD デジタル 教科書体 NK-R"/>
        <family val="1"/>
        <charset val="128"/>
      </rPr>
      <t>X</t>
    </r>
    <r>
      <rPr>
        <vertAlign val="superscript"/>
        <sz val="11"/>
        <color theme="1"/>
        <rFont val="UD デジタル 教科書体 NK-R"/>
        <family val="1"/>
        <charset val="128"/>
      </rPr>
      <t>T</t>
    </r>
    <phoneticPr fontId="1"/>
  </si>
  <si>
    <r>
      <t>(X</t>
    </r>
    <r>
      <rPr>
        <vertAlign val="superscript"/>
        <sz val="11"/>
        <color theme="1"/>
        <rFont val="UD デジタル 教科書体 NK-R"/>
        <family val="1"/>
        <charset val="128"/>
      </rPr>
      <t>T</t>
    </r>
    <r>
      <rPr>
        <sz val="11"/>
        <color theme="1"/>
        <rFont val="UD デジタル 教科書体 NK-R"/>
        <family val="1"/>
        <charset val="128"/>
      </rPr>
      <t>X)</t>
    </r>
    <r>
      <rPr>
        <vertAlign val="superscript"/>
        <sz val="11"/>
        <color theme="1"/>
        <rFont val="UD デジタル 教科書体 NK-R"/>
        <family val="1"/>
        <charset val="128"/>
      </rPr>
      <t>-1</t>
    </r>
    <r>
      <rPr>
        <sz val="11"/>
        <color theme="1"/>
        <rFont val="UD デジタル 教科書体 NK-R"/>
        <family val="1"/>
        <charset val="128"/>
      </rPr>
      <t>X</t>
    </r>
    <r>
      <rPr>
        <vertAlign val="superscript"/>
        <sz val="11"/>
        <color theme="1"/>
        <rFont val="UD デジタル 教科書体 NK-R"/>
        <family val="1"/>
        <charset val="128"/>
      </rPr>
      <t>T</t>
    </r>
    <r>
      <rPr>
        <sz val="11"/>
        <color theme="1"/>
        <rFont val="UD デジタル 教科書体 NK-R"/>
        <family val="1"/>
        <charset val="128"/>
      </rPr>
      <t>Y</t>
    </r>
    <phoneticPr fontId="1"/>
  </si>
  <si>
    <r>
      <t>E =          { y</t>
    </r>
    <r>
      <rPr>
        <vertAlign val="subscript"/>
        <sz val="16"/>
        <color theme="1" tint="0.34998626667073579"/>
        <rFont val="UD デジタル 教科書体 NK-R"/>
        <family val="1"/>
        <charset val="128"/>
      </rPr>
      <t>i</t>
    </r>
    <r>
      <rPr>
        <sz val="16"/>
        <color theme="1" tint="0.34998626667073579"/>
        <rFont val="UD デジタル 教科書体 NK-R"/>
        <family val="1"/>
        <charset val="128"/>
      </rPr>
      <t xml:space="preserve"> - ( </t>
    </r>
    <r>
      <rPr>
        <sz val="16"/>
        <color theme="1" tint="0.34998626667073579"/>
        <rFont val="Calibri"/>
        <family val="1"/>
        <charset val="161"/>
      </rPr>
      <t>β</t>
    </r>
    <r>
      <rPr>
        <vertAlign val="subscript"/>
        <sz val="16"/>
        <color theme="1" tint="0.34998626667073579"/>
        <rFont val="UD デジタル 教科書体 NK-R"/>
        <family val="1"/>
        <charset val="128"/>
      </rPr>
      <t>0</t>
    </r>
    <r>
      <rPr>
        <sz val="16"/>
        <color theme="1" tint="0.34998626667073579"/>
        <rFont val="UD デジタル 教科書体 NK-R"/>
        <family val="1"/>
        <charset val="128"/>
      </rPr>
      <t xml:space="preserve"> + </t>
    </r>
    <r>
      <rPr>
        <sz val="16"/>
        <color theme="1" tint="0.34998626667073579"/>
        <rFont val="Calibri"/>
        <family val="1"/>
        <charset val="161"/>
      </rPr>
      <t>β</t>
    </r>
    <r>
      <rPr>
        <vertAlign val="subscript"/>
        <sz val="16"/>
        <color theme="1" tint="0.34998626667073579"/>
        <rFont val="UD デジタル 教科書体 NK-R"/>
        <family val="1"/>
        <charset val="128"/>
      </rPr>
      <t>1</t>
    </r>
    <r>
      <rPr>
        <sz val="16"/>
        <color theme="1" tint="0.34998626667073579"/>
        <rFont val="UD デジタル 教科書体 NK-R"/>
        <family val="1"/>
        <charset val="128"/>
      </rPr>
      <t>x</t>
    </r>
    <r>
      <rPr>
        <vertAlign val="subscript"/>
        <sz val="16"/>
        <color theme="1" tint="0.34998626667073579"/>
        <rFont val="UD デジタル 教科書体 NK-R"/>
        <family val="1"/>
        <charset val="128"/>
      </rPr>
      <t>i</t>
    </r>
    <r>
      <rPr>
        <sz val="16"/>
        <color theme="1" tint="0.34998626667073579"/>
        <rFont val="UD デジタル 教科書体 NK-R"/>
        <family val="1"/>
        <charset val="128"/>
      </rPr>
      <t xml:space="preserve"> )} </t>
    </r>
    <r>
      <rPr>
        <vertAlign val="superscript"/>
        <sz val="16"/>
        <color theme="1" tint="0.34998626667073579"/>
        <rFont val="UD デジタル 教科書体 NK-R"/>
        <family val="1"/>
        <charset val="128"/>
      </rPr>
      <t>2</t>
    </r>
    <phoneticPr fontId="1"/>
  </si>
  <si>
    <r>
      <t>ー２         (y</t>
    </r>
    <r>
      <rPr>
        <vertAlign val="subscript"/>
        <sz val="16"/>
        <color theme="1" tint="0.34998626667073579"/>
        <rFont val="UD デジタル 教科書体 NK-R"/>
        <family val="1"/>
        <charset val="128"/>
      </rPr>
      <t>i</t>
    </r>
    <r>
      <rPr>
        <sz val="16"/>
        <color theme="1" tint="0.34998626667073579"/>
        <rFont val="UD デジタル 教科書体 NK-R"/>
        <family val="1"/>
        <charset val="128"/>
      </rPr>
      <t xml:space="preserve"> ー </t>
    </r>
    <r>
      <rPr>
        <sz val="16"/>
        <color theme="1" tint="0.34998626667073579"/>
        <rFont val="Calibri"/>
        <family val="1"/>
        <charset val="161"/>
      </rPr>
      <t>β</t>
    </r>
    <r>
      <rPr>
        <vertAlign val="subscript"/>
        <sz val="16"/>
        <color theme="1" tint="0.34998626667073579"/>
        <rFont val="UD デジタル 教科書体 NK-R"/>
        <family val="1"/>
        <charset val="128"/>
      </rPr>
      <t xml:space="preserve">0 </t>
    </r>
    <r>
      <rPr>
        <sz val="16"/>
        <color theme="1" tint="0.34998626667073579"/>
        <rFont val="UD デジタル 教科書体 NK-R"/>
        <family val="1"/>
        <charset val="128"/>
      </rPr>
      <t xml:space="preserve">ー </t>
    </r>
    <r>
      <rPr>
        <sz val="16"/>
        <color theme="1" tint="0.34998626667073579"/>
        <rFont val="Calibri"/>
        <family val="1"/>
        <charset val="161"/>
      </rPr>
      <t>β</t>
    </r>
    <r>
      <rPr>
        <vertAlign val="subscript"/>
        <sz val="16"/>
        <color theme="1" tint="0.34998626667073579"/>
        <rFont val="UD デジタル 教科書体 NK-R"/>
        <family val="1"/>
        <charset val="128"/>
      </rPr>
      <t>1</t>
    </r>
    <r>
      <rPr>
        <sz val="16"/>
        <color theme="1" tint="0.34998626667073579"/>
        <rFont val="UD デジタル 教科書体 NK-R"/>
        <family val="1"/>
        <charset val="128"/>
      </rPr>
      <t>x</t>
    </r>
    <r>
      <rPr>
        <vertAlign val="subscript"/>
        <sz val="16"/>
        <color theme="1" tint="0.34998626667073579"/>
        <rFont val="UD デジタル 教科書体 NK-R"/>
        <family val="1"/>
        <charset val="128"/>
      </rPr>
      <t>i</t>
    </r>
    <r>
      <rPr>
        <sz val="16"/>
        <color theme="1" tint="0.34998626667073579"/>
        <rFont val="UD デジタル 教科書体 NK-R"/>
        <family val="1"/>
        <charset val="128"/>
      </rPr>
      <t xml:space="preserve"> ) = 0</t>
    </r>
    <phoneticPr fontId="1"/>
  </si>
  <si>
    <t>(1)</t>
    <phoneticPr fontId="1"/>
  </si>
  <si>
    <r>
      <t>ー２         (y</t>
    </r>
    <r>
      <rPr>
        <vertAlign val="subscript"/>
        <sz val="16"/>
        <color theme="1" tint="0.34998626667073579"/>
        <rFont val="UD デジタル 教科書体 NK-R"/>
        <family val="1"/>
        <charset val="128"/>
      </rPr>
      <t>i</t>
    </r>
    <r>
      <rPr>
        <sz val="16"/>
        <color theme="1" tint="0.34998626667073579"/>
        <rFont val="UD デジタル 教科書体 NK-R"/>
        <family val="1"/>
        <charset val="128"/>
      </rPr>
      <t xml:space="preserve"> ー </t>
    </r>
    <r>
      <rPr>
        <sz val="16"/>
        <color theme="1" tint="0.34998626667073579"/>
        <rFont val="Calibri"/>
        <family val="1"/>
        <charset val="161"/>
      </rPr>
      <t>β</t>
    </r>
    <r>
      <rPr>
        <vertAlign val="subscript"/>
        <sz val="16"/>
        <color theme="1" tint="0.34998626667073579"/>
        <rFont val="UD デジタル 教科書体 NK-R"/>
        <family val="1"/>
        <charset val="128"/>
      </rPr>
      <t xml:space="preserve">0 </t>
    </r>
    <r>
      <rPr>
        <sz val="16"/>
        <color theme="1" tint="0.34998626667073579"/>
        <rFont val="UD デジタル 教科書体 NK-R"/>
        <family val="1"/>
        <charset val="128"/>
      </rPr>
      <t xml:space="preserve">ー </t>
    </r>
    <r>
      <rPr>
        <sz val="16"/>
        <color theme="1" tint="0.34998626667073579"/>
        <rFont val="Calibri"/>
        <family val="1"/>
        <charset val="161"/>
      </rPr>
      <t>β</t>
    </r>
    <r>
      <rPr>
        <vertAlign val="subscript"/>
        <sz val="16"/>
        <color theme="1" tint="0.34998626667073579"/>
        <rFont val="UD デジタル 教科書体 NK-R"/>
        <family val="1"/>
        <charset val="128"/>
      </rPr>
      <t>1</t>
    </r>
    <r>
      <rPr>
        <sz val="16"/>
        <color theme="1" tint="0.34998626667073579"/>
        <rFont val="UD デジタル 教科書体 NK-R"/>
        <family val="1"/>
        <charset val="128"/>
      </rPr>
      <t>x</t>
    </r>
    <r>
      <rPr>
        <vertAlign val="subscript"/>
        <sz val="16"/>
        <color theme="1" tint="0.34998626667073579"/>
        <rFont val="UD デジタル 教科書体 NK-R"/>
        <family val="1"/>
        <charset val="128"/>
      </rPr>
      <t>i</t>
    </r>
    <r>
      <rPr>
        <sz val="16"/>
        <color theme="1" tint="0.34998626667073579"/>
        <rFont val="UD デジタル 教科書体 NK-R"/>
        <family val="1"/>
        <charset val="128"/>
      </rPr>
      <t xml:space="preserve"> ) </t>
    </r>
    <r>
      <rPr>
        <sz val="16"/>
        <color theme="1" tint="0.34998626667073579"/>
        <rFont val="Calibri"/>
        <family val="1"/>
      </rPr>
      <t>x</t>
    </r>
    <r>
      <rPr>
        <vertAlign val="subscript"/>
        <sz val="16"/>
        <color theme="1" tint="0.34998626667073579"/>
        <rFont val="Calibri"/>
        <family val="2"/>
        <charset val="161"/>
      </rPr>
      <t>i</t>
    </r>
    <r>
      <rPr>
        <sz val="16"/>
        <color theme="1" tint="0.34998626667073579"/>
        <rFont val="UD デジタル 教科書体 NK-R"/>
        <family val="1"/>
        <charset val="128"/>
      </rPr>
      <t xml:space="preserve"> = 0</t>
    </r>
    <phoneticPr fontId="1"/>
  </si>
  <si>
    <t>(2)</t>
    <phoneticPr fontId="1"/>
  </si>
  <si>
    <r>
      <t xml:space="preserve">      y</t>
    </r>
    <r>
      <rPr>
        <vertAlign val="subscript"/>
        <sz val="16"/>
        <color theme="1" tint="0.34998626667073579"/>
        <rFont val="UD デジタル 教科書体 NK-R"/>
        <family val="1"/>
        <charset val="128"/>
      </rPr>
      <t>i</t>
    </r>
    <r>
      <rPr>
        <sz val="16"/>
        <color theme="1" tint="0.34998626667073579"/>
        <rFont val="UD デジタル 教科書体 NK-R"/>
        <family val="1"/>
        <charset val="128"/>
      </rPr>
      <t xml:space="preserve"> = n</t>
    </r>
    <r>
      <rPr>
        <sz val="16"/>
        <color theme="1" tint="0.34998626667073579"/>
        <rFont val="Calibri"/>
        <family val="1"/>
        <charset val="161"/>
      </rPr>
      <t>β</t>
    </r>
    <r>
      <rPr>
        <vertAlign val="subscript"/>
        <sz val="16"/>
        <color theme="1" tint="0.34998626667073579"/>
        <rFont val="UD デジタル 教科書体 NK-R"/>
        <family val="1"/>
        <charset val="128"/>
      </rPr>
      <t>0</t>
    </r>
    <r>
      <rPr>
        <sz val="16"/>
        <color theme="1" tint="0.34998626667073579"/>
        <rFont val="UD デジタル 教科書体 NK-R"/>
        <family val="1"/>
        <charset val="128"/>
      </rPr>
      <t xml:space="preserve">+           </t>
    </r>
    <r>
      <rPr>
        <sz val="16"/>
        <color theme="1" tint="0.34998626667073579"/>
        <rFont val="Calibri"/>
        <family val="1"/>
        <charset val="161"/>
      </rPr>
      <t>β</t>
    </r>
    <r>
      <rPr>
        <vertAlign val="subscript"/>
        <sz val="16"/>
        <color theme="1" tint="0.34998626667073579"/>
        <rFont val="UD デジタル 教科書体 NK-R"/>
        <family val="1"/>
        <charset val="128"/>
      </rPr>
      <t>1</t>
    </r>
    <r>
      <rPr>
        <sz val="16"/>
        <color theme="1" tint="0.34998626667073579"/>
        <rFont val="UD デジタル 教科書体 NK-R"/>
        <family val="1"/>
        <charset val="128"/>
      </rPr>
      <t>x</t>
    </r>
    <r>
      <rPr>
        <vertAlign val="subscript"/>
        <sz val="16"/>
        <color theme="1" tint="0.34998626667073579"/>
        <rFont val="UD デジタル 教科書体 NK-R"/>
        <family val="1"/>
        <charset val="128"/>
      </rPr>
      <t>i</t>
    </r>
    <phoneticPr fontId="1"/>
  </si>
  <si>
    <r>
      <t xml:space="preserve">       x</t>
    </r>
    <r>
      <rPr>
        <vertAlign val="subscript"/>
        <sz val="16"/>
        <color theme="1" tint="0.34998626667073579"/>
        <rFont val="UD デジタル 教科書体 NK-R"/>
        <family val="1"/>
        <charset val="128"/>
      </rPr>
      <t>i</t>
    </r>
    <r>
      <rPr>
        <sz val="16"/>
        <color theme="1" tint="0.34998626667073579"/>
        <rFont val="UD デジタル 教科書体 NK-R"/>
        <family val="1"/>
        <charset val="128"/>
      </rPr>
      <t xml:space="preserve"> y</t>
    </r>
    <r>
      <rPr>
        <vertAlign val="subscript"/>
        <sz val="16"/>
        <color theme="1" tint="0.34998626667073579"/>
        <rFont val="UD デジタル 教科書体 NK-R"/>
        <family val="1"/>
        <charset val="128"/>
      </rPr>
      <t>i</t>
    </r>
    <r>
      <rPr>
        <sz val="16"/>
        <color theme="1" tint="0.34998626667073579"/>
        <rFont val="UD デジタル 教科書体 NK-R"/>
        <family val="1"/>
        <charset val="128"/>
      </rPr>
      <t xml:space="preserve"> =        x</t>
    </r>
    <r>
      <rPr>
        <vertAlign val="subscript"/>
        <sz val="16"/>
        <color theme="1" tint="0.34998626667073579"/>
        <rFont val="UD デジタル 教科書体 NK-R"/>
        <family val="1"/>
        <charset val="128"/>
      </rPr>
      <t>i</t>
    </r>
    <r>
      <rPr>
        <sz val="16"/>
        <color theme="1" tint="0.34998626667073579"/>
        <rFont val="Calibri"/>
        <family val="1"/>
        <charset val="161"/>
      </rPr>
      <t>β</t>
    </r>
    <r>
      <rPr>
        <vertAlign val="subscript"/>
        <sz val="16"/>
        <color theme="1" tint="0.34998626667073579"/>
        <rFont val="UD デジタル 教科書体 NK-R"/>
        <family val="1"/>
        <charset val="128"/>
      </rPr>
      <t>0</t>
    </r>
    <r>
      <rPr>
        <sz val="16"/>
        <color theme="1" tint="0.34998626667073579"/>
        <rFont val="UD デジタル 教科書体 NK-R"/>
        <family val="1"/>
        <charset val="128"/>
      </rPr>
      <t>+           x</t>
    </r>
    <r>
      <rPr>
        <vertAlign val="subscript"/>
        <sz val="16"/>
        <color theme="1" tint="0.34998626667073579"/>
        <rFont val="UD デジタル 教科書体 NK-R"/>
        <family val="1"/>
        <charset val="128"/>
      </rPr>
      <t>i</t>
    </r>
    <r>
      <rPr>
        <vertAlign val="superscript"/>
        <sz val="16"/>
        <color theme="1" tint="0.34998626667073579"/>
        <rFont val="UD デジタル 教科書体 NK-R"/>
        <family val="1"/>
        <charset val="128"/>
      </rPr>
      <t>2</t>
    </r>
    <r>
      <rPr>
        <vertAlign val="subscript"/>
        <sz val="16"/>
        <color theme="1" tint="0.34998626667073579"/>
        <rFont val="Calibri"/>
        <family val="1"/>
        <charset val="161"/>
      </rPr>
      <t>β</t>
    </r>
    <r>
      <rPr>
        <vertAlign val="subscript"/>
        <sz val="16"/>
        <color theme="1" tint="0.34998626667073579"/>
        <rFont val="UD デジタル 教科書体 NK-R"/>
        <family val="1"/>
        <charset val="128"/>
      </rPr>
      <t>1</t>
    </r>
    <phoneticPr fontId="1"/>
  </si>
  <si>
    <r>
      <t xml:space="preserve">        xi </t>
    </r>
    <r>
      <rPr>
        <sz val="16"/>
        <color theme="1" tint="0.34998626667073579"/>
        <rFont val="Calibri"/>
        <family val="1"/>
      </rPr>
      <t xml:space="preserve">× (1) </t>
    </r>
    <r>
      <rPr>
        <sz val="16"/>
        <color theme="1" tint="0.34998626667073579"/>
        <rFont val="UD デジタル 教科書体 NK-R"/>
        <family val="1"/>
        <charset val="128"/>
      </rPr>
      <t>　ー</t>
    </r>
    <r>
      <rPr>
        <sz val="16"/>
        <color theme="1" tint="0.34998626667073579"/>
        <rFont val="Calibri"/>
        <family val="1"/>
      </rPr>
      <t xml:space="preserve">   n × (2)</t>
    </r>
    <phoneticPr fontId="1"/>
  </si>
  <si>
    <r>
      <rPr>
        <sz val="22"/>
        <color theme="1" tint="0.34998626667073579"/>
        <rFont val="Calibri"/>
        <family val="1"/>
        <charset val="161"/>
      </rPr>
      <t>β</t>
    </r>
    <r>
      <rPr>
        <vertAlign val="subscript"/>
        <sz val="22"/>
        <color theme="1" tint="0.34998626667073579"/>
        <rFont val="UD デジタル 教科書体 NK-R"/>
        <family val="1"/>
        <charset val="128"/>
      </rPr>
      <t>1</t>
    </r>
    <r>
      <rPr>
        <sz val="22"/>
        <color theme="1" tint="0.34998626667073579"/>
        <rFont val="UD デジタル 教科書体 NK-R"/>
        <family val="1"/>
        <charset val="128"/>
      </rPr>
      <t xml:space="preserve"> =</t>
    </r>
    <phoneticPr fontId="1"/>
  </si>
  <si>
    <r>
      <rPr>
        <sz val="18"/>
        <color theme="1" tint="0.34998626667073579"/>
        <rFont val="Calibri"/>
        <family val="1"/>
        <charset val="161"/>
      </rPr>
      <t>β1 =</t>
    </r>
    <r>
      <rPr>
        <sz val="18"/>
        <color theme="1" tint="0.34998626667073579"/>
        <rFont val="UD デジタル 教科書体 NK-R"/>
        <family val="1"/>
        <charset val="128"/>
      </rPr>
      <t>　ｘとｙの共分散　／　ｘの分散</t>
    </r>
    <rPh sb="9" eb="12">
      <t>キョウブンサン</t>
    </rPh>
    <rPh sb="17" eb="19">
      <t>ブンサン</t>
    </rPh>
    <phoneticPr fontId="1"/>
  </si>
  <si>
    <r>
      <t>b =（ y の平均）ー （ x の平均）</t>
    </r>
    <r>
      <rPr>
        <sz val="12"/>
        <color theme="1" tint="0.34998626667073579"/>
        <rFont val="Calibri"/>
        <family val="1"/>
      </rPr>
      <t>×</t>
    </r>
    <r>
      <rPr>
        <sz val="12"/>
        <color theme="1" tint="0.34998626667073579"/>
        <rFont val="UD デジタル 教科書体 NK-R"/>
        <family val="1"/>
        <charset val="128"/>
      </rPr>
      <t xml:space="preserve"> a</t>
    </r>
    <rPh sb="8" eb="10">
      <t>ヘイキン</t>
    </rPh>
    <rPh sb="18" eb="20">
      <t>ヘイキン</t>
    </rPh>
    <phoneticPr fontId="1"/>
  </si>
  <si>
    <r>
      <rPr>
        <sz val="16"/>
        <color theme="1" tint="0.34998626667073579"/>
        <rFont val="Calibri"/>
        <family val="1"/>
        <charset val="161"/>
      </rPr>
      <t>β</t>
    </r>
    <r>
      <rPr>
        <vertAlign val="subscript"/>
        <sz val="16"/>
        <color theme="1" tint="0.34998626667073579"/>
        <rFont val="UD デジタル 教科書体 NK-R"/>
        <family val="1"/>
        <charset val="128"/>
      </rPr>
      <t xml:space="preserve">0 ＝ </t>
    </r>
    <r>
      <rPr>
        <sz val="16"/>
        <color theme="1" tint="0.34998626667073579"/>
        <rFont val="UD デジタル 教科書体 NK-R"/>
        <family val="1"/>
        <charset val="161"/>
      </rPr>
      <t>ｙの平均　ー　</t>
    </r>
    <r>
      <rPr>
        <sz val="16"/>
        <color theme="1" tint="0.34998626667073579"/>
        <rFont val="Calibri"/>
        <family val="1"/>
        <charset val="161"/>
      </rPr>
      <t>β</t>
    </r>
    <r>
      <rPr>
        <vertAlign val="subscript"/>
        <sz val="16"/>
        <color theme="1" tint="0.34998626667073579"/>
        <rFont val="UD デジタル 教科書体 NK-R"/>
        <family val="1"/>
        <charset val="128"/>
      </rPr>
      <t xml:space="preserve">1 </t>
    </r>
    <r>
      <rPr>
        <sz val="16"/>
        <color theme="1" tint="0.34998626667073579"/>
        <rFont val="Calibri"/>
        <family val="2"/>
      </rPr>
      <t>×</t>
    </r>
    <r>
      <rPr>
        <vertAlign val="subscript"/>
        <sz val="16"/>
        <color theme="1" tint="0.34998626667073579"/>
        <rFont val="Calibri"/>
        <family val="1"/>
      </rPr>
      <t xml:space="preserve">  </t>
    </r>
    <r>
      <rPr>
        <sz val="16"/>
        <color theme="1" tint="0.34998626667073579"/>
        <rFont val="UD デジタル 教科書体 NK-R"/>
        <family val="1"/>
        <charset val="128"/>
      </rPr>
      <t>ｘの平均</t>
    </r>
    <rPh sb="7" eb="9">
      <t>ヘイキン</t>
    </rPh>
    <rPh sb="20" eb="22">
      <t>ヘイキン</t>
    </rPh>
    <phoneticPr fontId="1"/>
  </si>
  <si>
    <r>
      <t>S</t>
    </r>
    <r>
      <rPr>
        <vertAlign val="subscript"/>
        <sz val="12"/>
        <color theme="1"/>
        <rFont val="游ゴシック"/>
        <family val="3"/>
        <charset val="128"/>
        <scheme val="minor"/>
      </rPr>
      <t>ｘｙ</t>
    </r>
    <r>
      <rPr>
        <sz val="12"/>
        <color theme="1"/>
        <rFont val="游ゴシック"/>
        <family val="3"/>
        <charset val="128"/>
        <scheme val="minor"/>
      </rPr>
      <t>はｘとｙの共分散</t>
    </r>
    <rPh sb="8" eb="11">
      <t>キョウブンサン</t>
    </rPh>
    <phoneticPr fontId="1"/>
  </si>
  <si>
    <r>
      <t>S</t>
    </r>
    <r>
      <rPr>
        <vertAlign val="subscript"/>
        <sz val="12"/>
        <color theme="1"/>
        <rFont val="游ゴシック"/>
        <family val="3"/>
        <charset val="128"/>
        <scheme val="minor"/>
      </rPr>
      <t>ｘ</t>
    </r>
    <r>
      <rPr>
        <vertAlign val="superscript"/>
        <sz val="12"/>
        <color theme="1"/>
        <rFont val="游ゴシック"/>
        <family val="3"/>
        <charset val="128"/>
        <scheme val="minor"/>
      </rPr>
      <t>２</t>
    </r>
    <r>
      <rPr>
        <sz val="12"/>
        <color theme="1"/>
        <rFont val="游ゴシック"/>
        <family val="3"/>
        <charset val="128"/>
        <scheme val="minor"/>
      </rPr>
      <t>はｘの分散</t>
    </r>
    <rPh sb="6" eb="8">
      <t>ブンサン</t>
    </rPh>
    <phoneticPr fontId="1"/>
  </si>
  <si>
    <r>
      <t>ｘ</t>
    </r>
    <r>
      <rPr>
        <vertAlign val="subscript"/>
        <sz val="12"/>
        <color theme="1"/>
        <rFont val="游ゴシック"/>
        <family val="3"/>
        <charset val="128"/>
        <scheme val="minor"/>
      </rPr>
      <t>ｉ</t>
    </r>
    <r>
      <rPr>
        <sz val="12"/>
        <color theme="1"/>
        <rFont val="游ゴシック"/>
        <family val="3"/>
        <charset val="128"/>
        <scheme val="minor"/>
      </rPr>
      <t>とｙ</t>
    </r>
    <r>
      <rPr>
        <vertAlign val="subscript"/>
        <sz val="12"/>
        <color theme="1"/>
        <rFont val="游ゴシック"/>
        <family val="3"/>
        <charset val="128"/>
        <scheme val="minor"/>
      </rPr>
      <t>ｉ</t>
    </r>
    <r>
      <rPr>
        <sz val="12"/>
        <color theme="1"/>
        <rFont val="游ゴシック"/>
        <family val="3"/>
        <charset val="128"/>
        <scheme val="minor"/>
      </rPr>
      <t>は個々のデータの数値</t>
    </r>
    <rPh sb="6" eb="8">
      <t>ココ</t>
    </rPh>
    <rPh sb="13" eb="15">
      <t>スウチ</t>
    </rPh>
    <phoneticPr fontId="1"/>
  </si>
  <si>
    <t>平均絶対パーセント誤差　(Mean Absolute Percentage Error ; MAPE)</t>
    <rPh sb="0" eb="2">
      <t>ヘイキン</t>
    </rPh>
    <rPh sb="2" eb="4">
      <t>ゼッタイ</t>
    </rPh>
    <rPh sb="9" eb="11">
      <t>ゴサ</t>
    </rPh>
    <phoneticPr fontId="1"/>
  </si>
  <si>
    <t>平均絶対誤差  (Mean Absolute Error ; MAE)</t>
    <rPh sb="0" eb="2">
      <t>ヘイキン</t>
    </rPh>
    <rPh sb="2" eb="4">
      <t>ゼッタイ</t>
    </rPh>
    <rPh sb="4" eb="6">
      <t>ゴサ</t>
    </rPh>
    <phoneticPr fontId="1"/>
  </si>
  <si>
    <t>二乗平均平方誤差　(Root Mean Squared Error ; RMSE)</t>
    <rPh sb="0" eb="2">
      <t>ニジョウ</t>
    </rPh>
    <rPh sb="2" eb="4">
      <t>ヘイキン</t>
    </rPh>
    <rPh sb="4" eb="6">
      <t>ヘイホウ</t>
    </rPh>
    <rPh sb="6" eb="8">
      <t>ゴサ</t>
    </rPh>
    <phoneticPr fontId="1"/>
  </si>
  <si>
    <t>対数平均二乗誤差　(Root Mean Squared Log Error ; RMSLE)</t>
    <rPh sb="0" eb="2">
      <t>タイスウ</t>
    </rPh>
    <rPh sb="2" eb="4">
      <t>ヘイキン</t>
    </rPh>
    <rPh sb="4" eb="6">
      <t>ニジョウ</t>
    </rPh>
    <rPh sb="6" eb="8">
      <t>ゴサ</t>
    </rPh>
    <phoneticPr fontId="1"/>
  </si>
  <si>
    <t>最小二乗法</t>
    <rPh sb="0" eb="5">
      <t>サイショウニジョウホウ</t>
    </rPh>
    <phoneticPr fontId="1"/>
  </si>
  <si>
    <t>評価指標</t>
    <rPh sb="0" eb="4">
      <t>ヒョウカシヒョウ</t>
    </rPh>
    <phoneticPr fontId="1"/>
  </si>
  <si>
    <t>最小二乗法の計算方法</t>
    <rPh sb="0" eb="5">
      <t>サイショウニジョウホウ</t>
    </rPh>
    <rPh sb="6" eb="8">
      <t>ケイサン</t>
    </rPh>
    <rPh sb="8" eb="10">
      <t>ホウホウ</t>
    </rPh>
    <phoneticPr fontId="1"/>
  </si>
  <si>
    <t>最小二乗法の計算方法</t>
    <rPh sb="0" eb="5">
      <t>サイショウニジョウホウ</t>
    </rPh>
    <rPh sb="6" eb="10">
      <t>ケイサンホウホウ</t>
    </rPh>
    <phoneticPr fontId="1"/>
  </si>
  <si>
    <t>回帰分析結果の評価指標による評価方法</t>
    <rPh sb="0" eb="4">
      <t>カイキブンセキ</t>
    </rPh>
    <rPh sb="4" eb="6">
      <t>ケッカ</t>
    </rPh>
    <rPh sb="7" eb="9">
      <t>ヒョウカ</t>
    </rPh>
    <rPh sb="9" eb="11">
      <t>シヒョウ</t>
    </rPh>
    <rPh sb="14" eb="18">
      <t>ヒョウカホウホウ</t>
    </rPh>
    <phoneticPr fontId="1"/>
  </si>
  <si>
    <t>エクセルの近似曲線による推定 1994～</t>
    <rPh sb="5" eb="9">
      <t>キンジキョクセン</t>
    </rPh>
    <rPh sb="12" eb="14">
      <t>スイテイ</t>
    </rPh>
    <phoneticPr fontId="1"/>
  </si>
  <si>
    <t>エクセルの近似曲線による推定 2017～</t>
    <rPh sb="5" eb="9">
      <t>キンジキョクセン</t>
    </rPh>
    <rPh sb="12" eb="14">
      <t>スイテイ</t>
    </rPh>
    <phoneticPr fontId="1"/>
  </si>
  <si>
    <t>数理最適化</t>
    <rPh sb="0" eb="5">
      <t>スウリサイテキカ</t>
    </rPh>
    <phoneticPr fontId="1"/>
  </si>
  <si>
    <t>数理最適化｛連続最適化・組み合わせ最適化｝</t>
    <rPh sb="0" eb="2">
      <t>スウリ</t>
    </rPh>
    <rPh sb="2" eb="4">
      <t>サイテキ</t>
    </rPh>
    <rPh sb="4" eb="5">
      <t>カ</t>
    </rPh>
    <rPh sb="6" eb="8">
      <t>レンゾク</t>
    </rPh>
    <rPh sb="8" eb="10">
      <t>サイテキ</t>
    </rPh>
    <rPh sb="10" eb="11">
      <t>カ</t>
    </rPh>
    <rPh sb="12" eb="13">
      <t>ク</t>
    </rPh>
    <rPh sb="14" eb="15">
      <t>ア</t>
    </rPh>
    <rPh sb="17" eb="19">
      <t>サイテキ</t>
    </rPh>
    <rPh sb="19" eb="20">
      <t>カ</t>
    </rPh>
    <phoneticPr fontId="1"/>
  </si>
  <si>
    <t>ある対象となる変数をいろいろと動かしていき、その変数によって動く関数を最大化あるいは最小化するような、最適な変数の値＝最適解を求めること</t>
    <rPh sb="2" eb="4">
      <t>タイショウ</t>
    </rPh>
    <rPh sb="7" eb="9">
      <t>ヘンスウ</t>
    </rPh>
    <rPh sb="15" eb="16">
      <t>ウゴ</t>
    </rPh>
    <rPh sb="24" eb="26">
      <t>ヘンスウ</t>
    </rPh>
    <rPh sb="30" eb="31">
      <t>ウゴ</t>
    </rPh>
    <rPh sb="32" eb="34">
      <t>カンスウ</t>
    </rPh>
    <rPh sb="35" eb="38">
      <t>サイダイカ</t>
    </rPh>
    <rPh sb="42" eb="45">
      <t>サイショウカ</t>
    </rPh>
    <rPh sb="51" eb="53">
      <t>サイテキ</t>
    </rPh>
    <rPh sb="54" eb="56">
      <t>ヘンスウ</t>
    </rPh>
    <rPh sb="57" eb="58">
      <t>アタイ</t>
    </rPh>
    <rPh sb="59" eb="61">
      <t>サイテキ</t>
    </rPh>
    <rPh sb="61" eb="62">
      <t>カイ</t>
    </rPh>
    <rPh sb="63" eb="64">
      <t>モト</t>
    </rPh>
    <phoneticPr fontId="1"/>
  </si>
  <si>
    <t>最適化問題　Optimization Problem</t>
    <rPh sb="0" eb="5">
      <t>サイテキカモンダイ</t>
    </rPh>
    <phoneticPr fontId="1"/>
  </si>
  <si>
    <t>与えられた制約条件の下、目的関数Objective Functionを最大または最小にする解を求める問題</t>
    <rPh sb="0" eb="1">
      <t>アタ</t>
    </rPh>
    <rPh sb="5" eb="7">
      <t>セイヤク</t>
    </rPh>
    <rPh sb="7" eb="9">
      <t>ジョウケン</t>
    </rPh>
    <rPh sb="10" eb="11">
      <t>モト</t>
    </rPh>
    <rPh sb="12" eb="14">
      <t>モクテキ</t>
    </rPh>
    <rPh sb="14" eb="16">
      <t>カンスウ</t>
    </rPh>
    <rPh sb="35" eb="37">
      <t>サイダイ</t>
    </rPh>
    <rPh sb="40" eb="42">
      <t>サイショウ</t>
    </rPh>
    <rPh sb="45" eb="46">
      <t>カイ</t>
    </rPh>
    <rPh sb="47" eb="48">
      <t>モト</t>
    </rPh>
    <rPh sb="50" eb="52">
      <t>モンダイ</t>
    </rPh>
    <phoneticPr fontId="1"/>
  </si>
  <si>
    <t>意思決定の自動化・最適化</t>
    <rPh sb="0" eb="4">
      <t>イシケッテイ</t>
    </rPh>
    <rPh sb="5" eb="8">
      <t>ジドウカ</t>
    </rPh>
    <rPh sb="9" eb="12">
      <t>サイテキカ</t>
    </rPh>
    <phoneticPr fontId="1"/>
  </si>
  <si>
    <t>数理最適化</t>
    <rPh sb="0" eb="5">
      <t>スウリサイテキカ</t>
    </rPh>
    <phoneticPr fontId="1"/>
  </si>
  <si>
    <t>レコメンデーション</t>
    <phoneticPr fontId="1"/>
  </si>
  <si>
    <t>未知・将来の事象を予測</t>
    <rPh sb="0" eb="2">
      <t>ミチ</t>
    </rPh>
    <rPh sb="3" eb="5">
      <t>ショウライ</t>
    </rPh>
    <rPh sb="6" eb="8">
      <t>ジショウ</t>
    </rPh>
    <rPh sb="9" eb="11">
      <t>ヨソク</t>
    </rPh>
    <phoneticPr fontId="1"/>
  </si>
  <si>
    <t>時系列解析</t>
    <rPh sb="0" eb="5">
      <t>ジケイレツカイセキ</t>
    </rPh>
    <phoneticPr fontId="1"/>
  </si>
  <si>
    <t>教師有学習</t>
    <rPh sb="0" eb="2">
      <t>キョウシ</t>
    </rPh>
    <rPh sb="2" eb="3">
      <t>アリ</t>
    </rPh>
    <rPh sb="3" eb="5">
      <t>ガクシュウ</t>
    </rPh>
    <phoneticPr fontId="1"/>
  </si>
  <si>
    <t>Deep</t>
    <phoneticPr fontId="1"/>
  </si>
  <si>
    <t>Learning</t>
    <phoneticPr fontId="1"/>
  </si>
  <si>
    <t>因果関係を定量的に把握</t>
    <rPh sb="0" eb="4">
      <t>インガカンケイ</t>
    </rPh>
    <rPh sb="5" eb="8">
      <t>テイリョウテキ</t>
    </rPh>
    <rPh sb="9" eb="11">
      <t>ハアク</t>
    </rPh>
    <phoneticPr fontId="1"/>
  </si>
  <si>
    <t>推測</t>
    <rPh sb="0" eb="2">
      <t>スイソク</t>
    </rPh>
    <phoneticPr fontId="1"/>
  </si>
  <si>
    <t>統計</t>
    <rPh sb="0" eb="2">
      <t>トウケイ</t>
    </rPh>
    <phoneticPr fontId="1"/>
  </si>
  <si>
    <t>事象の関係性を定量的に把握</t>
    <rPh sb="0" eb="2">
      <t>ジショウ</t>
    </rPh>
    <rPh sb="3" eb="6">
      <t>カンケイセイ</t>
    </rPh>
    <rPh sb="7" eb="10">
      <t>テイリョウテキ</t>
    </rPh>
    <rPh sb="11" eb="13">
      <t>ハアク</t>
    </rPh>
    <phoneticPr fontId="1"/>
  </si>
  <si>
    <t>集計・</t>
    <rPh sb="0" eb="2">
      <t>シュウケイ</t>
    </rPh>
    <phoneticPr fontId="1"/>
  </si>
  <si>
    <t>教師無学習</t>
    <rPh sb="0" eb="2">
      <t>キョウシ</t>
    </rPh>
    <rPh sb="2" eb="3">
      <t>ナ</t>
    </rPh>
    <rPh sb="3" eb="5">
      <t>ガクシュウ</t>
    </rPh>
    <phoneticPr fontId="1"/>
  </si>
  <si>
    <t>可視化</t>
    <rPh sb="0" eb="3">
      <t>カシカ</t>
    </rPh>
    <phoneticPr fontId="1"/>
  </si>
  <si>
    <t>過去や現状の定量的把握</t>
    <rPh sb="0" eb="2">
      <t>カコ</t>
    </rPh>
    <rPh sb="3" eb="5">
      <t>ゲンジョウ</t>
    </rPh>
    <rPh sb="6" eb="9">
      <t>テイリョウテキ</t>
    </rPh>
    <rPh sb="9" eb="11">
      <t>ハアク</t>
    </rPh>
    <phoneticPr fontId="1"/>
  </si>
  <si>
    <t>　基礎分析</t>
    <rPh sb="1" eb="5">
      <t>キソブンセキ</t>
    </rPh>
    <phoneticPr fontId="1"/>
  </si>
  <si>
    <t>　　統計解析</t>
    <rPh sb="2" eb="6">
      <t>トウケイカイセキ</t>
    </rPh>
    <phoneticPr fontId="1"/>
  </si>
  <si>
    <t>　　機械学習</t>
    <rPh sb="2" eb="6">
      <t>キカイガクシュウ</t>
    </rPh>
    <phoneticPr fontId="1"/>
  </si>
  <si>
    <t>数理最適化について</t>
    <rPh sb="0" eb="5">
      <t>スウリサイテキカ</t>
    </rPh>
    <phoneticPr fontId="1"/>
  </si>
  <si>
    <t>このファイルはエクセルの関数、データ分析機能を使い回帰分析を行う具体例で、12シートあります。</t>
    <rPh sb="12" eb="14">
      <t>カンスウ</t>
    </rPh>
    <rPh sb="18" eb="20">
      <t>ブンセキ</t>
    </rPh>
    <rPh sb="20" eb="22">
      <t>キノウ</t>
    </rPh>
    <rPh sb="23" eb="24">
      <t>ツカ</t>
    </rPh>
    <rPh sb="25" eb="27">
      <t>カイキ</t>
    </rPh>
    <rPh sb="27" eb="29">
      <t>ブンセキ</t>
    </rPh>
    <rPh sb="30" eb="31">
      <t>オコナ</t>
    </rPh>
    <rPh sb="32" eb="35">
      <t>グタイレイ</t>
    </rPh>
    <phoneticPr fontId="1"/>
  </si>
  <si>
    <t>　回帰分析とは２つの変数の関係を数量的に表すもので、原因にあたる変数を説明変数、結果にあたる変数を被説明変数と呼び、２つの変数を式で表したものが単回帰モデルです。</t>
    <rPh sb="1" eb="5">
      <t>カイキブンセキ</t>
    </rPh>
    <phoneticPr fontId="1"/>
  </si>
  <si>
    <t>　単回帰分析は、２つの変数を比較して行う分析で、変数間の関係性の理解や、変数の値の予測、因果関係の有無に利用できます。
　変数間の関係性の理解とは、変数ｘが変化したときに変数ｙに影響があるかを調べます。変数の値の予測とは、変数ｙが未知の時、変数ｘ値から変数ｙの値を推測することです。</t>
    <rPh sb="1" eb="2">
      <t>タン</t>
    </rPh>
    <rPh sb="2" eb="4">
      <t>カイキ</t>
    </rPh>
    <rPh sb="4" eb="6">
      <t>ブンセキ</t>
    </rPh>
    <rPh sb="11" eb="13">
      <t>ヘンスウ</t>
    </rPh>
    <rPh sb="14" eb="16">
      <t>ヒカク</t>
    </rPh>
    <rPh sb="18" eb="19">
      <t>オコナ</t>
    </rPh>
    <rPh sb="20" eb="22">
      <t>ブンセキ</t>
    </rPh>
    <rPh sb="24" eb="26">
      <t>ヘンスウ</t>
    </rPh>
    <rPh sb="26" eb="27">
      <t>カン</t>
    </rPh>
    <rPh sb="28" eb="30">
      <t>カンケイ</t>
    </rPh>
    <rPh sb="30" eb="31">
      <t>セイ</t>
    </rPh>
    <rPh sb="32" eb="34">
      <t>リカイ</t>
    </rPh>
    <rPh sb="36" eb="38">
      <t>ヘンスウ</t>
    </rPh>
    <rPh sb="39" eb="40">
      <t>アタイ</t>
    </rPh>
    <rPh sb="41" eb="43">
      <t>ヨソク</t>
    </rPh>
    <rPh sb="44" eb="46">
      <t>インガ</t>
    </rPh>
    <rPh sb="46" eb="48">
      <t>カンケイ</t>
    </rPh>
    <rPh sb="49" eb="51">
      <t>ウム</t>
    </rPh>
    <rPh sb="52" eb="54">
      <t>リヨウ</t>
    </rPh>
    <phoneticPr fontId="1"/>
  </si>
  <si>
    <t>　回帰分析においては、説明変数ｘと被説明変数ｙとの間に、定数ａとｂと誤差を表す確率変数εを使った　ｙ＝ａｘ＋ｂ＋ε　という式が成り立つと仮定した場合に、ａ、ｂの最適な値を求めるもので、ここでａを回帰係数、ｂを定数項、バイアス項などと呼びます。</t>
    <rPh sb="1" eb="5">
      <t>カイキブンセキ</t>
    </rPh>
    <phoneticPr fontId="1"/>
  </si>
  <si>
    <t>　この式で無数に想定されるａ、ｂの値の中から、最適な数値を選択することを、統計学では推定と言い、機械学習では学習、訓練と言います。</t>
    <rPh sb="3" eb="4">
      <t>シキ</t>
    </rPh>
    <rPh sb="5" eb="7">
      <t>ムスウ</t>
    </rPh>
    <rPh sb="8" eb="10">
      <t>ソウテイ</t>
    </rPh>
    <rPh sb="17" eb="18">
      <t>アタイ</t>
    </rPh>
    <rPh sb="19" eb="20">
      <t>ナカ</t>
    </rPh>
    <rPh sb="23" eb="25">
      <t>サイテキ</t>
    </rPh>
    <rPh sb="26" eb="28">
      <t>スウチ</t>
    </rPh>
    <rPh sb="29" eb="31">
      <t>センタク</t>
    </rPh>
    <rPh sb="37" eb="40">
      <t>トウケイガク</t>
    </rPh>
    <rPh sb="42" eb="44">
      <t>スイテイ</t>
    </rPh>
    <rPh sb="45" eb="46">
      <t>イ</t>
    </rPh>
    <rPh sb="48" eb="50">
      <t>キカイ</t>
    </rPh>
    <rPh sb="50" eb="52">
      <t>ガクシュウ</t>
    </rPh>
    <rPh sb="54" eb="56">
      <t>ガクシュウ</t>
    </rPh>
    <rPh sb="57" eb="59">
      <t>クンレン</t>
    </rPh>
    <rPh sb="60" eb="61">
      <t>イ</t>
    </rPh>
    <phoneticPr fontId="1"/>
  </si>
  <si>
    <r>
      <t>　変数εは、平均０分散σ</t>
    </r>
    <r>
      <rPr>
        <vertAlign val="superscript"/>
        <sz val="12"/>
        <color theme="1"/>
        <rFont val="游ゴシック"/>
        <family val="3"/>
        <charset val="128"/>
        <scheme val="minor"/>
      </rPr>
      <t>２</t>
    </r>
    <r>
      <rPr>
        <sz val="12"/>
        <color theme="1"/>
        <rFont val="游ゴシック"/>
        <family val="3"/>
        <charset val="128"/>
        <scheme val="minor"/>
      </rPr>
      <t>の正規分布に従う確率変数であると考えるのが一般的です。</t>
    </r>
    <rPh sb="1" eb="3">
      <t>ヘンスウ</t>
    </rPh>
    <rPh sb="6" eb="8">
      <t>ヘイキン</t>
    </rPh>
    <rPh sb="9" eb="11">
      <t>ブンサン</t>
    </rPh>
    <rPh sb="14" eb="18">
      <t>セイキブンプ</t>
    </rPh>
    <rPh sb="19" eb="20">
      <t>シタガ</t>
    </rPh>
    <rPh sb="21" eb="25">
      <t>カクリツヘンスウ</t>
    </rPh>
    <rPh sb="29" eb="30">
      <t>カンガ</t>
    </rPh>
    <rPh sb="34" eb="37">
      <t>イッパンテキ</t>
    </rPh>
    <phoneticPr fontId="1"/>
  </si>
  <si>
    <t>　ａ、ｂの推定で、誤差の合計が０となる a b を求めても複数の a b があるという問題が生じます。</t>
    <rPh sb="5" eb="7">
      <t>スイテイ</t>
    </rPh>
    <rPh sb="43" eb="45">
      <t>モンダイ</t>
    </rPh>
    <rPh sb="46" eb="47">
      <t>ショウ</t>
    </rPh>
    <phoneticPr fontId="1"/>
  </si>
  <si>
    <t>　誤差の絶対値の合計が最少となるa b を求める場合、絶対値は場合分けの計算があり、原点で微分できないなど数学的な取り扱いが難しくなります。</t>
    <rPh sb="24" eb="26">
      <t>バアイ</t>
    </rPh>
    <rPh sb="27" eb="30">
      <t>ゼッタイチ</t>
    </rPh>
    <rPh sb="31" eb="34">
      <t>バアイワ</t>
    </rPh>
    <rPh sb="36" eb="38">
      <t>ケイサン</t>
    </rPh>
    <rPh sb="42" eb="44">
      <t>ゲンテン</t>
    </rPh>
    <rPh sb="45" eb="47">
      <t>ビブン</t>
    </rPh>
    <rPh sb="53" eb="56">
      <t>スウガクテキ</t>
    </rPh>
    <rPh sb="57" eb="58">
      <t>ト</t>
    </rPh>
    <rPh sb="59" eb="60">
      <t>アツカ</t>
    </rPh>
    <rPh sb="62" eb="63">
      <t>ムズカ</t>
    </rPh>
    <phoneticPr fontId="1"/>
  </si>
  <si>
    <t>　よく使われている最小二乗法とは、誤差を伴う測定値の処理において、その誤差の二乗の和を最小にすることで、最も確からしい関係式を求める方法です。
　最小二乗法がよく使われるのは、最良線形不偏推定量であることが、誤差工項が均一分散、誤差項どうしに相関がない、説明変数と誤差項が相関していないというガウスマルコフの定理により証明されているためです。</t>
    <rPh sb="3" eb="4">
      <t>ツカ</t>
    </rPh>
    <rPh sb="9" eb="14">
      <t>サイショウニジョウホウ</t>
    </rPh>
    <rPh sb="17" eb="19">
      <t>ゴサ</t>
    </rPh>
    <rPh sb="20" eb="21">
      <t>トモナ</t>
    </rPh>
    <rPh sb="22" eb="25">
      <t>ソクテイチ</t>
    </rPh>
    <rPh sb="26" eb="28">
      <t>ショリ</t>
    </rPh>
    <rPh sb="35" eb="37">
      <t>ゴサ</t>
    </rPh>
    <rPh sb="38" eb="40">
      <t>ニジョウ</t>
    </rPh>
    <rPh sb="41" eb="42">
      <t>ワ</t>
    </rPh>
    <rPh sb="43" eb="45">
      <t>サイショウ</t>
    </rPh>
    <rPh sb="52" eb="53">
      <t>モット</t>
    </rPh>
    <rPh sb="54" eb="55">
      <t>タシ</t>
    </rPh>
    <rPh sb="59" eb="62">
      <t>カンケイシキ</t>
    </rPh>
    <rPh sb="63" eb="64">
      <t>モト</t>
    </rPh>
    <rPh sb="66" eb="68">
      <t>ホウホウ</t>
    </rPh>
    <phoneticPr fontId="1"/>
  </si>
  <si>
    <t>モデル関数を一次関数とするとき、直線回帰といい、以下の式を求めることができます。</t>
    <rPh sb="3" eb="5">
      <t>カンスウ</t>
    </rPh>
    <rPh sb="6" eb="10">
      <t>イチジカンスウ</t>
    </rPh>
    <rPh sb="16" eb="20">
      <t>チョクセンカイキ</t>
    </rPh>
    <rPh sb="24" eb="26">
      <t>イカ</t>
    </rPh>
    <rPh sb="27" eb="28">
      <t>シキ</t>
    </rPh>
    <rPh sb="29" eb="30">
      <t>モト</t>
    </rPh>
    <phoneticPr fontId="1"/>
  </si>
  <si>
    <t>が最小となるｆ(ｘ)を求めます。</t>
    <rPh sb="1" eb="3">
      <t>サイショウ</t>
    </rPh>
    <rPh sb="11" eb="12">
      <t>モト</t>
    </rPh>
    <phoneticPr fontId="1"/>
  </si>
  <si>
    <t>回帰分析について</t>
    <rPh sb="0" eb="2">
      <t>カイキ</t>
    </rPh>
    <rPh sb="2" eb="4">
      <t>ブンセキ</t>
    </rPh>
    <phoneticPr fontId="1"/>
  </si>
  <si>
    <t>回帰分析では予測値とデータの誤差を基準に、誤差が小さくなるパラメータを選択し</t>
    <rPh sb="0" eb="4">
      <t>カイキブンセキ</t>
    </rPh>
    <rPh sb="6" eb="9">
      <t>ヨソクチ</t>
    </rPh>
    <rPh sb="14" eb="16">
      <t>ゴサ</t>
    </rPh>
    <rPh sb="17" eb="19">
      <t>キジュン</t>
    </rPh>
    <rPh sb="21" eb="23">
      <t>ゴサ</t>
    </rPh>
    <rPh sb="24" eb="25">
      <t>チイ</t>
    </rPh>
    <rPh sb="35" eb="37">
      <t>センタク</t>
    </rPh>
    <phoneticPr fontId="1"/>
  </si>
  <si>
    <r>
      <t xml:space="preserve">回帰式　y = </t>
    </r>
    <r>
      <rPr>
        <sz val="14"/>
        <color theme="1" tint="0.34998626667073579"/>
        <rFont val="Calibri"/>
        <family val="1"/>
        <charset val="161"/>
      </rPr>
      <t>β</t>
    </r>
    <r>
      <rPr>
        <vertAlign val="subscript"/>
        <sz val="14"/>
        <color theme="1" tint="0.34998626667073579"/>
        <rFont val="UD デジタル 教科書体 NK-R"/>
        <family val="1"/>
        <charset val="128"/>
      </rPr>
      <t>0</t>
    </r>
    <r>
      <rPr>
        <sz val="14"/>
        <color theme="1" tint="0.34998626667073579"/>
        <rFont val="UD デジタル 教科書体 NK-R"/>
        <family val="1"/>
        <charset val="128"/>
      </rPr>
      <t xml:space="preserve"> + </t>
    </r>
    <r>
      <rPr>
        <sz val="14"/>
        <color theme="1" tint="0.34998626667073579"/>
        <rFont val="Calibri"/>
        <family val="1"/>
        <charset val="161"/>
      </rPr>
      <t>β</t>
    </r>
    <r>
      <rPr>
        <vertAlign val="subscript"/>
        <sz val="14"/>
        <color theme="1" tint="0.34998626667073579"/>
        <rFont val="UD デジタル 教科書体 NK-R"/>
        <family val="1"/>
        <charset val="128"/>
      </rPr>
      <t>1</t>
    </r>
    <r>
      <rPr>
        <sz val="14"/>
        <color theme="1" tint="0.34998626667073579"/>
        <rFont val="UD デジタル 教科書体 NK-R"/>
        <family val="1"/>
        <charset val="128"/>
      </rPr>
      <t>x　を最小二乗法を使い　パラメータ　</t>
    </r>
    <r>
      <rPr>
        <sz val="14"/>
        <color theme="1" tint="0.34998626667073579"/>
        <rFont val="Calibri"/>
        <family val="1"/>
        <charset val="161"/>
      </rPr>
      <t>β</t>
    </r>
    <r>
      <rPr>
        <vertAlign val="subscript"/>
        <sz val="14"/>
        <color theme="1" tint="0.34998626667073579"/>
        <rFont val="UD デジタル 教科書体 NK-R"/>
        <family val="1"/>
        <charset val="128"/>
      </rPr>
      <t>0</t>
    </r>
    <r>
      <rPr>
        <sz val="14"/>
        <color theme="1" tint="0.34998626667073579"/>
        <rFont val="UD デジタル 教科書体 NK-R"/>
        <family val="1"/>
        <charset val="128"/>
      </rPr>
      <t>　と　</t>
    </r>
    <r>
      <rPr>
        <sz val="14"/>
        <color theme="1" tint="0.34998626667073579"/>
        <rFont val="Calibri"/>
        <family val="1"/>
        <charset val="161"/>
      </rPr>
      <t>β</t>
    </r>
    <r>
      <rPr>
        <vertAlign val="subscript"/>
        <sz val="14"/>
        <color theme="1" tint="0.34998626667073579"/>
        <rFont val="UD デジタル 教科書体 NK-R"/>
        <family val="1"/>
        <charset val="128"/>
      </rPr>
      <t>1</t>
    </r>
    <r>
      <rPr>
        <sz val="14"/>
        <color theme="1" tint="0.34998626667073579"/>
        <rFont val="UD デジタル 教科書体 NK-R"/>
        <family val="1"/>
        <charset val="128"/>
      </rPr>
      <t>　を求めます。</t>
    </r>
    <rPh sb="0" eb="3">
      <t>カイキシキ</t>
    </rPh>
    <rPh sb="18" eb="23">
      <t>サイショウニジョウホウ</t>
    </rPh>
    <rPh sb="24" eb="25">
      <t>ツカ</t>
    </rPh>
    <rPh sb="42" eb="43">
      <t>モト</t>
    </rPh>
    <phoneticPr fontId="1"/>
  </si>
  <si>
    <r>
      <t>x y の組のデータは　(x</t>
    </r>
    <r>
      <rPr>
        <vertAlign val="subscript"/>
        <sz val="14"/>
        <color theme="1" tint="0.34998626667073579"/>
        <rFont val="UD デジタル 教科書体 NK-R"/>
        <family val="1"/>
        <charset val="128"/>
      </rPr>
      <t>1</t>
    </r>
    <r>
      <rPr>
        <sz val="14"/>
        <color theme="1" tint="0.34998626667073579"/>
        <rFont val="UD デジタル 教科書体 NK-R"/>
        <family val="1"/>
        <charset val="128"/>
      </rPr>
      <t>,x</t>
    </r>
    <r>
      <rPr>
        <vertAlign val="subscript"/>
        <sz val="14"/>
        <color theme="1" tint="0.34998626667073579"/>
        <rFont val="UD デジタル 教科書体 NK-R"/>
        <family val="1"/>
        <charset val="128"/>
      </rPr>
      <t>2</t>
    </r>
    <r>
      <rPr>
        <sz val="14"/>
        <color theme="1" tint="0.34998626667073579"/>
        <rFont val="UD デジタル 教科書体 NK-R"/>
        <family val="1"/>
        <charset val="128"/>
      </rPr>
      <t>),(x</t>
    </r>
    <r>
      <rPr>
        <vertAlign val="subscript"/>
        <sz val="14"/>
        <color theme="1" tint="0.34998626667073579"/>
        <rFont val="UD デジタル 教科書体 NK-R"/>
        <family val="1"/>
        <charset val="128"/>
      </rPr>
      <t>2</t>
    </r>
    <r>
      <rPr>
        <sz val="14"/>
        <color theme="1" tint="0.34998626667073579"/>
        <rFont val="UD デジタル 教科書体 NK-R"/>
        <family val="1"/>
        <charset val="128"/>
      </rPr>
      <t>,y</t>
    </r>
    <r>
      <rPr>
        <vertAlign val="subscript"/>
        <sz val="14"/>
        <color theme="1" tint="0.34998626667073579"/>
        <rFont val="UD デジタル 教科書体 NK-R"/>
        <family val="1"/>
        <charset val="128"/>
      </rPr>
      <t>2</t>
    </r>
    <r>
      <rPr>
        <sz val="14"/>
        <color theme="1" tint="0.34998626667073579"/>
        <rFont val="UD デジタル 教科書体 NK-R"/>
        <family val="1"/>
        <charset val="128"/>
      </rPr>
      <t>),・・・,(x</t>
    </r>
    <r>
      <rPr>
        <vertAlign val="subscript"/>
        <sz val="14"/>
        <color theme="1" tint="0.34998626667073579"/>
        <rFont val="UD デジタル 教科書体 NK-R"/>
        <family val="1"/>
        <charset val="128"/>
      </rPr>
      <t>n</t>
    </r>
    <r>
      <rPr>
        <sz val="14"/>
        <color theme="1" tint="0.34998626667073579"/>
        <rFont val="UD デジタル 教科書体 NK-R"/>
        <family val="1"/>
        <charset val="128"/>
      </rPr>
      <t>,y</t>
    </r>
    <r>
      <rPr>
        <vertAlign val="subscript"/>
        <sz val="14"/>
        <color theme="1" tint="0.34998626667073579"/>
        <rFont val="UD デジタル 教科書体 NK-R"/>
        <family val="1"/>
        <charset val="128"/>
      </rPr>
      <t>n</t>
    </r>
    <r>
      <rPr>
        <sz val="14"/>
        <color theme="1" tint="0.34998626667073579"/>
        <rFont val="UD デジタル 教科書体 NK-R"/>
        <family val="1"/>
        <charset val="128"/>
      </rPr>
      <t>)と書けます。</t>
    </r>
    <rPh sb="5" eb="6">
      <t>クミ</t>
    </rPh>
    <rPh sb="40" eb="41">
      <t>カ</t>
    </rPh>
    <phoneticPr fontId="1"/>
  </si>
  <si>
    <t>ここで誤差を二乗してプラスマイナスを打ち消し、それらの和を最小にするパラメータを選択します。</t>
    <rPh sb="3" eb="5">
      <t>ゴサ</t>
    </rPh>
    <rPh sb="6" eb="8">
      <t>ニジョウ</t>
    </rPh>
    <rPh sb="18" eb="19">
      <t>ウ</t>
    </rPh>
    <rPh sb="20" eb="21">
      <t>ケ</t>
    </rPh>
    <rPh sb="27" eb="28">
      <t>ワ</t>
    </rPh>
    <rPh sb="29" eb="31">
      <t>サイショウ</t>
    </rPh>
    <rPh sb="40" eb="42">
      <t>センタク</t>
    </rPh>
    <phoneticPr fontId="1"/>
  </si>
  <si>
    <r>
      <t>最小二乗法はデータから得られる数値 x</t>
    </r>
    <r>
      <rPr>
        <vertAlign val="subscript"/>
        <sz val="14"/>
        <color theme="1" tint="0.34998626667073579"/>
        <rFont val="UD デジタル 教科書体 NK-R"/>
        <family val="1"/>
        <charset val="128"/>
      </rPr>
      <t>i</t>
    </r>
    <r>
      <rPr>
        <sz val="14"/>
        <color theme="1" tint="0.34998626667073579"/>
        <rFont val="UD デジタル 教科書体 NK-R"/>
        <family val="1"/>
        <charset val="128"/>
      </rPr>
      <t xml:space="preserve"> y</t>
    </r>
    <r>
      <rPr>
        <vertAlign val="subscript"/>
        <sz val="14"/>
        <color theme="1" tint="0.34998626667073579"/>
        <rFont val="UD デジタル 教科書体 NK-R"/>
        <family val="1"/>
        <charset val="128"/>
      </rPr>
      <t>i</t>
    </r>
    <r>
      <rPr>
        <sz val="14"/>
        <color theme="1" tint="0.34998626667073579"/>
        <rFont val="UD デジタル 教科書体 NK-R"/>
        <family val="1"/>
        <charset val="128"/>
      </rPr>
      <t xml:space="preserve"> は定数と考え　誤差は </t>
    </r>
    <r>
      <rPr>
        <sz val="14"/>
        <color theme="1" tint="0.34998626667073579"/>
        <rFont val="Calibri"/>
        <family val="1"/>
        <charset val="161"/>
      </rPr>
      <t>β</t>
    </r>
    <r>
      <rPr>
        <vertAlign val="subscript"/>
        <sz val="14"/>
        <color theme="1" tint="0.34998626667073579"/>
        <rFont val="UD デジタル 教科書体 NK-R"/>
        <family val="1"/>
        <charset val="128"/>
      </rPr>
      <t xml:space="preserve">0 </t>
    </r>
    <r>
      <rPr>
        <sz val="14"/>
        <color theme="1" tint="0.34998626667073579"/>
        <rFont val="Calibri"/>
        <family val="1"/>
        <charset val="161"/>
      </rPr>
      <t>β</t>
    </r>
    <r>
      <rPr>
        <vertAlign val="subscript"/>
        <sz val="14"/>
        <color theme="1" tint="0.34998626667073579"/>
        <rFont val="UD デジタル 教科書体 NK-R"/>
        <family val="1"/>
        <charset val="128"/>
      </rPr>
      <t xml:space="preserve">1 </t>
    </r>
    <r>
      <rPr>
        <sz val="14"/>
        <color theme="1" tint="0.34998626667073579"/>
        <rFont val="UD デジタル 教科書体 NK-R"/>
        <family val="1"/>
        <charset val="128"/>
      </rPr>
      <t>の関数となります。</t>
    </r>
    <rPh sb="0" eb="5">
      <t>サイショウニジョウホウ</t>
    </rPh>
    <rPh sb="11" eb="12">
      <t>エ</t>
    </rPh>
    <rPh sb="15" eb="17">
      <t>スウチ</t>
    </rPh>
    <rPh sb="25" eb="27">
      <t>テイスウ</t>
    </rPh>
    <rPh sb="28" eb="29">
      <t>カンガ</t>
    </rPh>
    <rPh sb="31" eb="33">
      <t>ゴサ</t>
    </rPh>
    <rPh sb="42" eb="44">
      <t>カンスウ</t>
    </rPh>
    <phoneticPr fontId="1"/>
  </si>
  <si>
    <r>
      <t xml:space="preserve">誤差はパラメータ </t>
    </r>
    <r>
      <rPr>
        <sz val="14"/>
        <color theme="1" tint="0.34998626667073579"/>
        <rFont val="Calibri"/>
        <family val="1"/>
        <charset val="161"/>
      </rPr>
      <t>β</t>
    </r>
    <r>
      <rPr>
        <vertAlign val="subscript"/>
        <sz val="14"/>
        <color theme="1" tint="0.34998626667073579"/>
        <rFont val="UD デジタル 教科書体 NK-R"/>
        <family val="1"/>
        <charset val="128"/>
      </rPr>
      <t>0</t>
    </r>
    <r>
      <rPr>
        <sz val="14"/>
        <color theme="1" tint="0.34998626667073579"/>
        <rFont val="UD デジタル 教科書体 NK-R"/>
        <family val="1"/>
        <charset val="128"/>
      </rPr>
      <t xml:space="preserve"> </t>
    </r>
    <r>
      <rPr>
        <sz val="14"/>
        <color theme="1" tint="0.34998626667073579"/>
        <rFont val="Calibri"/>
        <family val="1"/>
        <charset val="161"/>
      </rPr>
      <t>β</t>
    </r>
    <r>
      <rPr>
        <vertAlign val="subscript"/>
        <sz val="14"/>
        <color theme="1" tint="0.34998626667073579"/>
        <rFont val="UD デジタル 教科書体 NK-R"/>
        <family val="1"/>
        <charset val="128"/>
      </rPr>
      <t>1</t>
    </r>
    <r>
      <rPr>
        <sz val="14"/>
        <color theme="1" tint="0.34998626667073579"/>
        <rFont val="UD デジタル 教科書体 NK-R"/>
        <family val="1"/>
        <charset val="128"/>
      </rPr>
      <t xml:space="preserve"> に関する二次関数とみなしその最小値を探すことでパラメータを推定します。</t>
    </r>
    <rPh sb="0" eb="2">
      <t>ゴサ</t>
    </rPh>
    <rPh sb="16" eb="17">
      <t>カン</t>
    </rPh>
    <rPh sb="19" eb="23">
      <t>ニジカンスウ</t>
    </rPh>
    <rPh sb="29" eb="32">
      <t>サイショウチ</t>
    </rPh>
    <rPh sb="33" eb="34">
      <t>サガ</t>
    </rPh>
    <rPh sb="44" eb="46">
      <t>スイテイ</t>
    </rPh>
    <phoneticPr fontId="1"/>
  </si>
  <si>
    <r>
      <t xml:space="preserve">誤差は </t>
    </r>
    <r>
      <rPr>
        <sz val="14"/>
        <color theme="1" tint="0.34998626667073579"/>
        <rFont val="Calibri"/>
        <family val="1"/>
        <charset val="161"/>
      </rPr>
      <t>β</t>
    </r>
    <r>
      <rPr>
        <vertAlign val="subscript"/>
        <sz val="14"/>
        <color theme="1" tint="0.34998626667073579"/>
        <rFont val="UD デジタル 教科書体 NK-R"/>
        <family val="1"/>
        <charset val="128"/>
      </rPr>
      <t>0</t>
    </r>
    <r>
      <rPr>
        <sz val="14"/>
        <color theme="1" tint="0.34998626667073579"/>
        <rFont val="UD デジタル 教科書体 NK-R"/>
        <family val="1"/>
        <charset val="128"/>
      </rPr>
      <t xml:space="preserve"> </t>
    </r>
    <r>
      <rPr>
        <sz val="14"/>
        <color theme="1" tint="0.34998626667073579"/>
        <rFont val="Calibri"/>
        <family val="1"/>
        <charset val="161"/>
      </rPr>
      <t>β</t>
    </r>
    <r>
      <rPr>
        <vertAlign val="subscript"/>
        <sz val="14"/>
        <color theme="1" tint="0.34998626667073579"/>
        <rFont val="UD デジタル 教科書体 NK-R"/>
        <family val="1"/>
        <charset val="128"/>
      </rPr>
      <t>1</t>
    </r>
    <r>
      <rPr>
        <sz val="14"/>
        <color theme="1" tint="0.34998626667073579"/>
        <rFont val="UD デジタル 教科書体 NK-R"/>
        <family val="1"/>
        <charset val="128"/>
      </rPr>
      <t xml:space="preserve"> での偏微分係数が０になるとき最小になるので　誤差の偏微分を計算し　＝０を付け加えた </t>
    </r>
    <r>
      <rPr>
        <sz val="14"/>
        <color theme="1" tint="0.34998626667073579"/>
        <rFont val="Calibri"/>
        <family val="1"/>
        <charset val="161"/>
      </rPr>
      <t>β</t>
    </r>
    <r>
      <rPr>
        <vertAlign val="subscript"/>
        <sz val="14"/>
        <color theme="1" tint="0.34998626667073579"/>
        <rFont val="UD デジタル 教科書体 NK-R"/>
        <family val="1"/>
        <charset val="128"/>
      </rPr>
      <t>0</t>
    </r>
    <r>
      <rPr>
        <sz val="14"/>
        <color theme="1" tint="0.34998626667073579"/>
        <rFont val="UD デジタル 教科書体 NK-R"/>
        <family val="1"/>
        <charset val="128"/>
      </rPr>
      <t xml:space="preserve"> </t>
    </r>
    <r>
      <rPr>
        <sz val="14"/>
        <color theme="1" tint="0.34998626667073579"/>
        <rFont val="Calibri"/>
        <family val="1"/>
        <charset val="161"/>
      </rPr>
      <t>β</t>
    </r>
    <r>
      <rPr>
        <vertAlign val="subscript"/>
        <sz val="14"/>
        <color theme="1" tint="0.34998626667073579"/>
        <rFont val="UD デジタル 教科書体 NK-R"/>
        <family val="1"/>
        <charset val="128"/>
      </rPr>
      <t>1</t>
    </r>
    <r>
      <rPr>
        <sz val="14"/>
        <color theme="1" tint="0.34998626667073579"/>
        <rFont val="UD デジタル 教科書体 NK-R"/>
        <family val="1"/>
        <charset val="128"/>
      </rPr>
      <t xml:space="preserve"> の方程式を解きます。</t>
    </r>
    <rPh sb="0" eb="2">
      <t>ゴサ</t>
    </rPh>
    <rPh sb="12" eb="17">
      <t>ヘンビブンケイスウ</t>
    </rPh>
    <rPh sb="24" eb="26">
      <t>サイショウ</t>
    </rPh>
    <rPh sb="32" eb="34">
      <t>ゴサ</t>
    </rPh>
    <rPh sb="35" eb="38">
      <t>ヘンビブン</t>
    </rPh>
    <rPh sb="39" eb="41">
      <t>ケイサン</t>
    </rPh>
    <rPh sb="46" eb="47">
      <t>ツ</t>
    </rPh>
    <rPh sb="48" eb="49">
      <t>クワ</t>
    </rPh>
    <rPh sb="59" eb="62">
      <t>ホウテイシキ</t>
    </rPh>
    <rPh sb="63" eb="64">
      <t>ト</t>
    </rPh>
    <phoneticPr fontId="1"/>
  </si>
  <si>
    <t>上式をデータ数ｎで割ります。</t>
    <rPh sb="0" eb="2">
      <t>ジョウシキ</t>
    </rPh>
    <rPh sb="6" eb="7">
      <t>スウ</t>
    </rPh>
    <rPh sb="9" eb="10">
      <t>ワ</t>
    </rPh>
    <phoneticPr fontId="1"/>
  </si>
  <si>
    <r>
      <rPr>
        <sz val="14"/>
        <color theme="1" tint="0.34998626667073579"/>
        <rFont val="Calibri"/>
        <family val="1"/>
        <charset val="161"/>
      </rPr>
      <t>β</t>
    </r>
    <r>
      <rPr>
        <vertAlign val="subscript"/>
        <sz val="14"/>
        <color theme="1" tint="0.34998626667073579"/>
        <rFont val="UD デジタル 教科書体 NK-R"/>
        <family val="1"/>
        <charset val="128"/>
      </rPr>
      <t>1</t>
    </r>
    <r>
      <rPr>
        <sz val="14"/>
        <color theme="1" tint="0.34998626667073579"/>
        <rFont val="UD デジタル 教科書体 NK-R"/>
        <family val="1"/>
        <charset val="128"/>
      </rPr>
      <t xml:space="preserve"> を定数とみなし </t>
    </r>
    <r>
      <rPr>
        <sz val="14"/>
        <color theme="1" tint="0.34998626667073579"/>
        <rFont val="Calibri"/>
        <family val="1"/>
        <charset val="161"/>
      </rPr>
      <t>β</t>
    </r>
    <r>
      <rPr>
        <vertAlign val="subscript"/>
        <sz val="14"/>
        <color theme="1" tint="0.34998626667073579"/>
        <rFont val="UD デジタル 教科書体 NK-R"/>
        <family val="1"/>
        <charset val="128"/>
      </rPr>
      <t>0</t>
    </r>
    <r>
      <rPr>
        <sz val="14"/>
        <color theme="1" tint="0.34998626667073579"/>
        <rFont val="UD デジタル 教科書体 NK-R"/>
        <family val="1"/>
        <charset val="161"/>
      </rPr>
      <t xml:space="preserve"> で偏微分します。</t>
    </r>
    <rPh sb="4" eb="6">
      <t>テイスウ</t>
    </rPh>
    <rPh sb="15" eb="18">
      <t>ヘンビブン</t>
    </rPh>
    <phoneticPr fontId="1"/>
  </si>
  <si>
    <r>
      <rPr>
        <sz val="14"/>
        <color theme="1" tint="0.34998626667073579"/>
        <rFont val="Calibri"/>
        <family val="1"/>
        <charset val="161"/>
      </rPr>
      <t>β</t>
    </r>
    <r>
      <rPr>
        <vertAlign val="subscript"/>
        <sz val="14"/>
        <color theme="1" tint="0.34998626667073579"/>
        <rFont val="UD デジタル 教科書体 NK-R"/>
        <family val="1"/>
        <charset val="128"/>
      </rPr>
      <t>0</t>
    </r>
    <r>
      <rPr>
        <sz val="14"/>
        <color theme="1" tint="0.34998626667073579"/>
        <rFont val="UD デジタル 教科書体 NK-R"/>
        <family val="1"/>
        <charset val="128"/>
      </rPr>
      <t xml:space="preserve"> を定数とみなし </t>
    </r>
    <r>
      <rPr>
        <sz val="14"/>
        <color theme="1" tint="0.34998626667073579"/>
        <rFont val="Calibri"/>
        <family val="1"/>
        <charset val="161"/>
      </rPr>
      <t>β</t>
    </r>
    <r>
      <rPr>
        <vertAlign val="subscript"/>
        <sz val="14"/>
        <color theme="1" tint="0.34998626667073579"/>
        <rFont val="UD デジタル 教科書体 NK-R"/>
        <family val="1"/>
        <charset val="128"/>
      </rPr>
      <t>1</t>
    </r>
    <r>
      <rPr>
        <sz val="14"/>
        <color theme="1" tint="0.34998626667073579"/>
        <rFont val="UD デジタル 教科書体 NK-R"/>
        <family val="1"/>
        <charset val="161"/>
      </rPr>
      <t xml:space="preserve"> で偏微分します。</t>
    </r>
    <rPh sb="4" eb="6">
      <t>テイスウ</t>
    </rPh>
    <rPh sb="15" eb="18">
      <t>ヘンビブン</t>
    </rPh>
    <phoneticPr fontId="1"/>
  </si>
  <si>
    <t>　予測値と実測値の差の絶対値の平均で、この評価指標はより小さい値をとる方が望ましい指標です。直感的に理解しやすく、外れ値の影響を受けにくい特徴があります。</t>
    <rPh sb="1" eb="4">
      <t>ヨソクチ</t>
    </rPh>
    <rPh sb="5" eb="8">
      <t>ジッソクチ</t>
    </rPh>
    <rPh sb="9" eb="10">
      <t>サ</t>
    </rPh>
    <rPh sb="11" eb="14">
      <t>ゼッタイチ</t>
    </rPh>
    <rPh sb="15" eb="17">
      <t>ヘイキン</t>
    </rPh>
    <rPh sb="21" eb="23">
      <t>ヒョウカ</t>
    </rPh>
    <rPh sb="23" eb="25">
      <t>シヒョウ</t>
    </rPh>
    <rPh sb="28" eb="29">
      <t>チイ</t>
    </rPh>
    <rPh sb="31" eb="32">
      <t>アタイ</t>
    </rPh>
    <rPh sb="35" eb="36">
      <t>ホウ</t>
    </rPh>
    <rPh sb="37" eb="38">
      <t>ノゾ</t>
    </rPh>
    <rPh sb="41" eb="43">
      <t>シヒョウ</t>
    </rPh>
    <phoneticPr fontId="1"/>
  </si>
  <si>
    <t>　実測値の大きさあたりの予測誤差の大きさを評価するもので、この評価指標はより小さい値をとる方が望ましい指標です。</t>
    <rPh sb="1" eb="4">
      <t>ジッソクチ</t>
    </rPh>
    <rPh sb="5" eb="6">
      <t>オオ</t>
    </rPh>
    <rPh sb="12" eb="16">
      <t>ヨソクゴサ</t>
    </rPh>
    <rPh sb="17" eb="18">
      <t>オオ</t>
    </rPh>
    <rPh sb="21" eb="23">
      <t>ヒョウカ</t>
    </rPh>
    <phoneticPr fontId="1"/>
  </si>
  <si>
    <t>　MAE、MAPEは予測値全体の誤差を特段の重みをつけずに平等に評価して、その誤差をできるだけ小さくしたいときに使う評価指標です。</t>
    <rPh sb="10" eb="13">
      <t>ヨソクチ</t>
    </rPh>
    <rPh sb="13" eb="15">
      <t>ゼンタイ</t>
    </rPh>
    <rPh sb="16" eb="18">
      <t>ゴサ</t>
    </rPh>
    <rPh sb="19" eb="21">
      <t>トクダン</t>
    </rPh>
    <rPh sb="22" eb="23">
      <t>オモ</t>
    </rPh>
    <rPh sb="29" eb="31">
      <t>ビョウドウ</t>
    </rPh>
    <rPh sb="32" eb="34">
      <t>ヒョウカ</t>
    </rPh>
    <rPh sb="39" eb="41">
      <t>ゴサ</t>
    </rPh>
    <rPh sb="47" eb="48">
      <t>チイ</t>
    </rPh>
    <rPh sb="56" eb="57">
      <t>ツカ</t>
    </rPh>
    <rPh sb="58" eb="60">
      <t>ヒョウカ</t>
    </rPh>
    <rPh sb="60" eb="62">
      <t>シヒョウ</t>
    </rPh>
    <phoneticPr fontId="1"/>
  </si>
  <si>
    <t>　予測値と実測値の差の二乗和を算出して平方根をとり算出します。０に近いほど予測精度が高い指標です。</t>
    <rPh sb="1" eb="4">
      <t>ヨソクチ</t>
    </rPh>
    <rPh sb="5" eb="8">
      <t>ジッソクチ</t>
    </rPh>
    <rPh sb="9" eb="10">
      <t>サ</t>
    </rPh>
    <rPh sb="11" eb="14">
      <t>ニジョウワ</t>
    </rPh>
    <rPh sb="15" eb="17">
      <t>サンシュツ</t>
    </rPh>
    <rPh sb="19" eb="22">
      <t>ヘイホウコン</t>
    </rPh>
    <rPh sb="25" eb="27">
      <t>サンシュツ</t>
    </rPh>
    <rPh sb="33" eb="34">
      <t>チカ</t>
    </rPh>
    <rPh sb="37" eb="41">
      <t>ヨソクセイド</t>
    </rPh>
    <rPh sb="42" eb="43">
      <t>タカ</t>
    </rPh>
    <rPh sb="44" eb="46">
      <t>シヒョウ</t>
    </rPh>
    <phoneticPr fontId="1"/>
  </si>
  <si>
    <t>　二乗することで大きな誤差となっている所が小さな所よりも強調される意味で誤差が強調され、その箇所への当てはまりがよくなる傾向にあります。</t>
    <rPh sb="1" eb="3">
      <t>ニジョウ</t>
    </rPh>
    <rPh sb="8" eb="9">
      <t>オオ</t>
    </rPh>
    <rPh sb="11" eb="13">
      <t>ゴサ</t>
    </rPh>
    <rPh sb="19" eb="20">
      <t>トコロ</t>
    </rPh>
    <rPh sb="21" eb="22">
      <t>チイ</t>
    </rPh>
    <rPh sb="24" eb="25">
      <t>トコロ</t>
    </rPh>
    <rPh sb="28" eb="30">
      <t>キョウチョウ</t>
    </rPh>
    <rPh sb="33" eb="35">
      <t>イミ</t>
    </rPh>
    <rPh sb="36" eb="38">
      <t>ゴサ</t>
    </rPh>
    <rPh sb="39" eb="41">
      <t>キョウチョウ</t>
    </rPh>
    <rPh sb="46" eb="48">
      <t>カショ</t>
    </rPh>
    <rPh sb="50" eb="51">
      <t>ア</t>
    </rPh>
    <rPh sb="60" eb="62">
      <t>ケイコウ</t>
    </rPh>
    <phoneticPr fontId="1"/>
  </si>
  <si>
    <t>　予測値と実測値のそれぞれに１を加算したものの対数をとり、その平均平方二乗誤差を求めます。０に近いほど予測精度が高い指標です。</t>
    <rPh sb="1" eb="4">
      <t>ヨソクチ</t>
    </rPh>
    <rPh sb="5" eb="8">
      <t>ジッソクチ</t>
    </rPh>
    <rPh sb="16" eb="18">
      <t>カサン</t>
    </rPh>
    <rPh sb="23" eb="25">
      <t>タイスウ</t>
    </rPh>
    <rPh sb="31" eb="33">
      <t>ヘイキン</t>
    </rPh>
    <rPh sb="33" eb="35">
      <t>ヘイホウ</t>
    </rPh>
    <rPh sb="35" eb="37">
      <t>ニジョウ</t>
    </rPh>
    <rPh sb="37" eb="39">
      <t>ゴサ</t>
    </rPh>
    <rPh sb="40" eb="41">
      <t>モト</t>
    </rPh>
    <rPh sb="58" eb="60">
      <t>シヒョウ</t>
    </rPh>
    <phoneticPr fontId="1"/>
  </si>
  <si>
    <t>　上記以外に平均二乗誤差や決定係数等もあります。</t>
    <rPh sb="1" eb="3">
      <t>ジョウキ</t>
    </rPh>
    <rPh sb="3" eb="5">
      <t>イガイ</t>
    </rPh>
    <rPh sb="6" eb="8">
      <t>ヘイキン</t>
    </rPh>
    <rPh sb="8" eb="12">
      <t>ニジョウゴサ</t>
    </rPh>
    <rPh sb="17" eb="18">
      <t>ナド</t>
    </rPh>
    <phoneticPr fontId="1"/>
  </si>
  <si>
    <t>↓</t>
    <phoneticPr fontId="1"/>
  </si>
  <si>
    <t>　MAEやMAPEは絶対値を使うため、最適化計算にするときに工夫が必要となるため、RMSEの方が使われていますが、線形回帰においては、推定されたパラメータがバイアスがなくかつ最も推定誤差が小さくなることがガウス＝マルコフの定理から保証されています。</t>
    <rPh sb="10" eb="13">
      <t>ゼッタイチ</t>
    </rPh>
    <rPh sb="14" eb="15">
      <t>ツカ</t>
    </rPh>
    <rPh sb="19" eb="22">
      <t>サイテキカ</t>
    </rPh>
    <rPh sb="22" eb="24">
      <t>ケイサン</t>
    </rPh>
    <rPh sb="30" eb="32">
      <t>クフウ</t>
    </rPh>
    <rPh sb="33" eb="35">
      <t>ヒツヨウ</t>
    </rPh>
    <rPh sb="46" eb="47">
      <t>ホウ</t>
    </rPh>
    <rPh sb="48" eb="49">
      <t>ツカ</t>
    </rPh>
    <rPh sb="57" eb="61">
      <t>センケイカイキ</t>
    </rPh>
    <rPh sb="67" eb="69">
      <t>スイテイ</t>
    </rPh>
    <rPh sb="87" eb="88">
      <t>モット</t>
    </rPh>
    <rPh sb="89" eb="93">
      <t>スイテイゴサ</t>
    </rPh>
    <rPh sb="94" eb="95">
      <t>チイ</t>
    </rPh>
    <rPh sb="111" eb="113">
      <t>テイリ</t>
    </rPh>
    <rPh sb="115" eb="117">
      <t>ホショウ</t>
    </rPh>
    <phoneticPr fontId="1"/>
  </si>
  <si>
    <t>　単回帰分析でｘが変化したらｙも変化するのか？、ｘからｙを予測できるか？ということを分析するときは、ｘが主でｙが従という関係性を仮定します。
　主の変数を説明変数、独立変数、外生変数などと呼び、従の変数を被説明変数、従属変数、内生変数と呼びます。
　主従の関係性は、分析目的や分析対象に対する専門分野に特化した分野の知識をもとに設定する必要があります。</t>
    <rPh sb="1" eb="4">
      <t>タンカイキ</t>
    </rPh>
    <rPh sb="4" eb="6">
      <t>ブンセキ</t>
    </rPh>
    <rPh sb="9" eb="11">
      <t>ヘンカ</t>
    </rPh>
    <rPh sb="16" eb="18">
      <t>ヘンカ</t>
    </rPh>
    <rPh sb="29" eb="31">
      <t>ヨソク</t>
    </rPh>
    <rPh sb="42" eb="44">
      <t>ブンセキ</t>
    </rPh>
    <phoneticPr fontId="1"/>
  </si>
  <si>
    <t>回帰分析後はその結果を評価し解釈します。回帰の評価指標には以下のものがあります。</t>
    <rPh sb="0" eb="5">
      <t>カイキブンセキゴ</t>
    </rPh>
    <rPh sb="8" eb="10">
      <t>ケッカ</t>
    </rPh>
    <rPh sb="11" eb="13">
      <t>ヒョウカ</t>
    </rPh>
    <rPh sb="14" eb="16">
      <t>カイシャク</t>
    </rPh>
    <phoneticPr fontId="1"/>
  </si>
  <si>
    <r>
      <t>データ (x</t>
    </r>
    <r>
      <rPr>
        <vertAlign val="subscript"/>
        <sz val="14"/>
        <color theme="1" tint="0.34998626667073579"/>
        <rFont val="UD デジタル 教科書体 NK-R"/>
        <family val="1"/>
        <charset val="128"/>
      </rPr>
      <t>i</t>
    </r>
    <r>
      <rPr>
        <sz val="14"/>
        <color theme="1" tint="0.34998626667073579"/>
        <rFont val="UD デジタル 教科書体 NK-R"/>
        <family val="1"/>
        <charset val="128"/>
      </rPr>
      <t>,y</t>
    </r>
    <r>
      <rPr>
        <vertAlign val="subscript"/>
        <sz val="14"/>
        <color theme="1" tint="0.34998626667073579"/>
        <rFont val="UD デジタル 教科書体 NK-R"/>
        <family val="1"/>
        <charset val="128"/>
      </rPr>
      <t>i</t>
    </r>
    <r>
      <rPr>
        <sz val="14"/>
        <color theme="1" tint="0.34998626667073579"/>
        <rFont val="UD デジタル 教科書体 NK-R"/>
        <family val="1"/>
        <charset val="128"/>
      </rPr>
      <t xml:space="preserve">) に対応する誤差は </t>
    </r>
    <r>
      <rPr>
        <sz val="14"/>
        <color theme="1" tint="0.34998626667073579"/>
        <rFont val="Calibri"/>
        <family val="1"/>
        <charset val="161"/>
      </rPr>
      <t>ε</t>
    </r>
    <r>
      <rPr>
        <vertAlign val="subscript"/>
        <sz val="14"/>
        <color theme="1" tint="0.34998626667073579"/>
        <rFont val="UD デジタル 教科書体 NK-R"/>
        <family val="1"/>
        <charset val="128"/>
      </rPr>
      <t xml:space="preserve">i </t>
    </r>
    <r>
      <rPr>
        <sz val="14"/>
        <color theme="1" tint="0.34998626667073579"/>
        <rFont val="UD デジタル 教科書体 NK-R"/>
        <family val="1"/>
        <charset val="128"/>
      </rPr>
      <t>= y</t>
    </r>
    <r>
      <rPr>
        <vertAlign val="subscript"/>
        <sz val="14"/>
        <color theme="1" tint="0.34998626667073579"/>
        <rFont val="UD デジタル 教科書体 NK-R"/>
        <family val="1"/>
        <charset val="128"/>
      </rPr>
      <t xml:space="preserve">i </t>
    </r>
    <r>
      <rPr>
        <sz val="14"/>
        <color theme="1" tint="0.34998626667073579"/>
        <rFont val="UD デジタル 教科書体 NK-R"/>
        <family val="1"/>
        <charset val="128"/>
      </rPr>
      <t>ー (</t>
    </r>
    <r>
      <rPr>
        <sz val="14"/>
        <color theme="1" tint="0.34998626667073579"/>
        <rFont val="Calibri"/>
        <family val="1"/>
        <charset val="161"/>
      </rPr>
      <t>β</t>
    </r>
    <r>
      <rPr>
        <vertAlign val="subscript"/>
        <sz val="14"/>
        <color theme="1" tint="0.34998626667073579"/>
        <rFont val="UD デジタル 教科書体 NK-R"/>
        <family val="1"/>
        <charset val="128"/>
      </rPr>
      <t>0</t>
    </r>
    <r>
      <rPr>
        <sz val="14"/>
        <color theme="1" tint="0.34998626667073579"/>
        <rFont val="UD デジタル 教科書体 NK-R"/>
        <family val="1"/>
        <charset val="128"/>
      </rPr>
      <t xml:space="preserve"> + </t>
    </r>
    <r>
      <rPr>
        <sz val="14"/>
        <color theme="1" tint="0.34998626667073579"/>
        <rFont val="Calibri"/>
        <family val="1"/>
        <charset val="161"/>
      </rPr>
      <t>β</t>
    </r>
    <r>
      <rPr>
        <vertAlign val="subscript"/>
        <sz val="14"/>
        <color theme="1" tint="0.34998626667073579"/>
        <rFont val="UD デジタル 教科書体 NK-R"/>
        <family val="1"/>
        <charset val="128"/>
      </rPr>
      <t>1</t>
    </r>
    <r>
      <rPr>
        <sz val="14"/>
        <color theme="1" tint="0.34998626667073579"/>
        <rFont val="UD デジタル 教科書体 NK-R"/>
        <family val="1"/>
        <charset val="128"/>
      </rPr>
      <t>x</t>
    </r>
    <r>
      <rPr>
        <vertAlign val="subscript"/>
        <sz val="14"/>
        <color theme="1" tint="0.34998626667073579"/>
        <rFont val="UD デジタル 教科書体 NK-R"/>
        <family val="1"/>
        <charset val="128"/>
      </rPr>
      <t>i</t>
    </r>
    <r>
      <rPr>
        <sz val="14"/>
        <color theme="1" tint="0.34998626667073579"/>
        <rFont val="UD デジタル 教科書体 NK-R"/>
        <family val="1"/>
        <charset val="128"/>
      </rPr>
      <t>) で表せます。</t>
    </r>
    <rPh sb="13" eb="15">
      <t>タイオウ</t>
    </rPh>
    <rPh sb="17" eb="19">
      <t>ゴサ</t>
    </rPh>
    <rPh sb="44" eb="45">
      <t>アラワ</t>
    </rPh>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</si>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</sst>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0_ ;[Red]\-0.00\ "/>
    <numFmt numFmtId="177" formatCode="#,##0_ ;[Red]\-#,##0\ "/>
    <numFmt numFmtId="178" formatCode="#,##0.00_ ;[Red]\-#,##0.00\ "/>
    <numFmt numFmtId="179" formatCode="#,##0.000000_ "/>
    <numFmt numFmtId="180" formatCode="#,##0.000000_ ;[Red]\-#,##0.000000\ "/>
    <numFmt numFmtId="181" formatCode="#,##0.0_ ;[Red]\-#,##0.0\ "/>
    <numFmt numFmtId="182" formatCode="0.0_ "/>
    <numFmt numFmtId="183" formatCode="0.0000_ ;[Red]\-0.0000\ "/>
    <numFmt numFmtId="184" formatCode="#,##0.000000000000000000000000000000_ ;[Red]\-#,##0.000000000000000000000000000000\ "/>
    <numFmt numFmtId="185" formatCode="#,##0.0000_ ;[Red]\-#,##0.0000\ "/>
    <numFmt numFmtId="186" formatCode="#,##0.000_ "/>
  </numFmts>
  <fonts count="4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UD デジタル 教科書体 NK-R"/>
      <family val="1"/>
      <charset val="128"/>
    </font>
    <font>
      <sz val="12"/>
      <color theme="1" tint="0.34998626667073579"/>
      <name val="UD デジタル 教科書体 NK-R"/>
      <family val="1"/>
      <charset val="128"/>
    </font>
    <font>
      <sz val="11"/>
      <color theme="1" tint="0.34998626667073579"/>
      <name val="UD デジタル 教科書体 NK-R"/>
      <family val="1"/>
      <charset val="128"/>
    </font>
    <font>
      <vertAlign val="subscript"/>
      <sz val="12"/>
      <color theme="1" tint="0.34998626667073579"/>
      <name val="UD デジタル 教科書体 NK-R"/>
      <family val="1"/>
      <charset val="128"/>
    </font>
    <font>
      <vertAlign val="superscript"/>
      <sz val="12"/>
      <color theme="1" tint="0.34998626667073579"/>
      <name val="UD デジタル 教科書体 NK-R"/>
      <family val="1"/>
      <charset val="128"/>
    </font>
    <font>
      <b/>
      <sz val="12"/>
      <color theme="1" tint="0.34998626667073579"/>
      <name val="UD デジタル 教科書体 NK-R"/>
      <family val="1"/>
      <charset val="128"/>
    </font>
    <font>
      <b/>
      <sz val="14"/>
      <color theme="1" tint="0.34998626667073579"/>
      <name val="UD デジタル 教科書体 NK-R"/>
      <family val="1"/>
      <charset val="128"/>
    </font>
    <font>
      <b/>
      <sz val="11"/>
      <color theme="1" tint="0.34998626667073579"/>
      <name val="UD デジタル 教科書体 NK-R"/>
      <family val="1"/>
      <charset val="128"/>
    </font>
    <font>
      <vertAlign val="superscript"/>
      <sz val="11"/>
      <color theme="1"/>
      <name val="UD デジタル 教科書体 NK-R"/>
      <family val="1"/>
      <charset val="128"/>
    </font>
    <font>
      <vertAlign val="superscript"/>
      <sz val="11"/>
      <color theme="1" tint="0.34998626667073579"/>
      <name val="UD デジタル 教科書体 NK-R"/>
      <family val="1"/>
      <charset val="128"/>
    </font>
    <font>
      <sz val="14"/>
      <color theme="1" tint="0.34998626667073579"/>
      <name val="UD デジタル 教科書体 NK-R"/>
      <family val="1"/>
      <charset val="128"/>
    </font>
    <font>
      <sz val="14"/>
      <color theme="1" tint="0.34998626667073579"/>
      <name val="Calibri"/>
      <family val="1"/>
      <charset val="161"/>
    </font>
    <font>
      <vertAlign val="subscript"/>
      <sz val="14"/>
      <color theme="1" tint="0.34998626667073579"/>
      <name val="UD デジタル 教科書体 NK-R"/>
      <family val="1"/>
      <charset val="128"/>
    </font>
    <font>
      <sz val="16"/>
      <color theme="1" tint="0.34998626667073579"/>
      <name val="UD デジタル 教科書体 NK-R"/>
      <family val="1"/>
      <charset val="128"/>
    </font>
    <font>
      <vertAlign val="subscript"/>
      <sz val="16"/>
      <color theme="1" tint="0.34998626667073579"/>
      <name val="UD デジタル 教科書体 NK-R"/>
      <family val="1"/>
      <charset val="128"/>
    </font>
    <font>
      <sz val="16"/>
      <color theme="1" tint="0.34998626667073579"/>
      <name val="Calibri"/>
      <family val="1"/>
      <charset val="161"/>
    </font>
    <font>
      <vertAlign val="superscript"/>
      <sz val="16"/>
      <color theme="1" tint="0.34998626667073579"/>
      <name val="UD デジタル 教科書体 NK-R"/>
      <family val="1"/>
      <charset val="128"/>
    </font>
    <font>
      <sz val="16"/>
      <color theme="1" tint="0.34998626667073579"/>
      <name val="Calibri"/>
      <family val="1"/>
    </font>
    <font>
      <sz val="14"/>
      <color theme="1" tint="0.34998626667073579"/>
      <name val="UD デジタル 教科書体 NK-R"/>
      <family val="1"/>
      <charset val="161"/>
    </font>
    <font>
      <vertAlign val="subscript"/>
      <sz val="16"/>
      <color theme="1" tint="0.34998626667073579"/>
      <name val="Calibri"/>
      <family val="2"/>
      <charset val="161"/>
    </font>
    <font>
      <vertAlign val="subscript"/>
      <sz val="16"/>
      <color theme="1" tint="0.34998626667073579"/>
      <name val="Calibri"/>
      <family val="1"/>
      <charset val="161"/>
    </font>
    <font>
      <sz val="22"/>
      <color theme="1" tint="0.34998626667073579"/>
      <name val="UD デジタル 教科書体 NK-R"/>
      <family val="1"/>
      <charset val="161"/>
    </font>
    <font>
      <sz val="22"/>
      <color theme="1" tint="0.34998626667073579"/>
      <name val="Calibri"/>
      <family val="1"/>
      <charset val="161"/>
    </font>
    <font>
      <sz val="22"/>
      <color theme="1" tint="0.34998626667073579"/>
      <name val="UD デジタル 教科書体 NK-R"/>
      <family val="1"/>
      <charset val="128"/>
    </font>
    <font>
      <vertAlign val="subscript"/>
      <sz val="22"/>
      <color theme="1" tint="0.34998626667073579"/>
      <name val="UD デジタル 教科書体 NK-R"/>
      <family val="1"/>
      <charset val="128"/>
    </font>
    <font>
      <sz val="16"/>
      <color theme="1" tint="0.34998626667073579"/>
      <name val="UD デジタル 教科書体 NK-R"/>
      <family val="1"/>
      <charset val="161"/>
    </font>
    <font>
      <sz val="18"/>
      <color theme="1" tint="0.34998626667073579"/>
      <name val="UD デジタル 教科書体 NK-R"/>
      <family val="1"/>
      <charset val="161"/>
    </font>
    <font>
      <sz val="18"/>
      <color theme="1" tint="0.34998626667073579"/>
      <name val="Calibri"/>
      <family val="1"/>
      <charset val="161"/>
    </font>
    <font>
      <sz val="18"/>
      <color theme="1" tint="0.34998626667073579"/>
      <name val="UD デジタル 教科書体 NK-R"/>
      <family val="1"/>
      <charset val="128"/>
    </font>
    <font>
      <sz val="12"/>
      <color theme="1" tint="0.34998626667073579"/>
      <name val="Calibri"/>
      <family val="1"/>
    </font>
    <font>
      <vertAlign val="subscript"/>
      <sz val="16"/>
      <color theme="1" tint="0.34998626667073579"/>
      <name val="Calibri"/>
      <family val="1"/>
    </font>
    <font>
      <sz val="16"/>
      <color theme="1" tint="0.34998626667073579"/>
      <name val="Calibri"/>
      <family val="2"/>
    </font>
    <font>
      <sz val="12"/>
      <color theme="1"/>
      <name val="游ゴシック"/>
      <family val="3"/>
      <charset val="128"/>
      <scheme val="minor"/>
    </font>
    <font>
      <vertAlign val="superscript"/>
      <sz val="12"/>
      <color theme="1"/>
      <name val="游ゴシック"/>
      <family val="3"/>
      <charset val="128"/>
      <scheme val="minor"/>
    </font>
    <font>
      <vertAlign val="subscript"/>
      <sz val="12"/>
      <color theme="1"/>
      <name val="游ゴシック"/>
      <family val="3"/>
      <charset val="128"/>
      <scheme val="minor"/>
    </font>
    <font>
      <b/>
      <sz val="11"/>
      <color theme="1"/>
      <name val="游ゴシック"/>
      <family val="3"/>
      <charset val="128"/>
      <scheme val="minor"/>
    </font>
    <font>
      <sz val="10"/>
      <color theme="1" tint="0.34998626667073579"/>
      <name val="UD デジタル 教科書体 NK-R"/>
      <family val="1"/>
      <charset val="128"/>
    </font>
    <font>
      <sz val="11"/>
      <name val="UD デジタル 教科書体 NK-R"/>
      <family val="1"/>
      <charset val="128"/>
    </font>
  </fonts>
  <fills count="4">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s>
  <cellStyleXfs count="1">
    <xf numFmtId="0" fontId="0" fillId="0" borderId="0">
      <alignment vertical="center"/>
    </xf>
  </cellStyleXfs>
  <cellXfs count="112">
    <xf numFmtId="0" fontId="0" fillId="0" borderId="0" xfId="0">
      <alignment vertical="center"/>
    </xf>
    <xf numFmtId="0" fontId="4" fillId="0" borderId="0" xfId="0" applyFont="1">
      <alignment vertical="center"/>
    </xf>
    <xf numFmtId="0" fontId="4" fillId="0" borderId="0" xfId="0" applyFont="1" applyBorder="1">
      <alignment vertical="center"/>
    </xf>
    <xf numFmtId="0" fontId="4" fillId="0" borderId="0" xfId="0" applyFont="1" applyAlignment="1">
      <alignment horizontal="center" vertical="center"/>
    </xf>
    <xf numFmtId="176" fontId="4" fillId="0" borderId="0" xfId="0" applyNumberFormat="1" applyFont="1">
      <alignment vertical="center"/>
    </xf>
    <xf numFmtId="0" fontId="5" fillId="0" borderId="1" xfId="0" applyFont="1" applyBorder="1" applyAlignment="1">
      <alignment vertical="center" wrapText="1"/>
    </xf>
    <xf numFmtId="182" fontId="5" fillId="0" borderId="1" xfId="0" applyNumberFormat="1" applyFont="1" applyBorder="1" applyAlignment="1">
      <alignment horizontal="center" vertical="center"/>
    </xf>
    <xf numFmtId="182" fontId="5" fillId="3" borderId="1" xfId="0" applyNumberFormat="1"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4" fillId="0" borderId="1" xfId="0" applyFont="1" applyBorder="1" applyAlignment="1">
      <alignment horizontal="center" vertical="center"/>
    </xf>
    <xf numFmtId="176" fontId="4" fillId="0" borderId="1" xfId="0" applyNumberFormat="1" applyFont="1" applyBorder="1">
      <alignment vertical="center"/>
    </xf>
    <xf numFmtId="0" fontId="8" fillId="3" borderId="1" xfId="0" applyFont="1" applyFill="1" applyBorder="1" applyAlignment="1">
      <alignment horizontal="center" vertical="center"/>
    </xf>
    <xf numFmtId="183" fontId="8" fillId="3" borderId="1" xfId="0" applyNumberFormat="1" applyFont="1" applyFill="1" applyBorder="1">
      <alignment vertical="center"/>
    </xf>
    <xf numFmtId="0" fontId="4" fillId="0" borderId="0" xfId="0" quotePrefix="1" applyFont="1" applyAlignment="1">
      <alignment horizontal="right" vertical="center"/>
    </xf>
    <xf numFmtId="0" fontId="9" fillId="0" borderId="0" xfId="0" applyFont="1">
      <alignment vertical="center"/>
    </xf>
    <xf numFmtId="0" fontId="4" fillId="0" borderId="0" xfId="0" applyFont="1" applyAlignment="1">
      <alignment horizontal="left" vertical="center"/>
    </xf>
    <xf numFmtId="0" fontId="10" fillId="0" borderId="0" xfId="0" applyFont="1">
      <alignment vertical="center"/>
    </xf>
    <xf numFmtId="0" fontId="5" fillId="0" borderId="0" xfId="0" applyFont="1">
      <alignment vertical="center"/>
    </xf>
    <xf numFmtId="0" fontId="5" fillId="0" borderId="0" xfId="0" applyFont="1" applyFill="1">
      <alignment vertical="center"/>
    </xf>
    <xf numFmtId="0" fontId="5" fillId="0" borderId="0" xfId="0" applyFont="1" applyAlignment="1">
      <alignment horizontal="left" vertical="center"/>
    </xf>
    <xf numFmtId="0" fontId="10" fillId="0" borderId="0" xfId="0" applyFont="1" applyAlignment="1">
      <alignment horizontal="center" vertical="center"/>
    </xf>
    <xf numFmtId="0" fontId="5" fillId="0" borderId="1" xfId="0" applyFont="1" applyBorder="1">
      <alignment vertical="center"/>
    </xf>
    <xf numFmtId="0" fontId="5" fillId="0" borderId="1" xfId="0" applyFont="1" applyFill="1" applyBorder="1" applyAlignment="1">
      <alignment vertical="center" wrapText="1"/>
    </xf>
    <xf numFmtId="0" fontId="5" fillId="0" borderId="0" xfId="0" applyFont="1" applyAlignment="1">
      <alignment horizontal="center"/>
    </xf>
    <xf numFmtId="181" fontId="5" fillId="0" borderId="1" xfId="0" applyNumberFormat="1" applyFont="1" applyFill="1" applyBorder="1">
      <alignment vertical="center"/>
    </xf>
    <xf numFmtId="0" fontId="5" fillId="0" borderId="3" xfId="0" applyFont="1" applyFill="1" applyBorder="1" applyAlignment="1">
      <alignment horizontal="centerContinuous" vertical="center"/>
    </xf>
    <xf numFmtId="0" fontId="5" fillId="0" borderId="0" xfId="0" applyFont="1" applyFill="1" applyBorder="1" applyAlignment="1">
      <alignment vertical="center"/>
    </xf>
    <xf numFmtId="0" fontId="5" fillId="0" borderId="4" xfId="0" applyFont="1" applyFill="1" applyBorder="1" applyAlignment="1">
      <alignment vertical="center"/>
    </xf>
    <xf numFmtId="0" fontId="5" fillId="0" borderId="3" xfId="0" applyFont="1" applyFill="1" applyBorder="1" applyAlignment="1">
      <alignment horizontal="center" vertical="center"/>
    </xf>
    <xf numFmtId="0" fontId="5" fillId="3" borderId="0" xfId="0" applyFont="1" applyFill="1" applyBorder="1" applyAlignment="1">
      <alignment vertical="center"/>
    </xf>
    <xf numFmtId="0" fontId="5" fillId="3" borderId="4" xfId="0" applyFont="1" applyFill="1" applyBorder="1" applyAlignment="1">
      <alignment vertical="center"/>
    </xf>
    <xf numFmtId="182" fontId="5" fillId="0" borderId="1" xfId="0" applyNumberFormat="1" applyFont="1" applyBorder="1">
      <alignment vertical="center"/>
    </xf>
    <xf numFmtId="0" fontId="3" fillId="0" borderId="0" xfId="0" applyFont="1">
      <alignment vertical="center"/>
    </xf>
    <xf numFmtId="0" fontId="3" fillId="0" borderId="0" xfId="0" applyFont="1" applyAlignment="1">
      <alignment horizontal="center" vertical="center"/>
    </xf>
    <xf numFmtId="0" fontId="5" fillId="0" borderId="0" xfId="0" applyFont="1" applyAlignment="1">
      <alignment horizontal="center" vertical="center"/>
    </xf>
    <xf numFmtId="178" fontId="5" fillId="2" borderId="1" xfId="0" applyNumberFormat="1" applyFont="1" applyFill="1" applyBorder="1">
      <alignment vertical="center"/>
    </xf>
    <xf numFmtId="176" fontId="5" fillId="0" borderId="0" xfId="0" applyNumberFormat="1" applyFont="1">
      <alignment vertical="center"/>
    </xf>
    <xf numFmtId="178" fontId="5" fillId="0" borderId="0" xfId="0" applyNumberFormat="1" applyFont="1">
      <alignment vertical="center"/>
    </xf>
    <xf numFmtId="176" fontId="5" fillId="3" borderId="1" xfId="0" applyNumberFormat="1" applyFont="1" applyFill="1" applyBorder="1" applyAlignment="1">
      <alignment horizontal="center" vertical="center"/>
    </xf>
    <xf numFmtId="183" fontId="5" fillId="2" borderId="1" xfId="0" applyNumberFormat="1" applyFont="1" applyFill="1" applyBorder="1">
      <alignment vertical="center"/>
    </xf>
    <xf numFmtId="0" fontId="5" fillId="3" borderId="1" xfId="0" applyFont="1" applyFill="1" applyBorder="1" applyAlignment="1">
      <alignment horizontal="center" vertical="center"/>
    </xf>
    <xf numFmtId="185" fontId="5" fillId="3" borderId="1" xfId="0" applyNumberFormat="1" applyFont="1" applyFill="1" applyBorder="1">
      <alignment vertical="center"/>
    </xf>
    <xf numFmtId="0" fontId="5" fillId="0" borderId="0" xfId="0" quotePrefix="1" applyFont="1">
      <alignment vertical="center"/>
    </xf>
    <xf numFmtId="180" fontId="5" fillId="0" borderId="1" xfId="0" applyNumberFormat="1" applyFont="1" applyBorder="1" applyAlignment="1">
      <alignment horizontal="center" vertical="center"/>
    </xf>
    <xf numFmtId="0" fontId="5" fillId="0" borderId="1" xfId="0" applyFont="1" applyBorder="1" applyAlignment="1">
      <alignment horizontal="center" vertical="center"/>
    </xf>
    <xf numFmtId="185" fontId="3" fillId="0" borderId="1" xfId="0" applyNumberFormat="1" applyFont="1" applyBorder="1" applyAlignment="1">
      <alignment vertical="center" shrinkToFit="1"/>
    </xf>
    <xf numFmtId="182" fontId="5" fillId="0" borderId="1" xfId="0" applyNumberFormat="1" applyFont="1" applyBorder="1" applyAlignment="1">
      <alignment horizontal="center" vertical="center" shrinkToFit="1"/>
    </xf>
    <xf numFmtId="0" fontId="3" fillId="0" borderId="0" xfId="0" applyFont="1" applyAlignment="1">
      <alignment horizontal="center" vertical="center" shrinkToFit="1"/>
    </xf>
    <xf numFmtId="0" fontId="3" fillId="0" borderId="1" xfId="0" applyFont="1" applyBorder="1" applyAlignment="1">
      <alignment horizontal="center" vertical="center" shrinkToFit="1"/>
    </xf>
    <xf numFmtId="0" fontId="3" fillId="0" borderId="0" xfId="0" applyFont="1" applyAlignment="1">
      <alignment vertical="center" shrinkToFit="1"/>
    </xf>
    <xf numFmtId="182" fontId="5" fillId="3" borderId="1" xfId="0" applyNumberFormat="1" applyFont="1" applyFill="1" applyBorder="1" applyAlignment="1">
      <alignment vertical="center" shrinkToFit="1"/>
    </xf>
    <xf numFmtId="181" fontId="3" fillId="0" borderId="0" xfId="0" applyNumberFormat="1" applyFont="1" applyAlignment="1">
      <alignment vertical="center" shrinkToFit="1"/>
    </xf>
    <xf numFmtId="181" fontId="3" fillId="0" borderId="1" xfId="0" applyNumberFormat="1" applyFont="1" applyBorder="1" applyAlignment="1">
      <alignment vertical="center" shrinkToFit="1"/>
    </xf>
    <xf numFmtId="0" fontId="3" fillId="0" borderId="1" xfId="0" applyFont="1" applyBorder="1" applyAlignment="1">
      <alignment vertical="center" shrinkToFit="1"/>
    </xf>
    <xf numFmtId="178" fontId="3" fillId="0" borderId="0" xfId="0" applyNumberFormat="1" applyFont="1" applyAlignment="1">
      <alignment horizontal="right" vertical="center" shrinkToFit="1"/>
    </xf>
    <xf numFmtId="178" fontId="3" fillId="0" borderId="0" xfId="0" applyNumberFormat="1" applyFont="1" applyAlignment="1">
      <alignment vertical="center" shrinkToFit="1"/>
    </xf>
    <xf numFmtId="177" fontId="3" fillId="0" borderId="1" xfId="0" applyNumberFormat="1" applyFont="1" applyBorder="1" applyAlignment="1">
      <alignment vertical="center" shrinkToFit="1"/>
    </xf>
    <xf numFmtId="0" fontId="3" fillId="0" borderId="2" xfId="0" applyFont="1" applyBorder="1" applyAlignment="1">
      <alignment vertical="center" shrinkToFit="1"/>
    </xf>
    <xf numFmtId="0" fontId="3" fillId="0" borderId="0" xfId="0" applyFont="1" applyBorder="1" applyAlignment="1">
      <alignment vertical="center" shrinkToFit="1"/>
    </xf>
    <xf numFmtId="181" fontId="3" fillId="0" borderId="1" xfId="0" applyNumberFormat="1" applyFont="1" applyBorder="1" applyAlignment="1">
      <alignment horizontal="center" vertical="center" shrinkToFit="1"/>
    </xf>
    <xf numFmtId="186" fontId="3" fillId="0" borderId="1" xfId="0" applyNumberFormat="1" applyFont="1" applyBorder="1" applyAlignment="1">
      <alignment vertical="center" shrinkToFit="1"/>
    </xf>
    <xf numFmtId="179" fontId="3" fillId="0" borderId="1" xfId="0" applyNumberFormat="1" applyFont="1" applyBorder="1" applyAlignment="1">
      <alignment vertical="center" shrinkToFit="1"/>
    </xf>
    <xf numFmtId="183" fontId="3" fillId="3" borderId="1" xfId="0" applyNumberFormat="1" applyFont="1" applyFill="1" applyBorder="1" applyAlignment="1">
      <alignment vertical="center" shrinkToFit="1"/>
    </xf>
    <xf numFmtId="0" fontId="10" fillId="0" borderId="0" xfId="0" applyFont="1" applyAlignment="1">
      <alignment horizontal="center" vertical="center" shrinkToFit="1"/>
    </xf>
    <xf numFmtId="0" fontId="5" fillId="0" borderId="0" xfId="0" applyFont="1" applyAlignment="1">
      <alignment vertical="center" shrinkToFit="1"/>
    </xf>
    <xf numFmtId="0" fontId="10" fillId="0" borderId="0" xfId="0" applyFont="1" applyAlignment="1">
      <alignment vertical="center"/>
    </xf>
    <xf numFmtId="0" fontId="13" fillId="0" borderId="0" xfId="0" applyFont="1">
      <alignment vertical="center"/>
    </xf>
    <xf numFmtId="0" fontId="13" fillId="0" borderId="0" xfId="0" applyFont="1" applyAlignment="1">
      <alignment vertical="center" wrapText="1"/>
    </xf>
    <xf numFmtId="0" fontId="16" fillId="0" borderId="0" xfId="0" applyFont="1" applyAlignment="1">
      <alignment vertical="center" wrapText="1"/>
    </xf>
    <xf numFmtId="0" fontId="21" fillId="0" borderId="0" xfId="0" applyFont="1" applyAlignment="1">
      <alignment vertical="center" wrapText="1"/>
    </xf>
    <xf numFmtId="0" fontId="16" fillId="0" borderId="0" xfId="0" applyFont="1" applyAlignment="1">
      <alignment horizontal="center" vertical="center"/>
    </xf>
    <xf numFmtId="0" fontId="16" fillId="0" borderId="0" xfId="0" quotePrefix="1" applyFont="1" applyAlignment="1">
      <alignment horizontal="center" vertical="center"/>
    </xf>
    <xf numFmtId="0" fontId="13" fillId="0" borderId="0" xfId="0" applyFont="1" applyAlignment="1">
      <alignment horizontal="center" vertical="center"/>
    </xf>
    <xf numFmtId="0" fontId="16" fillId="3" borderId="0" xfId="0" applyFont="1" applyFill="1" applyAlignment="1">
      <alignment vertical="center" wrapText="1"/>
    </xf>
    <xf numFmtId="0" fontId="24" fillId="3" borderId="0" xfId="0" applyFont="1" applyFill="1" applyAlignment="1">
      <alignment vertical="center" wrapText="1"/>
    </xf>
    <xf numFmtId="0" fontId="29" fillId="3" borderId="0" xfId="0" applyFont="1" applyFill="1" applyAlignment="1">
      <alignment vertical="center" wrapText="1"/>
    </xf>
    <xf numFmtId="0" fontId="28" fillId="3" borderId="0" xfId="0" applyFont="1" applyFill="1" applyAlignment="1">
      <alignment vertical="center" wrapText="1"/>
    </xf>
    <xf numFmtId="0" fontId="35" fillId="0" borderId="0" xfId="0" applyFont="1">
      <alignment vertical="center"/>
    </xf>
    <xf numFmtId="0" fontId="4" fillId="0" borderId="0" xfId="0" applyFont="1" applyAlignment="1">
      <alignment vertical="center" wrapText="1"/>
    </xf>
    <xf numFmtId="0" fontId="39" fillId="0" borderId="0" xfId="0" applyFont="1" applyAlignment="1">
      <alignment horizontal="center" vertical="center"/>
    </xf>
    <xf numFmtId="0" fontId="10" fillId="0" borderId="0" xfId="0" applyFont="1" applyFill="1">
      <alignment vertical="center"/>
    </xf>
    <xf numFmtId="0" fontId="10" fillId="0" borderId="0" xfId="0" applyFont="1" applyFill="1" applyAlignment="1">
      <alignment horizontal="center" vertical="center"/>
    </xf>
    <xf numFmtId="0" fontId="5" fillId="0" borderId="1" xfId="0" applyFont="1" applyFill="1" applyBorder="1">
      <alignment vertical="center"/>
    </xf>
    <xf numFmtId="0" fontId="5" fillId="0" borderId="0" xfId="0" applyFont="1" applyFill="1" applyAlignment="1">
      <alignment horizontal="center"/>
    </xf>
    <xf numFmtId="182" fontId="5" fillId="0" borderId="1" xfId="0" applyNumberFormat="1" applyFont="1" applyFill="1" applyBorder="1" applyAlignment="1">
      <alignment horizontal="center" vertical="center"/>
    </xf>
    <xf numFmtId="182" fontId="5" fillId="0" borderId="1" xfId="0" applyNumberFormat="1" applyFont="1" applyFill="1" applyBorder="1">
      <alignment vertical="center"/>
    </xf>
    <xf numFmtId="0" fontId="0" fillId="0" borderId="0" xfId="0" applyBorder="1">
      <alignment vertical="center"/>
    </xf>
    <xf numFmtId="0" fontId="0" fillId="0" borderId="5" xfId="0" applyBorder="1">
      <alignment vertical="center"/>
    </xf>
    <xf numFmtId="0" fontId="0" fillId="0" borderId="6" xfId="0" applyBorder="1">
      <alignment vertical="center"/>
    </xf>
    <xf numFmtId="0" fontId="38" fillId="0" borderId="0" xfId="0" applyFont="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6" xfId="0" applyBorder="1" applyAlignment="1">
      <alignment horizontal="center" vertical="center"/>
    </xf>
    <xf numFmtId="0" fontId="0" fillId="0" borderId="4" xfId="0" applyBorder="1">
      <alignment vertical="center"/>
    </xf>
    <xf numFmtId="0" fontId="0" fillId="0" borderId="0" xfId="0" applyAlignment="1">
      <alignment horizontal="left" vertical="center"/>
    </xf>
    <xf numFmtId="0" fontId="8" fillId="0" borderId="0" xfId="0" applyFont="1" applyAlignment="1">
      <alignment vertical="center" wrapText="1"/>
    </xf>
    <xf numFmtId="0" fontId="35" fillId="0" borderId="0" xfId="0" applyFont="1" applyAlignment="1">
      <alignment horizontal="center" vertical="top" wrapText="1"/>
    </xf>
    <xf numFmtId="0" fontId="35" fillId="0" borderId="0" xfId="0" applyFont="1" applyAlignment="1">
      <alignment horizontal="left" vertical="top" wrapText="1"/>
    </xf>
    <xf numFmtId="0" fontId="35" fillId="0" borderId="0" xfId="0" applyFont="1" applyAlignment="1">
      <alignment horizontal="left" vertical="top"/>
    </xf>
    <xf numFmtId="0" fontId="40" fillId="0" borderId="0" xfId="0" applyFont="1" applyAlignment="1">
      <alignment horizontal="center" vertical="center"/>
    </xf>
    <xf numFmtId="0" fontId="25" fillId="0" borderId="0" xfId="0" applyFont="1">
      <alignment vertical="center"/>
    </xf>
    <xf numFmtId="184" fontId="5" fillId="3" borderId="0" xfId="0" applyNumberFormat="1" applyFont="1" applyFill="1" applyAlignment="1">
      <alignment horizontal="left" vertical="center"/>
    </xf>
    <xf numFmtId="0" fontId="3" fillId="0" borderId="1"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scatterChart>
        <c:scatterStyle val="lineMarker"/>
        <c:varyColors val="0"/>
        <c:ser>
          <c:idx val="0"/>
          <c:order val="0"/>
          <c:tx>
            <c:strRef>
              <c:f>近似曲線!$H$7</c:f>
              <c:strCache>
                <c:ptCount val="1"/>
                <c:pt idx="0">
                  <c:v>Y</c:v>
                </c:pt>
              </c:strCache>
            </c:strRef>
          </c:tx>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layout>
                <c:manualLayout>
                  <c:x val="-0.3871971443569554"/>
                  <c:y val="0.36524109644809105"/>
                </c:manualLayout>
              </c:layout>
              <c:numFmt formatCode="General" sourceLinked="0"/>
              <c:spPr>
                <a:solidFill>
                  <a:schemeClr val="accent6">
                    <a:lumMod val="20000"/>
                    <a:lumOff val="80000"/>
                  </a:schemeClr>
                </a:solid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ja-JP"/>
                </a:p>
              </c:txPr>
            </c:trendlineLbl>
          </c:trendline>
          <c:xVal>
            <c:numRef>
              <c:f>近似曲線!$G$8:$G$125</c:f>
              <c:numCache>
                <c:formatCode>0.0_ </c:formatCode>
                <c:ptCount val="118"/>
                <c:pt idx="0">
                  <c:v>1.6065690824705428</c:v>
                </c:pt>
                <c:pt idx="1">
                  <c:v>2.1784961349262062</c:v>
                </c:pt>
                <c:pt idx="2">
                  <c:v>1.5474552957359009</c:v>
                </c:pt>
                <c:pt idx="3">
                  <c:v>0</c:v>
                </c:pt>
                <c:pt idx="4">
                  <c:v>1.0497798848628292</c:v>
                </c:pt>
                <c:pt idx="5">
                  <c:v>-0.8378016085790847</c:v>
                </c:pt>
                <c:pt idx="6">
                  <c:v>1.6897600540723374</c:v>
                </c:pt>
                <c:pt idx="7">
                  <c:v>1.0634762379527984</c:v>
                </c:pt>
                <c:pt idx="8">
                  <c:v>1.5784281486353109</c:v>
                </c:pt>
                <c:pt idx="9">
                  <c:v>1.3920362576886021</c:v>
                </c:pt>
                <c:pt idx="10">
                  <c:v>2.5223499361430441</c:v>
                </c:pt>
                <c:pt idx="11">
                  <c:v>2.740579258797851</c:v>
                </c:pt>
                <c:pt idx="12">
                  <c:v>-9.093664746890795E-2</c:v>
                </c:pt>
                <c:pt idx="13">
                  <c:v>-0.2427184466019412</c:v>
                </c:pt>
                <c:pt idx="14">
                  <c:v>-2.3722627737226389</c:v>
                </c:pt>
                <c:pt idx="15">
                  <c:v>-3.4890965732087267</c:v>
                </c:pt>
                <c:pt idx="16">
                  <c:v>-2.7759845061329997</c:v>
                </c:pt>
                <c:pt idx="17">
                  <c:v>-1.128818061088964</c:v>
                </c:pt>
                <c:pt idx="18">
                  <c:v>-0.80591000671591928</c:v>
                </c:pt>
                <c:pt idx="19">
                  <c:v>0.91401489505757638</c:v>
                </c:pt>
                <c:pt idx="20">
                  <c:v>0.73800738007379607</c:v>
                </c:pt>
                <c:pt idx="21">
                  <c:v>2.3643023643023469</c:v>
                </c:pt>
                <c:pt idx="22">
                  <c:v>1.9193233571893416</c:v>
                </c:pt>
                <c:pt idx="23">
                  <c:v>1.9470156399616911</c:v>
                </c:pt>
                <c:pt idx="24">
                  <c:v>2.3168440826549954</c:v>
                </c:pt>
                <c:pt idx="25">
                  <c:v>1.0709914320685527</c:v>
                </c:pt>
                <c:pt idx="26">
                  <c:v>1.7257039055404135</c:v>
                </c:pt>
                <c:pt idx="27">
                  <c:v>-2.3511904761904674</c:v>
                </c:pt>
                <c:pt idx="28">
                  <c:v>-3.0478512648582949</c:v>
                </c:pt>
                <c:pt idx="29">
                  <c:v>-3.6466519962275754</c:v>
                </c:pt>
                <c:pt idx="30">
                  <c:v>-2.9037520391517262</c:v>
                </c:pt>
                <c:pt idx="31">
                  <c:v>0.43682795698923371</c:v>
                </c:pt>
                <c:pt idx="32">
                  <c:v>3.0779524924724058</c:v>
                </c:pt>
                <c:pt idx="33">
                  <c:v>1.9149626744563477</c:v>
                </c:pt>
                <c:pt idx="34">
                  <c:v>0.89171974522290043</c:v>
                </c:pt>
                <c:pt idx="35">
                  <c:v>0.82070707070707272</c:v>
                </c:pt>
                <c:pt idx="36">
                  <c:v>0.12523481527865954</c:v>
                </c:pt>
                <c:pt idx="37">
                  <c:v>1.5322076297686067</c:v>
                </c:pt>
                <c:pt idx="38">
                  <c:v>3.7265167847243532</c:v>
                </c:pt>
                <c:pt idx="39">
                  <c:v>2.3159144893111687</c:v>
                </c:pt>
                <c:pt idx="40">
                  <c:v>1.2188044109112042</c:v>
                </c:pt>
                <c:pt idx="41">
                  <c:v>1.0894495412844094</c:v>
                </c:pt>
                <c:pt idx="42">
                  <c:v>-0.28360748723767415</c:v>
                </c:pt>
                <c:pt idx="43">
                  <c:v>0.2275312855517484</c:v>
                </c:pt>
                <c:pt idx="44">
                  <c:v>1.0215664018161448</c:v>
                </c:pt>
                <c:pt idx="45">
                  <c:v>-8.4269662921357735E-2</c:v>
                </c:pt>
                <c:pt idx="46">
                  <c:v>1.5181332583638039</c:v>
                </c:pt>
                <c:pt idx="47">
                  <c:v>1.5231237884242574</c:v>
                </c:pt>
                <c:pt idx="48">
                  <c:v>0.98199672667757909</c:v>
                </c:pt>
                <c:pt idx="49">
                  <c:v>0.59427336574825063</c:v>
                </c:pt>
                <c:pt idx="50">
                  <c:v>0.32223415682064172</c:v>
                </c:pt>
                <c:pt idx="51">
                  <c:v>-0.18736616702355491</c:v>
                </c:pt>
                <c:pt idx="52">
                  <c:v>0.69723786537947774</c:v>
                </c:pt>
                <c:pt idx="53">
                  <c:v>-0.47936085219707536</c:v>
                </c:pt>
                <c:pt idx="54">
                  <c:v>-8.0278298100083134E-2</c:v>
                </c:pt>
                <c:pt idx="55">
                  <c:v>-0.83020889126940745</c:v>
                </c:pt>
                <c:pt idx="56">
                  <c:v>-1.8093437753173021</c:v>
                </c:pt>
                <c:pt idx="57">
                  <c:v>-4.2079207920792214</c:v>
                </c:pt>
                <c:pt idx="58">
                  <c:v>-10.737869652598334</c:v>
                </c:pt>
                <c:pt idx="59">
                  <c:v>-17.626246381473138</c:v>
                </c:pt>
                <c:pt idx="60">
                  <c:v>1.7571261226083692</c:v>
                </c:pt>
                <c:pt idx="61">
                  <c:v>5.5257099002302255</c:v>
                </c:pt>
                <c:pt idx="62">
                  <c:v>6.9818181818181841</c:v>
                </c:pt>
                <c:pt idx="63">
                  <c:v>5.948334466349408</c:v>
                </c:pt>
                <c:pt idx="64">
                  <c:v>2.2778312479948539</c:v>
                </c:pt>
                <c:pt idx="65">
                  <c:v>1.4429109159347604</c:v>
                </c:pt>
                <c:pt idx="66">
                  <c:v>1.5460729746444031</c:v>
                </c:pt>
                <c:pt idx="67">
                  <c:v>-0.97442143727161579</c:v>
                </c:pt>
                <c:pt idx="68">
                  <c:v>-4.0590405904058997</c:v>
                </c:pt>
                <c:pt idx="69">
                  <c:v>4.7756410256410078</c:v>
                </c:pt>
                <c:pt idx="70">
                  <c:v>2.0189660446619797</c:v>
                </c:pt>
                <c:pt idx="71">
                  <c:v>2.0389805097451159</c:v>
                </c:pt>
                <c:pt idx="72">
                  <c:v>-1.2048192771084132</c:v>
                </c:pt>
                <c:pt idx="73">
                  <c:v>-2.5877453896490152</c:v>
                </c:pt>
                <c:pt idx="74">
                  <c:v>-0.91603053435113679</c:v>
                </c:pt>
                <c:pt idx="75">
                  <c:v>2.1571648690292875</c:v>
                </c:pt>
                <c:pt idx="76">
                  <c:v>2.7149321266968229</c:v>
                </c:pt>
                <c:pt idx="77">
                  <c:v>2.0851688693098538</c:v>
                </c:pt>
                <c:pt idx="78">
                  <c:v>2.1288837744533993</c:v>
                </c:pt>
                <c:pt idx="79">
                  <c:v>2.0563380281690229</c:v>
                </c:pt>
                <c:pt idx="80">
                  <c:v>-2.704940656914161</c:v>
                </c:pt>
                <c:pt idx="81">
                  <c:v>-0.14184397163120366</c:v>
                </c:pt>
                <c:pt idx="82">
                  <c:v>0.14204545454545325</c:v>
                </c:pt>
                <c:pt idx="83">
                  <c:v>0.39716312056737024</c:v>
                </c:pt>
                <c:pt idx="84">
                  <c:v>-0.19779598756709049</c:v>
                </c:pt>
                <c:pt idx="85">
                  <c:v>-0.2548131370328548</c:v>
                </c:pt>
                <c:pt idx="86">
                  <c:v>-0.65285268237296634</c:v>
                </c:pt>
                <c:pt idx="87">
                  <c:v>-0.20000000000000284</c:v>
                </c:pt>
                <c:pt idx="88">
                  <c:v>-0.40080160320641767</c:v>
                </c:pt>
                <c:pt idx="89">
                  <c:v>0.86231675768900118</c:v>
                </c:pt>
                <c:pt idx="90">
                  <c:v>1.9663721858079271</c:v>
                </c:pt>
                <c:pt idx="91">
                  <c:v>0.55897149245389244</c:v>
                </c:pt>
                <c:pt idx="92">
                  <c:v>1.4452473596442417</c:v>
                </c:pt>
                <c:pt idx="93">
                  <c:v>0.30136986301370428</c:v>
                </c:pt>
                <c:pt idx="94">
                  <c:v>1.2018574160065327</c:v>
                </c:pt>
                <c:pt idx="95">
                  <c:v>-0.40485829959514774</c:v>
                </c:pt>
                <c:pt idx="96">
                  <c:v>0.40650406504066439</c:v>
                </c:pt>
                <c:pt idx="97">
                  <c:v>-1.3495276653171402</c:v>
                </c:pt>
                <c:pt idx="98">
                  <c:v>-0.76607387140903427</c:v>
                </c:pt>
                <c:pt idx="99">
                  <c:v>-1.2406947890818856</c:v>
                </c:pt>
                <c:pt idx="100">
                  <c:v>-0.44667783361249747</c:v>
                </c:pt>
                <c:pt idx="101">
                  <c:v>-1.1777902411665906</c:v>
                </c:pt>
                <c:pt idx="102">
                  <c:v>-4.4551645856980571</c:v>
                </c:pt>
                <c:pt idx="103">
                  <c:v>-2.7918027918027946</c:v>
                </c:pt>
                <c:pt idx="104">
                  <c:v>-16.865261228230992</c:v>
                </c:pt>
                <c:pt idx="105">
                  <c:v>6.50496141124583</c:v>
                </c:pt>
                <c:pt idx="106">
                  <c:v>7.2463768115942315</c:v>
                </c:pt>
                <c:pt idx="107">
                  <c:v>3.1531531531531414</c:v>
                </c:pt>
                <c:pt idx="108">
                  <c:v>2.9320024953212567</c:v>
                </c:pt>
                <c:pt idx="109">
                  <c:v>-2.7878787878787818</c:v>
                </c:pt>
                <c:pt idx="110">
                  <c:v>2.8366583541147037</c:v>
                </c:pt>
                <c:pt idx="111">
                  <c:v>1.2124886329190758</c:v>
                </c:pt>
                <c:pt idx="112">
                  <c:v>0.86852351003292938</c:v>
                </c:pt>
                <c:pt idx="113">
                  <c:v>2.0190023752969353</c:v>
                </c:pt>
                <c:pt idx="114">
                  <c:v>-0.55296856810244321</c:v>
                </c:pt>
                <c:pt idx="115">
                  <c:v>-0.23412350014635308</c:v>
                </c:pt>
                <c:pt idx="116">
                  <c:v>1.4960398943971995</c:v>
                </c:pt>
                <c:pt idx="117">
                  <c:v>0</c:v>
                </c:pt>
              </c:numCache>
            </c:numRef>
          </c:xVal>
          <c:yVal>
            <c:numRef>
              <c:f>近似曲線!$H$8:$H$125</c:f>
              <c:numCache>
                <c:formatCode>0.0_ </c:formatCode>
                <c:ptCount val="118"/>
                <c:pt idx="0">
                  <c:v>-0.55330932440379854</c:v>
                </c:pt>
                <c:pt idx="1">
                  <c:v>1.1475204091128575</c:v>
                </c:pt>
                <c:pt idx="2">
                  <c:v>-0.38825854824851547</c:v>
                </c:pt>
                <c:pt idx="3">
                  <c:v>1.1004810369466043</c:v>
                </c:pt>
                <c:pt idx="4">
                  <c:v>0.94133802453946203</c:v>
                </c:pt>
                <c:pt idx="5">
                  <c:v>1.1726898301797775</c:v>
                </c:pt>
                <c:pt idx="6">
                  <c:v>0.25027783980875995</c:v>
                </c:pt>
                <c:pt idx="7">
                  <c:v>0.80334040269430318</c:v>
                </c:pt>
                <c:pt idx="8">
                  <c:v>1.281891355592407</c:v>
                </c:pt>
                <c:pt idx="9">
                  <c:v>0.13124775945556166</c:v>
                </c:pt>
                <c:pt idx="10">
                  <c:v>1.1145663553424328</c:v>
                </c:pt>
                <c:pt idx="11">
                  <c:v>0.24920820014745004</c:v>
                </c:pt>
                <c:pt idx="12">
                  <c:v>-0.74192978052138869</c:v>
                </c:pt>
                <c:pt idx="13">
                  <c:v>0.19717725851143086</c:v>
                </c:pt>
                <c:pt idx="14">
                  <c:v>3.4318097104502954E-2</c:v>
                </c:pt>
                <c:pt idx="15">
                  <c:v>-1.2192471679469605</c:v>
                </c:pt>
                <c:pt idx="16">
                  <c:v>-0.43642395008757262</c:v>
                </c:pt>
                <c:pt idx="17">
                  <c:v>0.18090908412911233</c:v>
                </c:pt>
                <c:pt idx="18">
                  <c:v>0.79828478630550137</c:v>
                </c:pt>
                <c:pt idx="19">
                  <c:v>-1.370778474551301</c:v>
                </c:pt>
                <c:pt idx="20">
                  <c:v>0.37793978423307806</c:v>
                </c:pt>
                <c:pt idx="21">
                  <c:v>0.53428508703687783</c:v>
                </c:pt>
                <c:pt idx="22">
                  <c:v>2.9575405304953506E-2</c:v>
                </c:pt>
                <c:pt idx="23">
                  <c:v>1.7092709179356689</c:v>
                </c:pt>
                <c:pt idx="24">
                  <c:v>0.46486641029690645</c:v>
                </c:pt>
                <c:pt idx="25">
                  <c:v>3.0096828404111875E-2</c:v>
                </c:pt>
                <c:pt idx="26">
                  <c:v>0.96471643569996957</c:v>
                </c:pt>
                <c:pt idx="27">
                  <c:v>0.7518872657899891</c:v>
                </c:pt>
                <c:pt idx="28">
                  <c:v>-0.75750796370989804</c:v>
                </c:pt>
                <c:pt idx="29">
                  <c:v>-1.0805520352139268</c:v>
                </c:pt>
                <c:pt idx="30">
                  <c:v>-0.35613110923907243</c:v>
                </c:pt>
                <c:pt idx="31">
                  <c:v>0.18333857078435756</c:v>
                </c:pt>
                <c:pt idx="32">
                  <c:v>0.79867791836625202</c:v>
                </c:pt>
                <c:pt idx="33">
                  <c:v>0.32484744530864873</c:v>
                </c:pt>
                <c:pt idx="34">
                  <c:v>0.2694937109563682</c:v>
                </c:pt>
                <c:pt idx="35">
                  <c:v>6.7633391325315984E-2</c:v>
                </c:pt>
                <c:pt idx="36">
                  <c:v>0.68182172268429042</c:v>
                </c:pt>
                <c:pt idx="37">
                  <c:v>0.30150459098156546</c:v>
                </c:pt>
                <c:pt idx="38">
                  <c:v>1.0859944914676305</c:v>
                </c:pt>
                <c:pt idx="39">
                  <c:v>0.73306003565693345</c:v>
                </c:pt>
                <c:pt idx="40">
                  <c:v>1.6187623325961908E-2</c:v>
                </c:pt>
                <c:pt idx="41">
                  <c:v>0.61168150624177997</c:v>
                </c:pt>
                <c:pt idx="42">
                  <c:v>-0.18850251541401519</c:v>
                </c:pt>
                <c:pt idx="43">
                  <c:v>0.51088065233300028</c:v>
                </c:pt>
                <c:pt idx="44">
                  <c:v>0.78165019781188505</c:v>
                </c:pt>
                <c:pt idx="45">
                  <c:v>1.0065672783533728</c:v>
                </c:pt>
                <c:pt idx="46">
                  <c:v>0.18291497683541991</c:v>
                </c:pt>
                <c:pt idx="47">
                  <c:v>0.15328362136621365</c:v>
                </c:pt>
                <c:pt idx="48">
                  <c:v>0.15699318607036616</c:v>
                </c:pt>
                <c:pt idx="49">
                  <c:v>-0.20433104602246033</c:v>
                </c:pt>
                <c:pt idx="50">
                  <c:v>1.3596057360011145</c:v>
                </c:pt>
                <c:pt idx="51">
                  <c:v>0.65060795546278882</c:v>
                </c:pt>
                <c:pt idx="52">
                  <c:v>4.2035496388564297E-2</c:v>
                </c:pt>
                <c:pt idx="53">
                  <c:v>-0.54198646749037493</c:v>
                </c:pt>
                <c:pt idx="54">
                  <c:v>0.4392753138783263</c:v>
                </c:pt>
                <c:pt idx="55">
                  <c:v>0.34106867552583253</c:v>
                </c:pt>
                <c:pt idx="56">
                  <c:v>-0.57149469545146303</c:v>
                </c:pt>
                <c:pt idx="57">
                  <c:v>-1.2339361244513327</c:v>
                </c:pt>
                <c:pt idx="58">
                  <c:v>-2.4760423832868099</c:v>
                </c:pt>
                <c:pt idx="59">
                  <c:v>-4.8258518073055114</c:v>
                </c:pt>
                <c:pt idx="60">
                  <c:v>1.9756786572355196</c:v>
                </c:pt>
                <c:pt idx="61">
                  <c:v>-3.1815376428383502E-2</c:v>
                </c:pt>
                <c:pt idx="62">
                  <c:v>1.2238981030454426</c:v>
                </c:pt>
                <c:pt idx="63">
                  <c:v>1.0362163087975063</c:v>
                </c:pt>
                <c:pt idx="64">
                  <c:v>1.2240971430504288</c:v>
                </c:pt>
                <c:pt idx="65">
                  <c:v>1.8111206792002434</c:v>
                </c:pt>
                <c:pt idx="66">
                  <c:v>-0.82098147868563842</c:v>
                </c:pt>
                <c:pt idx="67">
                  <c:v>-1.0667045607177528</c:v>
                </c:pt>
                <c:pt idx="68">
                  <c:v>-0.84850812579738033</c:v>
                </c:pt>
                <c:pt idx="69">
                  <c:v>2.4243293787436357</c:v>
                </c:pt>
                <c:pt idx="70">
                  <c:v>-0.13143784359787958</c:v>
                </c:pt>
                <c:pt idx="71">
                  <c:v>1.3714182172746661</c:v>
                </c:pt>
                <c:pt idx="72">
                  <c:v>-0.9039894880314705</c:v>
                </c:pt>
                <c:pt idx="73">
                  <c:v>-0.38110901293653399</c:v>
                </c:pt>
                <c:pt idx="74">
                  <c:v>-5.3583420312691032E-2</c:v>
                </c:pt>
                <c:pt idx="75">
                  <c:v>1.3606507009536131</c:v>
                </c:pt>
                <c:pt idx="76">
                  <c:v>0.90533377652779734</c:v>
                </c:pt>
                <c:pt idx="77">
                  <c:v>0.96565394280720795</c:v>
                </c:pt>
                <c:pt idx="78">
                  <c:v>-0.10753342552094125</c:v>
                </c:pt>
                <c:pt idx="79">
                  <c:v>0.78082795291113882</c:v>
                </c:pt>
                <c:pt idx="80">
                  <c:v>-1.7890090297509573</c:v>
                </c:pt>
                <c:pt idx="81">
                  <c:v>9.7305370735952579E-2</c:v>
                </c:pt>
                <c:pt idx="82">
                  <c:v>0.46551854700820172</c:v>
                </c:pt>
                <c:pt idx="83">
                  <c:v>1.5181852580839319</c:v>
                </c:pt>
                <c:pt idx="84">
                  <c:v>0.16111336068551907</c:v>
                </c:pt>
                <c:pt idx="85">
                  <c:v>0.10900110989027212</c:v>
                </c:pt>
                <c:pt idx="86">
                  <c:v>-0.17443087264987867</c:v>
                </c:pt>
                <c:pt idx="87">
                  <c:v>0.71985740052673464</c:v>
                </c:pt>
                <c:pt idx="88">
                  <c:v>-0.13334064270411261</c:v>
                </c:pt>
                <c:pt idx="89">
                  <c:v>0.20262531284195973</c:v>
                </c:pt>
                <c:pt idx="90">
                  <c:v>0.14787578655273137</c:v>
                </c:pt>
                <c:pt idx="91">
                  <c:v>0.78204845086776231</c:v>
                </c:pt>
                <c:pt idx="92">
                  <c:v>0.39225719674264781</c:v>
                </c:pt>
                <c:pt idx="93">
                  <c:v>0.82005918392016497</c:v>
                </c:pt>
                <c:pt idx="94">
                  <c:v>0.12283257737340136</c:v>
                </c:pt>
                <c:pt idx="95">
                  <c:v>7.6047259305127568E-2</c:v>
                </c:pt>
                <c:pt idx="96">
                  <c:v>0.3587740989967898</c:v>
                </c:pt>
                <c:pt idx="97">
                  <c:v>-0.55844806668196156</c:v>
                </c:pt>
                <c:pt idx="98">
                  <c:v>-0.12975192032300242</c:v>
                </c:pt>
                <c:pt idx="99">
                  <c:v>0.23006377602908401</c:v>
                </c:pt>
                <c:pt idx="100">
                  <c:v>0.3730473682311839</c:v>
                </c:pt>
                <c:pt idx="101">
                  <c:v>0.14596150117145612</c:v>
                </c:pt>
                <c:pt idx="102">
                  <c:v>-2.7490205205718183</c:v>
                </c:pt>
                <c:pt idx="103">
                  <c:v>0.51060899422465411</c:v>
                </c:pt>
                <c:pt idx="104">
                  <c:v>-7.7583543338700736</c:v>
                </c:pt>
                <c:pt idx="105">
                  <c:v>5.5163132336705871</c:v>
                </c:pt>
                <c:pt idx="106">
                  <c:v>1.8509349456630844</c:v>
                </c:pt>
                <c:pt idx="107">
                  <c:v>0.27793750665536265</c:v>
                </c:pt>
                <c:pt idx="108">
                  <c:v>0.37353297445159228</c:v>
                </c:pt>
                <c:pt idx="109">
                  <c:v>-0.43341234577532362</c:v>
                </c:pt>
                <c:pt idx="110">
                  <c:v>1.1220646284833151</c:v>
                </c:pt>
                <c:pt idx="111">
                  <c:v>-0.59663683878416407</c:v>
                </c:pt>
                <c:pt idx="112">
                  <c:v>1.081749064807866</c:v>
                </c:pt>
                <c:pt idx="113">
                  <c:v>-9.6010341981596525E-2</c:v>
                </c:pt>
                <c:pt idx="114">
                  <c:v>0.24807544464525222</c:v>
                </c:pt>
                <c:pt idx="115">
                  <c:v>1.2273925974728428</c:v>
                </c:pt>
                <c:pt idx="116">
                  <c:v>0.88041500435120668</c:v>
                </c:pt>
                <c:pt idx="117">
                  <c:v>-0.72868986268044011</c:v>
                </c:pt>
              </c:numCache>
            </c:numRef>
          </c:yVal>
          <c:smooth val="0"/>
          <c:extLst>
            <c:ext xmlns:c16="http://schemas.microsoft.com/office/drawing/2014/chart" uri="{C3380CC4-5D6E-409C-BE32-E72D297353CC}">
              <c16:uniqueId val="{00000000-18FC-4EDD-888A-D05717F14FF3}"/>
            </c:ext>
          </c:extLst>
        </c:ser>
        <c:dLbls>
          <c:showLegendKey val="0"/>
          <c:showVal val="0"/>
          <c:showCatName val="0"/>
          <c:showSerName val="0"/>
          <c:showPercent val="0"/>
          <c:showBubbleSize val="0"/>
        </c:dLbls>
        <c:axId val="1155583600"/>
        <c:axId val="489617376"/>
      </c:scatterChart>
      <c:valAx>
        <c:axId val="1155583600"/>
        <c:scaling>
          <c:orientation val="minMax"/>
        </c:scaling>
        <c:delete val="0"/>
        <c:axPos val="b"/>
        <c:majorGridlines>
          <c:spPr>
            <a:ln w="9525" cap="flat" cmpd="sng" algn="ctr">
              <a:solidFill>
                <a:schemeClr val="tx1">
                  <a:lumMod val="15000"/>
                  <a:lumOff val="85000"/>
                </a:schemeClr>
              </a:solidFill>
              <a:round/>
            </a:ln>
            <a:effectLst/>
          </c:spPr>
        </c:majorGridlines>
        <c:numFmt formatCode="0.0_ "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89617376"/>
        <c:crosses val="autoZero"/>
        <c:crossBetween val="midCat"/>
      </c:valAx>
      <c:valAx>
        <c:axId val="489617376"/>
        <c:scaling>
          <c:orientation val="minMax"/>
        </c:scaling>
        <c:delete val="0"/>
        <c:axPos val="l"/>
        <c:majorGridlines>
          <c:spPr>
            <a:ln w="9525" cap="flat" cmpd="sng" algn="ctr">
              <a:solidFill>
                <a:schemeClr val="tx1">
                  <a:lumMod val="15000"/>
                  <a:lumOff val="85000"/>
                </a:schemeClr>
              </a:solidFill>
              <a:round/>
            </a:ln>
            <a:effectLst/>
          </c:spPr>
        </c:majorGridlines>
        <c:numFmt formatCode="0.0_ "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5558360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近似曲線!$H$7</c:f>
              <c:strCache>
                <c:ptCount val="1"/>
                <c:pt idx="0">
                  <c:v>Y</c:v>
                </c:pt>
              </c:strCache>
            </c:strRef>
          </c:tx>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layout>
                <c:manualLayout>
                  <c:x val="-0.3871971443569554"/>
                  <c:y val="0.36524109644809105"/>
                </c:manualLayout>
              </c:layout>
              <c:numFmt formatCode="General" sourceLinked="0"/>
              <c:spPr>
                <a:solidFill>
                  <a:schemeClr val="accent6">
                    <a:lumMod val="20000"/>
                    <a:lumOff val="80000"/>
                  </a:schemeClr>
                </a:solid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ja-JP"/>
                </a:p>
              </c:txPr>
            </c:trendlineLbl>
          </c:trendline>
          <c:xVal>
            <c:numRef>
              <c:f>近似曲線!$G$8:$G$125</c:f>
              <c:numCache>
                <c:formatCode>0.0_ </c:formatCode>
                <c:ptCount val="118"/>
                <c:pt idx="0">
                  <c:v>1.6065690824705428</c:v>
                </c:pt>
                <c:pt idx="1">
                  <c:v>2.1784961349262062</c:v>
                </c:pt>
                <c:pt idx="2">
                  <c:v>1.5474552957359009</c:v>
                </c:pt>
                <c:pt idx="3">
                  <c:v>0</c:v>
                </c:pt>
                <c:pt idx="4">
                  <c:v>1.0497798848628292</c:v>
                </c:pt>
                <c:pt idx="5">
                  <c:v>-0.8378016085790847</c:v>
                </c:pt>
                <c:pt idx="6">
                  <c:v>1.6897600540723374</c:v>
                </c:pt>
                <c:pt idx="7">
                  <c:v>1.0634762379527984</c:v>
                </c:pt>
                <c:pt idx="8">
                  <c:v>1.5784281486353109</c:v>
                </c:pt>
                <c:pt idx="9">
                  <c:v>1.3920362576886021</c:v>
                </c:pt>
                <c:pt idx="10">
                  <c:v>2.5223499361430441</c:v>
                </c:pt>
                <c:pt idx="11">
                  <c:v>2.740579258797851</c:v>
                </c:pt>
                <c:pt idx="12">
                  <c:v>-9.093664746890795E-2</c:v>
                </c:pt>
                <c:pt idx="13">
                  <c:v>-0.2427184466019412</c:v>
                </c:pt>
                <c:pt idx="14">
                  <c:v>-2.3722627737226389</c:v>
                </c:pt>
                <c:pt idx="15">
                  <c:v>-3.4890965732087267</c:v>
                </c:pt>
                <c:pt idx="16">
                  <c:v>-2.7759845061329997</c:v>
                </c:pt>
                <c:pt idx="17">
                  <c:v>-1.128818061088964</c:v>
                </c:pt>
                <c:pt idx="18">
                  <c:v>-0.80591000671591928</c:v>
                </c:pt>
                <c:pt idx="19">
                  <c:v>0.91401489505757638</c:v>
                </c:pt>
                <c:pt idx="20">
                  <c:v>0.73800738007379607</c:v>
                </c:pt>
                <c:pt idx="21">
                  <c:v>2.3643023643023469</c:v>
                </c:pt>
                <c:pt idx="22">
                  <c:v>1.9193233571893416</c:v>
                </c:pt>
                <c:pt idx="23">
                  <c:v>1.9470156399616911</c:v>
                </c:pt>
                <c:pt idx="24">
                  <c:v>2.3168440826549954</c:v>
                </c:pt>
                <c:pt idx="25">
                  <c:v>1.0709914320685527</c:v>
                </c:pt>
                <c:pt idx="26">
                  <c:v>1.7257039055404135</c:v>
                </c:pt>
                <c:pt idx="27">
                  <c:v>-2.3511904761904674</c:v>
                </c:pt>
                <c:pt idx="28">
                  <c:v>-3.0478512648582949</c:v>
                </c:pt>
                <c:pt idx="29">
                  <c:v>-3.6466519962275754</c:v>
                </c:pt>
                <c:pt idx="30">
                  <c:v>-2.9037520391517262</c:v>
                </c:pt>
                <c:pt idx="31">
                  <c:v>0.43682795698923371</c:v>
                </c:pt>
                <c:pt idx="32">
                  <c:v>3.0779524924724058</c:v>
                </c:pt>
                <c:pt idx="33">
                  <c:v>1.9149626744563477</c:v>
                </c:pt>
                <c:pt idx="34">
                  <c:v>0.89171974522290043</c:v>
                </c:pt>
                <c:pt idx="35">
                  <c:v>0.82070707070707272</c:v>
                </c:pt>
                <c:pt idx="36">
                  <c:v>0.12523481527865954</c:v>
                </c:pt>
                <c:pt idx="37">
                  <c:v>1.5322076297686067</c:v>
                </c:pt>
                <c:pt idx="38">
                  <c:v>3.7265167847243532</c:v>
                </c:pt>
                <c:pt idx="39">
                  <c:v>2.3159144893111687</c:v>
                </c:pt>
                <c:pt idx="40">
                  <c:v>1.2188044109112042</c:v>
                </c:pt>
                <c:pt idx="41">
                  <c:v>1.0894495412844094</c:v>
                </c:pt>
                <c:pt idx="42">
                  <c:v>-0.28360748723767415</c:v>
                </c:pt>
                <c:pt idx="43">
                  <c:v>0.2275312855517484</c:v>
                </c:pt>
                <c:pt idx="44">
                  <c:v>1.0215664018161448</c:v>
                </c:pt>
                <c:pt idx="45">
                  <c:v>-8.4269662921357735E-2</c:v>
                </c:pt>
                <c:pt idx="46">
                  <c:v>1.5181332583638039</c:v>
                </c:pt>
                <c:pt idx="47">
                  <c:v>1.5231237884242574</c:v>
                </c:pt>
                <c:pt idx="48">
                  <c:v>0.98199672667757909</c:v>
                </c:pt>
                <c:pt idx="49">
                  <c:v>0.59427336574825063</c:v>
                </c:pt>
                <c:pt idx="50">
                  <c:v>0.32223415682064172</c:v>
                </c:pt>
                <c:pt idx="51">
                  <c:v>-0.18736616702355491</c:v>
                </c:pt>
                <c:pt idx="52">
                  <c:v>0.69723786537947774</c:v>
                </c:pt>
                <c:pt idx="53">
                  <c:v>-0.47936085219707536</c:v>
                </c:pt>
                <c:pt idx="54">
                  <c:v>-8.0278298100083134E-2</c:v>
                </c:pt>
                <c:pt idx="55">
                  <c:v>-0.83020889126940745</c:v>
                </c:pt>
                <c:pt idx="56">
                  <c:v>-1.8093437753173021</c:v>
                </c:pt>
                <c:pt idx="57">
                  <c:v>-4.2079207920792214</c:v>
                </c:pt>
                <c:pt idx="58">
                  <c:v>-10.737869652598334</c:v>
                </c:pt>
                <c:pt idx="59">
                  <c:v>-17.626246381473138</c:v>
                </c:pt>
                <c:pt idx="60">
                  <c:v>1.7571261226083692</c:v>
                </c:pt>
                <c:pt idx="61">
                  <c:v>5.5257099002302255</c:v>
                </c:pt>
                <c:pt idx="62">
                  <c:v>6.9818181818181841</c:v>
                </c:pt>
                <c:pt idx="63">
                  <c:v>5.948334466349408</c:v>
                </c:pt>
                <c:pt idx="64">
                  <c:v>2.2778312479948539</c:v>
                </c:pt>
                <c:pt idx="65">
                  <c:v>1.4429109159347604</c:v>
                </c:pt>
                <c:pt idx="66">
                  <c:v>1.5460729746444031</c:v>
                </c:pt>
                <c:pt idx="67">
                  <c:v>-0.97442143727161579</c:v>
                </c:pt>
                <c:pt idx="68">
                  <c:v>-4.0590405904058997</c:v>
                </c:pt>
                <c:pt idx="69">
                  <c:v>4.7756410256410078</c:v>
                </c:pt>
                <c:pt idx="70">
                  <c:v>2.0189660446619797</c:v>
                </c:pt>
                <c:pt idx="71">
                  <c:v>2.0389805097451159</c:v>
                </c:pt>
                <c:pt idx="72">
                  <c:v>-1.2048192771084132</c:v>
                </c:pt>
                <c:pt idx="73">
                  <c:v>-2.5877453896490152</c:v>
                </c:pt>
                <c:pt idx="74">
                  <c:v>-0.91603053435113679</c:v>
                </c:pt>
                <c:pt idx="75">
                  <c:v>2.1571648690292875</c:v>
                </c:pt>
                <c:pt idx="76">
                  <c:v>2.7149321266968229</c:v>
                </c:pt>
                <c:pt idx="77">
                  <c:v>2.0851688693098538</c:v>
                </c:pt>
                <c:pt idx="78">
                  <c:v>2.1288837744533993</c:v>
                </c:pt>
                <c:pt idx="79">
                  <c:v>2.0563380281690229</c:v>
                </c:pt>
                <c:pt idx="80">
                  <c:v>-2.704940656914161</c:v>
                </c:pt>
                <c:pt idx="81">
                  <c:v>-0.14184397163120366</c:v>
                </c:pt>
                <c:pt idx="82">
                  <c:v>0.14204545454545325</c:v>
                </c:pt>
                <c:pt idx="83">
                  <c:v>0.39716312056737024</c:v>
                </c:pt>
                <c:pt idx="84">
                  <c:v>-0.19779598756709049</c:v>
                </c:pt>
                <c:pt idx="85">
                  <c:v>-0.2548131370328548</c:v>
                </c:pt>
                <c:pt idx="86">
                  <c:v>-0.65285268237296634</c:v>
                </c:pt>
                <c:pt idx="87">
                  <c:v>-0.20000000000000284</c:v>
                </c:pt>
                <c:pt idx="88">
                  <c:v>-0.40080160320641767</c:v>
                </c:pt>
                <c:pt idx="89">
                  <c:v>0.86231675768900118</c:v>
                </c:pt>
                <c:pt idx="90">
                  <c:v>1.9663721858079271</c:v>
                </c:pt>
                <c:pt idx="91">
                  <c:v>0.55897149245389244</c:v>
                </c:pt>
                <c:pt idx="92">
                  <c:v>1.4452473596442417</c:v>
                </c:pt>
                <c:pt idx="93">
                  <c:v>0.30136986301370428</c:v>
                </c:pt>
                <c:pt idx="94">
                  <c:v>1.2018574160065327</c:v>
                </c:pt>
                <c:pt idx="95">
                  <c:v>-0.40485829959514774</c:v>
                </c:pt>
                <c:pt idx="96">
                  <c:v>0.40650406504066439</c:v>
                </c:pt>
                <c:pt idx="97">
                  <c:v>-1.3495276653171402</c:v>
                </c:pt>
                <c:pt idx="98">
                  <c:v>-0.76607387140903427</c:v>
                </c:pt>
                <c:pt idx="99">
                  <c:v>-1.2406947890818856</c:v>
                </c:pt>
                <c:pt idx="100">
                  <c:v>-0.44667783361249747</c:v>
                </c:pt>
                <c:pt idx="101">
                  <c:v>-1.1777902411665906</c:v>
                </c:pt>
                <c:pt idx="102">
                  <c:v>-4.4551645856980571</c:v>
                </c:pt>
                <c:pt idx="103">
                  <c:v>-2.7918027918027946</c:v>
                </c:pt>
                <c:pt idx="104">
                  <c:v>-16.865261228230992</c:v>
                </c:pt>
                <c:pt idx="105">
                  <c:v>6.50496141124583</c:v>
                </c:pt>
                <c:pt idx="106">
                  <c:v>7.2463768115942315</c:v>
                </c:pt>
                <c:pt idx="107">
                  <c:v>3.1531531531531414</c:v>
                </c:pt>
                <c:pt idx="108">
                  <c:v>2.9320024953212567</c:v>
                </c:pt>
                <c:pt idx="109">
                  <c:v>-2.7878787878787818</c:v>
                </c:pt>
                <c:pt idx="110">
                  <c:v>2.8366583541147037</c:v>
                </c:pt>
                <c:pt idx="111">
                  <c:v>1.2124886329190758</c:v>
                </c:pt>
                <c:pt idx="112">
                  <c:v>0.86852351003292938</c:v>
                </c:pt>
                <c:pt idx="113">
                  <c:v>2.0190023752969353</c:v>
                </c:pt>
                <c:pt idx="114">
                  <c:v>-0.55296856810244321</c:v>
                </c:pt>
                <c:pt idx="115">
                  <c:v>-0.23412350014635308</c:v>
                </c:pt>
                <c:pt idx="116">
                  <c:v>1.4960398943971995</c:v>
                </c:pt>
                <c:pt idx="117">
                  <c:v>0</c:v>
                </c:pt>
              </c:numCache>
            </c:numRef>
          </c:xVal>
          <c:yVal>
            <c:numRef>
              <c:f>近似曲線!$H$8:$H$125</c:f>
              <c:numCache>
                <c:formatCode>0.0_ </c:formatCode>
                <c:ptCount val="118"/>
                <c:pt idx="0">
                  <c:v>-0.55330932440379854</c:v>
                </c:pt>
                <c:pt idx="1">
                  <c:v>1.1475204091128575</c:v>
                </c:pt>
                <c:pt idx="2">
                  <c:v>-0.38825854824851547</c:v>
                </c:pt>
                <c:pt idx="3">
                  <c:v>1.1004810369466043</c:v>
                </c:pt>
                <c:pt idx="4">
                  <c:v>0.94133802453946203</c:v>
                </c:pt>
                <c:pt idx="5">
                  <c:v>1.1726898301797775</c:v>
                </c:pt>
                <c:pt idx="6">
                  <c:v>0.25027783980875995</c:v>
                </c:pt>
                <c:pt idx="7">
                  <c:v>0.80334040269430318</c:v>
                </c:pt>
                <c:pt idx="8">
                  <c:v>1.281891355592407</c:v>
                </c:pt>
                <c:pt idx="9">
                  <c:v>0.13124775945556166</c:v>
                </c:pt>
                <c:pt idx="10">
                  <c:v>1.1145663553424328</c:v>
                </c:pt>
                <c:pt idx="11">
                  <c:v>0.24920820014745004</c:v>
                </c:pt>
                <c:pt idx="12">
                  <c:v>-0.74192978052138869</c:v>
                </c:pt>
                <c:pt idx="13">
                  <c:v>0.19717725851143086</c:v>
                </c:pt>
                <c:pt idx="14">
                  <c:v>3.4318097104502954E-2</c:v>
                </c:pt>
                <c:pt idx="15">
                  <c:v>-1.2192471679469605</c:v>
                </c:pt>
                <c:pt idx="16">
                  <c:v>-0.43642395008757262</c:v>
                </c:pt>
                <c:pt idx="17">
                  <c:v>0.18090908412911233</c:v>
                </c:pt>
                <c:pt idx="18">
                  <c:v>0.79828478630550137</c:v>
                </c:pt>
                <c:pt idx="19">
                  <c:v>-1.370778474551301</c:v>
                </c:pt>
                <c:pt idx="20">
                  <c:v>0.37793978423307806</c:v>
                </c:pt>
                <c:pt idx="21">
                  <c:v>0.53428508703687783</c:v>
                </c:pt>
                <c:pt idx="22">
                  <c:v>2.9575405304953506E-2</c:v>
                </c:pt>
                <c:pt idx="23">
                  <c:v>1.7092709179356689</c:v>
                </c:pt>
                <c:pt idx="24">
                  <c:v>0.46486641029690645</c:v>
                </c:pt>
                <c:pt idx="25">
                  <c:v>3.0096828404111875E-2</c:v>
                </c:pt>
                <c:pt idx="26">
                  <c:v>0.96471643569996957</c:v>
                </c:pt>
                <c:pt idx="27">
                  <c:v>0.7518872657899891</c:v>
                </c:pt>
                <c:pt idx="28">
                  <c:v>-0.75750796370989804</c:v>
                </c:pt>
                <c:pt idx="29">
                  <c:v>-1.0805520352139268</c:v>
                </c:pt>
                <c:pt idx="30">
                  <c:v>-0.35613110923907243</c:v>
                </c:pt>
                <c:pt idx="31">
                  <c:v>0.18333857078435756</c:v>
                </c:pt>
                <c:pt idx="32">
                  <c:v>0.79867791836625202</c:v>
                </c:pt>
                <c:pt idx="33">
                  <c:v>0.32484744530864873</c:v>
                </c:pt>
                <c:pt idx="34">
                  <c:v>0.2694937109563682</c:v>
                </c:pt>
                <c:pt idx="35">
                  <c:v>6.7633391325315984E-2</c:v>
                </c:pt>
                <c:pt idx="36">
                  <c:v>0.68182172268429042</c:v>
                </c:pt>
                <c:pt idx="37">
                  <c:v>0.30150459098156546</c:v>
                </c:pt>
                <c:pt idx="38">
                  <c:v>1.0859944914676305</c:v>
                </c:pt>
                <c:pt idx="39">
                  <c:v>0.73306003565693345</c:v>
                </c:pt>
                <c:pt idx="40">
                  <c:v>1.6187623325961908E-2</c:v>
                </c:pt>
                <c:pt idx="41">
                  <c:v>0.61168150624177997</c:v>
                </c:pt>
                <c:pt idx="42">
                  <c:v>-0.18850251541401519</c:v>
                </c:pt>
                <c:pt idx="43">
                  <c:v>0.51088065233300028</c:v>
                </c:pt>
                <c:pt idx="44">
                  <c:v>0.78165019781188505</c:v>
                </c:pt>
                <c:pt idx="45">
                  <c:v>1.0065672783533728</c:v>
                </c:pt>
                <c:pt idx="46">
                  <c:v>0.18291497683541991</c:v>
                </c:pt>
                <c:pt idx="47">
                  <c:v>0.15328362136621365</c:v>
                </c:pt>
                <c:pt idx="48">
                  <c:v>0.15699318607036616</c:v>
                </c:pt>
                <c:pt idx="49">
                  <c:v>-0.20433104602246033</c:v>
                </c:pt>
                <c:pt idx="50">
                  <c:v>1.3596057360011145</c:v>
                </c:pt>
                <c:pt idx="51">
                  <c:v>0.65060795546278882</c:v>
                </c:pt>
                <c:pt idx="52">
                  <c:v>4.2035496388564297E-2</c:v>
                </c:pt>
                <c:pt idx="53">
                  <c:v>-0.54198646749037493</c:v>
                </c:pt>
                <c:pt idx="54">
                  <c:v>0.4392753138783263</c:v>
                </c:pt>
                <c:pt idx="55">
                  <c:v>0.34106867552583253</c:v>
                </c:pt>
                <c:pt idx="56">
                  <c:v>-0.57149469545146303</c:v>
                </c:pt>
                <c:pt idx="57">
                  <c:v>-1.2339361244513327</c:v>
                </c:pt>
                <c:pt idx="58">
                  <c:v>-2.4760423832868099</c:v>
                </c:pt>
                <c:pt idx="59">
                  <c:v>-4.8258518073055114</c:v>
                </c:pt>
                <c:pt idx="60">
                  <c:v>1.9756786572355196</c:v>
                </c:pt>
                <c:pt idx="61">
                  <c:v>-3.1815376428383502E-2</c:v>
                </c:pt>
                <c:pt idx="62">
                  <c:v>1.2238981030454426</c:v>
                </c:pt>
                <c:pt idx="63">
                  <c:v>1.0362163087975063</c:v>
                </c:pt>
                <c:pt idx="64">
                  <c:v>1.2240971430504288</c:v>
                </c:pt>
                <c:pt idx="65">
                  <c:v>1.8111206792002434</c:v>
                </c:pt>
                <c:pt idx="66">
                  <c:v>-0.82098147868563842</c:v>
                </c:pt>
                <c:pt idx="67">
                  <c:v>-1.0667045607177528</c:v>
                </c:pt>
                <c:pt idx="68">
                  <c:v>-0.84850812579738033</c:v>
                </c:pt>
                <c:pt idx="69">
                  <c:v>2.4243293787436357</c:v>
                </c:pt>
                <c:pt idx="70">
                  <c:v>-0.13143784359787958</c:v>
                </c:pt>
                <c:pt idx="71">
                  <c:v>1.3714182172746661</c:v>
                </c:pt>
                <c:pt idx="72">
                  <c:v>-0.9039894880314705</c:v>
                </c:pt>
                <c:pt idx="73">
                  <c:v>-0.38110901293653399</c:v>
                </c:pt>
                <c:pt idx="74">
                  <c:v>-5.3583420312691032E-2</c:v>
                </c:pt>
                <c:pt idx="75">
                  <c:v>1.3606507009536131</c:v>
                </c:pt>
                <c:pt idx="76">
                  <c:v>0.90533377652779734</c:v>
                </c:pt>
                <c:pt idx="77">
                  <c:v>0.96565394280720795</c:v>
                </c:pt>
                <c:pt idx="78">
                  <c:v>-0.10753342552094125</c:v>
                </c:pt>
                <c:pt idx="79">
                  <c:v>0.78082795291113882</c:v>
                </c:pt>
                <c:pt idx="80">
                  <c:v>-1.7890090297509573</c:v>
                </c:pt>
                <c:pt idx="81">
                  <c:v>9.7305370735952579E-2</c:v>
                </c:pt>
                <c:pt idx="82">
                  <c:v>0.46551854700820172</c:v>
                </c:pt>
                <c:pt idx="83">
                  <c:v>1.5181852580839319</c:v>
                </c:pt>
                <c:pt idx="84">
                  <c:v>0.16111336068551907</c:v>
                </c:pt>
                <c:pt idx="85">
                  <c:v>0.10900110989027212</c:v>
                </c:pt>
                <c:pt idx="86">
                  <c:v>-0.17443087264987867</c:v>
                </c:pt>
                <c:pt idx="87">
                  <c:v>0.71985740052673464</c:v>
                </c:pt>
                <c:pt idx="88">
                  <c:v>-0.13334064270411261</c:v>
                </c:pt>
                <c:pt idx="89">
                  <c:v>0.20262531284195973</c:v>
                </c:pt>
                <c:pt idx="90">
                  <c:v>0.14787578655273137</c:v>
                </c:pt>
                <c:pt idx="91">
                  <c:v>0.78204845086776231</c:v>
                </c:pt>
                <c:pt idx="92">
                  <c:v>0.39225719674264781</c:v>
                </c:pt>
                <c:pt idx="93">
                  <c:v>0.82005918392016497</c:v>
                </c:pt>
                <c:pt idx="94">
                  <c:v>0.12283257737340136</c:v>
                </c:pt>
                <c:pt idx="95">
                  <c:v>7.6047259305127568E-2</c:v>
                </c:pt>
                <c:pt idx="96">
                  <c:v>0.3587740989967898</c:v>
                </c:pt>
                <c:pt idx="97">
                  <c:v>-0.55844806668196156</c:v>
                </c:pt>
                <c:pt idx="98">
                  <c:v>-0.12975192032300242</c:v>
                </c:pt>
                <c:pt idx="99">
                  <c:v>0.23006377602908401</c:v>
                </c:pt>
                <c:pt idx="100">
                  <c:v>0.3730473682311839</c:v>
                </c:pt>
                <c:pt idx="101">
                  <c:v>0.14596150117145612</c:v>
                </c:pt>
                <c:pt idx="102">
                  <c:v>-2.7490205205718183</c:v>
                </c:pt>
                <c:pt idx="103">
                  <c:v>0.51060899422465411</c:v>
                </c:pt>
                <c:pt idx="104">
                  <c:v>-7.7583543338700736</c:v>
                </c:pt>
                <c:pt idx="105">
                  <c:v>5.5163132336705871</c:v>
                </c:pt>
                <c:pt idx="106">
                  <c:v>1.8509349456630844</c:v>
                </c:pt>
                <c:pt idx="107">
                  <c:v>0.27793750665536265</c:v>
                </c:pt>
                <c:pt idx="108">
                  <c:v>0.37353297445159228</c:v>
                </c:pt>
                <c:pt idx="109">
                  <c:v>-0.43341234577532362</c:v>
                </c:pt>
                <c:pt idx="110">
                  <c:v>1.1220646284833151</c:v>
                </c:pt>
                <c:pt idx="111">
                  <c:v>-0.59663683878416407</c:v>
                </c:pt>
                <c:pt idx="112">
                  <c:v>1.081749064807866</c:v>
                </c:pt>
                <c:pt idx="113">
                  <c:v>-9.6010341981596525E-2</c:v>
                </c:pt>
                <c:pt idx="114">
                  <c:v>0.24807544464525222</c:v>
                </c:pt>
                <c:pt idx="115">
                  <c:v>1.2273925974728428</c:v>
                </c:pt>
                <c:pt idx="116">
                  <c:v>0.88041500435120668</c:v>
                </c:pt>
                <c:pt idx="117">
                  <c:v>-0.72868986268044011</c:v>
                </c:pt>
              </c:numCache>
            </c:numRef>
          </c:yVal>
          <c:smooth val="0"/>
          <c:extLst>
            <c:ext xmlns:c16="http://schemas.microsoft.com/office/drawing/2014/chart" uri="{C3380CC4-5D6E-409C-BE32-E72D297353CC}">
              <c16:uniqueId val="{00000001-D7F4-4CDA-B44D-C16F13282C88}"/>
            </c:ext>
          </c:extLst>
        </c:ser>
        <c:dLbls>
          <c:showLegendKey val="0"/>
          <c:showVal val="0"/>
          <c:showCatName val="0"/>
          <c:showSerName val="0"/>
          <c:showPercent val="0"/>
          <c:showBubbleSize val="0"/>
        </c:dLbls>
        <c:axId val="1155583600"/>
        <c:axId val="489617376"/>
      </c:scatterChart>
      <c:valAx>
        <c:axId val="1155583600"/>
        <c:scaling>
          <c:orientation val="minMax"/>
        </c:scaling>
        <c:delete val="0"/>
        <c:axPos val="b"/>
        <c:majorGridlines>
          <c:spPr>
            <a:ln w="9525" cap="flat" cmpd="sng" algn="ctr">
              <a:solidFill>
                <a:schemeClr val="tx1">
                  <a:lumMod val="15000"/>
                  <a:lumOff val="85000"/>
                </a:schemeClr>
              </a:solidFill>
              <a:round/>
            </a:ln>
            <a:effectLst/>
          </c:spPr>
        </c:majorGridlines>
        <c:numFmt formatCode="0.0_ "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89617376"/>
        <c:crosses val="autoZero"/>
        <c:crossBetween val="midCat"/>
      </c:valAx>
      <c:valAx>
        <c:axId val="489617376"/>
        <c:scaling>
          <c:orientation val="minMax"/>
        </c:scaling>
        <c:delete val="0"/>
        <c:axPos val="l"/>
        <c:majorGridlines>
          <c:spPr>
            <a:ln w="9525" cap="flat" cmpd="sng" algn="ctr">
              <a:solidFill>
                <a:schemeClr val="tx1">
                  <a:lumMod val="15000"/>
                  <a:lumOff val="85000"/>
                </a:schemeClr>
              </a:solidFill>
              <a:round/>
            </a:ln>
            <a:effectLst/>
          </c:spPr>
        </c:majorGridlines>
        <c:numFmt formatCode="0.0_ "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5558360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ltLang="ja-JP"/>
              <a:t>X </a:t>
            </a:r>
            <a:r>
              <a:rPr lang="ja-JP" altLang="en-US"/>
              <a:t>値 </a:t>
            </a:r>
            <a:r>
              <a:rPr lang="en-US" altLang="ja-JP"/>
              <a:t>1 </a:t>
            </a:r>
            <a:r>
              <a:rPr lang="ja-JP" altLang="en-US"/>
              <a:t>残差グラフ</a:t>
            </a:r>
          </a:p>
        </c:rich>
      </c:tx>
      <c:overlay val="0"/>
    </c:title>
    <c:autoTitleDeleted val="0"/>
    <c:plotArea>
      <c:layout/>
      <c:scatterChart>
        <c:scatterStyle val="lineMarker"/>
        <c:varyColors val="0"/>
        <c:ser>
          <c:idx val="0"/>
          <c:order val="0"/>
          <c:spPr>
            <a:ln w="19050">
              <a:noFill/>
            </a:ln>
          </c:spPr>
          <c:xVal>
            <c:numRef>
              <c:f>近似曲線!$G$8:$G$125</c:f>
              <c:numCache>
                <c:formatCode>0.0_ </c:formatCode>
                <c:ptCount val="118"/>
                <c:pt idx="0">
                  <c:v>1.6065690824705428</c:v>
                </c:pt>
                <c:pt idx="1">
                  <c:v>2.1784961349262062</c:v>
                </c:pt>
                <c:pt idx="2">
                  <c:v>1.5474552957359009</c:v>
                </c:pt>
                <c:pt idx="3">
                  <c:v>0</c:v>
                </c:pt>
                <c:pt idx="4">
                  <c:v>1.0497798848628292</c:v>
                </c:pt>
                <c:pt idx="5">
                  <c:v>-0.8378016085790847</c:v>
                </c:pt>
                <c:pt idx="6">
                  <c:v>1.6897600540723374</c:v>
                </c:pt>
                <c:pt idx="7">
                  <c:v>1.0634762379527984</c:v>
                </c:pt>
                <c:pt idx="8">
                  <c:v>1.5784281486353109</c:v>
                </c:pt>
                <c:pt idx="9">
                  <c:v>1.3920362576886021</c:v>
                </c:pt>
                <c:pt idx="10">
                  <c:v>2.5223499361430441</c:v>
                </c:pt>
                <c:pt idx="11">
                  <c:v>2.740579258797851</c:v>
                </c:pt>
                <c:pt idx="12">
                  <c:v>-9.093664746890795E-2</c:v>
                </c:pt>
                <c:pt idx="13">
                  <c:v>-0.2427184466019412</c:v>
                </c:pt>
                <c:pt idx="14">
                  <c:v>-2.3722627737226389</c:v>
                </c:pt>
                <c:pt idx="15">
                  <c:v>-3.4890965732087267</c:v>
                </c:pt>
                <c:pt idx="16">
                  <c:v>-2.7759845061329997</c:v>
                </c:pt>
                <c:pt idx="17">
                  <c:v>-1.128818061088964</c:v>
                </c:pt>
                <c:pt idx="18">
                  <c:v>-0.80591000671591928</c:v>
                </c:pt>
                <c:pt idx="19">
                  <c:v>0.91401489505757638</c:v>
                </c:pt>
                <c:pt idx="20">
                  <c:v>0.73800738007379607</c:v>
                </c:pt>
                <c:pt idx="21">
                  <c:v>2.3643023643023469</c:v>
                </c:pt>
                <c:pt idx="22">
                  <c:v>1.9193233571893416</c:v>
                </c:pt>
                <c:pt idx="23">
                  <c:v>1.9470156399616911</c:v>
                </c:pt>
                <c:pt idx="24">
                  <c:v>2.3168440826549954</c:v>
                </c:pt>
                <c:pt idx="25">
                  <c:v>1.0709914320685527</c:v>
                </c:pt>
                <c:pt idx="26">
                  <c:v>1.7257039055404135</c:v>
                </c:pt>
                <c:pt idx="27">
                  <c:v>-2.3511904761904674</c:v>
                </c:pt>
                <c:pt idx="28">
                  <c:v>-3.0478512648582949</c:v>
                </c:pt>
                <c:pt idx="29">
                  <c:v>-3.6466519962275754</c:v>
                </c:pt>
                <c:pt idx="30">
                  <c:v>-2.9037520391517262</c:v>
                </c:pt>
                <c:pt idx="31">
                  <c:v>0.43682795698923371</c:v>
                </c:pt>
                <c:pt idx="32">
                  <c:v>3.0779524924724058</c:v>
                </c:pt>
                <c:pt idx="33">
                  <c:v>1.9149626744563477</c:v>
                </c:pt>
                <c:pt idx="34">
                  <c:v>0.89171974522290043</c:v>
                </c:pt>
                <c:pt idx="35">
                  <c:v>0.82070707070707272</c:v>
                </c:pt>
                <c:pt idx="36">
                  <c:v>0.12523481527865954</c:v>
                </c:pt>
                <c:pt idx="37">
                  <c:v>1.5322076297686067</c:v>
                </c:pt>
                <c:pt idx="38">
                  <c:v>3.7265167847243532</c:v>
                </c:pt>
                <c:pt idx="39">
                  <c:v>2.3159144893111687</c:v>
                </c:pt>
                <c:pt idx="40">
                  <c:v>1.2188044109112042</c:v>
                </c:pt>
                <c:pt idx="41">
                  <c:v>1.0894495412844094</c:v>
                </c:pt>
                <c:pt idx="42">
                  <c:v>-0.28360748723767415</c:v>
                </c:pt>
                <c:pt idx="43">
                  <c:v>0.2275312855517484</c:v>
                </c:pt>
                <c:pt idx="44">
                  <c:v>1.0215664018161448</c:v>
                </c:pt>
                <c:pt idx="45">
                  <c:v>-8.4269662921357735E-2</c:v>
                </c:pt>
                <c:pt idx="46">
                  <c:v>1.5181332583638039</c:v>
                </c:pt>
                <c:pt idx="47">
                  <c:v>1.5231237884242574</c:v>
                </c:pt>
                <c:pt idx="48">
                  <c:v>0.98199672667757909</c:v>
                </c:pt>
                <c:pt idx="49">
                  <c:v>0.59427336574825063</c:v>
                </c:pt>
                <c:pt idx="50">
                  <c:v>0.32223415682064172</c:v>
                </c:pt>
                <c:pt idx="51">
                  <c:v>-0.18736616702355491</c:v>
                </c:pt>
                <c:pt idx="52">
                  <c:v>0.69723786537947774</c:v>
                </c:pt>
                <c:pt idx="53">
                  <c:v>-0.47936085219707536</c:v>
                </c:pt>
                <c:pt idx="54">
                  <c:v>-8.0278298100083134E-2</c:v>
                </c:pt>
                <c:pt idx="55">
                  <c:v>-0.83020889126940745</c:v>
                </c:pt>
                <c:pt idx="56">
                  <c:v>-1.8093437753173021</c:v>
                </c:pt>
                <c:pt idx="57">
                  <c:v>-4.2079207920792214</c:v>
                </c:pt>
                <c:pt idx="58">
                  <c:v>-10.737869652598334</c:v>
                </c:pt>
                <c:pt idx="59">
                  <c:v>-17.626246381473138</c:v>
                </c:pt>
                <c:pt idx="60">
                  <c:v>1.7571261226083692</c:v>
                </c:pt>
                <c:pt idx="61">
                  <c:v>5.5257099002302255</c:v>
                </c:pt>
                <c:pt idx="62">
                  <c:v>6.9818181818181841</c:v>
                </c:pt>
                <c:pt idx="63">
                  <c:v>5.948334466349408</c:v>
                </c:pt>
                <c:pt idx="64">
                  <c:v>2.2778312479948539</c:v>
                </c:pt>
                <c:pt idx="65">
                  <c:v>1.4429109159347604</c:v>
                </c:pt>
                <c:pt idx="66">
                  <c:v>1.5460729746444031</c:v>
                </c:pt>
                <c:pt idx="67">
                  <c:v>-0.97442143727161579</c:v>
                </c:pt>
                <c:pt idx="68">
                  <c:v>-4.0590405904058997</c:v>
                </c:pt>
                <c:pt idx="69">
                  <c:v>4.7756410256410078</c:v>
                </c:pt>
                <c:pt idx="70">
                  <c:v>2.0189660446619797</c:v>
                </c:pt>
                <c:pt idx="71">
                  <c:v>2.0389805097451159</c:v>
                </c:pt>
                <c:pt idx="72">
                  <c:v>-1.2048192771084132</c:v>
                </c:pt>
                <c:pt idx="73">
                  <c:v>-2.5877453896490152</c:v>
                </c:pt>
                <c:pt idx="74">
                  <c:v>-0.91603053435113679</c:v>
                </c:pt>
                <c:pt idx="75">
                  <c:v>2.1571648690292875</c:v>
                </c:pt>
                <c:pt idx="76">
                  <c:v>2.7149321266968229</c:v>
                </c:pt>
                <c:pt idx="77">
                  <c:v>2.0851688693098538</c:v>
                </c:pt>
                <c:pt idx="78">
                  <c:v>2.1288837744533993</c:v>
                </c:pt>
                <c:pt idx="79">
                  <c:v>2.0563380281690229</c:v>
                </c:pt>
                <c:pt idx="80">
                  <c:v>-2.704940656914161</c:v>
                </c:pt>
                <c:pt idx="81">
                  <c:v>-0.14184397163120366</c:v>
                </c:pt>
                <c:pt idx="82">
                  <c:v>0.14204545454545325</c:v>
                </c:pt>
                <c:pt idx="83">
                  <c:v>0.39716312056737024</c:v>
                </c:pt>
                <c:pt idx="84">
                  <c:v>-0.19779598756709049</c:v>
                </c:pt>
                <c:pt idx="85">
                  <c:v>-0.2548131370328548</c:v>
                </c:pt>
                <c:pt idx="86">
                  <c:v>-0.65285268237296634</c:v>
                </c:pt>
                <c:pt idx="87">
                  <c:v>-0.20000000000000284</c:v>
                </c:pt>
                <c:pt idx="88">
                  <c:v>-0.40080160320641767</c:v>
                </c:pt>
                <c:pt idx="89">
                  <c:v>0.86231675768900118</c:v>
                </c:pt>
                <c:pt idx="90">
                  <c:v>1.9663721858079271</c:v>
                </c:pt>
                <c:pt idx="91">
                  <c:v>0.55897149245389244</c:v>
                </c:pt>
                <c:pt idx="92">
                  <c:v>1.4452473596442417</c:v>
                </c:pt>
                <c:pt idx="93">
                  <c:v>0.30136986301370428</c:v>
                </c:pt>
                <c:pt idx="94">
                  <c:v>1.2018574160065327</c:v>
                </c:pt>
                <c:pt idx="95">
                  <c:v>-0.40485829959514774</c:v>
                </c:pt>
                <c:pt idx="96">
                  <c:v>0.40650406504066439</c:v>
                </c:pt>
                <c:pt idx="97">
                  <c:v>-1.3495276653171402</c:v>
                </c:pt>
                <c:pt idx="98">
                  <c:v>-0.76607387140903427</c:v>
                </c:pt>
                <c:pt idx="99">
                  <c:v>-1.2406947890818856</c:v>
                </c:pt>
                <c:pt idx="100">
                  <c:v>-0.44667783361249747</c:v>
                </c:pt>
                <c:pt idx="101">
                  <c:v>-1.1777902411665906</c:v>
                </c:pt>
                <c:pt idx="102">
                  <c:v>-4.4551645856980571</c:v>
                </c:pt>
                <c:pt idx="103">
                  <c:v>-2.7918027918027946</c:v>
                </c:pt>
                <c:pt idx="104">
                  <c:v>-16.865261228230992</c:v>
                </c:pt>
                <c:pt idx="105">
                  <c:v>6.50496141124583</c:v>
                </c:pt>
                <c:pt idx="106">
                  <c:v>7.2463768115942315</c:v>
                </c:pt>
                <c:pt idx="107">
                  <c:v>3.1531531531531414</c:v>
                </c:pt>
                <c:pt idx="108">
                  <c:v>2.9320024953212567</c:v>
                </c:pt>
                <c:pt idx="109">
                  <c:v>-2.7878787878787818</c:v>
                </c:pt>
                <c:pt idx="110">
                  <c:v>2.8366583541147037</c:v>
                </c:pt>
                <c:pt idx="111">
                  <c:v>1.2124886329190758</c:v>
                </c:pt>
                <c:pt idx="112">
                  <c:v>0.86852351003292938</c:v>
                </c:pt>
                <c:pt idx="113">
                  <c:v>2.0190023752969353</c:v>
                </c:pt>
                <c:pt idx="114">
                  <c:v>-0.55296856810244321</c:v>
                </c:pt>
                <c:pt idx="115">
                  <c:v>-0.23412350014635308</c:v>
                </c:pt>
                <c:pt idx="116">
                  <c:v>1.4960398943971995</c:v>
                </c:pt>
                <c:pt idx="117">
                  <c:v>0</c:v>
                </c:pt>
              </c:numCache>
            </c:numRef>
          </c:xVal>
          <c:yVal>
            <c:numRef>
              <c:f>近似曲線!$V$31:$V$148</c:f>
              <c:numCache>
                <c:formatCode>General</c:formatCode>
                <c:ptCount val="118"/>
                <c:pt idx="0">
                  <c:v>-1.1823101503504976</c:v>
                </c:pt>
                <c:pt idx="1">
                  <c:v>0.33866070454055708</c:v>
                </c:pt>
                <c:pt idx="2">
                  <c:v>-0.99866934711439215</c:v>
                </c:pt>
                <c:pt idx="3">
                  <c:v>0.9767119750282619</c:v>
                </c:pt>
                <c:pt idx="4">
                  <c:v>0.4874355442342031</c:v>
                </c:pt>
                <c:pt idx="5">
                  <c:v>1.312391532903121</c:v>
                </c:pt>
                <c:pt idx="6">
                  <c:v>-0.40488477512803567</c:v>
                </c:pt>
                <c:pt idx="7">
                  <c:v>0.34513071101052128</c:v>
                </c:pt>
                <c:pt idx="8">
                  <c:v>0.66174025406659376</c:v>
                </c:pt>
                <c:pt idx="9">
                  <c:v>-0.43028706164316111</c:v>
                </c:pt>
                <c:pt idx="10">
                  <c:v>0.19757195276543316</c:v>
                </c:pt>
                <c:pt idx="11">
                  <c:v>-0.73641467714042341</c:v>
                </c:pt>
                <c:pt idx="12">
                  <c:v>-0.83710120333610194</c:v>
                </c:pt>
                <c:pt idx="13">
                  <c:v>0.14973797928151494</c:v>
                </c:pt>
                <c:pt idx="14">
                  <c:v>0.65657515941830469</c:v>
                </c:pt>
                <c:pt idx="15">
                  <c:v>-0.24576965903204362</c:v>
                </c:pt>
                <c:pt idx="16">
                  <c:v>0.31279499968431834</c:v>
                </c:pt>
                <c:pt idx="17">
                  <c:v>0.41212926387725979</c:v>
                </c:pt>
                <c:pt idx="18">
                  <c:v>0.92795725938486384</c:v>
                </c:pt>
                <c:pt idx="19">
                  <c:v>-1.7819857567222104</c:v>
                </c:pt>
                <c:pt idx="20">
                  <c:v>2.208311738756541E-2</c:v>
                </c:pt>
                <c:pt idx="21">
                  <c:v>-0.33300671987042207</c:v>
                </c:pt>
                <c:pt idx="22">
                  <c:v>-0.69777997983729445</c:v>
                </c:pt>
                <c:pt idx="23">
                  <c:v>0.97320689957764206</c:v>
                </c:pt>
                <c:pt idx="24">
                  <c:v>-0.38750077767177049</c:v>
                </c:pt>
                <c:pt idx="25">
                  <c:v>-0.43047623179058347</c:v>
                </c:pt>
                <c:pt idx="26">
                  <c:v>0.29825024491241536</c:v>
                </c:pt>
                <c:pt idx="27">
                  <c:v>1.3675175392713195</c:v>
                </c:pt>
                <c:pt idx="28">
                  <c:v>7.7207292190472732E-2</c:v>
                </c:pt>
                <c:pt idx="29">
                  <c:v>-5.7526700953313137E-2</c:v>
                </c:pt>
                <c:pt idx="30">
                  <c:v>0.43326800881623628</c:v>
                </c:pt>
                <c:pt idx="31">
                  <c:v>-7.7803581214361262E-2</c:v>
                </c:pt>
                <c:pt idx="32">
                  <c:v>-0.2930416564400562</c:v>
                </c:pt>
                <c:pt idx="33">
                  <c:v>-0.40113659797622292</c:v>
                </c:pt>
                <c:pt idx="34">
                  <c:v>-0.13470222137396792</c:v>
                </c:pt>
                <c:pt idx="35">
                  <c:v>-0.31423056710768171</c:v>
                </c:pt>
                <c:pt idx="36">
                  <c:v>0.5186689782767373</c:v>
                </c:pt>
                <c:pt idx="37">
                  <c:v>-0.30411114164157937</c:v>
                </c:pt>
                <c:pt idx="38">
                  <c:v>-0.20968474186538288</c:v>
                </c:pt>
                <c:pt idx="39">
                  <c:v>-0.11901481500110112</c:v>
                </c:pt>
                <c:pt idx="40">
                  <c:v>-0.4908694709895185</c:v>
                </c:pt>
                <c:pt idx="41">
                  <c:v>0.14530376377010801</c:v>
                </c:pt>
                <c:pt idx="42">
                  <c:v>-0.2230830621093485</c:v>
                </c:pt>
                <c:pt idx="43">
                  <c:v>0.31555784646100671</c:v>
                </c:pt>
                <c:pt idx="44">
                  <c:v>0.33662025710955479</c:v>
                </c:pt>
                <c:pt idx="45">
                  <c:v>0.90929923087404885</c:v>
                </c:pt>
                <c:pt idx="46">
                  <c:v>-0.41827466569920912</c:v>
                </c:pt>
                <c:pt idx="47">
                  <c:v>-0.44947543659747502</c:v>
                </c:pt>
                <c:pt idx="48">
                  <c:v>-0.27559293444992528</c:v>
                </c:pt>
                <c:pt idx="49">
                  <c:v>-0.51498642622494817</c:v>
                </c:pt>
                <c:pt idx="50">
                  <c:v>1.1345008938433512</c:v>
                </c:pt>
                <c:pt idx="51">
                  <c:v>0.58576156305018057</c:v>
                </c:pt>
                <c:pt idx="52">
                  <c:v>-0.30100002628559708</c:v>
                </c:pt>
                <c:pt idx="53">
                  <c:v>-0.51500674953724523</c:v>
                </c:pt>
                <c:pt idx="54">
                  <c:v>0.34075206716011736</c:v>
                </c:pt>
                <c:pt idx="55">
                  <c:v>0.47838263034465534</c:v>
                </c:pt>
                <c:pt idx="56">
                  <c:v>-0.12626367059386179</c:v>
                </c:pt>
                <c:pt idx="57">
                  <c:v>-3.4403706296056713E-2</c:v>
                </c:pt>
                <c:pt idx="58">
                  <c:v>0.77701989412711381</c:v>
                </c:pt>
                <c:pt idx="59">
                  <c:v>0.59345826112745037</c:v>
                </c:pt>
                <c:pt idx="60">
                  <c:v>1.2993308483263766</c:v>
                </c:pt>
                <c:pt idx="61">
                  <c:v>-1.893302530188232</c:v>
                </c:pt>
                <c:pt idx="62">
                  <c:v>-1.0955040969766459</c:v>
                </c:pt>
                <c:pt idx="63">
                  <c:v>-0.9581772710798937</c:v>
                </c:pt>
                <c:pt idx="64">
                  <c:v>0.38399866079142453</c:v>
                </c:pt>
                <c:pt idx="65">
                  <c:v>1.2335868614754184</c:v>
                </c:pt>
                <c:pt idx="66">
                  <c:v>-1.4309575670052141</c:v>
                </c:pt>
                <c:pt idx="67">
                  <c:v>-0.88403883123408167</c:v>
                </c:pt>
                <c:pt idx="68">
                  <c:v>0.30420463938372055</c:v>
                </c:pt>
                <c:pt idx="69">
                  <c:v>0.79872291308262766</c:v>
                </c:pt>
                <c:pt idx="70">
                  <c:v>-0.89012873202698994</c:v>
                </c:pt>
                <c:pt idx="71">
                  <c:v>0.60643320579142168</c:v>
                </c:pt>
                <c:pt idx="72">
                  <c:v>-0.64886854431570162</c:v>
                </c:pt>
                <c:pt idx="73">
                  <c:v>0.30891274331405905</c:v>
                </c:pt>
                <c:pt idx="74">
                  <c:v>0.11071961365566726</c:v>
                </c:pt>
                <c:pt idx="75">
                  <c:v>0.55849922524968176</c:v>
                </c:pt>
                <c:pt idx="76">
                  <c:v>-7.2223623878282406E-2</c:v>
                </c:pt>
                <c:pt idx="77">
                  <c:v>0.18614367583692071</c:v>
                </c:pt>
                <c:pt idx="78">
                  <c:v>-0.90079109923581879</c:v>
                </c:pt>
                <c:pt idx="79">
                  <c:v>1.0384371517548785E-2</c:v>
                </c:pt>
                <c:pt idx="80">
                  <c:v>-1.0621318576566265</c:v>
                </c:pt>
                <c:pt idx="81">
                  <c:v>1.8143217282335478E-2</c:v>
                </c:pt>
                <c:pt idx="82">
                  <c:v>0.29707921453924646</c:v>
                </c:pt>
                <c:pt idx="83">
                  <c:v>1.2695168524643587</c:v>
                </c:pt>
                <c:pt idx="84">
                  <c:v>9.9546924727448347E-2</c:v>
                </c:pt>
                <c:pt idx="85">
                  <c:v>6.5365353240530957E-2</c:v>
                </c:pt>
                <c:pt idx="86">
                  <c:v>-9.2891668671111122E-2</c:v>
                </c:pt>
                <c:pt idx="87">
                  <c:v>0.65898407954365668</c:v>
                </c:pt>
                <c:pt idx="88">
                  <c:v>-0.13106613561390931</c:v>
                </c:pt>
                <c:pt idx="89">
                  <c:v>-0.19232400605510191</c:v>
                </c:pt>
                <c:pt idx="90">
                  <c:v>-0.5942754532700274</c:v>
                </c:pt>
                <c:pt idx="91">
                  <c:v>0.48249475805153175</c:v>
                </c:pt>
                <c:pt idx="92">
                  <c:v>-0.18601138277348406</c:v>
                </c:pt>
                <c:pt idx="93">
                  <c:v>0.60151571785279356</c:v>
                </c:pt>
                <c:pt idx="94">
                  <c:v>-0.3788950479363018</c:v>
                </c:pt>
                <c:pt idx="95">
                  <c:v>7.95975110209238E-2</c:v>
                </c:pt>
                <c:pt idx="96">
                  <c:v>0.10716816525880168</c:v>
                </c:pt>
                <c:pt idx="97">
                  <c:v>-0.25781941648651452</c:v>
                </c:pt>
                <c:pt idx="98">
                  <c:v>-1.2607063474259717E-2</c:v>
                </c:pt>
                <c:pt idx="99">
                  <c:v>0.49646680427987022</c:v>
                </c:pt>
                <c:pt idx="100">
                  <c:v>0.38974897283492349</c:v>
                </c:pt>
                <c:pt idx="101">
                  <c:v>0.39258238867559103</c:v>
                </c:pt>
                <c:pt idx="102">
                  <c:v>-1.4717351944600321</c:v>
                </c:pt>
                <c:pt idx="103">
                  <c:v>1.2648024579841821</c:v>
                </c:pt>
                <c:pt idx="104">
                  <c:v>-2.5783578907066111</c:v>
                </c:pt>
                <c:pt idx="105">
                  <c:v>3.3468723331742245</c:v>
                </c:pt>
                <c:pt idx="106">
                  <c:v>-0.55166530956191684</c:v>
                </c:pt>
                <c:pt idx="107">
                  <c:v>-0.83743107451262655</c:v>
                </c:pt>
                <c:pt idx="108">
                  <c:v>-0.67228843430311014</c:v>
                </c:pt>
                <c:pt idx="109">
                  <c:v>0.31954710231303607</c:v>
                </c:pt>
                <c:pt idx="110">
                  <c:v>0.10622692175372528</c:v>
                </c:pt>
                <c:pt idx="111">
                  <c:v>-1.1017077554176566</c:v>
                </c:pt>
                <c:pt idx="112">
                  <c:v>0.68484785447343921</c:v>
                </c:pt>
                <c:pt idx="113">
                  <c:v>-0.85471265562172782</c:v>
                </c:pt>
                <c:pt idx="114">
                  <c:v>0.29820322175048436</c:v>
                </c:pt>
                <c:pt idx="115">
                  <c:v>1.1772503906148113</c:v>
                </c:pt>
                <c:pt idx="116">
                  <c:v>0.28617325429873786</c:v>
                </c:pt>
                <c:pt idx="117">
                  <c:v>-0.85245892459878247</c:v>
                </c:pt>
              </c:numCache>
            </c:numRef>
          </c:yVal>
          <c:smooth val="0"/>
          <c:extLst>
            <c:ext xmlns:c16="http://schemas.microsoft.com/office/drawing/2014/chart" uri="{C3380CC4-5D6E-409C-BE32-E72D297353CC}">
              <c16:uniqueId val="{00000001-B175-4403-8E10-43204D6DCE9F}"/>
            </c:ext>
          </c:extLst>
        </c:ser>
        <c:dLbls>
          <c:showLegendKey val="0"/>
          <c:showVal val="0"/>
          <c:showCatName val="0"/>
          <c:showSerName val="0"/>
          <c:showPercent val="0"/>
          <c:showBubbleSize val="0"/>
        </c:dLbls>
        <c:axId val="1155615200"/>
        <c:axId val="489639008"/>
      </c:scatterChart>
      <c:valAx>
        <c:axId val="1155615200"/>
        <c:scaling>
          <c:orientation val="minMax"/>
        </c:scaling>
        <c:delete val="0"/>
        <c:axPos val="b"/>
        <c:title>
          <c:tx>
            <c:rich>
              <a:bodyPr/>
              <a:lstStyle/>
              <a:p>
                <a:pPr>
                  <a:defRPr/>
                </a:pPr>
                <a:r>
                  <a:rPr lang="en-US" altLang="ja-JP"/>
                  <a:t>X </a:t>
                </a:r>
                <a:r>
                  <a:rPr lang="ja-JP" altLang="en-US"/>
                  <a:t>値 </a:t>
                </a:r>
                <a:r>
                  <a:rPr lang="en-US" altLang="ja-JP"/>
                  <a:t>1</a:t>
                </a:r>
              </a:p>
            </c:rich>
          </c:tx>
          <c:overlay val="0"/>
        </c:title>
        <c:numFmt formatCode="0.0_ " sourceLinked="1"/>
        <c:majorTickMark val="out"/>
        <c:minorTickMark val="none"/>
        <c:tickLblPos val="nextTo"/>
        <c:crossAx val="489639008"/>
        <c:crosses val="autoZero"/>
        <c:crossBetween val="midCat"/>
      </c:valAx>
      <c:valAx>
        <c:axId val="489639008"/>
        <c:scaling>
          <c:orientation val="minMax"/>
        </c:scaling>
        <c:delete val="0"/>
        <c:axPos val="l"/>
        <c:title>
          <c:tx>
            <c:rich>
              <a:bodyPr/>
              <a:lstStyle/>
              <a:p>
                <a:pPr>
                  <a:defRPr/>
                </a:pPr>
                <a:r>
                  <a:rPr lang="ja-JP" altLang="en-US"/>
                  <a:t>残差</a:t>
                </a:r>
              </a:p>
            </c:rich>
          </c:tx>
          <c:overlay val="0"/>
        </c:title>
        <c:numFmt formatCode="General" sourceLinked="1"/>
        <c:majorTickMark val="out"/>
        <c:minorTickMark val="none"/>
        <c:tickLblPos val="nextTo"/>
        <c:crossAx val="1155615200"/>
        <c:crosses val="autoZero"/>
        <c:crossBetween val="midCat"/>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ltLang="ja-JP"/>
              <a:t>X </a:t>
            </a:r>
            <a:r>
              <a:rPr lang="ja-JP" altLang="en-US"/>
              <a:t>値 </a:t>
            </a:r>
            <a:r>
              <a:rPr lang="en-US" altLang="ja-JP"/>
              <a:t>1 </a:t>
            </a:r>
            <a:r>
              <a:rPr lang="ja-JP" altLang="en-US"/>
              <a:t>観測値グラフ</a:t>
            </a:r>
          </a:p>
        </c:rich>
      </c:tx>
      <c:overlay val="0"/>
    </c:title>
    <c:autoTitleDeleted val="0"/>
    <c:plotArea>
      <c:layout/>
      <c:scatterChart>
        <c:scatterStyle val="lineMarker"/>
        <c:varyColors val="0"/>
        <c:ser>
          <c:idx val="0"/>
          <c:order val="0"/>
          <c:tx>
            <c:v>Y</c:v>
          </c:tx>
          <c:spPr>
            <a:ln w="19050">
              <a:noFill/>
            </a:ln>
          </c:spPr>
          <c:xVal>
            <c:numRef>
              <c:f>近似曲線!$G$8:$G$125</c:f>
              <c:numCache>
                <c:formatCode>0.0_ </c:formatCode>
                <c:ptCount val="118"/>
                <c:pt idx="0">
                  <c:v>1.6065690824705428</c:v>
                </c:pt>
                <c:pt idx="1">
                  <c:v>2.1784961349262062</c:v>
                </c:pt>
                <c:pt idx="2">
                  <c:v>1.5474552957359009</c:v>
                </c:pt>
                <c:pt idx="3">
                  <c:v>0</c:v>
                </c:pt>
                <c:pt idx="4">
                  <c:v>1.0497798848628292</c:v>
                </c:pt>
                <c:pt idx="5">
                  <c:v>-0.8378016085790847</c:v>
                </c:pt>
                <c:pt idx="6">
                  <c:v>1.6897600540723374</c:v>
                </c:pt>
                <c:pt idx="7">
                  <c:v>1.0634762379527984</c:v>
                </c:pt>
                <c:pt idx="8">
                  <c:v>1.5784281486353109</c:v>
                </c:pt>
                <c:pt idx="9">
                  <c:v>1.3920362576886021</c:v>
                </c:pt>
                <c:pt idx="10">
                  <c:v>2.5223499361430441</c:v>
                </c:pt>
                <c:pt idx="11">
                  <c:v>2.740579258797851</c:v>
                </c:pt>
                <c:pt idx="12">
                  <c:v>-9.093664746890795E-2</c:v>
                </c:pt>
                <c:pt idx="13">
                  <c:v>-0.2427184466019412</c:v>
                </c:pt>
                <c:pt idx="14">
                  <c:v>-2.3722627737226389</c:v>
                </c:pt>
                <c:pt idx="15">
                  <c:v>-3.4890965732087267</c:v>
                </c:pt>
                <c:pt idx="16">
                  <c:v>-2.7759845061329997</c:v>
                </c:pt>
                <c:pt idx="17">
                  <c:v>-1.128818061088964</c:v>
                </c:pt>
                <c:pt idx="18">
                  <c:v>-0.80591000671591928</c:v>
                </c:pt>
                <c:pt idx="19">
                  <c:v>0.91401489505757638</c:v>
                </c:pt>
                <c:pt idx="20">
                  <c:v>0.73800738007379607</c:v>
                </c:pt>
                <c:pt idx="21">
                  <c:v>2.3643023643023469</c:v>
                </c:pt>
                <c:pt idx="22">
                  <c:v>1.9193233571893416</c:v>
                </c:pt>
                <c:pt idx="23">
                  <c:v>1.9470156399616911</c:v>
                </c:pt>
                <c:pt idx="24">
                  <c:v>2.3168440826549954</c:v>
                </c:pt>
                <c:pt idx="25">
                  <c:v>1.0709914320685527</c:v>
                </c:pt>
                <c:pt idx="26">
                  <c:v>1.7257039055404135</c:v>
                </c:pt>
                <c:pt idx="27">
                  <c:v>-2.3511904761904674</c:v>
                </c:pt>
                <c:pt idx="28">
                  <c:v>-3.0478512648582949</c:v>
                </c:pt>
                <c:pt idx="29">
                  <c:v>-3.6466519962275754</c:v>
                </c:pt>
                <c:pt idx="30">
                  <c:v>-2.9037520391517262</c:v>
                </c:pt>
                <c:pt idx="31">
                  <c:v>0.43682795698923371</c:v>
                </c:pt>
                <c:pt idx="32">
                  <c:v>3.0779524924724058</c:v>
                </c:pt>
                <c:pt idx="33">
                  <c:v>1.9149626744563477</c:v>
                </c:pt>
                <c:pt idx="34">
                  <c:v>0.89171974522290043</c:v>
                </c:pt>
                <c:pt idx="35">
                  <c:v>0.82070707070707272</c:v>
                </c:pt>
                <c:pt idx="36">
                  <c:v>0.12523481527865954</c:v>
                </c:pt>
                <c:pt idx="37">
                  <c:v>1.5322076297686067</c:v>
                </c:pt>
                <c:pt idx="38">
                  <c:v>3.7265167847243532</c:v>
                </c:pt>
                <c:pt idx="39">
                  <c:v>2.3159144893111687</c:v>
                </c:pt>
                <c:pt idx="40">
                  <c:v>1.2188044109112042</c:v>
                </c:pt>
                <c:pt idx="41">
                  <c:v>1.0894495412844094</c:v>
                </c:pt>
                <c:pt idx="42">
                  <c:v>-0.28360748723767415</c:v>
                </c:pt>
                <c:pt idx="43">
                  <c:v>0.2275312855517484</c:v>
                </c:pt>
                <c:pt idx="44">
                  <c:v>1.0215664018161448</c:v>
                </c:pt>
                <c:pt idx="45">
                  <c:v>-8.4269662921357735E-2</c:v>
                </c:pt>
                <c:pt idx="46">
                  <c:v>1.5181332583638039</c:v>
                </c:pt>
                <c:pt idx="47">
                  <c:v>1.5231237884242574</c:v>
                </c:pt>
                <c:pt idx="48">
                  <c:v>0.98199672667757909</c:v>
                </c:pt>
                <c:pt idx="49">
                  <c:v>0.59427336574825063</c:v>
                </c:pt>
                <c:pt idx="50">
                  <c:v>0.32223415682064172</c:v>
                </c:pt>
                <c:pt idx="51">
                  <c:v>-0.18736616702355491</c:v>
                </c:pt>
                <c:pt idx="52">
                  <c:v>0.69723786537947774</c:v>
                </c:pt>
                <c:pt idx="53">
                  <c:v>-0.47936085219707536</c:v>
                </c:pt>
                <c:pt idx="54">
                  <c:v>-8.0278298100083134E-2</c:v>
                </c:pt>
                <c:pt idx="55">
                  <c:v>-0.83020889126940745</c:v>
                </c:pt>
                <c:pt idx="56">
                  <c:v>-1.8093437753173021</c:v>
                </c:pt>
                <c:pt idx="57">
                  <c:v>-4.2079207920792214</c:v>
                </c:pt>
                <c:pt idx="58">
                  <c:v>-10.737869652598334</c:v>
                </c:pt>
                <c:pt idx="59">
                  <c:v>-17.626246381473138</c:v>
                </c:pt>
                <c:pt idx="60">
                  <c:v>1.7571261226083692</c:v>
                </c:pt>
                <c:pt idx="61">
                  <c:v>5.5257099002302255</c:v>
                </c:pt>
                <c:pt idx="62">
                  <c:v>6.9818181818181841</c:v>
                </c:pt>
                <c:pt idx="63">
                  <c:v>5.948334466349408</c:v>
                </c:pt>
                <c:pt idx="64">
                  <c:v>2.2778312479948539</c:v>
                </c:pt>
                <c:pt idx="65">
                  <c:v>1.4429109159347604</c:v>
                </c:pt>
                <c:pt idx="66">
                  <c:v>1.5460729746444031</c:v>
                </c:pt>
                <c:pt idx="67">
                  <c:v>-0.97442143727161579</c:v>
                </c:pt>
                <c:pt idx="68">
                  <c:v>-4.0590405904058997</c:v>
                </c:pt>
                <c:pt idx="69">
                  <c:v>4.7756410256410078</c:v>
                </c:pt>
                <c:pt idx="70">
                  <c:v>2.0189660446619797</c:v>
                </c:pt>
                <c:pt idx="71">
                  <c:v>2.0389805097451159</c:v>
                </c:pt>
                <c:pt idx="72">
                  <c:v>-1.2048192771084132</c:v>
                </c:pt>
                <c:pt idx="73">
                  <c:v>-2.5877453896490152</c:v>
                </c:pt>
                <c:pt idx="74">
                  <c:v>-0.91603053435113679</c:v>
                </c:pt>
                <c:pt idx="75">
                  <c:v>2.1571648690292875</c:v>
                </c:pt>
                <c:pt idx="76">
                  <c:v>2.7149321266968229</c:v>
                </c:pt>
                <c:pt idx="77">
                  <c:v>2.0851688693098538</c:v>
                </c:pt>
                <c:pt idx="78">
                  <c:v>2.1288837744533993</c:v>
                </c:pt>
                <c:pt idx="79">
                  <c:v>2.0563380281690229</c:v>
                </c:pt>
                <c:pt idx="80">
                  <c:v>-2.704940656914161</c:v>
                </c:pt>
                <c:pt idx="81">
                  <c:v>-0.14184397163120366</c:v>
                </c:pt>
                <c:pt idx="82">
                  <c:v>0.14204545454545325</c:v>
                </c:pt>
                <c:pt idx="83">
                  <c:v>0.39716312056737024</c:v>
                </c:pt>
                <c:pt idx="84">
                  <c:v>-0.19779598756709049</c:v>
                </c:pt>
                <c:pt idx="85">
                  <c:v>-0.2548131370328548</c:v>
                </c:pt>
                <c:pt idx="86">
                  <c:v>-0.65285268237296634</c:v>
                </c:pt>
                <c:pt idx="87">
                  <c:v>-0.20000000000000284</c:v>
                </c:pt>
                <c:pt idx="88">
                  <c:v>-0.40080160320641767</c:v>
                </c:pt>
                <c:pt idx="89">
                  <c:v>0.86231675768900118</c:v>
                </c:pt>
                <c:pt idx="90">
                  <c:v>1.9663721858079271</c:v>
                </c:pt>
                <c:pt idx="91">
                  <c:v>0.55897149245389244</c:v>
                </c:pt>
                <c:pt idx="92">
                  <c:v>1.4452473596442417</c:v>
                </c:pt>
                <c:pt idx="93">
                  <c:v>0.30136986301370428</c:v>
                </c:pt>
                <c:pt idx="94">
                  <c:v>1.2018574160065327</c:v>
                </c:pt>
                <c:pt idx="95">
                  <c:v>-0.40485829959514774</c:v>
                </c:pt>
                <c:pt idx="96">
                  <c:v>0.40650406504066439</c:v>
                </c:pt>
                <c:pt idx="97">
                  <c:v>-1.3495276653171402</c:v>
                </c:pt>
                <c:pt idx="98">
                  <c:v>-0.76607387140903427</c:v>
                </c:pt>
                <c:pt idx="99">
                  <c:v>-1.2406947890818856</c:v>
                </c:pt>
                <c:pt idx="100">
                  <c:v>-0.44667783361249747</c:v>
                </c:pt>
                <c:pt idx="101">
                  <c:v>-1.1777902411665906</c:v>
                </c:pt>
                <c:pt idx="102">
                  <c:v>-4.4551645856980571</c:v>
                </c:pt>
                <c:pt idx="103">
                  <c:v>-2.7918027918027946</c:v>
                </c:pt>
                <c:pt idx="104">
                  <c:v>-16.865261228230992</c:v>
                </c:pt>
                <c:pt idx="105">
                  <c:v>6.50496141124583</c:v>
                </c:pt>
                <c:pt idx="106">
                  <c:v>7.2463768115942315</c:v>
                </c:pt>
                <c:pt idx="107">
                  <c:v>3.1531531531531414</c:v>
                </c:pt>
                <c:pt idx="108">
                  <c:v>2.9320024953212567</c:v>
                </c:pt>
                <c:pt idx="109">
                  <c:v>-2.7878787878787818</c:v>
                </c:pt>
                <c:pt idx="110">
                  <c:v>2.8366583541147037</c:v>
                </c:pt>
                <c:pt idx="111">
                  <c:v>1.2124886329190758</c:v>
                </c:pt>
                <c:pt idx="112">
                  <c:v>0.86852351003292938</c:v>
                </c:pt>
                <c:pt idx="113">
                  <c:v>2.0190023752969353</c:v>
                </c:pt>
                <c:pt idx="114">
                  <c:v>-0.55296856810244321</c:v>
                </c:pt>
                <c:pt idx="115">
                  <c:v>-0.23412350014635308</c:v>
                </c:pt>
                <c:pt idx="116">
                  <c:v>1.4960398943971995</c:v>
                </c:pt>
                <c:pt idx="117">
                  <c:v>0</c:v>
                </c:pt>
              </c:numCache>
            </c:numRef>
          </c:xVal>
          <c:yVal>
            <c:numRef>
              <c:f>近似曲線!$H$8:$H$125</c:f>
              <c:numCache>
                <c:formatCode>0.0_ </c:formatCode>
                <c:ptCount val="118"/>
                <c:pt idx="0">
                  <c:v>-0.55330932440379854</c:v>
                </c:pt>
                <c:pt idx="1">
                  <c:v>1.1475204091128575</c:v>
                </c:pt>
                <c:pt idx="2">
                  <c:v>-0.38825854824851547</c:v>
                </c:pt>
                <c:pt idx="3">
                  <c:v>1.1004810369466043</c:v>
                </c:pt>
                <c:pt idx="4">
                  <c:v>0.94133802453946203</c:v>
                </c:pt>
                <c:pt idx="5">
                  <c:v>1.1726898301797775</c:v>
                </c:pt>
                <c:pt idx="6">
                  <c:v>0.25027783980875995</c:v>
                </c:pt>
                <c:pt idx="7">
                  <c:v>0.80334040269430318</c:v>
                </c:pt>
                <c:pt idx="8">
                  <c:v>1.281891355592407</c:v>
                </c:pt>
                <c:pt idx="9">
                  <c:v>0.13124775945556166</c:v>
                </c:pt>
                <c:pt idx="10">
                  <c:v>1.1145663553424328</c:v>
                </c:pt>
                <c:pt idx="11">
                  <c:v>0.24920820014745004</c:v>
                </c:pt>
                <c:pt idx="12">
                  <c:v>-0.74192978052138869</c:v>
                </c:pt>
                <c:pt idx="13">
                  <c:v>0.19717725851143086</c:v>
                </c:pt>
                <c:pt idx="14">
                  <c:v>3.4318097104502954E-2</c:v>
                </c:pt>
                <c:pt idx="15">
                  <c:v>-1.2192471679469605</c:v>
                </c:pt>
                <c:pt idx="16">
                  <c:v>-0.43642395008757262</c:v>
                </c:pt>
                <c:pt idx="17">
                  <c:v>0.18090908412911233</c:v>
                </c:pt>
                <c:pt idx="18">
                  <c:v>0.79828478630550137</c:v>
                </c:pt>
                <c:pt idx="19">
                  <c:v>-1.370778474551301</c:v>
                </c:pt>
                <c:pt idx="20">
                  <c:v>0.37793978423307806</c:v>
                </c:pt>
                <c:pt idx="21">
                  <c:v>0.53428508703687783</c:v>
                </c:pt>
                <c:pt idx="22">
                  <c:v>2.9575405304953506E-2</c:v>
                </c:pt>
                <c:pt idx="23">
                  <c:v>1.7092709179356689</c:v>
                </c:pt>
                <c:pt idx="24">
                  <c:v>0.46486641029690645</c:v>
                </c:pt>
                <c:pt idx="25">
                  <c:v>3.0096828404111875E-2</c:v>
                </c:pt>
                <c:pt idx="26">
                  <c:v>0.96471643569996957</c:v>
                </c:pt>
                <c:pt idx="27">
                  <c:v>0.7518872657899891</c:v>
                </c:pt>
                <c:pt idx="28">
                  <c:v>-0.75750796370989804</c:v>
                </c:pt>
                <c:pt idx="29">
                  <c:v>-1.0805520352139268</c:v>
                </c:pt>
                <c:pt idx="30">
                  <c:v>-0.35613110923907243</c:v>
                </c:pt>
                <c:pt idx="31">
                  <c:v>0.18333857078435756</c:v>
                </c:pt>
                <c:pt idx="32">
                  <c:v>0.79867791836625202</c:v>
                </c:pt>
                <c:pt idx="33">
                  <c:v>0.32484744530864873</c:v>
                </c:pt>
                <c:pt idx="34">
                  <c:v>0.2694937109563682</c:v>
                </c:pt>
                <c:pt idx="35">
                  <c:v>6.7633391325315984E-2</c:v>
                </c:pt>
                <c:pt idx="36">
                  <c:v>0.68182172268429042</c:v>
                </c:pt>
                <c:pt idx="37">
                  <c:v>0.30150459098156546</c:v>
                </c:pt>
                <c:pt idx="38">
                  <c:v>1.0859944914676305</c:v>
                </c:pt>
                <c:pt idx="39">
                  <c:v>0.73306003565693345</c:v>
                </c:pt>
                <c:pt idx="40">
                  <c:v>1.6187623325961908E-2</c:v>
                </c:pt>
                <c:pt idx="41">
                  <c:v>0.61168150624177997</c:v>
                </c:pt>
                <c:pt idx="42">
                  <c:v>-0.18850251541401519</c:v>
                </c:pt>
                <c:pt idx="43">
                  <c:v>0.51088065233300028</c:v>
                </c:pt>
                <c:pt idx="44">
                  <c:v>0.78165019781188505</c:v>
                </c:pt>
                <c:pt idx="45">
                  <c:v>1.0065672783533728</c:v>
                </c:pt>
                <c:pt idx="46">
                  <c:v>0.18291497683541991</c:v>
                </c:pt>
                <c:pt idx="47">
                  <c:v>0.15328362136621365</c:v>
                </c:pt>
                <c:pt idx="48">
                  <c:v>0.15699318607036616</c:v>
                </c:pt>
                <c:pt idx="49">
                  <c:v>-0.20433104602246033</c:v>
                </c:pt>
                <c:pt idx="50">
                  <c:v>1.3596057360011145</c:v>
                </c:pt>
                <c:pt idx="51">
                  <c:v>0.65060795546278882</c:v>
                </c:pt>
                <c:pt idx="52">
                  <c:v>4.2035496388564297E-2</c:v>
                </c:pt>
                <c:pt idx="53">
                  <c:v>-0.54198646749037493</c:v>
                </c:pt>
                <c:pt idx="54">
                  <c:v>0.4392753138783263</c:v>
                </c:pt>
                <c:pt idx="55">
                  <c:v>0.34106867552583253</c:v>
                </c:pt>
                <c:pt idx="56">
                  <c:v>-0.57149469545146303</c:v>
                </c:pt>
                <c:pt idx="57">
                  <c:v>-1.2339361244513327</c:v>
                </c:pt>
                <c:pt idx="58">
                  <c:v>-2.4760423832868099</c:v>
                </c:pt>
                <c:pt idx="59">
                  <c:v>-4.8258518073055114</c:v>
                </c:pt>
                <c:pt idx="60">
                  <c:v>1.9756786572355196</c:v>
                </c:pt>
                <c:pt idx="61">
                  <c:v>-3.1815376428383502E-2</c:v>
                </c:pt>
                <c:pt idx="62">
                  <c:v>1.2238981030454426</c:v>
                </c:pt>
                <c:pt idx="63">
                  <c:v>1.0362163087975063</c:v>
                </c:pt>
                <c:pt idx="64">
                  <c:v>1.2240971430504288</c:v>
                </c:pt>
                <c:pt idx="65">
                  <c:v>1.8111206792002434</c:v>
                </c:pt>
                <c:pt idx="66">
                  <c:v>-0.82098147868563842</c:v>
                </c:pt>
                <c:pt idx="67">
                  <c:v>-1.0667045607177528</c:v>
                </c:pt>
                <c:pt idx="68">
                  <c:v>-0.84850812579738033</c:v>
                </c:pt>
                <c:pt idx="69">
                  <c:v>2.4243293787436357</c:v>
                </c:pt>
                <c:pt idx="70">
                  <c:v>-0.13143784359787958</c:v>
                </c:pt>
                <c:pt idx="71">
                  <c:v>1.3714182172746661</c:v>
                </c:pt>
                <c:pt idx="72">
                  <c:v>-0.9039894880314705</c:v>
                </c:pt>
                <c:pt idx="73">
                  <c:v>-0.38110901293653399</c:v>
                </c:pt>
                <c:pt idx="74">
                  <c:v>-5.3583420312691032E-2</c:v>
                </c:pt>
                <c:pt idx="75">
                  <c:v>1.3606507009536131</c:v>
                </c:pt>
                <c:pt idx="76">
                  <c:v>0.90533377652779734</c:v>
                </c:pt>
                <c:pt idx="77">
                  <c:v>0.96565394280720795</c:v>
                </c:pt>
                <c:pt idx="78">
                  <c:v>-0.10753342552094125</c:v>
                </c:pt>
                <c:pt idx="79">
                  <c:v>0.78082795291113882</c:v>
                </c:pt>
                <c:pt idx="80">
                  <c:v>-1.7890090297509573</c:v>
                </c:pt>
                <c:pt idx="81">
                  <c:v>9.7305370735952579E-2</c:v>
                </c:pt>
                <c:pt idx="82">
                  <c:v>0.46551854700820172</c:v>
                </c:pt>
                <c:pt idx="83">
                  <c:v>1.5181852580839319</c:v>
                </c:pt>
                <c:pt idx="84">
                  <c:v>0.16111336068551907</c:v>
                </c:pt>
                <c:pt idx="85">
                  <c:v>0.10900110989027212</c:v>
                </c:pt>
                <c:pt idx="86">
                  <c:v>-0.17443087264987867</c:v>
                </c:pt>
                <c:pt idx="87">
                  <c:v>0.71985740052673464</c:v>
                </c:pt>
                <c:pt idx="88">
                  <c:v>-0.13334064270411261</c:v>
                </c:pt>
                <c:pt idx="89">
                  <c:v>0.20262531284195973</c:v>
                </c:pt>
                <c:pt idx="90">
                  <c:v>0.14787578655273137</c:v>
                </c:pt>
                <c:pt idx="91">
                  <c:v>0.78204845086776231</c:v>
                </c:pt>
                <c:pt idx="92">
                  <c:v>0.39225719674264781</c:v>
                </c:pt>
                <c:pt idx="93">
                  <c:v>0.82005918392016497</c:v>
                </c:pt>
                <c:pt idx="94">
                  <c:v>0.12283257737340136</c:v>
                </c:pt>
                <c:pt idx="95">
                  <c:v>7.6047259305127568E-2</c:v>
                </c:pt>
                <c:pt idx="96">
                  <c:v>0.3587740989967898</c:v>
                </c:pt>
                <c:pt idx="97">
                  <c:v>-0.55844806668196156</c:v>
                </c:pt>
                <c:pt idx="98">
                  <c:v>-0.12975192032300242</c:v>
                </c:pt>
                <c:pt idx="99">
                  <c:v>0.23006377602908401</c:v>
                </c:pt>
                <c:pt idx="100">
                  <c:v>0.3730473682311839</c:v>
                </c:pt>
                <c:pt idx="101">
                  <c:v>0.14596150117145612</c:v>
                </c:pt>
                <c:pt idx="102">
                  <c:v>-2.7490205205718183</c:v>
                </c:pt>
                <c:pt idx="103">
                  <c:v>0.51060899422465411</c:v>
                </c:pt>
                <c:pt idx="104">
                  <c:v>-7.7583543338700736</c:v>
                </c:pt>
                <c:pt idx="105">
                  <c:v>5.5163132336705871</c:v>
                </c:pt>
                <c:pt idx="106">
                  <c:v>1.8509349456630844</c:v>
                </c:pt>
                <c:pt idx="107">
                  <c:v>0.27793750665536265</c:v>
                </c:pt>
                <c:pt idx="108">
                  <c:v>0.37353297445159228</c:v>
                </c:pt>
                <c:pt idx="109">
                  <c:v>-0.43341234577532362</c:v>
                </c:pt>
                <c:pt idx="110">
                  <c:v>1.1220646284833151</c:v>
                </c:pt>
                <c:pt idx="111">
                  <c:v>-0.59663683878416407</c:v>
                </c:pt>
                <c:pt idx="112">
                  <c:v>1.081749064807866</c:v>
                </c:pt>
                <c:pt idx="113">
                  <c:v>-9.6010341981596525E-2</c:v>
                </c:pt>
                <c:pt idx="114">
                  <c:v>0.24807544464525222</c:v>
                </c:pt>
                <c:pt idx="115">
                  <c:v>1.2273925974728428</c:v>
                </c:pt>
                <c:pt idx="116">
                  <c:v>0.88041500435120668</c:v>
                </c:pt>
                <c:pt idx="117">
                  <c:v>-0.72868986268044011</c:v>
                </c:pt>
              </c:numCache>
            </c:numRef>
          </c:yVal>
          <c:smooth val="0"/>
          <c:extLst>
            <c:ext xmlns:c16="http://schemas.microsoft.com/office/drawing/2014/chart" uri="{C3380CC4-5D6E-409C-BE32-E72D297353CC}">
              <c16:uniqueId val="{00000001-BB01-480C-B7A2-DA104EEC2524}"/>
            </c:ext>
          </c:extLst>
        </c:ser>
        <c:ser>
          <c:idx val="1"/>
          <c:order val="1"/>
          <c:tx>
            <c:v>予測値: Y</c:v>
          </c:tx>
          <c:spPr>
            <a:ln w="19050">
              <a:noFill/>
            </a:ln>
          </c:spPr>
          <c:xVal>
            <c:numRef>
              <c:f>近似曲線!$G$8:$G$125</c:f>
              <c:numCache>
                <c:formatCode>0.0_ </c:formatCode>
                <c:ptCount val="118"/>
                <c:pt idx="0">
                  <c:v>1.6065690824705428</c:v>
                </c:pt>
                <c:pt idx="1">
                  <c:v>2.1784961349262062</c:v>
                </c:pt>
                <c:pt idx="2">
                  <c:v>1.5474552957359009</c:v>
                </c:pt>
                <c:pt idx="3">
                  <c:v>0</c:v>
                </c:pt>
                <c:pt idx="4">
                  <c:v>1.0497798848628292</c:v>
                </c:pt>
                <c:pt idx="5">
                  <c:v>-0.8378016085790847</c:v>
                </c:pt>
                <c:pt idx="6">
                  <c:v>1.6897600540723374</c:v>
                </c:pt>
                <c:pt idx="7">
                  <c:v>1.0634762379527984</c:v>
                </c:pt>
                <c:pt idx="8">
                  <c:v>1.5784281486353109</c:v>
                </c:pt>
                <c:pt idx="9">
                  <c:v>1.3920362576886021</c:v>
                </c:pt>
                <c:pt idx="10">
                  <c:v>2.5223499361430441</c:v>
                </c:pt>
                <c:pt idx="11">
                  <c:v>2.740579258797851</c:v>
                </c:pt>
                <c:pt idx="12">
                  <c:v>-9.093664746890795E-2</c:v>
                </c:pt>
                <c:pt idx="13">
                  <c:v>-0.2427184466019412</c:v>
                </c:pt>
                <c:pt idx="14">
                  <c:v>-2.3722627737226389</c:v>
                </c:pt>
                <c:pt idx="15">
                  <c:v>-3.4890965732087267</c:v>
                </c:pt>
                <c:pt idx="16">
                  <c:v>-2.7759845061329997</c:v>
                </c:pt>
                <c:pt idx="17">
                  <c:v>-1.128818061088964</c:v>
                </c:pt>
                <c:pt idx="18">
                  <c:v>-0.80591000671591928</c:v>
                </c:pt>
                <c:pt idx="19">
                  <c:v>0.91401489505757638</c:v>
                </c:pt>
                <c:pt idx="20">
                  <c:v>0.73800738007379607</c:v>
                </c:pt>
                <c:pt idx="21">
                  <c:v>2.3643023643023469</c:v>
                </c:pt>
                <c:pt idx="22">
                  <c:v>1.9193233571893416</c:v>
                </c:pt>
                <c:pt idx="23">
                  <c:v>1.9470156399616911</c:v>
                </c:pt>
                <c:pt idx="24">
                  <c:v>2.3168440826549954</c:v>
                </c:pt>
                <c:pt idx="25">
                  <c:v>1.0709914320685527</c:v>
                </c:pt>
                <c:pt idx="26">
                  <c:v>1.7257039055404135</c:v>
                </c:pt>
                <c:pt idx="27">
                  <c:v>-2.3511904761904674</c:v>
                </c:pt>
                <c:pt idx="28">
                  <c:v>-3.0478512648582949</c:v>
                </c:pt>
                <c:pt idx="29">
                  <c:v>-3.6466519962275754</c:v>
                </c:pt>
                <c:pt idx="30">
                  <c:v>-2.9037520391517262</c:v>
                </c:pt>
                <c:pt idx="31">
                  <c:v>0.43682795698923371</c:v>
                </c:pt>
                <c:pt idx="32">
                  <c:v>3.0779524924724058</c:v>
                </c:pt>
                <c:pt idx="33">
                  <c:v>1.9149626744563477</c:v>
                </c:pt>
                <c:pt idx="34">
                  <c:v>0.89171974522290043</c:v>
                </c:pt>
                <c:pt idx="35">
                  <c:v>0.82070707070707272</c:v>
                </c:pt>
                <c:pt idx="36">
                  <c:v>0.12523481527865954</c:v>
                </c:pt>
                <c:pt idx="37">
                  <c:v>1.5322076297686067</c:v>
                </c:pt>
                <c:pt idx="38">
                  <c:v>3.7265167847243532</c:v>
                </c:pt>
                <c:pt idx="39">
                  <c:v>2.3159144893111687</c:v>
                </c:pt>
                <c:pt idx="40">
                  <c:v>1.2188044109112042</c:v>
                </c:pt>
                <c:pt idx="41">
                  <c:v>1.0894495412844094</c:v>
                </c:pt>
                <c:pt idx="42">
                  <c:v>-0.28360748723767415</c:v>
                </c:pt>
                <c:pt idx="43">
                  <c:v>0.2275312855517484</c:v>
                </c:pt>
                <c:pt idx="44">
                  <c:v>1.0215664018161448</c:v>
                </c:pt>
                <c:pt idx="45">
                  <c:v>-8.4269662921357735E-2</c:v>
                </c:pt>
                <c:pt idx="46">
                  <c:v>1.5181332583638039</c:v>
                </c:pt>
                <c:pt idx="47">
                  <c:v>1.5231237884242574</c:v>
                </c:pt>
                <c:pt idx="48">
                  <c:v>0.98199672667757909</c:v>
                </c:pt>
                <c:pt idx="49">
                  <c:v>0.59427336574825063</c:v>
                </c:pt>
                <c:pt idx="50">
                  <c:v>0.32223415682064172</c:v>
                </c:pt>
                <c:pt idx="51">
                  <c:v>-0.18736616702355491</c:v>
                </c:pt>
                <c:pt idx="52">
                  <c:v>0.69723786537947774</c:v>
                </c:pt>
                <c:pt idx="53">
                  <c:v>-0.47936085219707536</c:v>
                </c:pt>
                <c:pt idx="54">
                  <c:v>-8.0278298100083134E-2</c:v>
                </c:pt>
                <c:pt idx="55">
                  <c:v>-0.83020889126940745</c:v>
                </c:pt>
                <c:pt idx="56">
                  <c:v>-1.8093437753173021</c:v>
                </c:pt>
                <c:pt idx="57">
                  <c:v>-4.2079207920792214</c:v>
                </c:pt>
                <c:pt idx="58">
                  <c:v>-10.737869652598334</c:v>
                </c:pt>
                <c:pt idx="59">
                  <c:v>-17.626246381473138</c:v>
                </c:pt>
                <c:pt idx="60">
                  <c:v>1.7571261226083692</c:v>
                </c:pt>
                <c:pt idx="61">
                  <c:v>5.5257099002302255</c:v>
                </c:pt>
                <c:pt idx="62">
                  <c:v>6.9818181818181841</c:v>
                </c:pt>
                <c:pt idx="63">
                  <c:v>5.948334466349408</c:v>
                </c:pt>
                <c:pt idx="64">
                  <c:v>2.2778312479948539</c:v>
                </c:pt>
                <c:pt idx="65">
                  <c:v>1.4429109159347604</c:v>
                </c:pt>
                <c:pt idx="66">
                  <c:v>1.5460729746444031</c:v>
                </c:pt>
                <c:pt idx="67">
                  <c:v>-0.97442143727161579</c:v>
                </c:pt>
                <c:pt idx="68">
                  <c:v>-4.0590405904058997</c:v>
                </c:pt>
                <c:pt idx="69">
                  <c:v>4.7756410256410078</c:v>
                </c:pt>
                <c:pt idx="70">
                  <c:v>2.0189660446619797</c:v>
                </c:pt>
                <c:pt idx="71">
                  <c:v>2.0389805097451159</c:v>
                </c:pt>
                <c:pt idx="72">
                  <c:v>-1.2048192771084132</c:v>
                </c:pt>
                <c:pt idx="73">
                  <c:v>-2.5877453896490152</c:v>
                </c:pt>
                <c:pt idx="74">
                  <c:v>-0.91603053435113679</c:v>
                </c:pt>
                <c:pt idx="75">
                  <c:v>2.1571648690292875</c:v>
                </c:pt>
                <c:pt idx="76">
                  <c:v>2.7149321266968229</c:v>
                </c:pt>
                <c:pt idx="77">
                  <c:v>2.0851688693098538</c:v>
                </c:pt>
                <c:pt idx="78">
                  <c:v>2.1288837744533993</c:v>
                </c:pt>
                <c:pt idx="79">
                  <c:v>2.0563380281690229</c:v>
                </c:pt>
                <c:pt idx="80">
                  <c:v>-2.704940656914161</c:v>
                </c:pt>
                <c:pt idx="81">
                  <c:v>-0.14184397163120366</c:v>
                </c:pt>
                <c:pt idx="82">
                  <c:v>0.14204545454545325</c:v>
                </c:pt>
                <c:pt idx="83">
                  <c:v>0.39716312056737024</c:v>
                </c:pt>
                <c:pt idx="84">
                  <c:v>-0.19779598756709049</c:v>
                </c:pt>
                <c:pt idx="85">
                  <c:v>-0.2548131370328548</c:v>
                </c:pt>
                <c:pt idx="86">
                  <c:v>-0.65285268237296634</c:v>
                </c:pt>
                <c:pt idx="87">
                  <c:v>-0.20000000000000284</c:v>
                </c:pt>
                <c:pt idx="88">
                  <c:v>-0.40080160320641767</c:v>
                </c:pt>
                <c:pt idx="89">
                  <c:v>0.86231675768900118</c:v>
                </c:pt>
                <c:pt idx="90">
                  <c:v>1.9663721858079271</c:v>
                </c:pt>
                <c:pt idx="91">
                  <c:v>0.55897149245389244</c:v>
                </c:pt>
                <c:pt idx="92">
                  <c:v>1.4452473596442417</c:v>
                </c:pt>
                <c:pt idx="93">
                  <c:v>0.30136986301370428</c:v>
                </c:pt>
                <c:pt idx="94">
                  <c:v>1.2018574160065327</c:v>
                </c:pt>
                <c:pt idx="95">
                  <c:v>-0.40485829959514774</c:v>
                </c:pt>
                <c:pt idx="96">
                  <c:v>0.40650406504066439</c:v>
                </c:pt>
                <c:pt idx="97">
                  <c:v>-1.3495276653171402</c:v>
                </c:pt>
                <c:pt idx="98">
                  <c:v>-0.76607387140903427</c:v>
                </c:pt>
                <c:pt idx="99">
                  <c:v>-1.2406947890818856</c:v>
                </c:pt>
                <c:pt idx="100">
                  <c:v>-0.44667783361249747</c:v>
                </c:pt>
                <c:pt idx="101">
                  <c:v>-1.1777902411665906</c:v>
                </c:pt>
                <c:pt idx="102">
                  <c:v>-4.4551645856980571</c:v>
                </c:pt>
                <c:pt idx="103">
                  <c:v>-2.7918027918027946</c:v>
                </c:pt>
                <c:pt idx="104">
                  <c:v>-16.865261228230992</c:v>
                </c:pt>
                <c:pt idx="105">
                  <c:v>6.50496141124583</c:v>
                </c:pt>
                <c:pt idx="106">
                  <c:v>7.2463768115942315</c:v>
                </c:pt>
                <c:pt idx="107">
                  <c:v>3.1531531531531414</c:v>
                </c:pt>
                <c:pt idx="108">
                  <c:v>2.9320024953212567</c:v>
                </c:pt>
                <c:pt idx="109">
                  <c:v>-2.7878787878787818</c:v>
                </c:pt>
                <c:pt idx="110">
                  <c:v>2.8366583541147037</c:v>
                </c:pt>
                <c:pt idx="111">
                  <c:v>1.2124886329190758</c:v>
                </c:pt>
                <c:pt idx="112">
                  <c:v>0.86852351003292938</c:v>
                </c:pt>
                <c:pt idx="113">
                  <c:v>2.0190023752969353</c:v>
                </c:pt>
                <c:pt idx="114">
                  <c:v>-0.55296856810244321</c:v>
                </c:pt>
                <c:pt idx="115">
                  <c:v>-0.23412350014635308</c:v>
                </c:pt>
                <c:pt idx="116">
                  <c:v>1.4960398943971995</c:v>
                </c:pt>
                <c:pt idx="117">
                  <c:v>0</c:v>
                </c:pt>
              </c:numCache>
            </c:numRef>
          </c:xVal>
          <c:yVal>
            <c:numRef>
              <c:f>近似曲線!$U$31:$U$148</c:f>
              <c:numCache>
                <c:formatCode>General</c:formatCode>
                <c:ptCount val="118"/>
                <c:pt idx="0">
                  <c:v>0.62900082594669893</c:v>
                </c:pt>
                <c:pt idx="1">
                  <c:v>0.80885970457230039</c:v>
                </c:pt>
                <c:pt idx="2">
                  <c:v>0.61041079886587668</c:v>
                </c:pt>
                <c:pt idx="3">
                  <c:v>0.12376906191834239</c:v>
                </c:pt>
                <c:pt idx="4">
                  <c:v>0.45390248030525893</c:v>
                </c:pt>
                <c:pt idx="5">
                  <c:v>-0.13970170272334351</c:v>
                </c:pt>
                <c:pt idx="6">
                  <c:v>0.65516261493679562</c:v>
                </c:pt>
                <c:pt idx="7">
                  <c:v>0.45820969168378189</c:v>
                </c:pt>
                <c:pt idx="8">
                  <c:v>0.62015110152581321</c:v>
                </c:pt>
                <c:pt idx="9">
                  <c:v>0.56153482109872277</c:v>
                </c:pt>
                <c:pt idx="10">
                  <c:v>0.9169944025769996</c:v>
                </c:pt>
                <c:pt idx="11">
                  <c:v>0.98562287728787346</c:v>
                </c:pt>
                <c:pt idx="12">
                  <c:v>9.5171422814713275E-2</c:v>
                </c:pt>
                <c:pt idx="13">
                  <c:v>4.7439279229915934E-2</c:v>
                </c:pt>
                <c:pt idx="14">
                  <c:v>-0.62225706231380173</c:v>
                </c:pt>
                <c:pt idx="15">
                  <c:v>-0.97347750891491691</c:v>
                </c:pt>
                <c:pt idx="16">
                  <c:v>-0.74921894977189096</c:v>
                </c:pt>
                <c:pt idx="17">
                  <c:v>-0.23122017974814749</c:v>
                </c:pt>
                <c:pt idx="18">
                  <c:v>-0.12967247307936244</c:v>
                </c:pt>
                <c:pt idx="19">
                  <c:v>0.41120728217090952</c:v>
                </c:pt>
                <c:pt idx="20">
                  <c:v>0.35585666684551265</c:v>
                </c:pt>
                <c:pt idx="21">
                  <c:v>0.8672918069072999</c:v>
                </c:pt>
                <c:pt idx="22">
                  <c:v>0.72735538514224796</c:v>
                </c:pt>
                <c:pt idx="23">
                  <c:v>0.73606401835802682</c:v>
                </c:pt>
                <c:pt idx="24">
                  <c:v>0.85236718796867694</c:v>
                </c:pt>
                <c:pt idx="25">
                  <c:v>0.46057306019469535</c:v>
                </c:pt>
                <c:pt idx="26">
                  <c:v>0.6664661907875542</c:v>
                </c:pt>
                <c:pt idx="27">
                  <c:v>-0.61563027348133048</c:v>
                </c:pt>
                <c:pt idx="28">
                  <c:v>-0.83471525590037077</c:v>
                </c:pt>
                <c:pt idx="29">
                  <c:v>-1.0230253342606137</c:v>
                </c:pt>
                <c:pt idx="30">
                  <c:v>-0.78939911805530871</c:v>
                </c:pt>
                <c:pt idx="31">
                  <c:v>0.26114215199871882</c:v>
                </c:pt>
                <c:pt idx="32">
                  <c:v>1.0917195748063082</c:v>
                </c:pt>
                <c:pt idx="33">
                  <c:v>0.72598404328487165</c:v>
                </c:pt>
                <c:pt idx="34">
                  <c:v>0.40419593233033613</c:v>
                </c:pt>
                <c:pt idx="35">
                  <c:v>0.3818639584329977</c:v>
                </c:pt>
                <c:pt idx="36">
                  <c:v>0.16315274440755317</c:v>
                </c:pt>
                <c:pt idx="37">
                  <c:v>0.60561573262314483</c:v>
                </c:pt>
                <c:pt idx="38">
                  <c:v>1.2956792333330134</c:v>
                </c:pt>
                <c:pt idx="39">
                  <c:v>0.85207485065803457</c:v>
                </c:pt>
                <c:pt idx="40">
                  <c:v>0.50705709431548041</c:v>
                </c:pt>
                <c:pt idx="41">
                  <c:v>0.46637774247167196</c:v>
                </c:pt>
                <c:pt idx="42">
                  <c:v>3.4580546695333308E-2</c:v>
                </c:pt>
                <c:pt idx="43">
                  <c:v>0.19532280587199358</c:v>
                </c:pt>
                <c:pt idx="44">
                  <c:v>0.44502994070233026</c:v>
                </c:pt>
                <c:pt idx="45">
                  <c:v>9.7268047479323883E-2</c:v>
                </c:pt>
                <c:pt idx="46">
                  <c:v>0.60118964253462903</c:v>
                </c:pt>
                <c:pt idx="47">
                  <c:v>0.60275905796368867</c:v>
                </c:pt>
                <c:pt idx="48">
                  <c:v>0.43258612052029144</c:v>
                </c:pt>
                <c:pt idx="49">
                  <c:v>0.31065538020248784</c:v>
                </c:pt>
                <c:pt idx="50">
                  <c:v>0.22510484215776322</c:v>
                </c:pt>
                <c:pt idx="51">
                  <c:v>6.4846392412608242E-2</c:v>
                </c:pt>
                <c:pt idx="52">
                  <c:v>0.34303552267416138</c:v>
                </c:pt>
                <c:pt idx="53">
                  <c:v>-2.6979717953129673E-2</c:v>
                </c:pt>
                <c:pt idx="54">
                  <c:v>9.8523246718208946E-2</c:v>
                </c:pt>
                <c:pt idx="55">
                  <c:v>-0.13731395481882278</c:v>
                </c:pt>
                <c:pt idx="56">
                  <c:v>-0.44523102485760124</c:v>
                </c:pt>
                <c:pt idx="57">
                  <c:v>-1.199532418155276</c:v>
                </c:pt>
                <c:pt idx="58">
                  <c:v>-3.2530622774139237</c:v>
                </c:pt>
                <c:pt idx="59">
                  <c:v>-5.4193100684329618</c:v>
                </c:pt>
                <c:pt idx="60">
                  <c:v>0.67634780890914292</c:v>
                </c:pt>
                <c:pt idx="61">
                  <c:v>1.8614871537598485</c:v>
                </c:pt>
                <c:pt idx="62">
                  <c:v>2.3194022000220884</c:v>
                </c:pt>
                <c:pt idx="63">
                  <c:v>1.9943935798774</c:v>
                </c:pt>
                <c:pt idx="64">
                  <c:v>0.8400984822590043</c:v>
                </c:pt>
                <c:pt idx="65">
                  <c:v>0.57753381772482504</c:v>
                </c:pt>
                <c:pt idx="66">
                  <c:v>0.60997608831957573</c:v>
                </c:pt>
                <c:pt idx="67">
                  <c:v>-0.18266572948367113</c:v>
                </c:pt>
                <c:pt idx="68">
                  <c:v>-1.1527127651811009</c:v>
                </c:pt>
                <c:pt idx="69">
                  <c:v>1.6256064656610081</c:v>
                </c:pt>
                <c:pt idx="70">
                  <c:v>0.75869088842911037</c:v>
                </c:pt>
                <c:pt idx="71">
                  <c:v>0.76498501148324438</c:v>
                </c:pt>
                <c:pt idx="72">
                  <c:v>-0.25512094371576888</c:v>
                </c:pt>
                <c:pt idx="73">
                  <c:v>-0.69002175625059303</c:v>
                </c:pt>
                <c:pt idx="74">
                  <c:v>-0.1643030339683583</c:v>
                </c:pt>
                <c:pt idx="75">
                  <c:v>0.8021514757039313</c:v>
                </c:pt>
                <c:pt idx="76">
                  <c:v>0.97755740040607975</c:v>
                </c:pt>
                <c:pt idx="77">
                  <c:v>0.77951026697028725</c:v>
                </c:pt>
                <c:pt idx="78">
                  <c:v>0.79325767371487754</c:v>
                </c:pt>
                <c:pt idx="79">
                  <c:v>0.77044358139359004</c:v>
                </c:pt>
                <c:pt idx="80">
                  <c:v>-0.72687717209433089</c:v>
                </c:pt>
                <c:pt idx="81">
                  <c:v>7.9162153453617101E-2</c:v>
                </c:pt>
                <c:pt idx="82">
                  <c:v>0.16843933246895529</c:v>
                </c:pt>
                <c:pt idx="83">
                  <c:v>0.24866840561957318</c:v>
                </c:pt>
                <c:pt idx="84">
                  <c:v>6.1566435958070723E-2</c:v>
                </c:pt>
                <c:pt idx="85">
                  <c:v>4.3635756649741161E-2</c:v>
                </c:pt>
                <c:pt idx="86">
                  <c:v>-8.1539203978767544E-2</c:v>
                </c:pt>
                <c:pt idx="87">
                  <c:v>6.0873320983077947E-2</c:v>
                </c:pt>
                <c:pt idx="88">
                  <c:v>-2.2745070902032982E-3</c:v>
                </c:pt>
                <c:pt idx="89">
                  <c:v>0.39494931889706164</c:v>
                </c:pt>
                <c:pt idx="90">
                  <c:v>0.74215123982275877</c:v>
                </c:pt>
                <c:pt idx="91">
                  <c:v>0.29955369281623057</c:v>
                </c:pt>
                <c:pt idx="92">
                  <c:v>0.57826857951613186</c:v>
                </c:pt>
                <c:pt idx="93">
                  <c:v>0.21854346606737141</c:v>
                </c:pt>
                <c:pt idx="94">
                  <c:v>0.50172762530970316</c:v>
                </c:pt>
                <c:pt idx="95">
                  <c:v>-3.5502517157962321E-3</c:v>
                </c:pt>
                <c:pt idx="96">
                  <c:v>0.25160593373798812</c:v>
                </c:pt>
                <c:pt idx="97">
                  <c:v>-0.30062865019544704</c:v>
                </c:pt>
                <c:pt idx="98">
                  <c:v>-0.11714485684874271</c:v>
                </c:pt>
                <c:pt idx="99">
                  <c:v>-0.26640302825078621</c:v>
                </c:pt>
                <c:pt idx="100">
                  <c:v>-1.6701604603739595E-2</c:v>
                </c:pt>
                <c:pt idx="101">
                  <c:v>-0.24662088750413488</c:v>
                </c:pt>
                <c:pt idx="102">
                  <c:v>-1.2772853261117862</c:v>
                </c:pt>
                <c:pt idx="103">
                  <c:v>-0.754193463759528</c:v>
                </c:pt>
                <c:pt idx="104">
                  <c:v>-5.1799964431634624</c:v>
                </c:pt>
                <c:pt idx="105">
                  <c:v>2.1694409004963626</c:v>
                </c:pt>
                <c:pt idx="106">
                  <c:v>2.4026002552250012</c:v>
                </c:pt>
                <c:pt idx="107">
                  <c:v>1.1153685811679892</c:v>
                </c:pt>
                <c:pt idx="108">
                  <c:v>1.0458214087547024</c:v>
                </c:pt>
                <c:pt idx="109">
                  <c:v>-0.75295944808835968</c:v>
                </c:pt>
                <c:pt idx="110">
                  <c:v>1.0158377067295898</c:v>
                </c:pt>
                <c:pt idx="111">
                  <c:v>0.50507091663349268</c:v>
                </c:pt>
                <c:pt idx="112">
                  <c:v>0.39690121033442682</c:v>
                </c:pt>
                <c:pt idx="113">
                  <c:v>0.7587023136401313</c:v>
                </c:pt>
                <c:pt idx="114">
                  <c:v>-5.0127777105232141E-2</c:v>
                </c:pt>
                <c:pt idx="115">
                  <c:v>5.0142206858031585E-2</c:v>
                </c:pt>
                <c:pt idx="116">
                  <c:v>0.59424175005246882</c:v>
                </c:pt>
                <c:pt idx="117">
                  <c:v>0.12376906191834239</c:v>
                </c:pt>
              </c:numCache>
            </c:numRef>
          </c:yVal>
          <c:smooth val="0"/>
          <c:extLst>
            <c:ext xmlns:c16="http://schemas.microsoft.com/office/drawing/2014/chart" uri="{C3380CC4-5D6E-409C-BE32-E72D297353CC}">
              <c16:uniqueId val="{00000002-BB01-480C-B7A2-DA104EEC2524}"/>
            </c:ext>
          </c:extLst>
        </c:ser>
        <c:dLbls>
          <c:showLegendKey val="0"/>
          <c:showVal val="0"/>
          <c:showCatName val="0"/>
          <c:showSerName val="0"/>
          <c:showPercent val="0"/>
          <c:showBubbleSize val="0"/>
        </c:dLbls>
        <c:axId val="1155615200"/>
        <c:axId val="489617792"/>
      </c:scatterChart>
      <c:valAx>
        <c:axId val="1155615200"/>
        <c:scaling>
          <c:orientation val="minMax"/>
        </c:scaling>
        <c:delete val="0"/>
        <c:axPos val="b"/>
        <c:title>
          <c:tx>
            <c:rich>
              <a:bodyPr/>
              <a:lstStyle/>
              <a:p>
                <a:pPr>
                  <a:defRPr/>
                </a:pPr>
                <a:r>
                  <a:rPr lang="en-US" altLang="ja-JP"/>
                  <a:t>X </a:t>
                </a:r>
                <a:r>
                  <a:rPr lang="ja-JP" altLang="en-US"/>
                  <a:t>値 </a:t>
                </a:r>
                <a:r>
                  <a:rPr lang="en-US" altLang="ja-JP"/>
                  <a:t>1</a:t>
                </a:r>
              </a:p>
            </c:rich>
          </c:tx>
          <c:overlay val="0"/>
        </c:title>
        <c:numFmt formatCode="0.0_ " sourceLinked="1"/>
        <c:majorTickMark val="out"/>
        <c:minorTickMark val="none"/>
        <c:tickLblPos val="nextTo"/>
        <c:crossAx val="489617792"/>
        <c:crosses val="autoZero"/>
        <c:crossBetween val="midCat"/>
      </c:valAx>
      <c:valAx>
        <c:axId val="489617792"/>
        <c:scaling>
          <c:orientation val="minMax"/>
        </c:scaling>
        <c:delete val="0"/>
        <c:axPos val="l"/>
        <c:title>
          <c:tx>
            <c:rich>
              <a:bodyPr/>
              <a:lstStyle/>
              <a:p>
                <a:pPr>
                  <a:defRPr/>
                </a:pPr>
                <a:r>
                  <a:rPr lang="en-US" altLang="ja-JP"/>
                  <a:t>Y</a:t>
                </a:r>
              </a:p>
            </c:rich>
          </c:tx>
          <c:overlay val="0"/>
        </c:title>
        <c:numFmt formatCode="0.0_ " sourceLinked="1"/>
        <c:majorTickMark val="out"/>
        <c:minorTickMark val="none"/>
        <c:tickLblPos val="nextTo"/>
        <c:crossAx val="1155615200"/>
        <c:crosses val="autoZero"/>
        <c:crossBetween val="midCat"/>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正規確率グラフ</a:t>
            </a:r>
          </a:p>
        </c:rich>
      </c:tx>
      <c:overlay val="0"/>
    </c:title>
    <c:autoTitleDeleted val="0"/>
    <c:plotArea>
      <c:layout/>
      <c:scatterChart>
        <c:scatterStyle val="lineMarker"/>
        <c:varyColors val="0"/>
        <c:ser>
          <c:idx val="0"/>
          <c:order val="0"/>
          <c:spPr>
            <a:ln w="19050">
              <a:noFill/>
            </a:ln>
          </c:spPr>
          <c:xVal>
            <c:numRef>
              <c:f>近似曲線!$Y$31:$Y$148</c:f>
              <c:numCache>
                <c:formatCode>General</c:formatCode>
                <c:ptCount val="118"/>
                <c:pt idx="0">
                  <c:v>0.42372881355932202</c:v>
                </c:pt>
                <c:pt idx="1">
                  <c:v>1.271186440677966</c:v>
                </c:pt>
                <c:pt idx="2">
                  <c:v>2.1186440677966099</c:v>
                </c:pt>
                <c:pt idx="3">
                  <c:v>2.9661016949152543</c:v>
                </c:pt>
                <c:pt idx="4">
                  <c:v>3.8135593220338979</c:v>
                </c:pt>
                <c:pt idx="5">
                  <c:v>4.6610169491525415</c:v>
                </c:pt>
                <c:pt idx="6">
                  <c:v>5.508474576271186</c:v>
                </c:pt>
                <c:pt idx="7">
                  <c:v>6.3559322033898304</c:v>
                </c:pt>
                <c:pt idx="8">
                  <c:v>7.203389830508474</c:v>
                </c:pt>
                <c:pt idx="9">
                  <c:v>8.0508474576271176</c:v>
                </c:pt>
                <c:pt idx="10">
                  <c:v>8.8983050847457612</c:v>
                </c:pt>
                <c:pt idx="11">
                  <c:v>9.7457627118644066</c:v>
                </c:pt>
                <c:pt idx="12">
                  <c:v>10.59322033898305</c:v>
                </c:pt>
                <c:pt idx="13">
                  <c:v>11.440677966101694</c:v>
                </c:pt>
                <c:pt idx="14">
                  <c:v>12.288135593220339</c:v>
                </c:pt>
                <c:pt idx="15">
                  <c:v>13.135593220338983</c:v>
                </c:pt>
                <c:pt idx="16">
                  <c:v>13.983050847457626</c:v>
                </c:pt>
                <c:pt idx="17">
                  <c:v>14.83050847457627</c:v>
                </c:pt>
                <c:pt idx="18">
                  <c:v>15.677966101694913</c:v>
                </c:pt>
                <c:pt idx="19">
                  <c:v>16.525423728813557</c:v>
                </c:pt>
                <c:pt idx="20">
                  <c:v>17.372881355932201</c:v>
                </c:pt>
                <c:pt idx="21">
                  <c:v>18.220338983050848</c:v>
                </c:pt>
                <c:pt idx="22">
                  <c:v>19.067796610169491</c:v>
                </c:pt>
                <c:pt idx="23">
                  <c:v>19.915254237288135</c:v>
                </c:pt>
                <c:pt idx="24">
                  <c:v>20.762711864406779</c:v>
                </c:pt>
                <c:pt idx="25">
                  <c:v>21.610169491525422</c:v>
                </c:pt>
                <c:pt idx="26">
                  <c:v>22.457627118644066</c:v>
                </c:pt>
                <c:pt idx="27">
                  <c:v>23.305084745762709</c:v>
                </c:pt>
                <c:pt idx="28">
                  <c:v>24.152542372881356</c:v>
                </c:pt>
                <c:pt idx="29">
                  <c:v>25</c:v>
                </c:pt>
                <c:pt idx="30">
                  <c:v>25.847457627118644</c:v>
                </c:pt>
                <c:pt idx="31">
                  <c:v>26.694915254237287</c:v>
                </c:pt>
                <c:pt idx="32">
                  <c:v>27.542372881355931</c:v>
                </c:pt>
                <c:pt idx="33">
                  <c:v>28.389830508474574</c:v>
                </c:pt>
                <c:pt idx="34">
                  <c:v>29.237288135593218</c:v>
                </c:pt>
                <c:pt idx="35">
                  <c:v>30.084745762711862</c:v>
                </c:pt>
                <c:pt idx="36">
                  <c:v>30.932203389830505</c:v>
                </c:pt>
                <c:pt idx="37">
                  <c:v>31.779661016949152</c:v>
                </c:pt>
                <c:pt idx="38">
                  <c:v>32.627118644067792</c:v>
                </c:pt>
                <c:pt idx="39">
                  <c:v>33.474576271186436</c:v>
                </c:pt>
                <c:pt idx="40">
                  <c:v>34.322033898305079</c:v>
                </c:pt>
                <c:pt idx="41">
                  <c:v>35.16949152542373</c:v>
                </c:pt>
                <c:pt idx="42">
                  <c:v>36.016949152542374</c:v>
                </c:pt>
                <c:pt idx="43">
                  <c:v>36.864406779661017</c:v>
                </c:pt>
                <c:pt idx="44">
                  <c:v>37.711864406779661</c:v>
                </c:pt>
                <c:pt idx="45">
                  <c:v>38.559322033898304</c:v>
                </c:pt>
                <c:pt idx="46">
                  <c:v>39.406779661016948</c:v>
                </c:pt>
                <c:pt idx="47">
                  <c:v>40.254237288135592</c:v>
                </c:pt>
                <c:pt idx="48">
                  <c:v>41.101694915254235</c:v>
                </c:pt>
                <c:pt idx="49">
                  <c:v>41.949152542372879</c:v>
                </c:pt>
                <c:pt idx="50">
                  <c:v>42.796610169491522</c:v>
                </c:pt>
                <c:pt idx="51">
                  <c:v>43.644067796610166</c:v>
                </c:pt>
                <c:pt idx="52">
                  <c:v>44.49152542372881</c:v>
                </c:pt>
                <c:pt idx="53">
                  <c:v>45.338983050847453</c:v>
                </c:pt>
                <c:pt idx="54">
                  <c:v>46.186440677966097</c:v>
                </c:pt>
                <c:pt idx="55">
                  <c:v>47.03389830508474</c:v>
                </c:pt>
                <c:pt idx="56">
                  <c:v>47.881355932203391</c:v>
                </c:pt>
                <c:pt idx="57">
                  <c:v>48.728813559322035</c:v>
                </c:pt>
                <c:pt idx="58">
                  <c:v>49.576271186440678</c:v>
                </c:pt>
                <c:pt idx="59">
                  <c:v>50.423728813559322</c:v>
                </c:pt>
                <c:pt idx="60">
                  <c:v>51.271186440677965</c:v>
                </c:pt>
                <c:pt idx="61">
                  <c:v>52.118644067796609</c:v>
                </c:pt>
                <c:pt idx="62">
                  <c:v>52.966101694915253</c:v>
                </c:pt>
                <c:pt idx="63">
                  <c:v>53.813559322033896</c:v>
                </c:pt>
                <c:pt idx="64">
                  <c:v>54.66101694915254</c:v>
                </c:pt>
                <c:pt idx="65">
                  <c:v>55.508474576271183</c:v>
                </c:pt>
                <c:pt idx="66">
                  <c:v>56.355932203389827</c:v>
                </c:pt>
                <c:pt idx="67">
                  <c:v>57.20338983050847</c:v>
                </c:pt>
                <c:pt idx="68">
                  <c:v>58.050847457627114</c:v>
                </c:pt>
                <c:pt idx="69">
                  <c:v>58.898305084745758</c:v>
                </c:pt>
                <c:pt idx="70">
                  <c:v>59.745762711864401</c:v>
                </c:pt>
                <c:pt idx="71">
                  <c:v>60.593220338983045</c:v>
                </c:pt>
                <c:pt idx="72">
                  <c:v>61.440677966101688</c:v>
                </c:pt>
                <c:pt idx="73">
                  <c:v>62.288135593220339</c:v>
                </c:pt>
                <c:pt idx="74">
                  <c:v>63.135593220338983</c:v>
                </c:pt>
                <c:pt idx="75">
                  <c:v>63.983050847457626</c:v>
                </c:pt>
                <c:pt idx="76">
                  <c:v>64.830508474576263</c:v>
                </c:pt>
                <c:pt idx="77">
                  <c:v>65.677966101694906</c:v>
                </c:pt>
                <c:pt idx="78">
                  <c:v>66.52542372881355</c:v>
                </c:pt>
                <c:pt idx="79">
                  <c:v>67.372881355932194</c:v>
                </c:pt>
                <c:pt idx="80">
                  <c:v>68.220338983050837</c:v>
                </c:pt>
                <c:pt idx="81">
                  <c:v>69.067796610169495</c:v>
                </c:pt>
                <c:pt idx="82">
                  <c:v>69.915254237288138</c:v>
                </c:pt>
                <c:pt idx="83">
                  <c:v>70.762711864406782</c:v>
                </c:pt>
                <c:pt idx="84">
                  <c:v>71.610169491525426</c:v>
                </c:pt>
                <c:pt idx="85">
                  <c:v>72.457627118644069</c:v>
                </c:pt>
                <c:pt idx="86">
                  <c:v>73.305084745762713</c:v>
                </c:pt>
                <c:pt idx="87">
                  <c:v>74.152542372881356</c:v>
                </c:pt>
                <c:pt idx="88">
                  <c:v>75</c:v>
                </c:pt>
                <c:pt idx="89">
                  <c:v>75.847457627118644</c:v>
                </c:pt>
                <c:pt idx="90">
                  <c:v>76.694915254237287</c:v>
                </c:pt>
                <c:pt idx="91">
                  <c:v>77.542372881355931</c:v>
                </c:pt>
                <c:pt idx="92">
                  <c:v>78.389830508474574</c:v>
                </c:pt>
                <c:pt idx="93">
                  <c:v>79.237288135593218</c:v>
                </c:pt>
                <c:pt idx="94">
                  <c:v>80.084745762711862</c:v>
                </c:pt>
                <c:pt idx="95">
                  <c:v>80.932203389830505</c:v>
                </c:pt>
                <c:pt idx="96">
                  <c:v>81.779661016949149</c:v>
                </c:pt>
                <c:pt idx="97">
                  <c:v>82.627118644067792</c:v>
                </c:pt>
                <c:pt idx="98">
                  <c:v>83.474576271186436</c:v>
                </c:pt>
                <c:pt idx="99">
                  <c:v>84.322033898305079</c:v>
                </c:pt>
                <c:pt idx="100">
                  <c:v>85.169491525423723</c:v>
                </c:pt>
                <c:pt idx="101">
                  <c:v>86.016949152542367</c:v>
                </c:pt>
                <c:pt idx="102">
                  <c:v>86.86440677966101</c:v>
                </c:pt>
                <c:pt idx="103">
                  <c:v>87.711864406779654</c:v>
                </c:pt>
                <c:pt idx="104">
                  <c:v>88.559322033898297</c:v>
                </c:pt>
                <c:pt idx="105">
                  <c:v>89.406779661016941</c:v>
                </c:pt>
                <c:pt idx="106">
                  <c:v>90.254237288135585</c:v>
                </c:pt>
                <c:pt idx="107">
                  <c:v>91.101694915254228</c:v>
                </c:pt>
                <c:pt idx="108">
                  <c:v>91.949152542372872</c:v>
                </c:pt>
                <c:pt idx="109">
                  <c:v>92.796610169491515</c:v>
                </c:pt>
                <c:pt idx="110">
                  <c:v>93.644067796610159</c:v>
                </c:pt>
                <c:pt idx="111">
                  <c:v>94.491525423728802</c:v>
                </c:pt>
                <c:pt idx="112">
                  <c:v>95.33898305084746</c:v>
                </c:pt>
                <c:pt idx="113">
                  <c:v>96.186440677966104</c:v>
                </c:pt>
                <c:pt idx="114">
                  <c:v>97.033898305084747</c:v>
                </c:pt>
                <c:pt idx="115">
                  <c:v>97.881355932203391</c:v>
                </c:pt>
                <c:pt idx="116">
                  <c:v>98.728813559322035</c:v>
                </c:pt>
                <c:pt idx="117">
                  <c:v>99.576271186440678</c:v>
                </c:pt>
              </c:numCache>
            </c:numRef>
          </c:xVal>
          <c:yVal>
            <c:numRef>
              <c:f>近似曲線!$Z$31:$Z$148</c:f>
              <c:numCache>
                <c:formatCode>General</c:formatCode>
                <c:ptCount val="118"/>
                <c:pt idx="0">
                  <c:v>-7.7583543338700736</c:v>
                </c:pt>
                <c:pt idx="1">
                  <c:v>-4.8258518073055114</c:v>
                </c:pt>
                <c:pt idx="2">
                  <c:v>-2.7490205205718183</c:v>
                </c:pt>
                <c:pt idx="3">
                  <c:v>-2.4760423832868099</c:v>
                </c:pt>
                <c:pt idx="4">
                  <c:v>-1.7890090297509573</c:v>
                </c:pt>
                <c:pt idx="5">
                  <c:v>-1.370778474551301</c:v>
                </c:pt>
                <c:pt idx="6">
                  <c:v>-1.2339361244513327</c:v>
                </c:pt>
                <c:pt idx="7">
                  <c:v>-1.2192471679469605</c:v>
                </c:pt>
                <c:pt idx="8">
                  <c:v>-1.0805520352139268</c:v>
                </c:pt>
                <c:pt idx="9">
                  <c:v>-1.0667045607177528</c:v>
                </c:pt>
                <c:pt idx="10">
                  <c:v>-0.9039894880314705</c:v>
                </c:pt>
                <c:pt idx="11">
                  <c:v>-0.84850812579738033</c:v>
                </c:pt>
                <c:pt idx="12">
                  <c:v>-0.82098147868563842</c:v>
                </c:pt>
                <c:pt idx="13">
                  <c:v>-0.75750796370989804</c:v>
                </c:pt>
                <c:pt idx="14">
                  <c:v>-0.74192978052138869</c:v>
                </c:pt>
                <c:pt idx="15">
                  <c:v>-0.72868986268044011</c:v>
                </c:pt>
                <c:pt idx="16">
                  <c:v>-0.59663683878416407</c:v>
                </c:pt>
                <c:pt idx="17">
                  <c:v>-0.57149469545146303</c:v>
                </c:pt>
                <c:pt idx="18">
                  <c:v>-0.55844806668196156</c:v>
                </c:pt>
                <c:pt idx="19">
                  <c:v>-0.55330932440379854</c:v>
                </c:pt>
                <c:pt idx="20">
                  <c:v>-0.54198646749037493</c:v>
                </c:pt>
                <c:pt idx="21">
                  <c:v>-0.43642395008757262</c:v>
                </c:pt>
                <c:pt idx="22">
                  <c:v>-0.43341234577532362</c:v>
                </c:pt>
                <c:pt idx="23">
                  <c:v>-0.38825854824851547</c:v>
                </c:pt>
                <c:pt idx="24">
                  <c:v>-0.38110901293653399</c:v>
                </c:pt>
                <c:pt idx="25">
                  <c:v>-0.35613110923907243</c:v>
                </c:pt>
                <c:pt idx="26">
                  <c:v>-0.20433104602246033</c:v>
                </c:pt>
                <c:pt idx="27">
                  <c:v>-0.18850251541401519</c:v>
                </c:pt>
                <c:pt idx="28">
                  <c:v>-0.17443087264987867</c:v>
                </c:pt>
                <c:pt idx="29">
                  <c:v>-0.13334064270411261</c:v>
                </c:pt>
                <c:pt idx="30">
                  <c:v>-0.13143784359787958</c:v>
                </c:pt>
                <c:pt idx="31">
                  <c:v>-0.12975192032300242</c:v>
                </c:pt>
                <c:pt idx="32">
                  <c:v>-0.10753342552094125</c:v>
                </c:pt>
                <c:pt idx="33">
                  <c:v>-9.6010341981596525E-2</c:v>
                </c:pt>
                <c:pt idx="34">
                  <c:v>-5.3583420312691032E-2</c:v>
                </c:pt>
                <c:pt idx="35">
                  <c:v>-3.1815376428383502E-2</c:v>
                </c:pt>
                <c:pt idx="36">
                  <c:v>1.6187623325961908E-2</c:v>
                </c:pt>
                <c:pt idx="37">
                  <c:v>2.9575405304953506E-2</c:v>
                </c:pt>
                <c:pt idx="38">
                  <c:v>3.0096828404111875E-2</c:v>
                </c:pt>
                <c:pt idx="39">
                  <c:v>3.4318097104502954E-2</c:v>
                </c:pt>
                <c:pt idx="40">
                  <c:v>4.2035496388564297E-2</c:v>
                </c:pt>
                <c:pt idx="41">
                  <c:v>6.7633391325315984E-2</c:v>
                </c:pt>
                <c:pt idx="42">
                  <c:v>7.6047259305127568E-2</c:v>
                </c:pt>
                <c:pt idx="43">
                  <c:v>9.7305370735952579E-2</c:v>
                </c:pt>
                <c:pt idx="44">
                  <c:v>0.10900110989027212</c:v>
                </c:pt>
                <c:pt idx="45">
                  <c:v>0.12283257737340136</c:v>
                </c:pt>
                <c:pt idx="46">
                  <c:v>0.13124775945556166</c:v>
                </c:pt>
                <c:pt idx="47">
                  <c:v>0.14596150117145612</c:v>
                </c:pt>
                <c:pt idx="48">
                  <c:v>0.14787578655273137</c:v>
                </c:pt>
                <c:pt idx="49">
                  <c:v>0.15328362136621365</c:v>
                </c:pt>
                <c:pt idx="50">
                  <c:v>0.15699318607036616</c:v>
                </c:pt>
                <c:pt idx="51">
                  <c:v>0.16111336068551907</c:v>
                </c:pt>
                <c:pt idx="52">
                  <c:v>0.18090908412911233</c:v>
                </c:pt>
                <c:pt idx="53">
                  <c:v>0.18291497683541991</c:v>
                </c:pt>
                <c:pt idx="54">
                  <c:v>0.18333857078435756</c:v>
                </c:pt>
                <c:pt idx="55">
                  <c:v>0.19717725851143086</c:v>
                </c:pt>
                <c:pt idx="56">
                  <c:v>0.20262531284195973</c:v>
                </c:pt>
                <c:pt idx="57">
                  <c:v>0.23006377602908401</c:v>
                </c:pt>
                <c:pt idx="58">
                  <c:v>0.24807544464525222</c:v>
                </c:pt>
                <c:pt idx="59">
                  <c:v>0.24920820014745004</c:v>
                </c:pt>
                <c:pt idx="60">
                  <c:v>0.25027783980875995</c:v>
                </c:pt>
                <c:pt idx="61">
                  <c:v>0.2694937109563682</c:v>
                </c:pt>
                <c:pt idx="62">
                  <c:v>0.27793750665536265</c:v>
                </c:pt>
                <c:pt idx="63">
                  <c:v>0.30150459098156546</c:v>
                </c:pt>
                <c:pt idx="64">
                  <c:v>0.32484744530864873</c:v>
                </c:pt>
                <c:pt idx="65">
                  <c:v>0.34106867552583253</c:v>
                </c:pt>
                <c:pt idx="66">
                  <c:v>0.3587740989967898</c:v>
                </c:pt>
                <c:pt idx="67">
                  <c:v>0.3730473682311839</c:v>
                </c:pt>
                <c:pt idx="68">
                  <c:v>0.37353297445159228</c:v>
                </c:pt>
                <c:pt idx="69">
                  <c:v>0.37793978423307806</c:v>
                </c:pt>
                <c:pt idx="70">
                  <c:v>0.39225719674264781</c:v>
                </c:pt>
                <c:pt idx="71">
                  <c:v>0.4392753138783263</c:v>
                </c:pt>
                <c:pt idx="72">
                  <c:v>0.46486641029690645</c:v>
                </c:pt>
                <c:pt idx="73">
                  <c:v>0.46551854700820172</c:v>
                </c:pt>
                <c:pt idx="74">
                  <c:v>0.51060899422465411</c:v>
                </c:pt>
                <c:pt idx="75">
                  <c:v>0.51088065233300028</c:v>
                </c:pt>
                <c:pt idx="76">
                  <c:v>0.53428508703687783</c:v>
                </c:pt>
                <c:pt idx="77">
                  <c:v>0.61168150624177997</c:v>
                </c:pt>
                <c:pt idx="78">
                  <c:v>0.65060795546278882</c:v>
                </c:pt>
                <c:pt idx="79">
                  <c:v>0.68182172268429042</c:v>
                </c:pt>
                <c:pt idx="80">
                  <c:v>0.71985740052673464</c:v>
                </c:pt>
                <c:pt idx="81">
                  <c:v>0.73306003565693345</c:v>
                </c:pt>
                <c:pt idx="82">
                  <c:v>0.7518872657899891</c:v>
                </c:pt>
                <c:pt idx="83">
                  <c:v>0.78082795291113882</c:v>
                </c:pt>
                <c:pt idx="84">
                  <c:v>0.78165019781188505</c:v>
                </c:pt>
                <c:pt idx="85">
                  <c:v>0.78204845086776231</c:v>
                </c:pt>
                <c:pt idx="86">
                  <c:v>0.79828478630550137</c:v>
                </c:pt>
                <c:pt idx="87">
                  <c:v>0.79867791836625202</c:v>
                </c:pt>
                <c:pt idx="88">
                  <c:v>0.80334040269430318</c:v>
                </c:pt>
                <c:pt idx="89">
                  <c:v>0.82005918392016497</c:v>
                </c:pt>
                <c:pt idx="90">
                  <c:v>0.88041500435120668</c:v>
                </c:pt>
                <c:pt idx="91">
                  <c:v>0.90533377652779734</c:v>
                </c:pt>
                <c:pt idx="92">
                  <c:v>0.94133802453946203</c:v>
                </c:pt>
                <c:pt idx="93">
                  <c:v>0.96471643569996957</c:v>
                </c:pt>
                <c:pt idx="94">
                  <c:v>0.96565394280720795</c:v>
                </c:pt>
                <c:pt idx="95">
                  <c:v>1.0065672783533728</c:v>
                </c:pt>
                <c:pt idx="96">
                  <c:v>1.0362163087975063</c:v>
                </c:pt>
                <c:pt idx="97">
                  <c:v>1.081749064807866</c:v>
                </c:pt>
                <c:pt idx="98">
                  <c:v>1.0859944914676305</c:v>
                </c:pt>
                <c:pt idx="99">
                  <c:v>1.1004810369466043</c:v>
                </c:pt>
                <c:pt idx="100">
                  <c:v>1.1145663553424328</c:v>
                </c:pt>
                <c:pt idx="101">
                  <c:v>1.1220646284833151</c:v>
                </c:pt>
                <c:pt idx="102">
                  <c:v>1.1475204091128575</c:v>
                </c:pt>
                <c:pt idx="103">
                  <c:v>1.1726898301797775</c:v>
                </c:pt>
                <c:pt idx="104">
                  <c:v>1.2238981030454426</c:v>
                </c:pt>
                <c:pt idx="105">
                  <c:v>1.2240971430504288</c:v>
                </c:pt>
                <c:pt idx="106">
                  <c:v>1.2273925974728428</c:v>
                </c:pt>
                <c:pt idx="107">
                  <c:v>1.281891355592407</c:v>
                </c:pt>
                <c:pt idx="108">
                  <c:v>1.3596057360011145</c:v>
                </c:pt>
                <c:pt idx="109">
                  <c:v>1.3606507009536131</c:v>
                </c:pt>
                <c:pt idx="110">
                  <c:v>1.3714182172746661</c:v>
                </c:pt>
                <c:pt idx="111">
                  <c:v>1.5181852580839319</c:v>
                </c:pt>
                <c:pt idx="112">
                  <c:v>1.7092709179356689</c:v>
                </c:pt>
                <c:pt idx="113">
                  <c:v>1.8111206792002434</c:v>
                </c:pt>
                <c:pt idx="114">
                  <c:v>1.8509349456630844</c:v>
                </c:pt>
                <c:pt idx="115">
                  <c:v>1.9756786572355196</c:v>
                </c:pt>
                <c:pt idx="116">
                  <c:v>2.4243293787436357</c:v>
                </c:pt>
                <c:pt idx="117">
                  <c:v>5.5163132336705871</c:v>
                </c:pt>
              </c:numCache>
            </c:numRef>
          </c:yVal>
          <c:smooth val="0"/>
          <c:extLst>
            <c:ext xmlns:c16="http://schemas.microsoft.com/office/drawing/2014/chart" uri="{C3380CC4-5D6E-409C-BE32-E72D297353CC}">
              <c16:uniqueId val="{00000001-90E8-42FD-8F33-9220A6C0F66F}"/>
            </c:ext>
          </c:extLst>
        </c:ser>
        <c:dLbls>
          <c:showLegendKey val="0"/>
          <c:showVal val="0"/>
          <c:showCatName val="0"/>
          <c:showSerName val="0"/>
          <c:showPercent val="0"/>
          <c:showBubbleSize val="0"/>
        </c:dLbls>
        <c:axId val="1155615200"/>
        <c:axId val="489612384"/>
      </c:scatterChart>
      <c:valAx>
        <c:axId val="1155615200"/>
        <c:scaling>
          <c:orientation val="minMax"/>
        </c:scaling>
        <c:delete val="0"/>
        <c:axPos val="b"/>
        <c:title>
          <c:tx>
            <c:rich>
              <a:bodyPr/>
              <a:lstStyle/>
              <a:p>
                <a:pPr>
                  <a:defRPr/>
                </a:pPr>
                <a:r>
                  <a:rPr lang="ja-JP" altLang="en-US"/>
                  <a:t>サンプル百分位数</a:t>
                </a:r>
              </a:p>
            </c:rich>
          </c:tx>
          <c:overlay val="0"/>
        </c:title>
        <c:numFmt formatCode="General" sourceLinked="1"/>
        <c:majorTickMark val="out"/>
        <c:minorTickMark val="none"/>
        <c:tickLblPos val="nextTo"/>
        <c:crossAx val="489612384"/>
        <c:crosses val="autoZero"/>
        <c:crossBetween val="midCat"/>
      </c:valAx>
      <c:valAx>
        <c:axId val="489612384"/>
        <c:scaling>
          <c:orientation val="minMax"/>
        </c:scaling>
        <c:delete val="0"/>
        <c:axPos val="l"/>
        <c:title>
          <c:tx>
            <c:rich>
              <a:bodyPr/>
              <a:lstStyle/>
              <a:p>
                <a:pPr>
                  <a:defRPr/>
                </a:pPr>
                <a:r>
                  <a:rPr lang="en-US" altLang="ja-JP"/>
                  <a:t>Y</a:t>
                </a:r>
              </a:p>
            </c:rich>
          </c:tx>
          <c:overlay val="0"/>
        </c:title>
        <c:numFmt formatCode="General" sourceLinked="1"/>
        <c:majorTickMark val="out"/>
        <c:minorTickMark val="none"/>
        <c:tickLblPos val="nextTo"/>
        <c:crossAx val="1155615200"/>
        <c:crosses val="autoZero"/>
        <c:crossBetween val="midCat"/>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scatterChart>
        <c:scatterStyle val="lineMarker"/>
        <c:varyColors val="0"/>
        <c:ser>
          <c:idx val="0"/>
          <c:order val="0"/>
          <c:tx>
            <c:strRef>
              <c:f>'近似曲線 (2)'!$H$7</c:f>
              <c:strCache>
                <c:ptCount val="1"/>
                <c:pt idx="0">
                  <c:v>Y</c:v>
                </c:pt>
              </c:strCache>
            </c:strRef>
          </c:tx>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layout>
                <c:manualLayout>
                  <c:x val="-0.3871971443569554"/>
                  <c:y val="0.36524109644809105"/>
                </c:manualLayout>
              </c:layout>
              <c:numFmt formatCode="General" sourceLinked="0"/>
              <c:spPr>
                <a:solidFill>
                  <a:schemeClr val="accent6">
                    <a:lumMod val="20000"/>
                    <a:lumOff val="80000"/>
                  </a:schemeClr>
                </a:solid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ja-JP"/>
                </a:p>
              </c:txPr>
            </c:trendlineLbl>
          </c:trendline>
          <c:xVal>
            <c:numRef>
              <c:f>'近似曲線 (2)'!$G$8:$G$35</c:f>
              <c:numCache>
                <c:formatCode>0.0_ </c:formatCode>
                <c:ptCount val="28"/>
                <c:pt idx="0">
                  <c:v>1.9663721858079271</c:v>
                </c:pt>
                <c:pt idx="1">
                  <c:v>0.55897149245389244</c:v>
                </c:pt>
                <c:pt idx="2">
                  <c:v>1.4452473596442417</c:v>
                </c:pt>
                <c:pt idx="3">
                  <c:v>0.30136986301370428</c:v>
                </c:pt>
                <c:pt idx="4">
                  <c:v>1.2018574160065327</c:v>
                </c:pt>
                <c:pt idx="5">
                  <c:v>-0.40485829959514774</c:v>
                </c:pt>
                <c:pt idx="6">
                  <c:v>0.40650406504066439</c:v>
                </c:pt>
                <c:pt idx="7">
                  <c:v>-1.3495276653171402</c:v>
                </c:pt>
                <c:pt idx="8">
                  <c:v>-0.76607387140903427</c:v>
                </c:pt>
                <c:pt idx="9">
                  <c:v>-1.2406947890818856</c:v>
                </c:pt>
                <c:pt idx="10">
                  <c:v>-0.44667783361249747</c:v>
                </c:pt>
                <c:pt idx="11">
                  <c:v>-1.1777902411665906</c:v>
                </c:pt>
                <c:pt idx="12">
                  <c:v>-4.4551645856980571</c:v>
                </c:pt>
                <c:pt idx="13">
                  <c:v>-2.7918027918027946</c:v>
                </c:pt>
                <c:pt idx="14">
                  <c:v>-16.865261228230992</c:v>
                </c:pt>
                <c:pt idx="15">
                  <c:v>6.50496141124583</c:v>
                </c:pt>
                <c:pt idx="16">
                  <c:v>7.2463768115942315</c:v>
                </c:pt>
                <c:pt idx="17">
                  <c:v>3.1531531531531414</c:v>
                </c:pt>
                <c:pt idx="18">
                  <c:v>2.9320024953212567</c:v>
                </c:pt>
                <c:pt idx="19">
                  <c:v>-2.7878787878787818</c:v>
                </c:pt>
                <c:pt idx="20">
                  <c:v>2.8366583541147037</c:v>
                </c:pt>
                <c:pt idx="21">
                  <c:v>1.2124886329190758</c:v>
                </c:pt>
                <c:pt idx="22">
                  <c:v>0.86852351003292938</c:v>
                </c:pt>
                <c:pt idx="23">
                  <c:v>2.0190023752969353</c:v>
                </c:pt>
                <c:pt idx="24">
                  <c:v>-0.55296856810244321</c:v>
                </c:pt>
                <c:pt idx="25">
                  <c:v>-0.23412350014635308</c:v>
                </c:pt>
                <c:pt idx="26">
                  <c:v>1.4960398943971995</c:v>
                </c:pt>
                <c:pt idx="27">
                  <c:v>0</c:v>
                </c:pt>
              </c:numCache>
            </c:numRef>
          </c:xVal>
          <c:yVal>
            <c:numRef>
              <c:f>'近似曲線 (2)'!$H$8:$H$35</c:f>
              <c:numCache>
                <c:formatCode>0.0_ </c:formatCode>
                <c:ptCount val="28"/>
                <c:pt idx="0">
                  <c:v>0.14787578655273137</c:v>
                </c:pt>
                <c:pt idx="1">
                  <c:v>0.78204845086776231</c:v>
                </c:pt>
                <c:pt idx="2">
                  <c:v>0.39225719674264781</c:v>
                </c:pt>
                <c:pt idx="3">
                  <c:v>0.82005918392016497</c:v>
                </c:pt>
                <c:pt idx="4">
                  <c:v>0.12283257737340136</c:v>
                </c:pt>
                <c:pt idx="5">
                  <c:v>7.6047259305127568E-2</c:v>
                </c:pt>
                <c:pt idx="6">
                  <c:v>0.3587740989967898</c:v>
                </c:pt>
                <c:pt idx="7">
                  <c:v>-0.55844806668196156</c:v>
                </c:pt>
                <c:pt idx="8">
                  <c:v>-0.12975192032300242</c:v>
                </c:pt>
                <c:pt idx="9">
                  <c:v>0.23006377602908401</c:v>
                </c:pt>
                <c:pt idx="10">
                  <c:v>0.3730473682311839</c:v>
                </c:pt>
                <c:pt idx="11">
                  <c:v>0.14596150117145612</c:v>
                </c:pt>
                <c:pt idx="12">
                  <c:v>-2.7490205205718183</c:v>
                </c:pt>
                <c:pt idx="13">
                  <c:v>0.51060899422465411</c:v>
                </c:pt>
                <c:pt idx="14">
                  <c:v>-7.7583543338700736</c:v>
                </c:pt>
                <c:pt idx="15">
                  <c:v>5.5163132336705871</c:v>
                </c:pt>
                <c:pt idx="16">
                  <c:v>1.8509349456630844</c:v>
                </c:pt>
                <c:pt idx="17">
                  <c:v>0.27793750665536265</c:v>
                </c:pt>
                <c:pt idx="18">
                  <c:v>0.37353297445159228</c:v>
                </c:pt>
                <c:pt idx="19">
                  <c:v>-0.43341234577532362</c:v>
                </c:pt>
                <c:pt idx="20">
                  <c:v>1.1220646284833151</c:v>
                </c:pt>
                <c:pt idx="21">
                  <c:v>-0.59663683878416407</c:v>
                </c:pt>
                <c:pt idx="22">
                  <c:v>1.081749064807866</c:v>
                </c:pt>
                <c:pt idx="23">
                  <c:v>-9.6010341981596525E-2</c:v>
                </c:pt>
                <c:pt idx="24">
                  <c:v>0.24807544464525222</c:v>
                </c:pt>
                <c:pt idx="25">
                  <c:v>1.2273925974728428</c:v>
                </c:pt>
                <c:pt idx="26">
                  <c:v>0.88041500435120668</c:v>
                </c:pt>
                <c:pt idx="27">
                  <c:v>-0.72868986268044011</c:v>
                </c:pt>
              </c:numCache>
            </c:numRef>
          </c:yVal>
          <c:smooth val="0"/>
          <c:extLst>
            <c:ext xmlns:c16="http://schemas.microsoft.com/office/drawing/2014/chart" uri="{C3380CC4-5D6E-409C-BE32-E72D297353CC}">
              <c16:uniqueId val="{00000001-51E7-4532-97F3-2B8EB1581EA3}"/>
            </c:ext>
          </c:extLst>
        </c:ser>
        <c:dLbls>
          <c:showLegendKey val="0"/>
          <c:showVal val="0"/>
          <c:showCatName val="0"/>
          <c:showSerName val="0"/>
          <c:showPercent val="0"/>
          <c:showBubbleSize val="0"/>
        </c:dLbls>
        <c:axId val="1155583600"/>
        <c:axId val="489617376"/>
      </c:scatterChart>
      <c:valAx>
        <c:axId val="1155583600"/>
        <c:scaling>
          <c:orientation val="minMax"/>
        </c:scaling>
        <c:delete val="0"/>
        <c:axPos val="b"/>
        <c:majorGridlines>
          <c:spPr>
            <a:ln w="9525" cap="flat" cmpd="sng" algn="ctr">
              <a:solidFill>
                <a:schemeClr val="tx1">
                  <a:lumMod val="15000"/>
                  <a:lumOff val="85000"/>
                </a:schemeClr>
              </a:solidFill>
              <a:round/>
            </a:ln>
            <a:effectLst/>
          </c:spPr>
        </c:majorGridlines>
        <c:numFmt formatCode="0.0_ "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89617376"/>
        <c:crosses val="autoZero"/>
        <c:crossBetween val="midCat"/>
      </c:valAx>
      <c:valAx>
        <c:axId val="489617376"/>
        <c:scaling>
          <c:orientation val="minMax"/>
        </c:scaling>
        <c:delete val="0"/>
        <c:axPos val="l"/>
        <c:majorGridlines>
          <c:spPr>
            <a:ln w="9525" cap="flat" cmpd="sng" algn="ctr">
              <a:solidFill>
                <a:schemeClr val="tx1">
                  <a:lumMod val="15000"/>
                  <a:lumOff val="85000"/>
                </a:schemeClr>
              </a:solidFill>
              <a:round/>
            </a:ln>
            <a:effectLst/>
          </c:spPr>
        </c:majorGridlines>
        <c:numFmt formatCode="0.0_ "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5558360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984447483189485E-2"/>
          <c:y val="5.4869676597262045E-2"/>
          <c:w val="0.88133069238220541"/>
          <c:h val="0.87490347401380753"/>
        </c:manualLayout>
      </c:layout>
      <c:scatterChart>
        <c:scatterStyle val="lineMarker"/>
        <c:varyColors val="0"/>
        <c:ser>
          <c:idx val="0"/>
          <c:order val="0"/>
          <c:tx>
            <c:strRef>
              <c:f>'近似曲線 (2)'!$H$7</c:f>
              <c:strCache>
                <c:ptCount val="1"/>
                <c:pt idx="0">
                  <c:v>Y</c:v>
                </c:pt>
              </c:strCache>
            </c:strRef>
          </c:tx>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layout>
                <c:manualLayout>
                  <c:x val="-0.4644957721133986"/>
                  <c:y val="0.26238794560730078"/>
                </c:manualLayout>
              </c:layout>
              <c:numFmt formatCode="General" sourceLinked="0"/>
              <c:spPr>
                <a:solidFill>
                  <a:schemeClr val="accent6">
                    <a:lumMod val="20000"/>
                    <a:lumOff val="80000"/>
                  </a:schemeClr>
                </a:solid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ja-JP"/>
                </a:p>
              </c:txPr>
            </c:trendlineLbl>
          </c:trendline>
          <c:xVal>
            <c:numRef>
              <c:f>'近似曲線 (2)'!$G$8:$G$35</c:f>
              <c:numCache>
                <c:formatCode>0.0_ </c:formatCode>
                <c:ptCount val="28"/>
                <c:pt idx="0">
                  <c:v>1.9663721858079271</c:v>
                </c:pt>
                <c:pt idx="1">
                  <c:v>0.55897149245389244</c:v>
                </c:pt>
                <c:pt idx="2">
                  <c:v>1.4452473596442417</c:v>
                </c:pt>
                <c:pt idx="3">
                  <c:v>0.30136986301370428</c:v>
                </c:pt>
                <c:pt idx="4">
                  <c:v>1.2018574160065327</c:v>
                </c:pt>
                <c:pt idx="5">
                  <c:v>-0.40485829959514774</c:v>
                </c:pt>
                <c:pt idx="6">
                  <c:v>0.40650406504066439</c:v>
                </c:pt>
                <c:pt idx="7">
                  <c:v>-1.3495276653171402</c:v>
                </c:pt>
                <c:pt idx="8">
                  <c:v>-0.76607387140903427</c:v>
                </c:pt>
                <c:pt idx="9">
                  <c:v>-1.2406947890818856</c:v>
                </c:pt>
                <c:pt idx="10">
                  <c:v>-0.44667783361249747</c:v>
                </c:pt>
                <c:pt idx="11">
                  <c:v>-1.1777902411665906</c:v>
                </c:pt>
                <c:pt idx="12">
                  <c:v>-4.4551645856980571</c:v>
                </c:pt>
                <c:pt idx="13">
                  <c:v>-2.7918027918027946</c:v>
                </c:pt>
                <c:pt idx="14">
                  <c:v>-16.865261228230992</c:v>
                </c:pt>
                <c:pt idx="15">
                  <c:v>6.50496141124583</c:v>
                </c:pt>
                <c:pt idx="16">
                  <c:v>7.2463768115942315</c:v>
                </c:pt>
                <c:pt idx="17">
                  <c:v>3.1531531531531414</c:v>
                </c:pt>
                <c:pt idx="18">
                  <c:v>2.9320024953212567</c:v>
                </c:pt>
                <c:pt idx="19">
                  <c:v>-2.7878787878787818</c:v>
                </c:pt>
                <c:pt idx="20">
                  <c:v>2.8366583541147037</c:v>
                </c:pt>
                <c:pt idx="21">
                  <c:v>1.2124886329190758</c:v>
                </c:pt>
                <c:pt idx="22">
                  <c:v>0.86852351003292938</c:v>
                </c:pt>
                <c:pt idx="23">
                  <c:v>2.0190023752969353</c:v>
                </c:pt>
                <c:pt idx="24">
                  <c:v>-0.55296856810244321</c:v>
                </c:pt>
                <c:pt idx="25">
                  <c:v>-0.23412350014635308</c:v>
                </c:pt>
                <c:pt idx="26">
                  <c:v>1.4960398943971995</c:v>
                </c:pt>
                <c:pt idx="27">
                  <c:v>0</c:v>
                </c:pt>
              </c:numCache>
            </c:numRef>
          </c:xVal>
          <c:yVal>
            <c:numRef>
              <c:f>'近似曲線 (2)'!$H$8:$H$35</c:f>
              <c:numCache>
                <c:formatCode>0.0_ </c:formatCode>
                <c:ptCount val="28"/>
                <c:pt idx="0">
                  <c:v>0.14787578655273137</c:v>
                </c:pt>
                <c:pt idx="1">
                  <c:v>0.78204845086776231</c:v>
                </c:pt>
                <c:pt idx="2">
                  <c:v>0.39225719674264781</c:v>
                </c:pt>
                <c:pt idx="3">
                  <c:v>0.82005918392016497</c:v>
                </c:pt>
                <c:pt idx="4">
                  <c:v>0.12283257737340136</c:v>
                </c:pt>
                <c:pt idx="5">
                  <c:v>7.6047259305127568E-2</c:v>
                </c:pt>
                <c:pt idx="6">
                  <c:v>0.3587740989967898</c:v>
                </c:pt>
                <c:pt idx="7">
                  <c:v>-0.55844806668196156</c:v>
                </c:pt>
                <c:pt idx="8">
                  <c:v>-0.12975192032300242</c:v>
                </c:pt>
                <c:pt idx="9">
                  <c:v>0.23006377602908401</c:v>
                </c:pt>
                <c:pt idx="10">
                  <c:v>0.3730473682311839</c:v>
                </c:pt>
                <c:pt idx="11">
                  <c:v>0.14596150117145612</c:v>
                </c:pt>
                <c:pt idx="12">
                  <c:v>-2.7490205205718183</c:v>
                </c:pt>
                <c:pt idx="13">
                  <c:v>0.51060899422465411</c:v>
                </c:pt>
                <c:pt idx="14">
                  <c:v>-7.7583543338700736</c:v>
                </c:pt>
                <c:pt idx="15">
                  <c:v>5.5163132336705871</c:v>
                </c:pt>
                <c:pt idx="16">
                  <c:v>1.8509349456630844</c:v>
                </c:pt>
                <c:pt idx="17">
                  <c:v>0.27793750665536265</c:v>
                </c:pt>
                <c:pt idx="18">
                  <c:v>0.37353297445159228</c:v>
                </c:pt>
                <c:pt idx="19">
                  <c:v>-0.43341234577532362</c:v>
                </c:pt>
                <c:pt idx="20">
                  <c:v>1.1220646284833151</c:v>
                </c:pt>
                <c:pt idx="21">
                  <c:v>-0.59663683878416407</c:v>
                </c:pt>
                <c:pt idx="22">
                  <c:v>1.081749064807866</c:v>
                </c:pt>
                <c:pt idx="23">
                  <c:v>-9.6010341981596525E-2</c:v>
                </c:pt>
                <c:pt idx="24">
                  <c:v>0.24807544464525222</c:v>
                </c:pt>
                <c:pt idx="25">
                  <c:v>1.2273925974728428</c:v>
                </c:pt>
                <c:pt idx="26">
                  <c:v>0.88041500435120668</c:v>
                </c:pt>
                <c:pt idx="27">
                  <c:v>-0.72868986268044011</c:v>
                </c:pt>
              </c:numCache>
            </c:numRef>
          </c:yVal>
          <c:smooth val="0"/>
          <c:extLst>
            <c:ext xmlns:c16="http://schemas.microsoft.com/office/drawing/2014/chart" uri="{C3380CC4-5D6E-409C-BE32-E72D297353CC}">
              <c16:uniqueId val="{00000001-BCE0-473B-B12E-5704726755D2}"/>
            </c:ext>
          </c:extLst>
        </c:ser>
        <c:dLbls>
          <c:showLegendKey val="0"/>
          <c:showVal val="0"/>
          <c:showCatName val="0"/>
          <c:showSerName val="0"/>
          <c:showPercent val="0"/>
          <c:showBubbleSize val="0"/>
        </c:dLbls>
        <c:axId val="1155583600"/>
        <c:axId val="489617376"/>
      </c:scatterChart>
      <c:valAx>
        <c:axId val="1155583600"/>
        <c:scaling>
          <c:orientation val="minMax"/>
        </c:scaling>
        <c:delete val="0"/>
        <c:axPos val="b"/>
        <c:majorGridlines>
          <c:spPr>
            <a:ln w="9525" cap="flat" cmpd="sng" algn="ctr">
              <a:solidFill>
                <a:schemeClr val="tx1">
                  <a:lumMod val="15000"/>
                  <a:lumOff val="85000"/>
                </a:schemeClr>
              </a:solidFill>
              <a:round/>
            </a:ln>
            <a:effectLst/>
          </c:spPr>
        </c:majorGridlines>
        <c:numFmt formatCode="0.0_ "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89617376"/>
        <c:crosses val="autoZero"/>
        <c:crossBetween val="midCat"/>
      </c:valAx>
      <c:valAx>
        <c:axId val="489617376"/>
        <c:scaling>
          <c:orientation val="minMax"/>
        </c:scaling>
        <c:delete val="0"/>
        <c:axPos val="l"/>
        <c:majorGridlines>
          <c:spPr>
            <a:ln w="9525" cap="flat" cmpd="sng" algn="ctr">
              <a:solidFill>
                <a:schemeClr val="tx1">
                  <a:lumMod val="15000"/>
                  <a:lumOff val="85000"/>
                </a:schemeClr>
              </a:solidFill>
              <a:round/>
            </a:ln>
            <a:effectLst/>
          </c:spPr>
        </c:majorGridlines>
        <c:numFmt formatCode="0.0_ "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5558360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ltLang="ja-JP"/>
              <a:t>X </a:t>
            </a:r>
            <a:r>
              <a:rPr lang="ja-JP" altLang="en-US"/>
              <a:t>値 </a:t>
            </a:r>
            <a:r>
              <a:rPr lang="en-US" altLang="ja-JP"/>
              <a:t>1 </a:t>
            </a:r>
            <a:r>
              <a:rPr lang="ja-JP" altLang="en-US"/>
              <a:t>残差グラフ</a:t>
            </a:r>
          </a:p>
        </c:rich>
      </c:tx>
      <c:overlay val="0"/>
    </c:title>
    <c:autoTitleDeleted val="0"/>
    <c:plotArea>
      <c:layout/>
      <c:scatterChart>
        <c:scatterStyle val="lineMarker"/>
        <c:varyColors val="0"/>
        <c:ser>
          <c:idx val="0"/>
          <c:order val="0"/>
          <c:spPr>
            <a:ln w="19050">
              <a:noFill/>
            </a:ln>
          </c:spPr>
          <c:xVal>
            <c:numRef>
              <c:f>'近似曲線 (2)'!$G$8:$G$35</c:f>
              <c:numCache>
                <c:formatCode>0.0_ </c:formatCode>
                <c:ptCount val="28"/>
                <c:pt idx="0">
                  <c:v>1.9663721858079271</c:v>
                </c:pt>
                <c:pt idx="1">
                  <c:v>0.55897149245389244</c:v>
                </c:pt>
                <c:pt idx="2">
                  <c:v>1.4452473596442417</c:v>
                </c:pt>
                <c:pt idx="3">
                  <c:v>0.30136986301370428</c:v>
                </c:pt>
                <c:pt idx="4">
                  <c:v>1.2018574160065327</c:v>
                </c:pt>
                <c:pt idx="5">
                  <c:v>-0.40485829959514774</c:v>
                </c:pt>
                <c:pt idx="6">
                  <c:v>0.40650406504066439</c:v>
                </c:pt>
                <c:pt idx="7">
                  <c:v>-1.3495276653171402</c:v>
                </c:pt>
                <c:pt idx="8">
                  <c:v>-0.76607387140903427</c:v>
                </c:pt>
                <c:pt idx="9">
                  <c:v>-1.2406947890818856</c:v>
                </c:pt>
                <c:pt idx="10">
                  <c:v>-0.44667783361249747</c:v>
                </c:pt>
                <c:pt idx="11">
                  <c:v>-1.1777902411665906</c:v>
                </c:pt>
                <c:pt idx="12">
                  <c:v>-4.4551645856980571</c:v>
                </c:pt>
                <c:pt idx="13">
                  <c:v>-2.7918027918027946</c:v>
                </c:pt>
                <c:pt idx="14">
                  <c:v>-16.865261228230992</c:v>
                </c:pt>
                <c:pt idx="15">
                  <c:v>6.50496141124583</c:v>
                </c:pt>
                <c:pt idx="16">
                  <c:v>7.2463768115942315</c:v>
                </c:pt>
                <c:pt idx="17">
                  <c:v>3.1531531531531414</c:v>
                </c:pt>
                <c:pt idx="18">
                  <c:v>2.9320024953212567</c:v>
                </c:pt>
                <c:pt idx="19">
                  <c:v>-2.7878787878787818</c:v>
                </c:pt>
                <c:pt idx="20">
                  <c:v>2.8366583541147037</c:v>
                </c:pt>
                <c:pt idx="21">
                  <c:v>1.2124886329190758</c:v>
                </c:pt>
                <c:pt idx="22">
                  <c:v>0.86852351003292938</c:v>
                </c:pt>
                <c:pt idx="23">
                  <c:v>2.0190023752969353</c:v>
                </c:pt>
                <c:pt idx="24">
                  <c:v>-0.55296856810244321</c:v>
                </c:pt>
                <c:pt idx="25">
                  <c:v>-0.23412350014635308</c:v>
                </c:pt>
                <c:pt idx="26">
                  <c:v>1.4960398943971995</c:v>
                </c:pt>
                <c:pt idx="27">
                  <c:v>0</c:v>
                </c:pt>
              </c:numCache>
            </c:numRef>
          </c:xVal>
          <c:yVal>
            <c:numRef>
              <c:f>'近似曲線 (2)'!$V$31:$V$148</c:f>
              <c:numCache>
                <c:formatCode>General</c:formatCode>
                <c:ptCount val="118"/>
                <c:pt idx="0">
                  <c:v>-1.1823101503504976</c:v>
                </c:pt>
                <c:pt idx="1">
                  <c:v>0.33866070454055708</c:v>
                </c:pt>
                <c:pt idx="2">
                  <c:v>-0.99866934711439215</c:v>
                </c:pt>
                <c:pt idx="3">
                  <c:v>0.9767119750282619</c:v>
                </c:pt>
                <c:pt idx="4">
                  <c:v>0.4874355442342031</c:v>
                </c:pt>
                <c:pt idx="5">
                  <c:v>1.312391532903121</c:v>
                </c:pt>
                <c:pt idx="6">
                  <c:v>-0.40488477512803567</c:v>
                </c:pt>
                <c:pt idx="7">
                  <c:v>0.34513071101052128</c:v>
                </c:pt>
                <c:pt idx="8">
                  <c:v>0.66174025406659376</c:v>
                </c:pt>
                <c:pt idx="9">
                  <c:v>-0.43028706164316111</c:v>
                </c:pt>
                <c:pt idx="10">
                  <c:v>0.19757195276543316</c:v>
                </c:pt>
                <c:pt idx="11">
                  <c:v>-0.73641467714042341</c:v>
                </c:pt>
                <c:pt idx="12">
                  <c:v>-0.83710120333610194</c:v>
                </c:pt>
                <c:pt idx="13">
                  <c:v>0.14973797928151494</c:v>
                </c:pt>
                <c:pt idx="14">
                  <c:v>0.65657515941830469</c:v>
                </c:pt>
                <c:pt idx="15">
                  <c:v>-0.24576965903204362</c:v>
                </c:pt>
                <c:pt idx="16">
                  <c:v>0.31279499968431834</c:v>
                </c:pt>
                <c:pt idx="17">
                  <c:v>0.41212926387725979</c:v>
                </c:pt>
                <c:pt idx="18">
                  <c:v>0.92795725938486384</c:v>
                </c:pt>
                <c:pt idx="19">
                  <c:v>-1.7819857567222104</c:v>
                </c:pt>
                <c:pt idx="20">
                  <c:v>2.208311738756541E-2</c:v>
                </c:pt>
                <c:pt idx="21">
                  <c:v>-0.33300671987042207</c:v>
                </c:pt>
                <c:pt idx="22">
                  <c:v>-0.69777997983729445</c:v>
                </c:pt>
                <c:pt idx="23">
                  <c:v>0.97320689957764206</c:v>
                </c:pt>
                <c:pt idx="24">
                  <c:v>-0.38750077767177049</c:v>
                </c:pt>
                <c:pt idx="25">
                  <c:v>-0.43047623179058347</c:v>
                </c:pt>
                <c:pt idx="26">
                  <c:v>0.29825024491241536</c:v>
                </c:pt>
                <c:pt idx="27">
                  <c:v>1.3675175392713195</c:v>
                </c:pt>
                <c:pt idx="28">
                  <c:v>7.7207292190472732E-2</c:v>
                </c:pt>
                <c:pt idx="29">
                  <c:v>-5.7526700953313137E-2</c:v>
                </c:pt>
                <c:pt idx="30">
                  <c:v>0.43326800881623628</c:v>
                </c:pt>
                <c:pt idx="31">
                  <c:v>-7.7803581214361262E-2</c:v>
                </c:pt>
                <c:pt idx="32">
                  <c:v>-0.2930416564400562</c:v>
                </c:pt>
                <c:pt idx="33">
                  <c:v>-0.40113659797622292</c:v>
                </c:pt>
                <c:pt idx="34">
                  <c:v>-0.13470222137396792</c:v>
                </c:pt>
                <c:pt idx="35">
                  <c:v>-0.31423056710768171</c:v>
                </c:pt>
                <c:pt idx="36">
                  <c:v>0.5186689782767373</c:v>
                </c:pt>
                <c:pt idx="37">
                  <c:v>-0.30411114164157937</c:v>
                </c:pt>
                <c:pt idx="38">
                  <c:v>-0.20968474186538288</c:v>
                </c:pt>
                <c:pt idx="39">
                  <c:v>-0.11901481500110112</c:v>
                </c:pt>
                <c:pt idx="40">
                  <c:v>-0.4908694709895185</c:v>
                </c:pt>
                <c:pt idx="41">
                  <c:v>0.14530376377010801</c:v>
                </c:pt>
                <c:pt idx="42">
                  <c:v>-0.2230830621093485</c:v>
                </c:pt>
                <c:pt idx="43">
                  <c:v>0.31555784646100671</c:v>
                </c:pt>
                <c:pt idx="44">
                  <c:v>0.33662025710955479</c:v>
                </c:pt>
                <c:pt idx="45">
                  <c:v>0.90929923087404885</c:v>
                </c:pt>
                <c:pt idx="46">
                  <c:v>-0.41827466569920912</c:v>
                </c:pt>
                <c:pt idx="47">
                  <c:v>-0.44947543659747502</c:v>
                </c:pt>
                <c:pt idx="48">
                  <c:v>-0.27559293444992528</c:v>
                </c:pt>
                <c:pt idx="49">
                  <c:v>-0.51498642622494817</c:v>
                </c:pt>
                <c:pt idx="50">
                  <c:v>1.1345008938433512</c:v>
                </c:pt>
                <c:pt idx="51">
                  <c:v>0.58576156305018057</c:v>
                </c:pt>
                <c:pt idx="52">
                  <c:v>-0.30100002628559708</c:v>
                </c:pt>
                <c:pt idx="53">
                  <c:v>-0.51500674953724523</c:v>
                </c:pt>
                <c:pt idx="54">
                  <c:v>0.34075206716011736</c:v>
                </c:pt>
                <c:pt idx="55">
                  <c:v>0.47838263034465534</c:v>
                </c:pt>
                <c:pt idx="56">
                  <c:v>-0.12626367059386179</c:v>
                </c:pt>
                <c:pt idx="57">
                  <c:v>-3.4403706296056713E-2</c:v>
                </c:pt>
                <c:pt idx="58">
                  <c:v>0.77701989412711381</c:v>
                </c:pt>
                <c:pt idx="59">
                  <c:v>0.59345826112745037</c:v>
                </c:pt>
                <c:pt idx="60">
                  <c:v>1.2993308483263766</c:v>
                </c:pt>
                <c:pt idx="61">
                  <c:v>-1.893302530188232</c:v>
                </c:pt>
                <c:pt idx="62">
                  <c:v>-1.0955040969766459</c:v>
                </c:pt>
                <c:pt idx="63">
                  <c:v>-0.9581772710798937</c:v>
                </c:pt>
                <c:pt idx="64">
                  <c:v>0.38399866079142453</c:v>
                </c:pt>
                <c:pt idx="65">
                  <c:v>1.2335868614754184</c:v>
                </c:pt>
                <c:pt idx="66">
                  <c:v>-1.4309575670052141</c:v>
                </c:pt>
                <c:pt idx="67">
                  <c:v>-0.88403883123408167</c:v>
                </c:pt>
                <c:pt idx="68">
                  <c:v>0.30420463938372055</c:v>
                </c:pt>
                <c:pt idx="69">
                  <c:v>0.79872291308262766</c:v>
                </c:pt>
                <c:pt idx="70">
                  <c:v>-0.89012873202698994</c:v>
                </c:pt>
                <c:pt idx="71">
                  <c:v>0.60643320579142168</c:v>
                </c:pt>
                <c:pt idx="72">
                  <c:v>-0.64886854431570162</c:v>
                </c:pt>
                <c:pt idx="73">
                  <c:v>0.30891274331405905</c:v>
                </c:pt>
                <c:pt idx="74">
                  <c:v>0.11071961365566726</c:v>
                </c:pt>
                <c:pt idx="75">
                  <c:v>0.55849922524968176</c:v>
                </c:pt>
                <c:pt idx="76">
                  <c:v>-7.2223623878282406E-2</c:v>
                </c:pt>
                <c:pt idx="77">
                  <c:v>0.18614367583692071</c:v>
                </c:pt>
                <c:pt idx="78">
                  <c:v>-0.90079109923581879</c:v>
                </c:pt>
                <c:pt idx="79">
                  <c:v>1.0384371517548785E-2</c:v>
                </c:pt>
                <c:pt idx="80">
                  <c:v>-1.0621318576566265</c:v>
                </c:pt>
                <c:pt idx="81">
                  <c:v>1.8143217282335478E-2</c:v>
                </c:pt>
                <c:pt idx="82">
                  <c:v>0.29707921453924646</c:v>
                </c:pt>
                <c:pt idx="83">
                  <c:v>1.2695168524643587</c:v>
                </c:pt>
                <c:pt idx="84">
                  <c:v>9.9546924727448347E-2</c:v>
                </c:pt>
                <c:pt idx="85">
                  <c:v>6.5365353240530957E-2</c:v>
                </c:pt>
                <c:pt idx="86">
                  <c:v>-9.2891668671111122E-2</c:v>
                </c:pt>
                <c:pt idx="87">
                  <c:v>0.65898407954365668</c:v>
                </c:pt>
                <c:pt idx="88">
                  <c:v>-0.13106613561390931</c:v>
                </c:pt>
                <c:pt idx="89">
                  <c:v>-0.19232400605510191</c:v>
                </c:pt>
                <c:pt idx="90">
                  <c:v>-0.5942754532700274</c:v>
                </c:pt>
                <c:pt idx="91">
                  <c:v>0.48249475805153175</c:v>
                </c:pt>
                <c:pt idx="92">
                  <c:v>-0.18601138277348406</c:v>
                </c:pt>
                <c:pt idx="93">
                  <c:v>0.60151571785279356</c:v>
                </c:pt>
                <c:pt idx="94">
                  <c:v>-0.3788950479363018</c:v>
                </c:pt>
                <c:pt idx="95">
                  <c:v>7.95975110209238E-2</c:v>
                </c:pt>
                <c:pt idx="96">
                  <c:v>0.10716816525880168</c:v>
                </c:pt>
                <c:pt idx="97">
                  <c:v>-0.25781941648651452</c:v>
                </c:pt>
                <c:pt idx="98">
                  <c:v>-1.2607063474259717E-2</c:v>
                </c:pt>
                <c:pt idx="99">
                  <c:v>0.49646680427987022</c:v>
                </c:pt>
                <c:pt idx="100">
                  <c:v>0.38974897283492349</c:v>
                </c:pt>
                <c:pt idx="101">
                  <c:v>0.39258238867559103</c:v>
                </c:pt>
                <c:pt idx="102">
                  <c:v>-1.4717351944600321</c:v>
                </c:pt>
                <c:pt idx="103">
                  <c:v>1.2648024579841821</c:v>
                </c:pt>
                <c:pt idx="104">
                  <c:v>-2.5783578907066111</c:v>
                </c:pt>
                <c:pt idx="105">
                  <c:v>3.3468723331742245</c:v>
                </c:pt>
                <c:pt idx="106">
                  <c:v>-0.55166530956191684</c:v>
                </c:pt>
                <c:pt idx="107">
                  <c:v>-0.83743107451262655</c:v>
                </c:pt>
                <c:pt idx="108">
                  <c:v>-0.67228843430311014</c:v>
                </c:pt>
                <c:pt idx="109">
                  <c:v>0.31954710231303607</c:v>
                </c:pt>
                <c:pt idx="110">
                  <c:v>0.10622692175372528</c:v>
                </c:pt>
                <c:pt idx="111">
                  <c:v>-1.1017077554176566</c:v>
                </c:pt>
                <c:pt idx="112">
                  <c:v>0.68484785447343921</c:v>
                </c:pt>
                <c:pt idx="113">
                  <c:v>-0.85471265562172782</c:v>
                </c:pt>
                <c:pt idx="114">
                  <c:v>0.29820322175048436</c:v>
                </c:pt>
                <c:pt idx="115">
                  <c:v>1.1772503906148113</c:v>
                </c:pt>
                <c:pt idx="116">
                  <c:v>0.28617325429873786</c:v>
                </c:pt>
                <c:pt idx="117">
                  <c:v>-0.85245892459878247</c:v>
                </c:pt>
              </c:numCache>
            </c:numRef>
          </c:yVal>
          <c:smooth val="0"/>
          <c:extLst>
            <c:ext xmlns:c16="http://schemas.microsoft.com/office/drawing/2014/chart" uri="{C3380CC4-5D6E-409C-BE32-E72D297353CC}">
              <c16:uniqueId val="{00000000-75A2-45BE-9E2F-87C02AA35EB3}"/>
            </c:ext>
          </c:extLst>
        </c:ser>
        <c:dLbls>
          <c:showLegendKey val="0"/>
          <c:showVal val="0"/>
          <c:showCatName val="0"/>
          <c:showSerName val="0"/>
          <c:showPercent val="0"/>
          <c:showBubbleSize val="0"/>
        </c:dLbls>
        <c:axId val="1155615200"/>
        <c:axId val="489639008"/>
      </c:scatterChart>
      <c:valAx>
        <c:axId val="1155615200"/>
        <c:scaling>
          <c:orientation val="minMax"/>
        </c:scaling>
        <c:delete val="0"/>
        <c:axPos val="b"/>
        <c:title>
          <c:tx>
            <c:rich>
              <a:bodyPr/>
              <a:lstStyle/>
              <a:p>
                <a:pPr>
                  <a:defRPr/>
                </a:pPr>
                <a:r>
                  <a:rPr lang="en-US" altLang="ja-JP"/>
                  <a:t>X </a:t>
                </a:r>
                <a:r>
                  <a:rPr lang="ja-JP" altLang="en-US"/>
                  <a:t>値 </a:t>
                </a:r>
                <a:r>
                  <a:rPr lang="en-US" altLang="ja-JP"/>
                  <a:t>1</a:t>
                </a:r>
              </a:p>
            </c:rich>
          </c:tx>
          <c:overlay val="0"/>
        </c:title>
        <c:numFmt formatCode="0.0_ " sourceLinked="1"/>
        <c:majorTickMark val="out"/>
        <c:minorTickMark val="none"/>
        <c:tickLblPos val="nextTo"/>
        <c:crossAx val="489639008"/>
        <c:crosses val="autoZero"/>
        <c:crossBetween val="midCat"/>
      </c:valAx>
      <c:valAx>
        <c:axId val="489639008"/>
        <c:scaling>
          <c:orientation val="minMax"/>
        </c:scaling>
        <c:delete val="0"/>
        <c:axPos val="l"/>
        <c:title>
          <c:tx>
            <c:rich>
              <a:bodyPr/>
              <a:lstStyle/>
              <a:p>
                <a:pPr>
                  <a:defRPr/>
                </a:pPr>
                <a:r>
                  <a:rPr lang="ja-JP" altLang="en-US"/>
                  <a:t>残差</a:t>
                </a:r>
              </a:p>
            </c:rich>
          </c:tx>
          <c:overlay val="0"/>
        </c:title>
        <c:numFmt formatCode="General" sourceLinked="1"/>
        <c:majorTickMark val="out"/>
        <c:minorTickMark val="none"/>
        <c:tickLblPos val="nextTo"/>
        <c:crossAx val="1155615200"/>
        <c:crosses val="autoZero"/>
        <c:crossBetween val="midCat"/>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ltLang="ja-JP"/>
              <a:t>X </a:t>
            </a:r>
            <a:r>
              <a:rPr lang="ja-JP" altLang="en-US"/>
              <a:t>値 </a:t>
            </a:r>
            <a:r>
              <a:rPr lang="en-US" altLang="ja-JP"/>
              <a:t>1 </a:t>
            </a:r>
            <a:r>
              <a:rPr lang="ja-JP" altLang="en-US"/>
              <a:t>観測値グラフ</a:t>
            </a:r>
          </a:p>
        </c:rich>
      </c:tx>
      <c:overlay val="0"/>
    </c:title>
    <c:autoTitleDeleted val="0"/>
    <c:plotArea>
      <c:layout/>
      <c:scatterChart>
        <c:scatterStyle val="lineMarker"/>
        <c:varyColors val="0"/>
        <c:ser>
          <c:idx val="0"/>
          <c:order val="0"/>
          <c:tx>
            <c:v>Y</c:v>
          </c:tx>
          <c:spPr>
            <a:ln w="19050">
              <a:noFill/>
            </a:ln>
          </c:spPr>
          <c:xVal>
            <c:numRef>
              <c:f>'近似曲線 (2)'!$G$8:$G$35</c:f>
              <c:numCache>
                <c:formatCode>0.0_ </c:formatCode>
                <c:ptCount val="28"/>
                <c:pt idx="0">
                  <c:v>1.9663721858079271</c:v>
                </c:pt>
                <c:pt idx="1">
                  <c:v>0.55897149245389244</c:v>
                </c:pt>
                <c:pt idx="2">
                  <c:v>1.4452473596442417</c:v>
                </c:pt>
                <c:pt idx="3">
                  <c:v>0.30136986301370428</c:v>
                </c:pt>
                <c:pt idx="4">
                  <c:v>1.2018574160065327</c:v>
                </c:pt>
                <c:pt idx="5">
                  <c:v>-0.40485829959514774</c:v>
                </c:pt>
                <c:pt idx="6">
                  <c:v>0.40650406504066439</c:v>
                </c:pt>
                <c:pt idx="7">
                  <c:v>-1.3495276653171402</c:v>
                </c:pt>
                <c:pt idx="8">
                  <c:v>-0.76607387140903427</c:v>
                </c:pt>
                <c:pt idx="9">
                  <c:v>-1.2406947890818856</c:v>
                </c:pt>
                <c:pt idx="10">
                  <c:v>-0.44667783361249747</c:v>
                </c:pt>
                <c:pt idx="11">
                  <c:v>-1.1777902411665906</c:v>
                </c:pt>
                <c:pt idx="12">
                  <c:v>-4.4551645856980571</c:v>
                </c:pt>
                <c:pt idx="13">
                  <c:v>-2.7918027918027946</c:v>
                </c:pt>
                <c:pt idx="14">
                  <c:v>-16.865261228230992</c:v>
                </c:pt>
                <c:pt idx="15">
                  <c:v>6.50496141124583</c:v>
                </c:pt>
                <c:pt idx="16">
                  <c:v>7.2463768115942315</c:v>
                </c:pt>
                <c:pt idx="17">
                  <c:v>3.1531531531531414</c:v>
                </c:pt>
                <c:pt idx="18">
                  <c:v>2.9320024953212567</c:v>
                </c:pt>
                <c:pt idx="19">
                  <c:v>-2.7878787878787818</c:v>
                </c:pt>
                <c:pt idx="20">
                  <c:v>2.8366583541147037</c:v>
                </c:pt>
                <c:pt idx="21">
                  <c:v>1.2124886329190758</c:v>
                </c:pt>
                <c:pt idx="22">
                  <c:v>0.86852351003292938</c:v>
                </c:pt>
                <c:pt idx="23">
                  <c:v>2.0190023752969353</c:v>
                </c:pt>
                <c:pt idx="24">
                  <c:v>-0.55296856810244321</c:v>
                </c:pt>
                <c:pt idx="25">
                  <c:v>-0.23412350014635308</c:v>
                </c:pt>
                <c:pt idx="26">
                  <c:v>1.4960398943971995</c:v>
                </c:pt>
                <c:pt idx="27">
                  <c:v>0</c:v>
                </c:pt>
              </c:numCache>
            </c:numRef>
          </c:xVal>
          <c:yVal>
            <c:numRef>
              <c:f>'近似曲線 (2)'!$H$8:$H$35</c:f>
              <c:numCache>
                <c:formatCode>0.0_ </c:formatCode>
                <c:ptCount val="28"/>
                <c:pt idx="0">
                  <c:v>0.14787578655273137</c:v>
                </c:pt>
                <c:pt idx="1">
                  <c:v>0.78204845086776231</c:v>
                </c:pt>
                <c:pt idx="2">
                  <c:v>0.39225719674264781</c:v>
                </c:pt>
                <c:pt idx="3">
                  <c:v>0.82005918392016497</c:v>
                </c:pt>
                <c:pt idx="4">
                  <c:v>0.12283257737340136</c:v>
                </c:pt>
                <c:pt idx="5">
                  <c:v>7.6047259305127568E-2</c:v>
                </c:pt>
                <c:pt idx="6">
                  <c:v>0.3587740989967898</c:v>
                </c:pt>
                <c:pt idx="7">
                  <c:v>-0.55844806668196156</c:v>
                </c:pt>
                <c:pt idx="8">
                  <c:v>-0.12975192032300242</c:v>
                </c:pt>
                <c:pt idx="9">
                  <c:v>0.23006377602908401</c:v>
                </c:pt>
                <c:pt idx="10">
                  <c:v>0.3730473682311839</c:v>
                </c:pt>
                <c:pt idx="11">
                  <c:v>0.14596150117145612</c:v>
                </c:pt>
                <c:pt idx="12">
                  <c:v>-2.7490205205718183</c:v>
                </c:pt>
                <c:pt idx="13">
                  <c:v>0.51060899422465411</c:v>
                </c:pt>
                <c:pt idx="14">
                  <c:v>-7.7583543338700736</c:v>
                </c:pt>
                <c:pt idx="15">
                  <c:v>5.5163132336705871</c:v>
                </c:pt>
                <c:pt idx="16">
                  <c:v>1.8509349456630844</c:v>
                </c:pt>
                <c:pt idx="17">
                  <c:v>0.27793750665536265</c:v>
                </c:pt>
                <c:pt idx="18">
                  <c:v>0.37353297445159228</c:v>
                </c:pt>
                <c:pt idx="19">
                  <c:v>-0.43341234577532362</c:v>
                </c:pt>
                <c:pt idx="20">
                  <c:v>1.1220646284833151</c:v>
                </c:pt>
                <c:pt idx="21">
                  <c:v>-0.59663683878416407</c:v>
                </c:pt>
                <c:pt idx="22">
                  <c:v>1.081749064807866</c:v>
                </c:pt>
                <c:pt idx="23">
                  <c:v>-9.6010341981596525E-2</c:v>
                </c:pt>
                <c:pt idx="24">
                  <c:v>0.24807544464525222</c:v>
                </c:pt>
                <c:pt idx="25">
                  <c:v>1.2273925974728428</c:v>
                </c:pt>
                <c:pt idx="26">
                  <c:v>0.88041500435120668</c:v>
                </c:pt>
                <c:pt idx="27">
                  <c:v>-0.72868986268044011</c:v>
                </c:pt>
              </c:numCache>
            </c:numRef>
          </c:yVal>
          <c:smooth val="0"/>
          <c:extLst>
            <c:ext xmlns:c16="http://schemas.microsoft.com/office/drawing/2014/chart" uri="{C3380CC4-5D6E-409C-BE32-E72D297353CC}">
              <c16:uniqueId val="{00000000-C39D-43E9-8E09-2ECBD61E285B}"/>
            </c:ext>
          </c:extLst>
        </c:ser>
        <c:ser>
          <c:idx val="1"/>
          <c:order val="1"/>
          <c:tx>
            <c:v>予測値: Y</c:v>
          </c:tx>
          <c:spPr>
            <a:ln w="19050">
              <a:noFill/>
            </a:ln>
          </c:spPr>
          <c:xVal>
            <c:numRef>
              <c:f>'近似曲線 (2)'!$G$8:$G$35</c:f>
              <c:numCache>
                <c:formatCode>0.0_ </c:formatCode>
                <c:ptCount val="28"/>
                <c:pt idx="0">
                  <c:v>1.9663721858079271</c:v>
                </c:pt>
                <c:pt idx="1">
                  <c:v>0.55897149245389244</c:v>
                </c:pt>
                <c:pt idx="2">
                  <c:v>1.4452473596442417</c:v>
                </c:pt>
                <c:pt idx="3">
                  <c:v>0.30136986301370428</c:v>
                </c:pt>
                <c:pt idx="4">
                  <c:v>1.2018574160065327</c:v>
                </c:pt>
                <c:pt idx="5">
                  <c:v>-0.40485829959514774</c:v>
                </c:pt>
                <c:pt idx="6">
                  <c:v>0.40650406504066439</c:v>
                </c:pt>
                <c:pt idx="7">
                  <c:v>-1.3495276653171402</c:v>
                </c:pt>
                <c:pt idx="8">
                  <c:v>-0.76607387140903427</c:v>
                </c:pt>
                <c:pt idx="9">
                  <c:v>-1.2406947890818856</c:v>
                </c:pt>
                <c:pt idx="10">
                  <c:v>-0.44667783361249747</c:v>
                </c:pt>
                <c:pt idx="11">
                  <c:v>-1.1777902411665906</c:v>
                </c:pt>
                <c:pt idx="12">
                  <c:v>-4.4551645856980571</c:v>
                </c:pt>
                <c:pt idx="13">
                  <c:v>-2.7918027918027946</c:v>
                </c:pt>
                <c:pt idx="14">
                  <c:v>-16.865261228230992</c:v>
                </c:pt>
                <c:pt idx="15">
                  <c:v>6.50496141124583</c:v>
                </c:pt>
                <c:pt idx="16">
                  <c:v>7.2463768115942315</c:v>
                </c:pt>
                <c:pt idx="17">
                  <c:v>3.1531531531531414</c:v>
                </c:pt>
                <c:pt idx="18">
                  <c:v>2.9320024953212567</c:v>
                </c:pt>
                <c:pt idx="19">
                  <c:v>-2.7878787878787818</c:v>
                </c:pt>
                <c:pt idx="20">
                  <c:v>2.8366583541147037</c:v>
                </c:pt>
                <c:pt idx="21">
                  <c:v>1.2124886329190758</c:v>
                </c:pt>
                <c:pt idx="22">
                  <c:v>0.86852351003292938</c:v>
                </c:pt>
                <c:pt idx="23">
                  <c:v>2.0190023752969353</c:v>
                </c:pt>
                <c:pt idx="24">
                  <c:v>-0.55296856810244321</c:v>
                </c:pt>
                <c:pt idx="25">
                  <c:v>-0.23412350014635308</c:v>
                </c:pt>
                <c:pt idx="26">
                  <c:v>1.4960398943971995</c:v>
                </c:pt>
                <c:pt idx="27">
                  <c:v>0</c:v>
                </c:pt>
              </c:numCache>
            </c:numRef>
          </c:xVal>
          <c:yVal>
            <c:numRef>
              <c:f>'近似曲線 (2)'!$U$31:$U$148</c:f>
              <c:numCache>
                <c:formatCode>General</c:formatCode>
                <c:ptCount val="118"/>
                <c:pt idx="0">
                  <c:v>0.62900082594669893</c:v>
                </c:pt>
                <c:pt idx="1">
                  <c:v>0.80885970457230039</c:v>
                </c:pt>
                <c:pt idx="2">
                  <c:v>0.61041079886587668</c:v>
                </c:pt>
                <c:pt idx="3">
                  <c:v>0.12376906191834239</c:v>
                </c:pt>
                <c:pt idx="4">
                  <c:v>0.45390248030525893</c:v>
                </c:pt>
                <c:pt idx="5">
                  <c:v>-0.13970170272334351</c:v>
                </c:pt>
                <c:pt idx="6">
                  <c:v>0.65516261493679562</c:v>
                </c:pt>
                <c:pt idx="7">
                  <c:v>0.45820969168378189</c:v>
                </c:pt>
                <c:pt idx="8">
                  <c:v>0.62015110152581321</c:v>
                </c:pt>
                <c:pt idx="9">
                  <c:v>0.56153482109872277</c:v>
                </c:pt>
                <c:pt idx="10">
                  <c:v>0.9169944025769996</c:v>
                </c:pt>
                <c:pt idx="11">
                  <c:v>0.98562287728787346</c:v>
                </c:pt>
                <c:pt idx="12">
                  <c:v>9.5171422814713275E-2</c:v>
                </c:pt>
                <c:pt idx="13">
                  <c:v>4.7439279229915934E-2</c:v>
                </c:pt>
                <c:pt idx="14">
                  <c:v>-0.62225706231380173</c:v>
                </c:pt>
                <c:pt idx="15">
                  <c:v>-0.97347750891491691</c:v>
                </c:pt>
                <c:pt idx="16">
                  <c:v>-0.74921894977189096</c:v>
                </c:pt>
                <c:pt idx="17">
                  <c:v>-0.23122017974814749</c:v>
                </c:pt>
                <c:pt idx="18">
                  <c:v>-0.12967247307936244</c:v>
                </c:pt>
                <c:pt idx="19">
                  <c:v>0.41120728217090952</c:v>
                </c:pt>
                <c:pt idx="20">
                  <c:v>0.35585666684551265</c:v>
                </c:pt>
                <c:pt idx="21">
                  <c:v>0.8672918069072999</c:v>
                </c:pt>
                <c:pt idx="22">
                  <c:v>0.72735538514224796</c:v>
                </c:pt>
                <c:pt idx="23">
                  <c:v>0.73606401835802682</c:v>
                </c:pt>
                <c:pt idx="24">
                  <c:v>0.85236718796867694</c:v>
                </c:pt>
                <c:pt idx="25">
                  <c:v>0.46057306019469535</c:v>
                </c:pt>
                <c:pt idx="26">
                  <c:v>0.6664661907875542</c:v>
                </c:pt>
                <c:pt idx="27">
                  <c:v>-0.61563027348133048</c:v>
                </c:pt>
                <c:pt idx="28">
                  <c:v>-0.83471525590037077</c:v>
                </c:pt>
                <c:pt idx="29">
                  <c:v>-1.0230253342606137</c:v>
                </c:pt>
                <c:pt idx="30">
                  <c:v>-0.78939911805530871</c:v>
                </c:pt>
                <c:pt idx="31">
                  <c:v>0.26114215199871882</c:v>
                </c:pt>
                <c:pt idx="32">
                  <c:v>1.0917195748063082</c:v>
                </c:pt>
                <c:pt idx="33">
                  <c:v>0.72598404328487165</c:v>
                </c:pt>
                <c:pt idx="34">
                  <c:v>0.40419593233033613</c:v>
                </c:pt>
                <c:pt idx="35">
                  <c:v>0.3818639584329977</c:v>
                </c:pt>
                <c:pt idx="36">
                  <c:v>0.16315274440755317</c:v>
                </c:pt>
                <c:pt idx="37">
                  <c:v>0.60561573262314483</c:v>
                </c:pt>
                <c:pt idx="38">
                  <c:v>1.2956792333330134</c:v>
                </c:pt>
                <c:pt idx="39">
                  <c:v>0.85207485065803457</c:v>
                </c:pt>
                <c:pt idx="40">
                  <c:v>0.50705709431548041</c:v>
                </c:pt>
                <c:pt idx="41">
                  <c:v>0.46637774247167196</c:v>
                </c:pt>
                <c:pt idx="42">
                  <c:v>3.4580546695333308E-2</c:v>
                </c:pt>
                <c:pt idx="43">
                  <c:v>0.19532280587199358</c:v>
                </c:pt>
                <c:pt idx="44">
                  <c:v>0.44502994070233026</c:v>
                </c:pt>
                <c:pt idx="45">
                  <c:v>9.7268047479323883E-2</c:v>
                </c:pt>
                <c:pt idx="46">
                  <c:v>0.60118964253462903</c:v>
                </c:pt>
                <c:pt idx="47">
                  <c:v>0.60275905796368867</c:v>
                </c:pt>
                <c:pt idx="48">
                  <c:v>0.43258612052029144</c:v>
                </c:pt>
                <c:pt idx="49">
                  <c:v>0.31065538020248784</c:v>
                </c:pt>
                <c:pt idx="50">
                  <c:v>0.22510484215776322</c:v>
                </c:pt>
                <c:pt idx="51">
                  <c:v>6.4846392412608242E-2</c:v>
                </c:pt>
                <c:pt idx="52">
                  <c:v>0.34303552267416138</c:v>
                </c:pt>
                <c:pt idx="53">
                  <c:v>-2.6979717953129673E-2</c:v>
                </c:pt>
                <c:pt idx="54">
                  <c:v>9.8523246718208946E-2</c:v>
                </c:pt>
                <c:pt idx="55">
                  <c:v>-0.13731395481882278</c:v>
                </c:pt>
                <c:pt idx="56">
                  <c:v>-0.44523102485760124</c:v>
                </c:pt>
                <c:pt idx="57">
                  <c:v>-1.199532418155276</c:v>
                </c:pt>
                <c:pt idx="58">
                  <c:v>-3.2530622774139237</c:v>
                </c:pt>
                <c:pt idx="59">
                  <c:v>-5.4193100684329618</c:v>
                </c:pt>
                <c:pt idx="60">
                  <c:v>0.67634780890914292</c:v>
                </c:pt>
                <c:pt idx="61">
                  <c:v>1.8614871537598485</c:v>
                </c:pt>
                <c:pt idx="62">
                  <c:v>2.3194022000220884</c:v>
                </c:pt>
                <c:pt idx="63">
                  <c:v>1.9943935798774</c:v>
                </c:pt>
                <c:pt idx="64">
                  <c:v>0.8400984822590043</c:v>
                </c:pt>
                <c:pt idx="65">
                  <c:v>0.57753381772482504</c:v>
                </c:pt>
                <c:pt idx="66">
                  <c:v>0.60997608831957573</c:v>
                </c:pt>
                <c:pt idx="67">
                  <c:v>-0.18266572948367113</c:v>
                </c:pt>
                <c:pt idx="68">
                  <c:v>-1.1527127651811009</c:v>
                </c:pt>
                <c:pt idx="69">
                  <c:v>1.6256064656610081</c:v>
                </c:pt>
                <c:pt idx="70">
                  <c:v>0.75869088842911037</c:v>
                </c:pt>
                <c:pt idx="71">
                  <c:v>0.76498501148324438</c:v>
                </c:pt>
                <c:pt idx="72">
                  <c:v>-0.25512094371576888</c:v>
                </c:pt>
                <c:pt idx="73">
                  <c:v>-0.69002175625059303</c:v>
                </c:pt>
                <c:pt idx="74">
                  <c:v>-0.1643030339683583</c:v>
                </c:pt>
                <c:pt idx="75">
                  <c:v>0.8021514757039313</c:v>
                </c:pt>
                <c:pt idx="76">
                  <c:v>0.97755740040607975</c:v>
                </c:pt>
                <c:pt idx="77">
                  <c:v>0.77951026697028725</c:v>
                </c:pt>
                <c:pt idx="78">
                  <c:v>0.79325767371487754</c:v>
                </c:pt>
                <c:pt idx="79">
                  <c:v>0.77044358139359004</c:v>
                </c:pt>
                <c:pt idx="80">
                  <c:v>-0.72687717209433089</c:v>
                </c:pt>
                <c:pt idx="81">
                  <c:v>7.9162153453617101E-2</c:v>
                </c:pt>
                <c:pt idx="82">
                  <c:v>0.16843933246895529</c:v>
                </c:pt>
                <c:pt idx="83">
                  <c:v>0.24866840561957318</c:v>
                </c:pt>
                <c:pt idx="84">
                  <c:v>6.1566435958070723E-2</c:v>
                </c:pt>
                <c:pt idx="85">
                  <c:v>4.3635756649741161E-2</c:v>
                </c:pt>
                <c:pt idx="86">
                  <c:v>-8.1539203978767544E-2</c:v>
                </c:pt>
                <c:pt idx="87">
                  <c:v>6.0873320983077947E-2</c:v>
                </c:pt>
                <c:pt idx="88">
                  <c:v>-2.2745070902032982E-3</c:v>
                </c:pt>
                <c:pt idx="89">
                  <c:v>0.39494931889706164</c:v>
                </c:pt>
                <c:pt idx="90">
                  <c:v>0.74215123982275877</c:v>
                </c:pt>
                <c:pt idx="91">
                  <c:v>0.29955369281623057</c:v>
                </c:pt>
                <c:pt idx="92">
                  <c:v>0.57826857951613186</c:v>
                </c:pt>
                <c:pt idx="93">
                  <c:v>0.21854346606737141</c:v>
                </c:pt>
                <c:pt idx="94">
                  <c:v>0.50172762530970316</c:v>
                </c:pt>
                <c:pt idx="95">
                  <c:v>-3.5502517157962321E-3</c:v>
                </c:pt>
                <c:pt idx="96">
                  <c:v>0.25160593373798812</c:v>
                </c:pt>
                <c:pt idx="97">
                  <c:v>-0.30062865019544704</c:v>
                </c:pt>
                <c:pt idx="98">
                  <c:v>-0.11714485684874271</c:v>
                </c:pt>
                <c:pt idx="99">
                  <c:v>-0.26640302825078621</c:v>
                </c:pt>
                <c:pt idx="100">
                  <c:v>-1.6701604603739595E-2</c:v>
                </c:pt>
                <c:pt idx="101">
                  <c:v>-0.24662088750413488</c:v>
                </c:pt>
                <c:pt idx="102">
                  <c:v>-1.2772853261117862</c:v>
                </c:pt>
                <c:pt idx="103">
                  <c:v>-0.754193463759528</c:v>
                </c:pt>
                <c:pt idx="104">
                  <c:v>-5.1799964431634624</c:v>
                </c:pt>
                <c:pt idx="105">
                  <c:v>2.1694409004963626</c:v>
                </c:pt>
                <c:pt idx="106">
                  <c:v>2.4026002552250012</c:v>
                </c:pt>
                <c:pt idx="107">
                  <c:v>1.1153685811679892</c:v>
                </c:pt>
                <c:pt idx="108">
                  <c:v>1.0458214087547024</c:v>
                </c:pt>
                <c:pt idx="109">
                  <c:v>-0.75295944808835968</c:v>
                </c:pt>
                <c:pt idx="110">
                  <c:v>1.0158377067295898</c:v>
                </c:pt>
                <c:pt idx="111">
                  <c:v>0.50507091663349268</c:v>
                </c:pt>
                <c:pt idx="112">
                  <c:v>0.39690121033442682</c:v>
                </c:pt>
                <c:pt idx="113">
                  <c:v>0.7587023136401313</c:v>
                </c:pt>
                <c:pt idx="114">
                  <c:v>-5.0127777105232141E-2</c:v>
                </c:pt>
                <c:pt idx="115">
                  <c:v>5.0142206858031585E-2</c:v>
                </c:pt>
                <c:pt idx="116">
                  <c:v>0.59424175005246882</c:v>
                </c:pt>
                <c:pt idx="117">
                  <c:v>0.12376906191834239</c:v>
                </c:pt>
              </c:numCache>
            </c:numRef>
          </c:yVal>
          <c:smooth val="0"/>
          <c:extLst>
            <c:ext xmlns:c16="http://schemas.microsoft.com/office/drawing/2014/chart" uri="{C3380CC4-5D6E-409C-BE32-E72D297353CC}">
              <c16:uniqueId val="{00000001-C39D-43E9-8E09-2ECBD61E285B}"/>
            </c:ext>
          </c:extLst>
        </c:ser>
        <c:dLbls>
          <c:showLegendKey val="0"/>
          <c:showVal val="0"/>
          <c:showCatName val="0"/>
          <c:showSerName val="0"/>
          <c:showPercent val="0"/>
          <c:showBubbleSize val="0"/>
        </c:dLbls>
        <c:axId val="1155615200"/>
        <c:axId val="489617792"/>
      </c:scatterChart>
      <c:valAx>
        <c:axId val="1155615200"/>
        <c:scaling>
          <c:orientation val="minMax"/>
        </c:scaling>
        <c:delete val="0"/>
        <c:axPos val="b"/>
        <c:title>
          <c:tx>
            <c:rich>
              <a:bodyPr/>
              <a:lstStyle/>
              <a:p>
                <a:pPr>
                  <a:defRPr/>
                </a:pPr>
                <a:r>
                  <a:rPr lang="en-US" altLang="ja-JP"/>
                  <a:t>X </a:t>
                </a:r>
                <a:r>
                  <a:rPr lang="ja-JP" altLang="en-US"/>
                  <a:t>値 </a:t>
                </a:r>
                <a:r>
                  <a:rPr lang="en-US" altLang="ja-JP"/>
                  <a:t>1</a:t>
                </a:r>
              </a:p>
            </c:rich>
          </c:tx>
          <c:overlay val="0"/>
        </c:title>
        <c:numFmt formatCode="0.0_ " sourceLinked="1"/>
        <c:majorTickMark val="out"/>
        <c:minorTickMark val="none"/>
        <c:tickLblPos val="nextTo"/>
        <c:crossAx val="489617792"/>
        <c:crosses val="autoZero"/>
        <c:crossBetween val="midCat"/>
      </c:valAx>
      <c:valAx>
        <c:axId val="489617792"/>
        <c:scaling>
          <c:orientation val="minMax"/>
        </c:scaling>
        <c:delete val="0"/>
        <c:axPos val="l"/>
        <c:title>
          <c:tx>
            <c:rich>
              <a:bodyPr/>
              <a:lstStyle/>
              <a:p>
                <a:pPr>
                  <a:defRPr/>
                </a:pPr>
                <a:r>
                  <a:rPr lang="en-US" altLang="ja-JP"/>
                  <a:t>Y</a:t>
                </a:r>
              </a:p>
            </c:rich>
          </c:tx>
          <c:overlay val="0"/>
        </c:title>
        <c:numFmt formatCode="0.0_ " sourceLinked="1"/>
        <c:majorTickMark val="out"/>
        <c:minorTickMark val="none"/>
        <c:tickLblPos val="nextTo"/>
        <c:crossAx val="1155615200"/>
        <c:crosses val="autoZero"/>
        <c:crossBetween val="midCat"/>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正規確率グラフ</a:t>
            </a:r>
          </a:p>
        </c:rich>
      </c:tx>
      <c:overlay val="0"/>
    </c:title>
    <c:autoTitleDeleted val="0"/>
    <c:plotArea>
      <c:layout/>
      <c:scatterChart>
        <c:scatterStyle val="lineMarker"/>
        <c:varyColors val="0"/>
        <c:ser>
          <c:idx val="0"/>
          <c:order val="0"/>
          <c:spPr>
            <a:ln w="19050">
              <a:noFill/>
            </a:ln>
          </c:spPr>
          <c:xVal>
            <c:numRef>
              <c:f>'近似曲線 (2)'!$Y$31:$Y$148</c:f>
              <c:numCache>
                <c:formatCode>General</c:formatCode>
                <c:ptCount val="118"/>
                <c:pt idx="0">
                  <c:v>0.42372881355932202</c:v>
                </c:pt>
                <c:pt idx="1">
                  <c:v>1.271186440677966</c:v>
                </c:pt>
                <c:pt idx="2">
                  <c:v>2.1186440677966099</c:v>
                </c:pt>
                <c:pt idx="3">
                  <c:v>2.9661016949152543</c:v>
                </c:pt>
                <c:pt idx="4">
                  <c:v>3.8135593220338979</c:v>
                </c:pt>
                <c:pt idx="5">
                  <c:v>4.6610169491525415</c:v>
                </c:pt>
                <c:pt idx="6">
                  <c:v>5.508474576271186</c:v>
                </c:pt>
                <c:pt idx="7">
                  <c:v>6.3559322033898304</c:v>
                </c:pt>
                <c:pt idx="8">
                  <c:v>7.203389830508474</c:v>
                </c:pt>
                <c:pt idx="9">
                  <c:v>8.0508474576271176</c:v>
                </c:pt>
                <c:pt idx="10">
                  <c:v>8.8983050847457612</c:v>
                </c:pt>
                <c:pt idx="11">
                  <c:v>9.7457627118644066</c:v>
                </c:pt>
                <c:pt idx="12">
                  <c:v>10.59322033898305</c:v>
                </c:pt>
                <c:pt idx="13">
                  <c:v>11.440677966101694</c:v>
                </c:pt>
                <c:pt idx="14">
                  <c:v>12.288135593220339</c:v>
                </c:pt>
                <c:pt idx="15">
                  <c:v>13.135593220338983</c:v>
                </c:pt>
                <c:pt idx="16">
                  <c:v>13.983050847457626</c:v>
                </c:pt>
                <c:pt idx="17">
                  <c:v>14.83050847457627</c:v>
                </c:pt>
                <c:pt idx="18">
                  <c:v>15.677966101694913</c:v>
                </c:pt>
                <c:pt idx="19">
                  <c:v>16.525423728813557</c:v>
                </c:pt>
                <c:pt idx="20">
                  <c:v>17.372881355932201</c:v>
                </c:pt>
                <c:pt idx="21">
                  <c:v>18.220338983050848</c:v>
                </c:pt>
                <c:pt idx="22">
                  <c:v>19.067796610169491</c:v>
                </c:pt>
                <c:pt idx="23">
                  <c:v>19.915254237288135</c:v>
                </c:pt>
                <c:pt idx="24">
                  <c:v>20.762711864406779</c:v>
                </c:pt>
                <c:pt idx="25">
                  <c:v>21.610169491525422</c:v>
                </c:pt>
                <c:pt idx="26">
                  <c:v>22.457627118644066</c:v>
                </c:pt>
                <c:pt idx="27">
                  <c:v>23.305084745762709</c:v>
                </c:pt>
                <c:pt idx="28">
                  <c:v>24.152542372881356</c:v>
                </c:pt>
                <c:pt idx="29">
                  <c:v>25</c:v>
                </c:pt>
                <c:pt idx="30">
                  <c:v>25.847457627118644</c:v>
                </c:pt>
                <c:pt idx="31">
                  <c:v>26.694915254237287</c:v>
                </c:pt>
                <c:pt idx="32">
                  <c:v>27.542372881355931</c:v>
                </c:pt>
                <c:pt idx="33">
                  <c:v>28.389830508474574</c:v>
                </c:pt>
                <c:pt idx="34">
                  <c:v>29.237288135593218</c:v>
                </c:pt>
                <c:pt idx="35">
                  <c:v>30.084745762711862</c:v>
                </c:pt>
                <c:pt idx="36">
                  <c:v>30.932203389830505</c:v>
                </c:pt>
                <c:pt idx="37">
                  <c:v>31.779661016949152</c:v>
                </c:pt>
                <c:pt idx="38">
                  <c:v>32.627118644067792</c:v>
                </c:pt>
                <c:pt idx="39">
                  <c:v>33.474576271186436</c:v>
                </c:pt>
                <c:pt idx="40">
                  <c:v>34.322033898305079</c:v>
                </c:pt>
                <c:pt idx="41">
                  <c:v>35.16949152542373</c:v>
                </c:pt>
                <c:pt idx="42">
                  <c:v>36.016949152542374</c:v>
                </c:pt>
                <c:pt idx="43">
                  <c:v>36.864406779661017</c:v>
                </c:pt>
                <c:pt idx="44">
                  <c:v>37.711864406779661</c:v>
                </c:pt>
                <c:pt idx="45">
                  <c:v>38.559322033898304</c:v>
                </c:pt>
                <c:pt idx="46">
                  <c:v>39.406779661016948</c:v>
                </c:pt>
                <c:pt idx="47">
                  <c:v>40.254237288135592</c:v>
                </c:pt>
                <c:pt idx="48">
                  <c:v>41.101694915254235</c:v>
                </c:pt>
                <c:pt idx="49">
                  <c:v>41.949152542372879</c:v>
                </c:pt>
                <c:pt idx="50">
                  <c:v>42.796610169491522</c:v>
                </c:pt>
                <c:pt idx="51">
                  <c:v>43.644067796610166</c:v>
                </c:pt>
                <c:pt idx="52">
                  <c:v>44.49152542372881</c:v>
                </c:pt>
                <c:pt idx="53">
                  <c:v>45.338983050847453</c:v>
                </c:pt>
                <c:pt idx="54">
                  <c:v>46.186440677966097</c:v>
                </c:pt>
                <c:pt idx="55">
                  <c:v>47.03389830508474</c:v>
                </c:pt>
                <c:pt idx="56">
                  <c:v>47.881355932203391</c:v>
                </c:pt>
                <c:pt idx="57">
                  <c:v>48.728813559322035</c:v>
                </c:pt>
                <c:pt idx="58">
                  <c:v>49.576271186440678</c:v>
                </c:pt>
                <c:pt idx="59">
                  <c:v>50.423728813559322</c:v>
                </c:pt>
                <c:pt idx="60">
                  <c:v>51.271186440677965</c:v>
                </c:pt>
                <c:pt idx="61">
                  <c:v>52.118644067796609</c:v>
                </c:pt>
                <c:pt idx="62">
                  <c:v>52.966101694915253</c:v>
                </c:pt>
                <c:pt idx="63">
                  <c:v>53.813559322033896</c:v>
                </c:pt>
                <c:pt idx="64">
                  <c:v>54.66101694915254</c:v>
                </c:pt>
                <c:pt idx="65">
                  <c:v>55.508474576271183</c:v>
                </c:pt>
                <c:pt idx="66">
                  <c:v>56.355932203389827</c:v>
                </c:pt>
                <c:pt idx="67">
                  <c:v>57.20338983050847</c:v>
                </c:pt>
                <c:pt idx="68">
                  <c:v>58.050847457627114</c:v>
                </c:pt>
                <c:pt idx="69">
                  <c:v>58.898305084745758</c:v>
                </c:pt>
                <c:pt idx="70">
                  <c:v>59.745762711864401</c:v>
                </c:pt>
                <c:pt idx="71">
                  <c:v>60.593220338983045</c:v>
                </c:pt>
                <c:pt idx="72">
                  <c:v>61.440677966101688</c:v>
                </c:pt>
                <c:pt idx="73">
                  <c:v>62.288135593220339</c:v>
                </c:pt>
                <c:pt idx="74">
                  <c:v>63.135593220338983</c:v>
                </c:pt>
                <c:pt idx="75">
                  <c:v>63.983050847457626</c:v>
                </c:pt>
                <c:pt idx="76">
                  <c:v>64.830508474576263</c:v>
                </c:pt>
                <c:pt idx="77">
                  <c:v>65.677966101694906</c:v>
                </c:pt>
                <c:pt idx="78">
                  <c:v>66.52542372881355</c:v>
                </c:pt>
                <c:pt idx="79">
                  <c:v>67.372881355932194</c:v>
                </c:pt>
                <c:pt idx="80">
                  <c:v>68.220338983050837</c:v>
                </c:pt>
                <c:pt idx="81">
                  <c:v>69.067796610169495</c:v>
                </c:pt>
                <c:pt idx="82">
                  <c:v>69.915254237288138</c:v>
                </c:pt>
                <c:pt idx="83">
                  <c:v>70.762711864406782</c:v>
                </c:pt>
                <c:pt idx="84">
                  <c:v>71.610169491525426</c:v>
                </c:pt>
                <c:pt idx="85">
                  <c:v>72.457627118644069</c:v>
                </c:pt>
                <c:pt idx="86">
                  <c:v>73.305084745762713</c:v>
                </c:pt>
                <c:pt idx="87">
                  <c:v>74.152542372881356</c:v>
                </c:pt>
                <c:pt idx="88">
                  <c:v>75</c:v>
                </c:pt>
                <c:pt idx="89">
                  <c:v>75.847457627118644</c:v>
                </c:pt>
                <c:pt idx="90">
                  <c:v>76.694915254237287</c:v>
                </c:pt>
                <c:pt idx="91">
                  <c:v>77.542372881355931</c:v>
                </c:pt>
                <c:pt idx="92">
                  <c:v>78.389830508474574</c:v>
                </c:pt>
                <c:pt idx="93">
                  <c:v>79.237288135593218</c:v>
                </c:pt>
                <c:pt idx="94">
                  <c:v>80.084745762711862</c:v>
                </c:pt>
                <c:pt idx="95">
                  <c:v>80.932203389830505</c:v>
                </c:pt>
                <c:pt idx="96">
                  <c:v>81.779661016949149</c:v>
                </c:pt>
                <c:pt idx="97">
                  <c:v>82.627118644067792</c:v>
                </c:pt>
                <c:pt idx="98">
                  <c:v>83.474576271186436</c:v>
                </c:pt>
                <c:pt idx="99">
                  <c:v>84.322033898305079</c:v>
                </c:pt>
                <c:pt idx="100">
                  <c:v>85.169491525423723</c:v>
                </c:pt>
                <c:pt idx="101">
                  <c:v>86.016949152542367</c:v>
                </c:pt>
                <c:pt idx="102">
                  <c:v>86.86440677966101</c:v>
                </c:pt>
                <c:pt idx="103">
                  <c:v>87.711864406779654</c:v>
                </c:pt>
                <c:pt idx="104">
                  <c:v>88.559322033898297</c:v>
                </c:pt>
                <c:pt idx="105">
                  <c:v>89.406779661016941</c:v>
                </c:pt>
                <c:pt idx="106">
                  <c:v>90.254237288135585</c:v>
                </c:pt>
                <c:pt idx="107">
                  <c:v>91.101694915254228</c:v>
                </c:pt>
                <c:pt idx="108">
                  <c:v>91.949152542372872</c:v>
                </c:pt>
                <c:pt idx="109">
                  <c:v>92.796610169491515</c:v>
                </c:pt>
                <c:pt idx="110">
                  <c:v>93.644067796610159</c:v>
                </c:pt>
                <c:pt idx="111">
                  <c:v>94.491525423728802</c:v>
                </c:pt>
                <c:pt idx="112">
                  <c:v>95.33898305084746</c:v>
                </c:pt>
                <c:pt idx="113">
                  <c:v>96.186440677966104</c:v>
                </c:pt>
                <c:pt idx="114">
                  <c:v>97.033898305084747</c:v>
                </c:pt>
                <c:pt idx="115">
                  <c:v>97.881355932203391</c:v>
                </c:pt>
                <c:pt idx="116">
                  <c:v>98.728813559322035</c:v>
                </c:pt>
                <c:pt idx="117">
                  <c:v>99.576271186440678</c:v>
                </c:pt>
              </c:numCache>
            </c:numRef>
          </c:xVal>
          <c:yVal>
            <c:numRef>
              <c:f>'近似曲線 (2)'!$Z$31:$Z$148</c:f>
              <c:numCache>
                <c:formatCode>General</c:formatCode>
                <c:ptCount val="118"/>
                <c:pt idx="0">
                  <c:v>-7.7583543338700736</c:v>
                </c:pt>
                <c:pt idx="1">
                  <c:v>-4.8258518073055114</c:v>
                </c:pt>
                <c:pt idx="2">
                  <c:v>-2.7490205205718183</c:v>
                </c:pt>
                <c:pt idx="3">
                  <c:v>-2.4760423832868099</c:v>
                </c:pt>
                <c:pt idx="4">
                  <c:v>-1.7890090297509573</c:v>
                </c:pt>
                <c:pt idx="5">
                  <c:v>-1.370778474551301</c:v>
                </c:pt>
                <c:pt idx="6">
                  <c:v>-1.2339361244513327</c:v>
                </c:pt>
                <c:pt idx="7">
                  <c:v>-1.2192471679469605</c:v>
                </c:pt>
                <c:pt idx="8">
                  <c:v>-1.0805520352139268</c:v>
                </c:pt>
                <c:pt idx="9">
                  <c:v>-1.0667045607177528</c:v>
                </c:pt>
                <c:pt idx="10">
                  <c:v>-0.9039894880314705</c:v>
                </c:pt>
                <c:pt idx="11">
                  <c:v>-0.84850812579738033</c:v>
                </c:pt>
                <c:pt idx="12">
                  <c:v>-0.82098147868563842</c:v>
                </c:pt>
                <c:pt idx="13">
                  <c:v>-0.75750796370989804</c:v>
                </c:pt>
                <c:pt idx="14">
                  <c:v>-0.74192978052138869</c:v>
                </c:pt>
                <c:pt idx="15">
                  <c:v>-0.72868986268044011</c:v>
                </c:pt>
                <c:pt idx="16">
                  <c:v>-0.59663683878416407</c:v>
                </c:pt>
                <c:pt idx="17">
                  <c:v>-0.57149469545146303</c:v>
                </c:pt>
                <c:pt idx="18">
                  <c:v>-0.55844806668196156</c:v>
                </c:pt>
                <c:pt idx="19">
                  <c:v>-0.55330932440379854</c:v>
                </c:pt>
                <c:pt idx="20">
                  <c:v>-0.54198646749037493</c:v>
                </c:pt>
                <c:pt idx="21">
                  <c:v>-0.43642395008757262</c:v>
                </c:pt>
                <c:pt idx="22">
                  <c:v>-0.43341234577532362</c:v>
                </c:pt>
                <c:pt idx="23">
                  <c:v>-0.38825854824851547</c:v>
                </c:pt>
                <c:pt idx="24">
                  <c:v>-0.38110901293653399</c:v>
                </c:pt>
                <c:pt idx="25">
                  <c:v>-0.35613110923907243</c:v>
                </c:pt>
                <c:pt idx="26">
                  <c:v>-0.20433104602246033</c:v>
                </c:pt>
                <c:pt idx="27">
                  <c:v>-0.18850251541401519</c:v>
                </c:pt>
                <c:pt idx="28">
                  <c:v>-0.17443087264987867</c:v>
                </c:pt>
                <c:pt idx="29">
                  <c:v>-0.13334064270411261</c:v>
                </c:pt>
                <c:pt idx="30">
                  <c:v>-0.13143784359787958</c:v>
                </c:pt>
                <c:pt idx="31">
                  <c:v>-0.12975192032300242</c:v>
                </c:pt>
                <c:pt idx="32">
                  <c:v>-0.10753342552094125</c:v>
                </c:pt>
                <c:pt idx="33">
                  <c:v>-9.6010341981596525E-2</c:v>
                </c:pt>
                <c:pt idx="34">
                  <c:v>-5.3583420312691032E-2</c:v>
                </c:pt>
                <c:pt idx="35">
                  <c:v>-3.1815376428383502E-2</c:v>
                </c:pt>
                <c:pt idx="36">
                  <c:v>1.6187623325961908E-2</c:v>
                </c:pt>
                <c:pt idx="37">
                  <c:v>2.9575405304953506E-2</c:v>
                </c:pt>
                <c:pt idx="38">
                  <c:v>3.0096828404111875E-2</c:v>
                </c:pt>
                <c:pt idx="39">
                  <c:v>3.4318097104502954E-2</c:v>
                </c:pt>
                <c:pt idx="40">
                  <c:v>4.2035496388564297E-2</c:v>
                </c:pt>
                <c:pt idx="41">
                  <c:v>6.7633391325315984E-2</c:v>
                </c:pt>
                <c:pt idx="42">
                  <c:v>7.6047259305127568E-2</c:v>
                </c:pt>
                <c:pt idx="43">
                  <c:v>9.7305370735952579E-2</c:v>
                </c:pt>
                <c:pt idx="44">
                  <c:v>0.10900110989027212</c:v>
                </c:pt>
                <c:pt idx="45">
                  <c:v>0.12283257737340136</c:v>
                </c:pt>
                <c:pt idx="46">
                  <c:v>0.13124775945556166</c:v>
                </c:pt>
                <c:pt idx="47">
                  <c:v>0.14596150117145612</c:v>
                </c:pt>
                <c:pt idx="48">
                  <c:v>0.14787578655273137</c:v>
                </c:pt>
                <c:pt idx="49">
                  <c:v>0.15328362136621365</c:v>
                </c:pt>
                <c:pt idx="50">
                  <c:v>0.15699318607036616</c:v>
                </c:pt>
                <c:pt idx="51">
                  <c:v>0.16111336068551907</c:v>
                </c:pt>
                <c:pt idx="52">
                  <c:v>0.18090908412911233</c:v>
                </c:pt>
                <c:pt idx="53">
                  <c:v>0.18291497683541991</c:v>
                </c:pt>
                <c:pt idx="54">
                  <c:v>0.18333857078435756</c:v>
                </c:pt>
                <c:pt idx="55">
                  <c:v>0.19717725851143086</c:v>
                </c:pt>
                <c:pt idx="56">
                  <c:v>0.20262531284195973</c:v>
                </c:pt>
                <c:pt idx="57">
                  <c:v>0.23006377602908401</c:v>
                </c:pt>
                <c:pt idx="58">
                  <c:v>0.24807544464525222</c:v>
                </c:pt>
                <c:pt idx="59">
                  <c:v>0.24920820014745004</c:v>
                </c:pt>
                <c:pt idx="60">
                  <c:v>0.25027783980875995</c:v>
                </c:pt>
                <c:pt idx="61">
                  <c:v>0.2694937109563682</c:v>
                </c:pt>
                <c:pt idx="62">
                  <c:v>0.27793750665536265</c:v>
                </c:pt>
                <c:pt idx="63">
                  <c:v>0.30150459098156546</c:v>
                </c:pt>
                <c:pt idx="64">
                  <c:v>0.32484744530864873</c:v>
                </c:pt>
                <c:pt idx="65">
                  <c:v>0.34106867552583253</c:v>
                </c:pt>
                <c:pt idx="66">
                  <c:v>0.3587740989967898</c:v>
                </c:pt>
                <c:pt idx="67">
                  <c:v>0.3730473682311839</c:v>
                </c:pt>
                <c:pt idx="68">
                  <c:v>0.37353297445159228</c:v>
                </c:pt>
                <c:pt idx="69">
                  <c:v>0.37793978423307806</c:v>
                </c:pt>
                <c:pt idx="70">
                  <c:v>0.39225719674264781</c:v>
                </c:pt>
                <c:pt idx="71">
                  <c:v>0.4392753138783263</c:v>
                </c:pt>
                <c:pt idx="72">
                  <c:v>0.46486641029690645</c:v>
                </c:pt>
                <c:pt idx="73">
                  <c:v>0.46551854700820172</c:v>
                </c:pt>
                <c:pt idx="74">
                  <c:v>0.51060899422465411</c:v>
                </c:pt>
                <c:pt idx="75">
                  <c:v>0.51088065233300028</c:v>
                </c:pt>
                <c:pt idx="76">
                  <c:v>0.53428508703687783</c:v>
                </c:pt>
                <c:pt idx="77">
                  <c:v>0.61168150624177997</c:v>
                </c:pt>
                <c:pt idx="78">
                  <c:v>0.65060795546278882</c:v>
                </c:pt>
                <c:pt idx="79">
                  <c:v>0.68182172268429042</c:v>
                </c:pt>
                <c:pt idx="80">
                  <c:v>0.71985740052673464</c:v>
                </c:pt>
                <c:pt idx="81">
                  <c:v>0.73306003565693345</c:v>
                </c:pt>
                <c:pt idx="82">
                  <c:v>0.7518872657899891</c:v>
                </c:pt>
                <c:pt idx="83">
                  <c:v>0.78082795291113882</c:v>
                </c:pt>
                <c:pt idx="84">
                  <c:v>0.78165019781188505</c:v>
                </c:pt>
                <c:pt idx="85">
                  <c:v>0.78204845086776231</c:v>
                </c:pt>
                <c:pt idx="86">
                  <c:v>0.79828478630550137</c:v>
                </c:pt>
                <c:pt idx="87">
                  <c:v>0.79867791836625202</c:v>
                </c:pt>
                <c:pt idx="88">
                  <c:v>0.80334040269430318</c:v>
                </c:pt>
                <c:pt idx="89">
                  <c:v>0.82005918392016497</c:v>
                </c:pt>
                <c:pt idx="90">
                  <c:v>0.88041500435120668</c:v>
                </c:pt>
                <c:pt idx="91">
                  <c:v>0.90533377652779734</c:v>
                </c:pt>
                <c:pt idx="92">
                  <c:v>0.94133802453946203</c:v>
                </c:pt>
                <c:pt idx="93">
                  <c:v>0.96471643569996957</c:v>
                </c:pt>
                <c:pt idx="94">
                  <c:v>0.96565394280720795</c:v>
                </c:pt>
                <c:pt idx="95">
                  <c:v>1.0065672783533728</c:v>
                </c:pt>
                <c:pt idx="96">
                  <c:v>1.0362163087975063</c:v>
                </c:pt>
                <c:pt idx="97">
                  <c:v>1.081749064807866</c:v>
                </c:pt>
                <c:pt idx="98">
                  <c:v>1.0859944914676305</c:v>
                </c:pt>
                <c:pt idx="99">
                  <c:v>1.1004810369466043</c:v>
                </c:pt>
                <c:pt idx="100">
                  <c:v>1.1145663553424328</c:v>
                </c:pt>
                <c:pt idx="101">
                  <c:v>1.1220646284833151</c:v>
                </c:pt>
                <c:pt idx="102">
                  <c:v>1.1475204091128575</c:v>
                </c:pt>
                <c:pt idx="103">
                  <c:v>1.1726898301797775</c:v>
                </c:pt>
                <c:pt idx="104">
                  <c:v>1.2238981030454426</c:v>
                </c:pt>
                <c:pt idx="105">
                  <c:v>1.2240971430504288</c:v>
                </c:pt>
                <c:pt idx="106">
                  <c:v>1.2273925974728428</c:v>
                </c:pt>
                <c:pt idx="107">
                  <c:v>1.281891355592407</c:v>
                </c:pt>
                <c:pt idx="108">
                  <c:v>1.3596057360011145</c:v>
                </c:pt>
                <c:pt idx="109">
                  <c:v>1.3606507009536131</c:v>
                </c:pt>
                <c:pt idx="110">
                  <c:v>1.3714182172746661</c:v>
                </c:pt>
                <c:pt idx="111">
                  <c:v>1.5181852580839319</c:v>
                </c:pt>
                <c:pt idx="112">
                  <c:v>1.7092709179356689</c:v>
                </c:pt>
                <c:pt idx="113">
                  <c:v>1.8111206792002434</c:v>
                </c:pt>
                <c:pt idx="114">
                  <c:v>1.8509349456630844</c:v>
                </c:pt>
                <c:pt idx="115">
                  <c:v>1.9756786572355196</c:v>
                </c:pt>
                <c:pt idx="116">
                  <c:v>2.4243293787436357</c:v>
                </c:pt>
                <c:pt idx="117">
                  <c:v>5.5163132336705871</c:v>
                </c:pt>
              </c:numCache>
            </c:numRef>
          </c:yVal>
          <c:smooth val="0"/>
          <c:extLst>
            <c:ext xmlns:c16="http://schemas.microsoft.com/office/drawing/2014/chart" uri="{C3380CC4-5D6E-409C-BE32-E72D297353CC}">
              <c16:uniqueId val="{00000000-E35A-4901-A427-D629C41B160A}"/>
            </c:ext>
          </c:extLst>
        </c:ser>
        <c:dLbls>
          <c:showLegendKey val="0"/>
          <c:showVal val="0"/>
          <c:showCatName val="0"/>
          <c:showSerName val="0"/>
          <c:showPercent val="0"/>
          <c:showBubbleSize val="0"/>
        </c:dLbls>
        <c:axId val="1155615200"/>
        <c:axId val="489612384"/>
      </c:scatterChart>
      <c:valAx>
        <c:axId val="1155615200"/>
        <c:scaling>
          <c:orientation val="minMax"/>
        </c:scaling>
        <c:delete val="0"/>
        <c:axPos val="b"/>
        <c:title>
          <c:tx>
            <c:rich>
              <a:bodyPr/>
              <a:lstStyle/>
              <a:p>
                <a:pPr>
                  <a:defRPr/>
                </a:pPr>
                <a:r>
                  <a:rPr lang="ja-JP" altLang="en-US"/>
                  <a:t>サンプル百分位数</a:t>
                </a:r>
              </a:p>
            </c:rich>
          </c:tx>
          <c:overlay val="0"/>
        </c:title>
        <c:numFmt formatCode="General" sourceLinked="1"/>
        <c:majorTickMark val="out"/>
        <c:minorTickMark val="none"/>
        <c:tickLblPos val="nextTo"/>
        <c:crossAx val="489612384"/>
        <c:crosses val="autoZero"/>
        <c:crossBetween val="midCat"/>
      </c:valAx>
      <c:valAx>
        <c:axId val="489612384"/>
        <c:scaling>
          <c:orientation val="minMax"/>
        </c:scaling>
        <c:delete val="0"/>
        <c:axPos val="l"/>
        <c:title>
          <c:tx>
            <c:rich>
              <a:bodyPr/>
              <a:lstStyle/>
              <a:p>
                <a:pPr>
                  <a:defRPr/>
                </a:pPr>
                <a:r>
                  <a:rPr lang="en-US" altLang="ja-JP"/>
                  <a:t>Y</a:t>
                </a:r>
              </a:p>
            </c:rich>
          </c:tx>
          <c:overlay val="0"/>
        </c:title>
        <c:numFmt formatCode="General" sourceLinked="1"/>
        <c:majorTickMark val="out"/>
        <c:minorTickMark val="none"/>
        <c:tickLblPos val="nextTo"/>
        <c:crossAx val="1155615200"/>
        <c:crosses val="autoZero"/>
        <c:crossBetween val="midCat"/>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chart" Target="../charts/chart10.xml"/><Relationship Id="rId4" Type="http://schemas.openxmlformats.org/officeDocument/2006/relationships/chart" Target="../charts/chart9.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2356705</xdr:colOff>
      <xdr:row>12</xdr:row>
      <xdr:rowOff>19296</xdr:rowOff>
    </xdr:from>
    <xdr:ext cx="1334598" cy="618393"/>
    <mc:AlternateContent xmlns:mc="http://schemas.openxmlformats.org/markup-compatibility/2006" xmlns:a14="http://schemas.microsoft.com/office/drawing/2010/main">
      <mc:Choice Requires="a14">
        <xdr:sp macro="" textlink="">
          <xdr:nvSpPr>
            <xdr:cNvPr id="2" name="テキスト ボックス 1">
              <a:extLst>
                <a:ext uri="{FF2B5EF4-FFF2-40B4-BE49-F238E27FC236}">
                  <a16:creationId xmlns:a16="http://schemas.microsoft.com/office/drawing/2014/main" id="{08CB8629-7983-4494-BAE4-0CD135EA264D}"/>
                </a:ext>
              </a:extLst>
            </xdr:cNvPr>
            <xdr:cNvSpPr txBox="1"/>
          </xdr:nvSpPr>
          <xdr:spPr>
            <a:xfrm>
              <a:off x="2483705" y="7817096"/>
              <a:ext cx="1334598" cy="618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14:m>
                <m:oMathPara xmlns:m="http://schemas.openxmlformats.org/officeDocument/2006/math">
                  <m:oMathParaPr>
                    <m:jc m:val="center"/>
                  </m:oMathParaPr>
                  <m:oMath xmlns:m="http://schemas.openxmlformats.org/officeDocument/2006/math">
                    <m:nary>
                      <m:naryPr>
                        <m:chr m:val="∑"/>
                        <m:limLoc m:val="undOvr"/>
                        <m:grow m:val="on"/>
                        <m:ctrlPr>
                          <a:rPr kumimoji="1" lang="ja-JP" altLang="en-US" sz="1100" i="1">
                            <a:latin typeface="Cambria Math" panose="02040503050406030204" pitchFamily="18" charset="0"/>
                          </a:rPr>
                        </m:ctrlPr>
                      </m:naryPr>
                      <m:sub>
                        <m:r>
                          <a:rPr kumimoji="1" lang="ja-JP" altLang="en-US" sz="1100" i="1">
                            <a:latin typeface="Cambria Math" panose="02040503050406030204" pitchFamily="18" charset="0"/>
                          </a:rPr>
                          <m:t>𝑖</m:t>
                        </m:r>
                        <m:r>
                          <a:rPr kumimoji="1" lang="ja-JP" altLang="en-US" sz="1100" i="1">
                            <a:latin typeface="Cambria Math" panose="02040503050406030204" pitchFamily="18" charset="0"/>
                          </a:rPr>
                          <m:t>=1</m:t>
                        </m:r>
                      </m:sub>
                      <m:sup>
                        <m:r>
                          <a:rPr kumimoji="1" lang="ja-JP" altLang="en-US" sz="1100" i="1">
                            <a:latin typeface="Cambria Math" panose="02040503050406030204" pitchFamily="18" charset="0"/>
                          </a:rPr>
                          <m:t>ｎ</m:t>
                        </m:r>
                      </m:sup>
                      <m:e>
                        <m:sSup>
                          <m:sSupPr>
                            <m:ctrlPr>
                              <a:rPr kumimoji="1" lang="ja-JP" altLang="en-US" sz="1100" i="1">
                                <a:latin typeface="Cambria Math" panose="02040503050406030204" pitchFamily="18" charset="0"/>
                              </a:rPr>
                            </m:ctrlPr>
                          </m:sSupPr>
                          <m:e>
                            <m:d>
                              <m:dPr>
                                <m:begChr m:val="{"/>
                                <m:endChr m:val="}"/>
                                <m:ctrlPr>
                                  <a:rPr kumimoji="1" lang="ja-JP" altLang="en-US" sz="1100" i="1">
                                    <a:latin typeface="Cambria Math" panose="02040503050406030204" pitchFamily="18" charset="0"/>
                                  </a:rPr>
                                </m:ctrlPr>
                              </m:dPr>
                              <m:e>
                                <m:sSub>
                                  <m:sSubPr>
                                    <m:ctrlPr>
                                      <a:rPr kumimoji="1" lang="ja-JP" altLang="en-US" sz="1100" i="1">
                                        <a:latin typeface="Cambria Math" panose="02040503050406030204" pitchFamily="18" charset="0"/>
                                      </a:rPr>
                                    </m:ctrlPr>
                                  </m:sSubPr>
                                  <m:e>
                                    <m:r>
                                      <a:rPr kumimoji="1" lang="ja-JP" altLang="en-US" sz="1100" i="1">
                                        <a:latin typeface="Cambria Math" panose="02040503050406030204" pitchFamily="18" charset="0"/>
                                      </a:rPr>
                                      <m:t>𝑦</m:t>
                                    </m:r>
                                  </m:e>
                                  <m:sub>
                                    <m:r>
                                      <a:rPr kumimoji="1" lang="ja-JP" altLang="en-US" sz="1100" i="1">
                                        <a:latin typeface="Cambria Math" panose="02040503050406030204" pitchFamily="18" charset="0"/>
                                      </a:rPr>
                                      <m:t>𝑖</m:t>
                                    </m:r>
                                  </m:sub>
                                </m:sSub>
                                <m:r>
                                  <a:rPr kumimoji="1" lang="ja-JP" altLang="en-US" sz="1100" i="1">
                                    <a:latin typeface="Cambria Math" panose="02040503050406030204" pitchFamily="18" charset="0"/>
                                  </a:rPr>
                                  <m:t>−</m:t>
                                </m:r>
                                <m:r>
                                  <a:rPr kumimoji="1" lang="ja-JP" altLang="en-US" sz="1100" i="1">
                                    <a:latin typeface="Cambria Math" panose="02040503050406030204" pitchFamily="18" charset="0"/>
                                  </a:rPr>
                                  <m:t>𝑓</m:t>
                                </m:r>
                                <m:d>
                                  <m:dPr>
                                    <m:ctrlPr>
                                      <a:rPr kumimoji="1" lang="ja-JP" altLang="en-US" sz="1100" i="1">
                                        <a:latin typeface="Cambria Math" panose="02040503050406030204" pitchFamily="18" charset="0"/>
                                      </a:rPr>
                                    </m:ctrlPr>
                                  </m:dPr>
                                  <m:e>
                                    <m:r>
                                      <a:rPr kumimoji="1" lang="ja-JP" altLang="en-US" sz="1100" i="1">
                                        <a:latin typeface="Cambria Math" panose="02040503050406030204" pitchFamily="18" charset="0"/>
                                      </a:rPr>
                                      <m:t>𝑥</m:t>
                                    </m:r>
                                  </m:e>
                                </m:d>
                              </m:e>
                            </m:d>
                          </m:e>
                          <m:sup>
                            <m:r>
                              <a:rPr kumimoji="1" lang="ja-JP" altLang="en-US" sz="1100" i="1">
                                <a:latin typeface="Cambria Math" panose="02040503050406030204" pitchFamily="18" charset="0"/>
                              </a:rPr>
                              <m:t>2</m:t>
                            </m:r>
                          </m:sup>
                        </m:sSup>
                      </m:e>
                    </m:nary>
                  </m:oMath>
                </m:oMathPara>
              </a14:m>
              <a:endParaRPr kumimoji="1" lang="ja-JP" altLang="en-US" sz="1100"/>
            </a:p>
          </xdr:txBody>
        </xdr:sp>
      </mc:Choice>
      <mc:Fallback xmlns="">
        <xdr:sp macro="" textlink="">
          <xdr:nvSpPr>
            <xdr:cNvPr id="2" name="テキスト ボックス 1">
              <a:extLst>
                <a:ext uri="{FF2B5EF4-FFF2-40B4-BE49-F238E27FC236}">
                  <a16:creationId xmlns:a16="http://schemas.microsoft.com/office/drawing/2014/main" id="{08CB8629-7983-4494-BAE4-0CD135EA264D}"/>
                </a:ext>
              </a:extLst>
            </xdr:cNvPr>
            <xdr:cNvSpPr txBox="1"/>
          </xdr:nvSpPr>
          <xdr:spPr>
            <a:xfrm>
              <a:off x="2483705" y="7817096"/>
              <a:ext cx="1334598" cy="618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r>
                <a:rPr kumimoji="1" lang="ja-JP" altLang="en-US" sz="1100" i="0">
                  <a:latin typeface="Cambria Math" panose="02040503050406030204" pitchFamily="18" charset="0"/>
                </a:rPr>
                <a:t>∑129_(𝑖=1)^ｎ▒{𝑦_𝑖−𝑓(𝑥)}^2 </a:t>
              </a:r>
              <a:endParaRPr kumimoji="1" lang="ja-JP" altLang="en-US" sz="1100"/>
            </a:p>
          </xdr:txBody>
        </xdr:sp>
      </mc:Fallback>
    </mc:AlternateContent>
    <xdr:clientData/>
  </xdr:oneCellAnchor>
  <xdr:oneCellAnchor>
    <xdr:from>
      <xdr:col>0</xdr:col>
      <xdr:colOff>69972</xdr:colOff>
      <xdr:row>18</xdr:row>
      <xdr:rowOff>52509</xdr:rowOff>
    </xdr:from>
    <xdr:ext cx="1081820" cy="486508"/>
    <mc:AlternateContent xmlns:mc="http://schemas.openxmlformats.org/markup-compatibility/2006" xmlns:a14="http://schemas.microsoft.com/office/drawing/2010/main">
      <mc:Choice Requires="a14">
        <xdr:sp macro="" textlink="">
          <xdr:nvSpPr>
            <xdr:cNvPr id="4" name="テキスト ボックス 3">
              <a:extLst>
                <a:ext uri="{FF2B5EF4-FFF2-40B4-BE49-F238E27FC236}">
                  <a16:creationId xmlns:a16="http://schemas.microsoft.com/office/drawing/2014/main" id="{ADE3A3A6-151E-45DE-B076-92165FF62525}"/>
                </a:ext>
              </a:extLst>
            </xdr:cNvPr>
            <xdr:cNvSpPr txBox="1"/>
          </xdr:nvSpPr>
          <xdr:spPr>
            <a:xfrm>
              <a:off x="69972" y="9221909"/>
              <a:ext cx="1081820" cy="4865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14:m>
                <m:oMathPara xmlns:m="http://schemas.openxmlformats.org/officeDocument/2006/math">
                  <m:oMathParaPr>
                    <m:jc m:val="center"/>
                  </m:oMathParaPr>
                  <m:oMath xmlns:m="http://schemas.openxmlformats.org/officeDocument/2006/math">
                    <m:r>
                      <a:rPr kumimoji="1" lang="ja-JP" altLang="en-US" sz="1400" i="1">
                        <a:latin typeface="Cambria Math" panose="02040503050406030204" pitchFamily="18" charset="0"/>
                      </a:rPr>
                      <m:t>𝑎</m:t>
                    </m:r>
                    <m:r>
                      <a:rPr kumimoji="1" lang="ja-JP" altLang="en-US" sz="1400" i="0">
                        <a:latin typeface="Cambria Math" panose="02040503050406030204" pitchFamily="18" charset="0"/>
                      </a:rPr>
                      <m:t>=</m:t>
                    </m:r>
                    <m:f>
                      <m:fPr>
                        <m:ctrlPr>
                          <a:rPr kumimoji="1" lang="ja-JP" altLang="en-US" sz="1400" i="1">
                            <a:latin typeface="Cambria Math" panose="02040503050406030204" pitchFamily="18" charset="0"/>
                          </a:rPr>
                        </m:ctrlPr>
                      </m:fPr>
                      <m:num>
                        <m:sSub>
                          <m:sSubPr>
                            <m:ctrlPr>
                              <a:rPr kumimoji="1" lang="ja-JP" altLang="en-US" sz="1400" i="1">
                                <a:latin typeface="Cambria Math" panose="02040503050406030204" pitchFamily="18" charset="0"/>
                              </a:rPr>
                            </m:ctrlPr>
                          </m:sSubPr>
                          <m:e>
                            <m:r>
                              <a:rPr kumimoji="1" lang="ja-JP" altLang="en-US" sz="1400" i="1">
                                <a:latin typeface="Cambria Math" panose="02040503050406030204" pitchFamily="18" charset="0"/>
                              </a:rPr>
                              <m:t>𝑠</m:t>
                            </m:r>
                          </m:e>
                          <m:sub>
                            <m:r>
                              <a:rPr kumimoji="1" lang="ja-JP" altLang="en-US" sz="1400" i="1">
                                <a:latin typeface="Cambria Math" panose="02040503050406030204" pitchFamily="18" charset="0"/>
                              </a:rPr>
                              <m:t>𝑥𝑦</m:t>
                            </m:r>
                          </m:sub>
                        </m:sSub>
                      </m:num>
                      <m:den>
                        <m:r>
                          <a:rPr kumimoji="1" lang="ja-JP" altLang="en-US" sz="1400" i="1">
                            <a:latin typeface="Cambria Math" panose="02040503050406030204" pitchFamily="18" charset="0"/>
                          </a:rPr>
                          <m:t>𝑆</m:t>
                        </m:r>
                        <m:sSup>
                          <m:sSupPr>
                            <m:ctrlPr>
                              <a:rPr kumimoji="1" lang="ja-JP" altLang="en-US" sz="1400" i="1">
                                <a:latin typeface="Cambria Math" panose="02040503050406030204" pitchFamily="18" charset="0"/>
                              </a:rPr>
                            </m:ctrlPr>
                          </m:sSupPr>
                          <m:e>
                            <m:r>
                              <a:rPr kumimoji="1" lang="ja-JP" altLang="en-US" sz="1400" i="1">
                                <a:latin typeface="Cambria Math" panose="02040503050406030204" pitchFamily="18" charset="0"/>
                              </a:rPr>
                              <m:t>𝑥</m:t>
                            </m:r>
                          </m:e>
                          <m:sup>
                            <m:r>
                              <a:rPr kumimoji="1" lang="ja-JP" altLang="en-US" sz="1400" i="0">
                                <a:latin typeface="Cambria Math" panose="02040503050406030204" pitchFamily="18" charset="0"/>
                              </a:rPr>
                              <m:t>2</m:t>
                            </m:r>
                          </m:sup>
                        </m:sSup>
                      </m:den>
                    </m:f>
                  </m:oMath>
                </m:oMathPara>
              </a14:m>
              <a:endParaRPr kumimoji="1" lang="ja-JP" altLang="en-US" sz="1400"/>
            </a:p>
          </xdr:txBody>
        </xdr:sp>
      </mc:Choice>
      <mc:Fallback xmlns="">
        <xdr:sp macro="" textlink="">
          <xdr:nvSpPr>
            <xdr:cNvPr id="4" name="テキスト ボックス 3">
              <a:extLst>
                <a:ext uri="{FF2B5EF4-FFF2-40B4-BE49-F238E27FC236}">
                  <a16:creationId xmlns:a16="http://schemas.microsoft.com/office/drawing/2014/main" id="{ADE3A3A6-151E-45DE-B076-92165FF62525}"/>
                </a:ext>
              </a:extLst>
            </xdr:cNvPr>
            <xdr:cNvSpPr txBox="1"/>
          </xdr:nvSpPr>
          <xdr:spPr>
            <a:xfrm>
              <a:off x="69972" y="9221909"/>
              <a:ext cx="1081820" cy="4865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r>
                <a:rPr kumimoji="1" lang="ja-JP" altLang="en-US" sz="1400" i="0">
                  <a:latin typeface="Cambria Math" panose="02040503050406030204" pitchFamily="18" charset="0"/>
                </a:rPr>
                <a:t>𝑎=𝑠_𝑥𝑦/(𝑆𝑥^2 )</a:t>
              </a:r>
              <a:endParaRPr kumimoji="1" lang="ja-JP" altLang="en-US" sz="1400"/>
            </a:p>
          </xdr:txBody>
        </xdr:sp>
      </mc:Fallback>
    </mc:AlternateContent>
    <xdr:clientData/>
  </xdr:oneCellAnchor>
  <xdr:oneCellAnchor>
    <xdr:from>
      <xdr:col>1</xdr:col>
      <xdr:colOff>856883</xdr:colOff>
      <xdr:row>17</xdr:row>
      <xdr:rowOff>160458</xdr:rowOff>
    </xdr:from>
    <xdr:ext cx="1961052" cy="750278"/>
    <mc:AlternateContent xmlns:mc="http://schemas.openxmlformats.org/markup-compatibility/2006" xmlns:a14="http://schemas.microsoft.com/office/drawing/2010/main">
      <mc:Choice Requires="a14">
        <xdr:sp macro="" textlink="">
          <xdr:nvSpPr>
            <xdr:cNvPr id="5" name="テキスト ボックス 4">
              <a:extLst>
                <a:ext uri="{FF2B5EF4-FFF2-40B4-BE49-F238E27FC236}">
                  <a16:creationId xmlns:a16="http://schemas.microsoft.com/office/drawing/2014/main" id="{2AAD44C6-BF5A-4690-B940-5852FD0B4FCF}"/>
                </a:ext>
              </a:extLst>
            </xdr:cNvPr>
            <xdr:cNvSpPr txBox="1"/>
          </xdr:nvSpPr>
          <xdr:spPr>
            <a:xfrm>
              <a:off x="983883" y="9101258"/>
              <a:ext cx="1961052" cy="7502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kumimoji="1" lang="ja-JP" altLang="en-US" sz="1100"/>
                <a:t>＝</a:t>
              </a:r>
              <a14:m>
                <m:oMath xmlns:m="http://schemas.openxmlformats.org/officeDocument/2006/math">
                  <m:f>
                    <m:fPr>
                      <m:ctrlPr>
                        <a:rPr kumimoji="1" lang="ja-JP" altLang="en-US" sz="1400" i="1">
                          <a:latin typeface="Cambria Math" panose="02040503050406030204" pitchFamily="18" charset="0"/>
                        </a:rPr>
                      </m:ctrlPr>
                    </m:fPr>
                    <m:num>
                      <m:nary>
                        <m:naryPr>
                          <m:chr m:val="∑"/>
                          <m:limLoc m:val="subSup"/>
                          <m:grow m:val="on"/>
                          <m:ctrlPr>
                            <a:rPr kumimoji="1" lang="ja-JP" altLang="en-US" sz="1400" i="1">
                              <a:latin typeface="Cambria Math" panose="02040503050406030204" pitchFamily="18" charset="0"/>
                            </a:rPr>
                          </m:ctrlPr>
                        </m:naryPr>
                        <m:sub>
                          <m:r>
                            <a:rPr kumimoji="1" lang="ja-JP" altLang="en-US" sz="1400" i="1">
                              <a:latin typeface="Cambria Math" panose="02040503050406030204" pitchFamily="18" charset="0"/>
                            </a:rPr>
                            <m:t>𝑛</m:t>
                          </m:r>
                          <m:r>
                            <a:rPr kumimoji="1" lang="ja-JP" altLang="en-US" sz="1400" i="0">
                              <a:latin typeface="Cambria Math" panose="02040503050406030204" pitchFamily="18" charset="0"/>
                            </a:rPr>
                            <m:t>=1</m:t>
                          </m:r>
                        </m:sub>
                        <m:sup>
                          <m:r>
                            <a:rPr kumimoji="1" lang="ja-JP" altLang="en-US" sz="1400" i="1">
                              <a:latin typeface="Cambria Math" panose="02040503050406030204" pitchFamily="18" charset="0"/>
                            </a:rPr>
                            <m:t>𝑛</m:t>
                          </m:r>
                        </m:sup>
                        <m:e>
                          <m:d>
                            <m:dPr>
                              <m:ctrlPr>
                                <a:rPr kumimoji="1" lang="ja-JP" altLang="en-US" sz="1400" i="1">
                                  <a:latin typeface="Cambria Math" panose="02040503050406030204" pitchFamily="18" charset="0"/>
                                </a:rPr>
                              </m:ctrlPr>
                            </m:dPr>
                            <m:e>
                              <m:sSub>
                                <m:sSubPr>
                                  <m:ctrlPr>
                                    <a:rPr kumimoji="1" lang="ja-JP" altLang="en-US" sz="1400" i="1">
                                      <a:latin typeface="Cambria Math" panose="02040503050406030204" pitchFamily="18" charset="0"/>
                                    </a:rPr>
                                  </m:ctrlPr>
                                </m:sSubPr>
                                <m:e>
                                  <m:r>
                                    <a:rPr kumimoji="1" lang="ja-JP" altLang="en-US" sz="1400" i="1">
                                      <a:latin typeface="Cambria Math" panose="02040503050406030204" pitchFamily="18" charset="0"/>
                                    </a:rPr>
                                    <m:t>𝑥</m:t>
                                  </m:r>
                                </m:e>
                                <m:sub>
                                  <m:r>
                                    <a:rPr kumimoji="1" lang="ja-JP" altLang="en-US" sz="1400" i="1">
                                      <a:latin typeface="Cambria Math" panose="02040503050406030204" pitchFamily="18" charset="0"/>
                                    </a:rPr>
                                    <m:t>𝑖</m:t>
                                  </m:r>
                                </m:sub>
                              </m:sSub>
                              <m:r>
                                <a:rPr kumimoji="1" lang="ja-JP" altLang="en-US" sz="1400" i="0">
                                  <a:latin typeface="Cambria Math" panose="02040503050406030204" pitchFamily="18" charset="0"/>
                                </a:rPr>
                                <m:t>−</m:t>
                              </m:r>
                              <m:acc>
                                <m:accPr>
                                  <m:chr m:val="̅"/>
                                  <m:ctrlPr>
                                    <a:rPr kumimoji="1" lang="ja-JP" altLang="en-US" sz="1400" i="1">
                                      <a:latin typeface="Cambria Math" panose="02040503050406030204" pitchFamily="18" charset="0"/>
                                    </a:rPr>
                                  </m:ctrlPr>
                                </m:accPr>
                                <m:e>
                                  <m:r>
                                    <a:rPr kumimoji="1" lang="ja-JP" altLang="en-US" sz="1400" i="1">
                                      <a:latin typeface="Cambria Math" panose="02040503050406030204" pitchFamily="18" charset="0"/>
                                    </a:rPr>
                                    <m:t>𝑥</m:t>
                                  </m:r>
                                </m:e>
                              </m:acc>
                            </m:e>
                          </m:d>
                          <m:d>
                            <m:dPr>
                              <m:ctrlPr>
                                <a:rPr kumimoji="1" lang="ja-JP" altLang="en-US" sz="1400" i="1">
                                  <a:latin typeface="Cambria Math" panose="02040503050406030204" pitchFamily="18" charset="0"/>
                                </a:rPr>
                              </m:ctrlPr>
                            </m:dPr>
                            <m:e>
                              <m:sSub>
                                <m:sSubPr>
                                  <m:ctrlPr>
                                    <a:rPr kumimoji="1" lang="ja-JP" altLang="en-US" sz="1400" i="1">
                                      <a:latin typeface="Cambria Math" panose="02040503050406030204" pitchFamily="18" charset="0"/>
                                    </a:rPr>
                                  </m:ctrlPr>
                                </m:sSubPr>
                                <m:e>
                                  <m:r>
                                    <a:rPr kumimoji="1" lang="ja-JP" altLang="en-US" sz="1400" i="1">
                                      <a:latin typeface="Cambria Math" panose="02040503050406030204" pitchFamily="18" charset="0"/>
                                    </a:rPr>
                                    <m:t>𝑦</m:t>
                                  </m:r>
                                </m:e>
                                <m:sub>
                                  <m:r>
                                    <a:rPr kumimoji="1" lang="ja-JP" altLang="en-US" sz="1400" i="1">
                                      <a:latin typeface="Cambria Math" panose="02040503050406030204" pitchFamily="18" charset="0"/>
                                    </a:rPr>
                                    <m:t>𝑖</m:t>
                                  </m:r>
                                </m:sub>
                              </m:sSub>
                              <m:r>
                                <a:rPr kumimoji="1" lang="ja-JP" altLang="en-US" sz="1400" i="0">
                                  <a:latin typeface="Cambria Math" panose="02040503050406030204" pitchFamily="18" charset="0"/>
                                </a:rPr>
                                <m:t>−</m:t>
                              </m:r>
                              <m:acc>
                                <m:accPr>
                                  <m:chr m:val="̅"/>
                                  <m:ctrlPr>
                                    <a:rPr kumimoji="1" lang="ja-JP" altLang="en-US" sz="1400" i="1">
                                      <a:latin typeface="Cambria Math" panose="02040503050406030204" pitchFamily="18" charset="0"/>
                                    </a:rPr>
                                  </m:ctrlPr>
                                </m:accPr>
                                <m:e>
                                  <m:r>
                                    <a:rPr kumimoji="1" lang="ja-JP" altLang="en-US" sz="1400" i="1">
                                      <a:latin typeface="Cambria Math" panose="02040503050406030204" pitchFamily="18" charset="0"/>
                                    </a:rPr>
                                    <m:t>𝑦</m:t>
                                  </m:r>
                                </m:e>
                              </m:acc>
                            </m:e>
                          </m:d>
                        </m:e>
                      </m:nary>
                    </m:num>
                    <m:den>
                      <m:nary>
                        <m:naryPr>
                          <m:chr m:val="∑"/>
                          <m:limLoc m:val="subSup"/>
                          <m:grow m:val="on"/>
                          <m:ctrlPr>
                            <a:rPr kumimoji="1" lang="ja-JP" altLang="en-US" sz="1400" i="1">
                              <a:latin typeface="Cambria Math" panose="02040503050406030204" pitchFamily="18" charset="0"/>
                            </a:rPr>
                          </m:ctrlPr>
                        </m:naryPr>
                        <m:sub>
                          <m:r>
                            <a:rPr kumimoji="1" lang="ja-JP" altLang="en-US" sz="1400" i="1">
                              <a:latin typeface="Cambria Math" panose="02040503050406030204" pitchFamily="18" charset="0"/>
                            </a:rPr>
                            <m:t>𝑛</m:t>
                          </m:r>
                          <m:r>
                            <a:rPr kumimoji="1" lang="ja-JP" altLang="en-US" sz="1400" i="0">
                              <a:latin typeface="Cambria Math" panose="02040503050406030204" pitchFamily="18" charset="0"/>
                            </a:rPr>
                            <m:t>=1</m:t>
                          </m:r>
                        </m:sub>
                        <m:sup>
                          <m:r>
                            <a:rPr kumimoji="1" lang="ja-JP" altLang="en-US" sz="1400" i="1">
                              <a:latin typeface="Cambria Math" panose="02040503050406030204" pitchFamily="18" charset="0"/>
                            </a:rPr>
                            <m:t>𝑛</m:t>
                          </m:r>
                        </m:sup>
                        <m:e>
                          <m:sSup>
                            <m:sSupPr>
                              <m:ctrlPr>
                                <a:rPr kumimoji="1" lang="ja-JP" altLang="en-US" sz="1400" i="1">
                                  <a:latin typeface="Cambria Math" panose="02040503050406030204" pitchFamily="18" charset="0"/>
                                </a:rPr>
                              </m:ctrlPr>
                            </m:sSupPr>
                            <m:e>
                              <m:d>
                                <m:dPr>
                                  <m:ctrlPr>
                                    <a:rPr kumimoji="1" lang="ja-JP" altLang="en-US" sz="1400" i="1">
                                      <a:latin typeface="Cambria Math" panose="02040503050406030204" pitchFamily="18" charset="0"/>
                                    </a:rPr>
                                  </m:ctrlPr>
                                </m:dPr>
                                <m:e>
                                  <m:sSub>
                                    <m:sSubPr>
                                      <m:ctrlPr>
                                        <a:rPr kumimoji="1" lang="ja-JP" altLang="en-US" sz="1400" i="1">
                                          <a:latin typeface="Cambria Math" panose="02040503050406030204" pitchFamily="18" charset="0"/>
                                        </a:rPr>
                                      </m:ctrlPr>
                                    </m:sSubPr>
                                    <m:e>
                                      <m:r>
                                        <a:rPr kumimoji="1" lang="ja-JP" altLang="en-US" sz="1400" i="1">
                                          <a:latin typeface="Cambria Math" panose="02040503050406030204" pitchFamily="18" charset="0"/>
                                        </a:rPr>
                                        <m:t>𝑥</m:t>
                                      </m:r>
                                    </m:e>
                                    <m:sub>
                                      <m:r>
                                        <a:rPr kumimoji="1" lang="ja-JP" altLang="en-US" sz="1400" i="1">
                                          <a:latin typeface="Cambria Math" panose="02040503050406030204" pitchFamily="18" charset="0"/>
                                        </a:rPr>
                                        <m:t>𝑖</m:t>
                                      </m:r>
                                    </m:sub>
                                  </m:sSub>
                                  <m:r>
                                    <a:rPr kumimoji="1" lang="ja-JP" altLang="en-US" sz="1400" i="0">
                                      <a:latin typeface="Cambria Math" panose="02040503050406030204" pitchFamily="18" charset="0"/>
                                    </a:rPr>
                                    <m:t>−</m:t>
                                  </m:r>
                                  <m:acc>
                                    <m:accPr>
                                      <m:chr m:val="̅"/>
                                      <m:ctrlPr>
                                        <a:rPr kumimoji="1" lang="ja-JP" altLang="en-US" sz="1400" i="1">
                                          <a:latin typeface="Cambria Math" panose="02040503050406030204" pitchFamily="18" charset="0"/>
                                        </a:rPr>
                                      </m:ctrlPr>
                                    </m:accPr>
                                    <m:e>
                                      <m:r>
                                        <a:rPr kumimoji="1" lang="ja-JP" altLang="en-US" sz="1400" i="1">
                                          <a:latin typeface="Cambria Math" panose="02040503050406030204" pitchFamily="18" charset="0"/>
                                        </a:rPr>
                                        <m:t>𝑥</m:t>
                                      </m:r>
                                    </m:e>
                                  </m:acc>
                                </m:e>
                              </m:d>
                            </m:e>
                            <m:sup>
                              <m:r>
                                <a:rPr kumimoji="1" lang="ja-JP" altLang="en-US" sz="1400" i="0">
                                  <a:latin typeface="Cambria Math" panose="02040503050406030204" pitchFamily="18" charset="0"/>
                                </a:rPr>
                                <m:t>2</m:t>
                              </m:r>
                            </m:sup>
                          </m:sSup>
                        </m:e>
                      </m:nary>
                    </m:den>
                  </m:f>
                </m:oMath>
              </a14:m>
              <a:endParaRPr kumimoji="1" lang="ja-JP" altLang="en-US" sz="1100"/>
            </a:p>
          </xdr:txBody>
        </xdr:sp>
      </mc:Choice>
      <mc:Fallback xmlns="">
        <xdr:sp macro="" textlink="">
          <xdr:nvSpPr>
            <xdr:cNvPr id="5" name="テキスト ボックス 4">
              <a:extLst>
                <a:ext uri="{FF2B5EF4-FFF2-40B4-BE49-F238E27FC236}">
                  <a16:creationId xmlns:a16="http://schemas.microsoft.com/office/drawing/2014/main" id="{2AAD44C6-BF5A-4690-B940-5852FD0B4FCF}"/>
                </a:ext>
              </a:extLst>
            </xdr:cNvPr>
            <xdr:cNvSpPr txBox="1"/>
          </xdr:nvSpPr>
          <xdr:spPr>
            <a:xfrm>
              <a:off x="983883" y="9101258"/>
              <a:ext cx="1961052" cy="7502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kumimoji="1" lang="ja-JP" altLang="en-US" sz="1100"/>
                <a:t>＝</a:t>
              </a:r>
              <a:r>
                <a:rPr kumimoji="1" lang="ja-JP" altLang="en-US" sz="1400" i="0">
                  <a:latin typeface="Cambria Math" panose="02040503050406030204" pitchFamily="18" charset="0"/>
                </a:rPr>
                <a:t>(∑130_(𝑛=1)^𝑛▒(𝑥_𝑖−𝑥 ̅ )(𝑦_𝑖−𝑦 ̅ ) )/(∑130_(𝑛=1)^𝑛▒(𝑥_𝑖−𝑥 ̅ )^2 )</a:t>
              </a:r>
              <a:endParaRPr kumimoji="1" lang="ja-JP" altLang="en-US" sz="1100"/>
            </a:p>
          </xdr:txBody>
        </xdr:sp>
      </mc:Fallback>
    </mc:AlternateContent>
    <xdr:clientData/>
  </xdr:oneCellAnchor>
  <xdr:oneCellAnchor>
    <xdr:from>
      <xdr:col>1</xdr:col>
      <xdr:colOff>117597</xdr:colOff>
      <xdr:row>20</xdr:row>
      <xdr:rowOff>224937</xdr:rowOff>
    </xdr:from>
    <xdr:ext cx="898066" cy="219163"/>
    <mc:AlternateContent xmlns:mc="http://schemas.openxmlformats.org/markup-compatibility/2006" xmlns:a14="http://schemas.microsoft.com/office/drawing/2010/main">
      <mc:Choice Requires="a14">
        <xdr:sp macro="" textlink="">
          <xdr:nvSpPr>
            <xdr:cNvPr id="7" name="テキスト ボックス 6">
              <a:extLst>
                <a:ext uri="{FF2B5EF4-FFF2-40B4-BE49-F238E27FC236}">
                  <a16:creationId xmlns:a16="http://schemas.microsoft.com/office/drawing/2014/main" id="{DC7BCD21-4A1D-4EB9-86D2-1D90131BBE78}"/>
                </a:ext>
              </a:extLst>
            </xdr:cNvPr>
            <xdr:cNvSpPr txBox="1"/>
          </xdr:nvSpPr>
          <xdr:spPr>
            <a:xfrm>
              <a:off x="244597" y="9851537"/>
              <a:ext cx="898066"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kumimoji="1" lang="ja-JP" altLang="en-US" sz="1400" i="1">
                        <a:latin typeface="Cambria Math" panose="02040503050406030204" pitchFamily="18" charset="0"/>
                      </a:rPr>
                      <m:t>𝑏</m:t>
                    </m:r>
                    <m:r>
                      <a:rPr kumimoji="1" lang="ja-JP" altLang="en-US" sz="1400" i="0">
                        <a:latin typeface="Cambria Math" panose="02040503050406030204" pitchFamily="18" charset="0"/>
                      </a:rPr>
                      <m:t>=</m:t>
                    </m:r>
                    <m:acc>
                      <m:accPr>
                        <m:chr m:val="̅"/>
                        <m:ctrlPr>
                          <a:rPr kumimoji="1" lang="ja-JP" altLang="en-US" sz="1400" i="1">
                            <a:latin typeface="Cambria Math" panose="02040503050406030204" pitchFamily="18" charset="0"/>
                          </a:rPr>
                        </m:ctrlPr>
                      </m:accPr>
                      <m:e>
                        <m:r>
                          <a:rPr kumimoji="1" lang="ja-JP" altLang="en-US" sz="1400" i="1">
                            <a:latin typeface="Cambria Math" panose="02040503050406030204" pitchFamily="18" charset="0"/>
                          </a:rPr>
                          <m:t>𝑦</m:t>
                        </m:r>
                      </m:e>
                    </m:acc>
                    <m:r>
                      <a:rPr kumimoji="1" lang="ja-JP" altLang="en-US" sz="1400" i="0">
                        <a:latin typeface="Cambria Math" panose="02040503050406030204" pitchFamily="18" charset="0"/>
                      </a:rPr>
                      <m:t>−</m:t>
                    </m:r>
                    <m:r>
                      <a:rPr kumimoji="1" lang="ja-JP" altLang="en-US" sz="1400" i="1">
                        <a:latin typeface="Cambria Math" panose="02040503050406030204" pitchFamily="18" charset="0"/>
                      </a:rPr>
                      <m:t>𝑎</m:t>
                    </m:r>
                    <m:acc>
                      <m:accPr>
                        <m:chr m:val="̅"/>
                        <m:ctrlPr>
                          <a:rPr kumimoji="1" lang="ja-JP" altLang="en-US" sz="1400" i="1">
                            <a:latin typeface="Cambria Math" panose="02040503050406030204" pitchFamily="18" charset="0"/>
                          </a:rPr>
                        </m:ctrlPr>
                      </m:accPr>
                      <m:e>
                        <m:r>
                          <a:rPr kumimoji="1" lang="ja-JP" altLang="en-US" sz="1400" i="1">
                            <a:latin typeface="Cambria Math" panose="02040503050406030204" pitchFamily="18" charset="0"/>
                          </a:rPr>
                          <m:t>𝑥</m:t>
                        </m:r>
                      </m:e>
                    </m:acc>
                  </m:oMath>
                </m:oMathPara>
              </a14:m>
              <a:endParaRPr kumimoji="1" lang="ja-JP" altLang="en-US" sz="1400"/>
            </a:p>
          </xdr:txBody>
        </xdr:sp>
      </mc:Choice>
      <mc:Fallback xmlns="">
        <xdr:sp macro="" textlink="">
          <xdr:nvSpPr>
            <xdr:cNvPr id="7" name="テキスト ボックス 6">
              <a:extLst>
                <a:ext uri="{FF2B5EF4-FFF2-40B4-BE49-F238E27FC236}">
                  <a16:creationId xmlns:a16="http://schemas.microsoft.com/office/drawing/2014/main" id="{DC7BCD21-4A1D-4EB9-86D2-1D90131BBE78}"/>
                </a:ext>
              </a:extLst>
            </xdr:cNvPr>
            <xdr:cNvSpPr txBox="1"/>
          </xdr:nvSpPr>
          <xdr:spPr>
            <a:xfrm>
              <a:off x="244597" y="9851537"/>
              <a:ext cx="898066"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kumimoji="1" lang="ja-JP" altLang="en-US" sz="1400" i="0">
                  <a:latin typeface="Cambria Math" panose="02040503050406030204" pitchFamily="18" charset="0"/>
                </a:rPr>
                <a:t>𝑏=𝑦 ̅−𝑎𝑥 ̅</a:t>
              </a:r>
              <a:endParaRPr kumimoji="1" lang="ja-JP" altLang="en-US" sz="1400"/>
            </a:p>
          </xdr:txBody>
        </xdr:sp>
      </mc:Fallback>
    </mc:AlternateContent>
    <xdr:clientData/>
  </xdr:oneCellAnchor>
  <xdr:oneCellAnchor>
    <xdr:from>
      <xdr:col>1</xdr:col>
      <xdr:colOff>127122</xdr:colOff>
      <xdr:row>27</xdr:row>
      <xdr:rowOff>8059</xdr:rowOff>
    </xdr:from>
    <xdr:ext cx="244041" cy="187872"/>
    <mc:AlternateContent xmlns:mc="http://schemas.openxmlformats.org/markup-compatibility/2006" xmlns:a14="http://schemas.microsoft.com/office/drawing/2010/main">
      <mc:Choice Requires="a14">
        <xdr:sp macro="" textlink="">
          <xdr:nvSpPr>
            <xdr:cNvPr id="9" name="テキスト ボックス 8">
              <a:extLst>
                <a:ext uri="{FF2B5EF4-FFF2-40B4-BE49-F238E27FC236}">
                  <a16:creationId xmlns:a16="http://schemas.microsoft.com/office/drawing/2014/main" id="{1855AB81-4F6F-4BB6-8B7E-5F9AC997CF62}"/>
                </a:ext>
              </a:extLst>
            </xdr:cNvPr>
            <xdr:cNvSpPr txBox="1"/>
          </xdr:nvSpPr>
          <xdr:spPr>
            <a:xfrm>
              <a:off x="775555" y="9690588"/>
              <a:ext cx="244041"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acc>
                      <m:accPr>
                        <m:chr m:val="̅"/>
                        <m:ctrlPr>
                          <a:rPr kumimoji="1" lang="ja-JP" altLang="en-US" sz="1200" i="1">
                            <a:latin typeface="Cambria Math" panose="02040503050406030204" pitchFamily="18" charset="0"/>
                          </a:rPr>
                        </m:ctrlPr>
                      </m:accPr>
                      <m:e>
                        <m:r>
                          <a:rPr kumimoji="1" lang="ja-JP" altLang="en-US" sz="1200" i="1">
                            <a:latin typeface="Cambria Math" panose="02040503050406030204" pitchFamily="18" charset="0"/>
                          </a:rPr>
                          <m:t>𝑥</m:t>
                        </m:r>
                        <m:r>
                          <a:rPr kumimoji="1" lang="en-US" altLang="ja-JP" sz="1200" b="0" i="1">
                            <a:latin typeface="Cambria Math" panose="02040503050406030204" pitchFamily="18" charset="0"/>
                          </a:rPr>
                          <m:t> </m:t>
                        </m:r>
                      </m:e>
                    </m:acc>
                    <m:acc>
                      <m:accPr>
                        <m:chr m:val="̅"/>
                        <m:ctrlPr>
                          <a:rPr kumimoji="1" lang="ja-JP" altLang="en-US" sz="1200" i="1">
                            <a:latin typeface="Cambria Math" panose="02040503050406030204" pitchFamily="18" charset="0"/>
                          </a:rPr>
                        </m:ctrlPr>
                      </m:accPr>
                      <m:e>
                        <m:r>
                          <a:rPr kumimoji="1" lang="ja-JP" altLang="en-US" sz="1200" i="1">
                            <a:latin typeface="Cambria Math" panose="02040503050406030204" pitchFamily="18" charset="0"/>
                          </a:rPr>
                          <m:t>𝑦</m:t>
                        </m:r>
                      </m:e>
                    </m:acc>
                  </m:oMath>
                </m:oMathPara>
              </a14:m>
              <a:endParaRPr kumimoji="1" lang="ja-JP" altLang="en-US" sz="1100"/>
            </a:p>
          </xdr:txBody>
        </xdr:sp>
      </mc:Choice>
      <mc:Fallback xmlns="">
        <xdr:sp macro="" textlink="">
          <xdr:nvSpPr>
            <xdr:cNvPr id="9" name="テキスト ボックス 8">
              <a:extLst>
                <a:ext uri="{FF2B5EF4-FFF2-40B4-BE49-F238E27FC236}">
                  <a16:creationId xmlns:a16="http://schemas.microsoft.com/office/drawing/2014/main" id="{1855AB81-4F6F-4BB6-8B7E-5F9AC997CF62}"/>
                </a:ext>
              </a:extLst>
            </xdr:cNvPr>
            <xdr:cNvSpPr txBox="1"/>
          </xdr:nvSpPr>
          <xdr:spPr>
            <a:xfrm>
              <a:off x="775555" y="9690588"/>
              <a:ext cx="244041"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1200" i="0">
                  <a:latin typeface="Cambria Math" panose="02040503050406030204" pitchFamily="18" charset="0"/>
                </a:rPr>
                <a:t>(𝑥</a:t>
              </a:r>
              <a:r>
                <a:rPr kumimoji="1" lang="en-US" altLang="ja-JP" sz="1200" b="0" i="0">
                  <a:latin typeface="Cambria Math" panose="02040503050406030204" pitchFamily="18" charset="0"/>
                </a:rPr>
                <a:t> </a:t>
              </a:r>
              <a:r>
                <a:rPr kumimoji="1" lang="ja-JP" altLang="en-US" sz="1200" b="0" i="0">
                  <a:latin typeface="Cambria Math" panose="02040503050406030204" pitchFamily="18" charset="0"/>
                </a:rPr>
                <a:t>) ̅</a:t>
              </a:r>
              <a:r>
                <a:rPr kumimoji="1" lang="ja-JP" altLang="en-US" sz="1200" i="0">
                  <a:latin typeface="Cambria Math" panose="02040503050406030204" pitchFamily="18" charset="0"/>
                </a:rPr>
                <a:t>𝑦 ̅</a:t>
              </a:r>
              <a:endParaRPr kumimoji="1" lang="ja-JP" altLang="en-US" sz="1100"/>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oneCellAnchor>
    <xdr:from>
      <xdr:col>2</xdr:col>
      <xdr:colOff>533400</xdr:colOff>
      <xdr:row>14</xdr:row>
      <xdr:rowOff>54768</xdr:rowOff>
    </xdr:from>
    <xdr:ext cx="372089" cy="462114"/>
    <mc:AlternateContent xmlns:mc="http://schemas.openxmlformats.org/markup-compatibility/2006" xmlns:a14="http://schemas.microsoft.com/office/drawing/2010/main">
      <mc:Choice Requires="a14">
        <xdr:sp macro="" textlink="">
          <xdr:nvSpPr>
            <xdr:cNvPr id="7" name="テキスト ボックス 6">
              <a:extLst>
                <a:ext uri="{FF2B5EF4-FFF2-40B4-BE49-F238E27FC236}">
                  <a16:creationId xmlns:a16="http://schemas.microsoft.com/office/drawing/2014/main" id="{7B5219B8-EDCB-4502-8C8A-CD8A476B4FD1}"/>
                </a:ext>
              </a:extLst>
            </xdr:cNvPr>
            <xdr:cNvSpPr txBox="1"/>
          </xdr:nvSpPr>
          <xdr:spPr>
            <a:xfrm>
              <a:off x="1481138" y="4869656"/>
              <a:ext cx="372089" cy="4621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limLoc m:val="undOvr"/>
                        <m:grow m:val="on"/>
                        <m:ctrlPr>
                          <a:rPr kumimoji="1" lang="ja-JP" altLang="en-US" sz="1100" i="1">
                            <a:latin typeface="Cambria Math" panose="02040503050406030204" pitchFamily="18" charset="0"/>
                          </a:rPr>
                        </m:ctrlPr>
                      </m:naryPr>
                      <m:sub>
                        <m:r>
                          <a:rPr kumimoji="1" lang="ja-JP" altLang="en-US" sz="1100" i="1">
                            <a:latin typeface="Cambria Math" panose="02040503050406030204" pitchFamily="18" charset="0"/>
                          </a:rPr>
                          <m:t>𝑖</m:t>
                        </m:r>
                        <m:r>
                          <a:rPr kumimoji="1" lang="ja-JP" altLang="en-US" sz="1100" i="1">
                            <a:latin typeface="Cambria Math" panose="02040503050406030204" pitchFamily="18" charset="0"/>
                          </a:rPr>
                          <m:t>=1</m:t>
                        </m:r>
                      </m:sub>
                      <m:sup>
                        <m:r>
                          <a:rPr kumimoji="1" lang="ja-JP" altLang="en-US" sz="1100" i="1">
                            <a:latin typeface="Cambria Math" panose="02040503050406030204" pitchFamily="18" charset="0"/>
                          </a:rPr>
                          <m:t>𝑛</m:t>
                        </m:r>
                      </m:sup>
                      <m:e/>
                    </m:nary>
                  </m:oMath>
                </m:oMathPara>
              </a14:m>
              <a:endParaRPr kumimoji="1" lang="ja-JP" altLang="en-US" sz="1100"/>
            </a:p>
          </xdr:txBody>
        </xdr:sp>
      </mc:Choice>
      <mc:Fallback xmlns="">
        <xdr:sp macro="" textlink="">
          <xdr:nvSpPr>
            <xdr:cNvPr id="7" name="テキスト ボックス 6">
              <a:extLst>
                <a:ext uri="{FF2B5EF4-FFF2-40B4-BE49-F238E27FC236}">
                  <a16:creationId xmlns:a16="http://schemas.microsoft.com/office/drawing/2014/main" id="{7B5219B8-EDCB-4502-8C8A-CD8A476B4FD1}"/>
                </a:ext>
              </a:extLst>
            </xdr:cNvPr>
            <xdr:cNvSpPr txBox="1"/>
          </xdr:nvSpPr>
          <xdr:spPr>
            <a:xfrm>
              <a:off x="1481138" y="4869656"/>
              <a:ext cx="372089" cy="4621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kumimoji="1" lang="ja-JP" altLang="en-US" sz="1100" i="0">
                  <a:latin typeface="Cambria Math" panose="02040503050406030204" pitchFamily="18" charset="0"/>
                </a:rPr>
                <a:t>∑129_(𝑖=1)^𝑛</a:t>
              </a:r>
              <a:endParaRPr kumimoji="1" lang="ja-JP" altLang="en-US" sz="1100"/>
            </a:p>
          </xdr:txBody>
        </xdr:sp>
      </mc:Fallback>
    </mc:AlternateContent>
    <xdr:clientData/>
  </xdr:oneCellAnchor>
  <xdr:oneCellAnchor>
    <xdr:from>
      <xdr:col>2</xdr:col>
      <xdr:colOff>333375</xdr:colOff>
      <xdr:row>19</xdr:row>
      <xdr:rowOff>123825</xdr:rowOff>
    </xdr:from>
    <xdr:ext cx="1500091" cy="313099"/>
    <mc:AlternateContent xmlns:mc="http://schemas.openxmlformats.org/markup-compatibility/2006" xmlns:a14="http://schemas.microsoft.com/office/drawing/2010/main">
      <mc:Choice Requires="a14">
        <xdr:sp macro="" textlink="">
          <xdr:nvSpPr>
            <xdr:cNvPr id="8" name="テキスト ボックス 7">
              <a:extLst>
                <a:ext uri="{FF2B5EF4-FFF2-40B4-BE49-F238E27FC236}">
                  <a16:creationId xmlns:a16="http://schemas.microsoft.com/office/drawing/2014/main" id="{63D9F547-FEF8-4512-B001-E50BE39D6356}"/>
                </a:ext>
              </a:extLst>
            </xdr:cNvPr>
            <xdr:cNvSpPr txBox="1"/>
          </xdr:nvSpPr>
          <xdr:spPr>
            <a:xfrm>
              <a:off x="1281113" y="7739063"/>
              <a:ext cx="1500091" cy="313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acc>
                      <m:accPr>
                        <m:chr m:val="̅"/>
                        <m:ctrlPr>
                          <a:rPr kumimoji="1" lang="ja-JP" altLang="en-US" sz="2000" i="1">
                            <a:latin typeface="Cambria Math" panose="02040503050406030204" pitchFamily="18" charset="0"/>
                          </a:rPr>
                        </m:ctrlPr>
                      </m:accPr>
                      <m:e>
                        <m:r>
                          <a:rPr kumimoji="1" lang="ja-JP" altLang="en-US" sz="2000" i="1">
                            <a:latin typeface="Cambria Math" panose="02040503050406030204" pitchFamily="18" charset="0"/>
                          </a:rPr>
                          <m:t>𝑦</m:t>
                        </m:r>
                      </m:e>
                    </m:acc>
                    <m:r>
                      <a:rPr kumimoji="1" lang="ja-JP" altLang="en-US" sz="2000" i="1">
                        <a:latin typeface="Cambria Math" panose="02040503050406030204" pitchFamily="18" charset="0"/>
                      </a:rPr>
                      <m:t>=</m:t>
                    </m:r>
                    <m:sSub>
                      <m:sSubPr>
                        <m:ctrlPr>
                          <a:rPr kumimoji="1" lang="ja-JP" altLang="en-US" sz="2000" i="1">
                            <a:latin typeface="Cambria Math" panose="02040503050406030204" pitchFamily="18" charset="0"/>
                          </a:rPr>
                        </m:ctrlPr>
                      </m:sSubPr>
                      <m:e>
                        <m:r>
                          <a:rPr kumimoji="1" lang="ja-JP" altLang="en-US" sz="2000" i="1">
                            <a:latin typeface="Cambria Math" panose="02040503050406030204" pitchFamily="18" charset="0"/>
                          </a:rPr>
                          <m:t>𝛽</m:t>
                        </m:r>
                      </m:e>
                      <m:sub>
                        <m:r>
                          <a:rPr kumimoji="1" lang="ja-JP" altLang="en-US" sz="2000" i="1">
                            <a:latin typeface="Cambria Math" panose="02040503050406030204" pitchFamily="18" charset="0"/>
                          </a:rPr>
                          <m:t>0</m:t>
                        </m:r>
                      </m:sub>
                    </m:sSub>
                    <m:r>
                      <a:rPr kumimoji="1" lang="ja-JP" altLang="en-US" sz="2000" i="1">
                        <a:latin typeface="Cambria Math" panose="02040503050406030204" pitchFamily="18" charset="0"/>
                      </a:rPr>
                      <m:t>+</m:t>
                    </m:r>
                    <m:sSub>
                      <m:sSubPr>
                        <m:ctrlPr>
                          <a:rPr kumimoji="1" lang="ja-JP" altLang="en-US" sz="2000" i="1">
                            <a:latin typeface="Cambria Math" panose="02040503050406030204" pitchFamily="18" charset="0"/>
                          </a:rPr>
                        </m:ctrlPr>
                      </m:sSubPr>
                      <m:e>
                        <m:r>
                          <a:rPr kumimoji="1" lang="ja-JP" altLang="en-US" sz="2000" i="1">
                            <a:latin typeface="Cambria Math" panose="02040503050406030204" pitchFamily="18" charset="0"/>
                          </a:rPr>
                          <m:t>𝛽</m:t>
                        </m:r>
                      </m:e>
                      <m:sub>
                        <m:r>
                          <a:rPr kumimoji="1" lang="ja-JP" altLang="en-US" sz="2000" i="1">
                            <a:latin typeface="Cambria Math" panose="02040503050406030204" pitchFamily="18" charset="0"/>
                          </a:rPr>
                          <m:t>1</m:t>
                        </m:r>
                      </m:sub>
                    </m:sSub>
                    <m:acc>
                      <m:accPr>
                        <m:chr m:val="̅"/>
                        <m:ctrlPr>
                          <a:rPr kumimoji="1" lang="ja-JP" altLang="en-US" sz="2000" i="1">
                            <a:latin typeface="Cambria Math" panose="02040503050406030204" pitchFamily="18" charset="0"/>
                          </a:rPr>
                        </m:ctrlPr>
                      </m:accPr>
                      <m:e>
                        <m:r>
                          <a:rPr kumimoji="1" lang="ja-JP" altLang="en-US" sz="2000" i="1">
                            <a:latin typeface="Cambria Math" panose="02040503050406030204" pitchFamily="18" charset="0"/>
                          </a:rPr>
                          <m:t>𝑥</m:t>
                        </m:r>
                      </m:e>
                    </m:acc>
                  </m:oMath>
                </m:oMathPara>
              </a14:m>
              <a:endParaRPr kumimoji="1" lang="ja-JP" altLang="en-US" sz="1200"/>
            </a:p>
          </xdr:txBody>
        </xdr:sp>
      </mc:Choice>
      <mc:Fallback xmlns="">
        <xdr:sp macro="" textlink="">
          <xdr:nvSpPr>
            <xdr:cNvPr id="8" name="テキスト ボックス 7">
              <a:extLst>
                <a:ext uri="{FF2B5EF4-FFF2-40B4-BE49-F238E27FC236}">
                  <a16:creationId xmlns:a16="http://schemas.microsoft.com/office/drawing/2014/main" id="{63D9F547-FEF8-4512-B001-E50BE39D6356}"/>
                </a:ext>
              </a:extLst>
            </xdr:cNvPr>
            <xdr:cNvSpPr txBox="1"/>
          </xdr:nvSpPr>
          <xdr:spPr>
            <a:xfrm>
              <a:off x="1281113" y="7739063"/>
              <a:ext cx="1500091" cy="313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2000" i="0">
                  <a:latin typeface="Cambria Math" panose="02040503050406030204" pitchFamily="18" charset="0"/>
                </a:rPr>
                <a:t>𝑦 ̅=𝛽_0+𝛽_1 𝑥 ̅</a:t>
              </a:r>
              <a:endParaRPr kumimoji="1" lang="ja-JP" altLang="en-US" sz="1200"/>
            </a:p>
          </xdr:txBody>
        </xdr:sp>
      </mc:Fallback>
    </mc:AlternateContent>
    <xdr:clientData/>
  </xdr:oneCellAnchor>
  <xdr:oneCellAnchor>
    <xdr:from>
      <xdr:col>2</xdr:col>
      <xdr:colOff>433388</xdr:colOff>
      <xdr:row>16</xdr:row>
      <xdr:rowOff>19050</xdr:rowOff>
    </xdr:from>
    <xdr:ext cx="372089" cy="462114"/>
    <mc:AlternateContent xmlns:mc="http://schemas.openxmlformats.org/markup-compatibility/2006" xmlns:a14="http://schemas.microsoft.com/office/drawing/2010/main">
      <mc:Choice Requires="a14">
        <xdr:sp macro="" textlink="">
          <xdr:nvSpPr>
            <xdr:cNvPr id="9" name="テキスト ボックス 8">
              <a:extLst>
                <a:ext uri="{FF2B5EF4-FFF2-40B4-BE49-F238E27FC236}">
                  <a16:creationId xmlns:a16="http://schemas.microsoft.com/office/drawing/2014/main" id="{1C6EC0A3-CBD7-49D5-B011-85E988CA2BBC}"/>
                </a:ext>
              </a:extLst>
            </xdr:cNvPr>
            <xdr:cNvSpPr txBox="1"/>
          </xdr:nvSpPr>
          <xdr:spPr>
            <a:xfrm>
              <a:off x="1381126" y="6029325"/>
              <a:ext cx="372089" cy="4621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limLoc m:val="undOvr"/>
                        <m:grow m:val="on"/>
                        <m:ctrlPr>
                          <a:rPr kumimoji="1" lang="ja-JP" altLang="en-US" sz="1100" i="1">
                            <a:latin typeface="Cambria Math" panose="02040503050406030204" pitchFamily="18" charset="0"/>
                          </a:rPr>
                        </m:ctrlPr>
                      </m:naryPr>
                      <m:sub>
                        <m:r>
                          <a:rPr kumimoji="1" lang="ja-JP" altLang="en-US" sz="1100" i="1">
                            <a:latin typeface="Cambria Math" panose="02040503050406030204" pitchFamily="18" charset="0"/>
                          </a:rPr>
                          <m:t>𝑖</m:t>
                        </m:r>
                        <m:r>
                          <a:rPr kumimoji="1" lang="ja-JP" altLang="en-US" sz="1100" i="1">
                            <a:latin typeface="Cambria Math" panose="02040503050406030204" pitchFamily="18" charset="0"/>
                          </a:rPr>
                          <m:t>=1</m:t>
                        </m:r>
                      </m:sub>
                      <m:sup>
                        <m:r>
                          <a:rPr kumimoji="1" lang="ja-JP" altLang="en-US" sz="1100" i="1">
                            <a:latin typeface="Cambria Math" panose="02040503050406030204" pitchFamily="18" charset="0"/>
                          </a:rPr>
                          <m:t>𝑛</m:t>
                        </m:r>
                      </m:sup>
                      <m:e/>
                    </m:nary>
                  </m:oMath>
                </m:oMathPara>
              </a14:m>
              <a:endParaRPr kumimoji="1" lang="ja-JP" altLang="en-US" sz="1100"/>
            </a:p>
          </xdr:txBody>
        </xdr:sp>
      </mc:Choice>
      <mc:Fallback xmlns="">
        <xdr:sp macro="" textlink="">
          <xdr:nvSpPr>
            <xdr:cNvPr id="9" name="テキスト ボックス 8">
              <a:extLst>
                <a:ext uri="{FF2B5EF4-FFF2-40B4-BE49-F238E27FC236}">
                  <a16:creationId xmlns:a16="http://schemas.microsoft.com/office/drawing/2014/main" id="{1C6EC0A3-CBD7-49D5-B011-85E988CA2BBC}"/>
                </a:ext>
              </a:extLst>
            </xdr:cNvPr>
            <xdr:cNvSpPr txBox="1"/>
          </xdr:nvSpPr>
          <xdr:spPr>
            <a:xfrm>
              <a:off x="1381126" y="6029325"/>
              <a:ext cx="372089" cy="4621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1100" i="0">
                  <a:latin typeface="Cambria Math" panose="02040503050406030204" pitchFamily="18" charset="0"/>
                </a:rPr>
                <a:t>∑129_(𝑖=1)^𝑛</a:t>
              </a:r>
              <a:endParaRPr kumimoji="1" lang="ja-JP" altLang="en-US" sz="1100"/>
            </a:p>
          </xdr:txBody>
        </xdr:sp>
      </mc:Fallback>
    </mc:AlternateContent>
    <xdr:clientData/>
  </xdr:oneCellAnchor>
  <xdr:oneCellAnchor>
    <xdr:from>
      <xdr:col>2</xdr:col>
      <xdr:colOff>61913</xdr:colOff>
      <xdr:row>17</xdr:row>
      <xdr:rowOff>33337</xdr:rowOff>
    </xdr:from>
    <xdr:ext cx="372089" cy="524027"/>
    <mc:AlternateContent xmlns:mc="http://schemas.openxmlformats.org/markup-compatibility/2006" xmlns:a14="http://schemas.microsoft.com/office/drawing/2010/main">
      <mc:Choice Requires="a14">
        <xdr:sp macro="" textlink="">
          <xdr:nvSpPr>
            <xdr:cNvPr id="10" name="テキスト ボックス 9">
              <a:extLst>
                <a:ext uri="{FF2B5EF4-FFF2-40B4-BE49-F238E27FC236}">
                  <a16:creationId xmlns:a16="http://schemas.microsoft.com/office/drawing/2014/main" id="{944AE3D7-BAC3-4D84-9F48-8FE56EC3E9DC}"/>
                </a:ext>
              </a:extLst>
            </xdr:cNvPr>
            <xdr:cNvSpPr txBox="1"/>
          </xdr:nvSpPr>
          <xdr:spPr>
            <a:xfrm>
              <a:off x="1009651" y="6591300"/>
              <a:ext cx="372089" cy="5240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nary>
                      <m:naryPr>
                        <m:chr m:val="∑"/>
                        <m:limLoc m:val="undOvr"/>
                        <m:grow m:val="on"/>
                        <m:ctrlPr>
                          <a:rPr kumimoji="1" lang="ja-JP" altLang="en-US" sz="1100" i="1">
                            <a:latin typeface="Cambria Math" panose="02040503050406030204" pitchFamily="18" charset="0"/>
                          </a:rPr>
                        </m:ctrlPr>
                      </m:naryPr>
                      <m:sub>
                        <m:r>
                          <a:rPr kumimoji="1" lang="ja-JP" altLang="en-US" sz="1100" i="1">
                            <a:latin typeface="Cambria Math" panose="02040503050406030204" pitchFamily="18" charset="0"/>
                          </a:rPr>
                          <m:t>𝑖</m:t>
                        </m:r>
                        <m:r>
                          <a:rPr kumimoji="1" lang="ja-JP" altLang="en-US" sz="1100" i="1">
                            <a:latin typeface="Cambria Math" panose="02040503050406030204" pitchFamily="18" charset="0"/>
                          </a:rPr>
                          <m:t>=1</m:t>
                        </m:r>
                      </m:sub>
                      <m:sup>
                        <m:r>
                          <a:rPr kumimoji="1" lang="ja-JP" altLang="en-US" sz="1100" i="1">
                            <a:latin typeface="Cambria Math" panose="02040503050406030204" pitchFamily="18" charset="0"/>
                          </a:rPr>
                          <m:t>𝑛</m:t>
                        </m:r>
                      </m:sup>
                      <m:e/>
                    </m:nary>
                  </m:oMath>
                </m:oMathPara>
              </a14:m>
              <a:endParaRPr kumimoji="1" lang="ja-JP" altLang="en-US" sz="1100"/>
            </a:p>
          </xdr:txBody>
        </xdr:sp>
      </mc:Choice>
      <mc:Fallback xmlns="">
        <xdr:sp macro="" textlink="">
          <xdr:nvSpPr>
            <xdr:cNvPr id="10" name="テキスト ボックス 9">
              <a:extLst>
                <a:ext uri="{FF2B5EF4-FFF2-40B4-BE49-F238E27FC236}">
                  <a16:creationId xmlns:a16="http://schemas.microsoft.com/office/drawing/2014/main" id="{944AE3D7-BAC3-4D84-9F48-8FE56EC3E9DC}"/>
                </a:ext>
              </a:extLst>
            </xdr:cNvPr>
            <xdr:cNvSpPr txBox="1"/>
          </xdr:nvSpPr>
          <xdr:spPr>
            <a:xfrm>
              <a:off x="1009651" y="6591300"/>
              <a:ext cx="372089" cy="5240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1100" i="0">
                  <a:latin typeface="Cambria Math" panose="02040503050406030204" pitchFamily="18" charset="0"/>
                </a:rPr>
                <a:t>∑129_(𝑖=1)^𝑛</a:t>
              </a:r>
              <a:endParaRPr kumimoji="1" lang="ja-JP" altLang="en-US" sz="1100"/>
            </a:p>
          </xdr:txBody>
        </xdr:sp>
      </mc:Fallback>
    </mc:AlternateContent>
    <xdr:clientData/>
  </xdr:oneCellAnchor>
  <xdr:oneCellAnchor>
    <xdr:from>
      <xdr:col>2</xdr:col>
      <xdr:colOff>1562100</xdr:colOff>
      <xdr:row>17</xdr:row>
      <xdr:rowOff>19050</xdr:rowOff>
    </xdr:from>
    <xdr:ext cx="372089" cy="462114"/>
    <mc:AlternateContent xmlns:mc="http://schemas.openxmlformats.org/markup-compatibility/2006" xmlns:a14="http://schemas.microsoft.com/office/drawing/2010/main">
      <mc:Choice Requires="a14">
        <xdr:sp macro="" textlink="">
          <xdr:nvSpPr>
            <xdr:cNvPr id="11" name="テキスト ボックス 10">
              <a:extLst>
                <a:ext uri="{FF2B5EF4-FFF2-40B4-BE49-F238E27FC236}">
                  <a16:creationId xmlns:a16="http://schemas.microsoft.com/office/drawing/2014/main" id="{70CE6ADB-1BAE-46F1-8218-F60AB6FA0521}"/>
                </a:ext>
              </a:extLst>
            </xdr:cNvPr>
            <xdr:cNvSpPr txBox="1"/>
          </xdr:nvSpPr>
          <xdr:spPr>
            <a:xfrm>
              <a:off x="2509838" y="6577013"/>
              <a:ext cx="372089" cy="4621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limLoc m:val="undOvr"/>
                        <m:grow m:val="on"/>
                        <m:ctrlPr>
                          <a:rPr kumimoji="1" lang="ja-JP" altLang="en-US" sz="1100" i="1">
                            <a:latin typeface="Cambria Math" panose="02040503050406030204" pitchFamily="18" charset="0"/>
                          </a:rPr>
                        </m:ctrlPr>
                      </m:naryPr>
                      <m:sub>
                        <m:r>
                          <a:rPr kumimoji="1" lang="ja-JP" altLang="en-US" sz="1100" i="1">
                            <a:latin typeface="Cambria Math" panose="02040503050406030204" pitchFamily="18" charset="0"/>
                          </a:rPr>
                          <m:t>𝑖</m:t>
                        </m:r>
                        <m:r>
                          <a:rPr kumimoji="1" lang="ja-JP" altLang="en-US" sz="1100" i="1">
                            <a:latin typeface="Cambria Math" panose="02040503050406030204" pitchFamily="18" charset="0"/>
                          </a:rPr>
                          <m:t>=1</m:t>
                        </m:r>
                      </m:sub>
                      <m:sup>
                        <m:r>
                          <a:rPr kumimoji="1" lang="ja-JP" altLang="en-US" sz="1100" i="1">
                            <a:latin typeface="Cambria Math" panose="02040503050406030204" pitchFamily="18" charset="0"/>
                          </a:rPr>
                          <m:t>𝑛</m:t>
                        </m:r>
                      </m:sup>
                      <m:e/>
                    </m:nary>
                  </m:oMath>
                </m:oMathPara>
              </a14:m>
              <a:endParaRPr kumimoji="1" lang="ja-JP" altLang="en-US" sz="1100"/>
            </a:p>
          </xdr:txBody>
        </xdr:sp>
      </mc:Choice>
      <mc:Fallback xmlns="">
        <xdr:sp macro="" textlink="">
          <xdr:nvSpPr>
            <xdr:cNvPr id="11" name="テキスト ボックス 10">
              <a:extLst>
                <a:ext uri="{FF2B5EF4-FFF2-40B4-BE49-F238E27FC236}">
                  <a16:creationId xmlns:a16="http://schemas.microsoft.com/office/drawing/2014/main" id="{70CE6ADB-1BAE-46F1-8218-F60AB6FA0521}"/>
                </a:ext>
              </a:extLst>
            </xdr:cNvPr>
            <xdr:cNvSpPr txBox="1"/>
          </xdr:nvSpPr>
          <xdr:spPr>
            <a:xfrm>
              <a:off x="2509838" y="6577013"/>
              <a:ext cx="372089" cy="4621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1100" i="0">
                  <a:latin typeface="Cambria Math" panose="02040503050406030204" pitchFamily="18" charset="0"/>
                </a:rPr>
                <a:t>∑129_(𝑖=1)^𝑛</a:t>
              </a:r>
              <a:endParaRPr kumimoji="1" lang="ja-JP" altLang="en-US" sz="1100"/>
            </a:p>
          </xdr:txBody>
        </xdr:sp>
      </mc:Fallback>
    </mc:AlternateContent>
    <xdr:clientData/>
  </xdr:oneCellAnchor>
  <xdr:oneCellAnchor>
    <xdr:from>
      <xdr:col>2</xdr:col>
      <xdr:colOff>333374</xdr:colOff>
      <xdr:row>20</xdr:row>
      <xdr:rowOff>73819</xdr:rowOff>
    </xdr:from>
    <xdr:ext cx="1500091" cy="313099"/>
    <mc:AlternateContent xmlns:mc="http://schemas.openxmlformats.org/markup-compatibility/2006" xmlns:a14="http://schemas.microsoft.com/office/drawing/2010/main">
      <mc:Choice Requires="a14">
        <xdr:sp macro="" textlink="">
          <xdr:nvSpPr>
            <xdr:cNvPr id="13" name="テキスト ボックス 12">
              <a:extLst>
                <a:ext uri="{FF2B5EF4-FFF2-40B4-BE49-F238E27FC236}">
                  <a16:creationId xmlns:a16="http://schemas.microsoft.com/office/drawing/2014/main" id="{2E530B49-481D-4DA5-A09F-EFF0FD847284}"/>
                </a:ext>
              </a:extLst>
            </xdr:cNvPr>
            <xdr:cNvSpPr txBox="1"/>
          </xdr:nvSpPr>
          <xdr:spPr>
            <a:xfrm>
              <a:off x="1281112" y="8265319"/>
              <a:ext cx="1500091" cy="313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kumimoji="1" lang="ja-JP" altLang="en-US" sz="2000" i="1">
                            <a:latin typeface="Cambria Math" panose="02040503050406030204" pitchFamily="18" charset="0"/>
                          </a:rPr>
                        </m:ctrlPr>
                      </m:sSubPr>
                      <m:e>
                        <m:r>
                          <a:rPr kumimoji="1" lang="ja-JP" altLang="en-US" sz="2000" i="1">
                            <a:latin typeface="Cambria Math" panose="02040503050406030204" pitchFamily="18" charset="0"/>
                          </a:rPr>
                          <m:t>𝛽</m:t>
                        </m:r>
                      </m:e>
                      <m:sub>
                        <m:r>
                          <a:rPr kumimoji="1" lang="ja-JP" altLang="en-US" sz="2000" i="0">
                            <a:latin typeface="Cambria Math" panose="02040503050406030204" pitchFamily="18" charset="0"/>
                          </a:rPr>
                          <m:t>0</m:t>
                        </m:r>
                      </m:sub>
                    </m:sSub>
                    <m:r>
                      <a:rPr kumimoji="1" lang="ja-JP" altLang="en-US" sz="2000" i="0">
                        <a:latin typeface="Cambria Math" panose="02040503050406030204" pitchFamily="18" charset="0"/>
                      </a:rPr>
                      <m:t>=</m:t>
                    </m:r>
                    <m:acc>
                      <m:accPr>
                        <m:chr m:val="̅"/>
                        <m:ctrlPr>
                          <a:rPr kumimoji="1" lang="ja-JP" altLang="en-US" sz="2000" i="1">
                            <a:latin typeface="Cambria Math" panose="02040503050406030204" pitchFamily="18" charset="0"/>
                          </a:rPr>
                        </m:ctrlPr>
                      </m:accPr>
                      <m:e>
                        <m:r>
                          <a:rPr kumimoji="1" lang="ja-JP" altLang="en-US" sz="2000" i="1">
                            <a:latin typeface="Cambria Math" panose="02040503050406030204" pitchFamily="18" charset="0"/>
                          </a:rPr>
                          <m:t>𝑦</m:t>
                        </m:r>
                      </m:e>
                    </m:acc>
                    <m:r>
                      <a:rPr kumimoji="1" lang="ja-JP" altLang="en-US" sz="2000" i="0">
                        <a:latin typeface="Cambria Math" panose="02040503050406030204" pitchFamily="18" charset="0"/>
                      </a:rPr>
                      <m:t>−</m:t>
                    </m:r>
                    <m:sSub>
                      <m:sSubPr>
                        <m:ctrlPr>
                          <a:rPr kumimoji="1" lang="ja-JP" altLang="en-US" sz="2000" i="1">
                            <a:latin typeface="Cambria Math" panose="02040503050406030204" pitchFamily="18" charset="0"/>
                          </a:rPr>
                        </m:ctrlPr>
                      </m:sSubPr>
                      <m:e>
                        <m:r>
                          <a:rPr kumimoji="1" lang="ja-JP" altLang="en-US" sz="2000" i="1">
                            <a:latin typeface="Cambria Math" panose="02040503050406030204" pitchFamily="18" charset="0"/>
                          </a:rPr>
                          <m:t>𝛽</m:t>
                        </m:r>
                      </m:e>
                      <m:sub>
                        <m:r>
                          <a:rPr kumimoji="1" lang="ja-JP" altLang="en-US" sz="2000" i="0">
                            <a:latin typeface="Cambria Math" panose="02040503050406030204" pitchFamily="18" charset="0"/>
                          </a:rPr>
                          <m:t>1</m:t>
                        </m:r>
                      </m:sub>
                    </m:sSub>
                    <m:acc>
                      <m:accPr>
                        <m:chr m:val="̅"/>
                        <m:ctrlPr>
                          <a:rPr kumimoji="1" lang="ja-JP" altLang="en-US" sz="2000" i="1">
                            <a:latin typeface="Cambria Math" panose="02040503050406030204" pitchFamily="18" charset="0"/>
                          </a:rPr>
                        </m:ctrlPr>
                      </m:accPr>
                      <m:e>
                        <m:r>
                          <a:rPr kumimoji="1" lang="ja-JP" altLang="en-US" sz="2000" i="1">
                            <a:latin typeface="Cambria Math" panose="02040503050406030204" pitchFamily="18" charset="0"/>
                          </a:rPr>
                          <m:t>𝑥</m:t>
                        </m:r>
                      </m:e>
                    </m:acc>
                  </m:oMath>
                </m:oMathPara>
              </a14:m>
              <a:endParaRPr kumimoji="1" lang="ja-JP" altLang="en-US" sz="1100"/>
            </a:p>
          </xdr:txBody>
        </xdr:sp>
      </mc:Choice>
      <mc:Fallback xmlns="">
        <xdr:sp macro="" textlink="">
          <xdr:nvSpPr>
            <xdr:cNvPr id="13" name="テキスト ボックス 12">
              <a:extLst>
                <a:ext uri="{FF2B5EF4-FFF2-40B4-BE49-F238E27FC236}">
                  <a16:creationId xmlns:a16="http://schemas.microsoft.com/office/drawing/2014/main" id="{2E530B49-481D-4DA5-A09F-EFF0FD847284}"/>
                </a:ext>
              </a:extLst>
            </xdr:cNvPr>
            <xdr:cNvSpPr txBox="1"/>
          </xdr:nvSpPr>
          <xdr:spPr>
            <a:xfrm>
              <a:off x="1281112" y="8265319"/>
              <a:ext cx="1500091" cy="313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2000" i="0">
                  <a:latin typeface="Cambria Math" panose="02040503050406030204" pitchFamily="18" charset="0"/>
                </a:rPr>
                <a:t>𝛽_0=𝑦 ̅−𝛽_1 𝑥 ̅</a:t>
              </a:r>
              <a:endParaRPr kumimoji="1" lang="ja-JP" altLang="en-US" sz="1100"/>
            </a:p>
          </xdr:txBody>
        </xdr:sp>
      </mc:Fallback>
    </mc:AlternateContent>
    <xdr:clientData/>
  </xdr:oneCellAnchor>
  <xdr:oneCellAnchor>
    <xdr:from>
      <xdr:col>2</xdr:col>
      <xdr:colOff>442913</xdr:colOff>
      <xdr:row>24</xdr:row>
      <xdr:rowOff>109537</xdr:rowOff>
    </xdr:from>
    <xdr:ext cx="372089" cy="462114"/>
    <mc:AlternateContent xmlns:mc="http://schemas.openxmlformats.org/markup-compatibility/2006" xmlns:a14="http://schemas.microsoft.com/office/drawing/2010/main">
      <mc:Choice Requires="a14">
        <xdr:sp macro="" textlink="">
          <xdr:nvSpPr>
            <xdr:cNvPr id="14" name="テキスト ボックス 13">
              <a:extLst>
                <a:ext uri="{FF2B5EF4-FFF2-40B4-BE49-F238E27FC236}">
                  <a16:creationId xmlns:a16="http://schemas.microsoft.com/office/drawing/2014/main" id="{A9CBAA3E-F67A-418B-94A7-189E3DC03445}"/>
                </a:ext>
              </a:extLst>
            </xdr:cNvPr>
            <xdr:cNvSpPr txBox="1"/>
          </xdr:nvSpPr>
          <xdr:spPr>
            <a:xfrm>
              <a:off x="1390651" y="9510712"/>
              <a:ext cx="372089" cy="4621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limLoc m:val="undOvr"/>
                        <m:grow m:val="on"/>
                        <m:ctrlPr>
                          <a:rPr kumimoji="1" lang="ja-JP" altLang="en-US" sz="1100" i="1">
                            <a:latin typeface="Cambria Math" panose="02040503050406030204" pitchFamily="18" charset="0"/>
                          </a:rPr>
                        </m:ctrlPr>
                      </m:naryPr>
                      <m:sub>
                        <m:r>
                          <a:rPr kumimoji="1" lang="ja-JP" altLang="en-US" sz="1100" i="1">
                            <a:latin typeface="Cambria Math" panose="02040503050406030204" pitchFamily="18" charset="0"/>
                          </a:rPr>
                          <m:t>𝑖</m:t>
                        </m:r>
                        <m:r>
                          <a:rPr kumimoji="1" lang="ja-JP" altLang="en-US" sz="1100" i="1">
                            <a:latin typeface="Cambria Math" panose="02040503050406030204" pitchFamily="18" charset="0"/>
                          </a:rPr>
                          <m:t>=1</m:t>
                        </m:r>
                      </m:sub>
                      <m:sup>
                        <m:r>
                          <a:rPr kumimoji="1" lang="ja-JP" altLang="en-US" sz="1100" i="1">
                            <a:latin typeface="Cambria Math" panose="02040503050406030204" pitchFamily="18" charset="0"/>
                          </a:rPr>
                          <m:t>𝑛</m:t>
                        </m:r>
                      </m:sup>
                      <m:e/>
                    </m:nary>
                  </m:oMath>
                </m:oMathPara>
              </a14:m>
              <a:endParaRPr kumimoji="1" lang="ja-JP" altLang="en-US" sz="1100"/>
            </a:p>
          </xdr:txBody>
        </xdr:sp>
      </mc:Choice>
      <mc:Fallback xmlns="">
        <xdr:sp macro="" textlink="">
          <xdr:nvSpPr>
            <xdr:cNvPr id="14" name="テキスト ボックス 13">
              <a:extLst>
                <a:ext uri="{FF2B5EF4-FFF2-40B4-BE49-F238E27FC236}">
                  <a16:creationId xmlns:a16="http://schemas.microsoft.com/office/drawing/2014/main" id="{A9CBAA3E-F67A-418B-94A7-189E3DC03445}"/>
                </a:ext>
              </a:extLst>
            </xdr:cNvPr>
            <xdr:cNvSpPr txBox="1"/>
          </xdr:nvSpPr>
          <xdr:spPr>
            <a:xfrm>
              <a:off x="1390651" y="9510712"/>
              <a:ext cx="372089" cy="4621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1100" i="0">
                  <a:latin typeface="Cambria Math" panose="02040503050406030204" pitchFamily="18" charset="0"/>
                </a:rPr>
                <a:t>∑129_(𝑖=1)^𝑛</a:t>
              </a:r>
              <a:endParaRPr kumimoji="1" lang="ja-JP" altLang="en-US" sz="1100"/>
            </a:p>
          </xdr:txBody>
        </xdr:sp>
      </mc:Fallback>
    </mc:AlternateContent>
    <xdr:clientData/>
  </xdr:oneCellAnchor>
  <xdr:oneCellAnchor>
    <xdr:from>
      <xdr:col>2</xdr:col>
      <xdr:colOff>61913</xdr:colOff>
      <xdr:row>25</xdr:row>
      <xdr:rowOff>33337</xdr:rowOff>
    </xdr:from>
    <xdr:ext cx="372089" cy="524027"/>
    <mc:AlternateContent xmlns:mc="http://schemas.openxmlformats.org/markup-compatibility/2006" xmlns:a14="http://schemas.microsoft.com/office/drawing/2010/main">
      <mc:Choice Requires="a14">
        <xdr:sp macro="" textlink="">
          <xdr:nvSpPr>
            <xdr:cNvPr id="15" name="テキスト ボックス 14">
              <a:extLst>
                <a:ext uri="{FF2B5EF4-FFF2-40B4-BE49-F238E27FC236}">
                  <a16:creationId xmlns:a16="http://schemas.microsoft.com/office/drawing/2014/main" id="{92EA535B-ECE5-46F3-90CF-EEC2164DB57B}"/>
                </a:ext>
              </a:extLst>
            </xdr:cNvPr>
            <xdr:cNvSpPr txBox="1"/>
          </xdr:nvSpPr>
          <xdr:spPr>
            <a:xfrm>
              <a:off x="1009651" y="6591300"/>
              <a:ext cx="372089" cy="5240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nary>
                      <m:naryPr>
                        <m:chr m:val="∑"/>
                        <m:limLoc m:val="undOvr"/>
                        <m:grow m:val="on"/>
                        <m:ctrlPr>
                          <a:rPr kumimoji="1" lang="ja-JP" altLang="en-US" sz="1100" i="1">
                            <a:latin typeface="Cambria Math" panose="02040503050406030204" pitchFamily="18" charset="0"/>
                          </a:rPr>
                        </m:ctrlPr>
                      </m:naryPr>
                      <m:sub>
                        <m:r>
                          <a:rPr kumimoji="1" lang="ja-JP" altLang="en-US" sz="1100" i="1">
                            <a:latin typeface="Cambria Math" panose="02040503050406030204" pitchFamily="18" charset="0"/>
                          </a:rPr>
                          <m:t>𝑖</m:t>
                        </m:r>
                        <m:r>
                          <a:rPr kumimoji="1" lang="ja-JP" altLang="en-US" sz="1100" i="1">
                            <a:latin typeface="Cambria Math" panose="02040503050406030204" pitchFamily="18" charset="0"/>
                          </a:rPr>
                          <m:t>=1</m:t>
                        </m:r>
                      </m:sub>
                      <m:sup>
                        <m:r>
                          <a:rPr kumimoji="1" lang="ja-JP" altLang="en-US" sz="1100" i="1">
                            <a:latin typeface="Cambria Math" panose="02040503050406030204" pitchFamily="18" charset="0"/>
                          </a:rPr>
                          <m:t>𝑛</m:t>
                        </m:r>
                      </m:sup>
                      <m:e/>
                    </m:nary>
                  </m:oMath>
                </m:oMathPara>
              </a14:m>
              <a:endParaRPr kumimoji="1" lang="ja-JP" altLang="en-US" sz="1100"/>
            </a:p>
          </xdr:txBody>
        </xdr:sp>
      </mc:Choice>
      <mc:Fallback xmlns="">
        <xdr:sp macro="" textlink="">
          <xdr:nvSpPr>
            <xdr:cNvPr id="15" name="テキスト ボックス 14">
              <a:extLst>
                <a:ext uri="{FF2B5EF4-FFF2-40B4-BE49-F238E27FC236}">
                  <a16:creationId xmlns:a16="http://schemas.microsoft.com/office/drawing/2014/main" id="{92EA535B-ECE5-46F3-90CF-EEC2164DB57B}"/>
                </a:ext>
              </a:extLst>
            </xdr:cNvPr>
            <xdr:cNvSpPr txBox="1"/>
          </xdr:nvSpPr>
          <xdr:spPr>
            <a:xfrm>
              <a:off x="1009651" y="6591300"/>
              <a:ext cx="372089" cy="5240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1100" i="0">
                  <a:latin typeface="Cambria Math" panose="02040503050406030204" pitchFamily="18" charset="0"/>
                </a:rPr>
                <a:t>∑129_(𝑖=1)^𝑛</a:t>
              </a:r>
              <a:endParaRPr kumimoji="1" lang="ja-JP" altLang="en-US" sz="1100"/>
            </a:p>
          </xdr:txBody>
        </xdr:sp>
      </mc:Fallback>
    </mc:AlternateContent>
    <xdr:clientData/>
  </xdr:oneCellAnchor>
  <xdr:oneCellAnchor>
    <xdr:from>
      <xdr:col>2</xdr:col>
      <xdr:colOff>1181100</xdr:colOff>
      <xdr:row>25</xdr:row>
      <xdr:rowOff>76200</xdr:rowOff>
    </xdr:from>
    <xdr:ext cx="372089" cy="462114"/>
    <mc:AlternateContent xmlns:mc="http://schemas.openxmlformats.org/markup-compatibility/2006" xmlns:a14="http://schemas.microsoft.com/office/drawing/2010/main">
      <mc:Choice Requires="a14">
        <xdr:sp macro="" textlink="">
          <xdr:nvSpPr>
            <xdr:cNvPr id="16" name="テキスト ボックス 15">
              <a:extLst>
                <a:ext uri="{FF2B5EF4-FFF2-40B4-BE49-F238E27FC236}">
                  <a16:creationId xmlns:a16="http://schemas.microsoft.com/office/drawing/2014/main" id="{06DFC855-33FB-4BD2-83CE-0EF9708175F5}"/>
                </a:ext>
              </a:extLst>
            </xdr:cNvPr>
            <xdr:cNvSpPr txBox="1"/>
          </xdr:nvSpPr>
          <xdr:spPr>
            <a:xfrm>
              <a:off x="2128838" y="10177463"/>
              <a:ext cx="372089" cy="4621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limLoc m:val="undOvr"/>
                        <m:grow m:val="on"/>
                        <m:ctrlPr>
                          <a:rPr kumimoji="1" lang="ja-JP" altLang="en-US" sz="1100" i="1">
                            <a:latin typeface="Cambria Math" panose="02040503050406030204" pitchFamily="18" charset="0"/>
                          </a:rPr>
                        </m:ctrlPr>
                      </m:naryPr>
                      <m:sub>
                        <m:r>
                          <a:rPr kumimoji="1" lang="ja-JP" altLang="en-US" sz="1100" i="1">
                            <a:latin typeface="Cambria Math" panose="02040503050406030204" pitchFamily="18" charset="0"/>
                          </a:rPr>
                          <m:t>𝑖</m:t>
                        </m:r>
                        <m:r>
                          <a:rPr kumimoji="1" lang="ja-JP" altLang="en-US" sz="1100" i="1">
                            <a:latin typeface="Cambria Math" panose="02040503050406030204" pitchFamily="18" charset="0"/>
                          </a:rPr>
                          <m:t>=1</m:t>
                        </m:r>
                      </m:sub>
                      <m:sup>
                        <m:r>
                          <a:rPr kumimoji="1" lang="ja-JP" altLang="en-US" sz="1100" i="1">
                            <a:latin typeface="Cambria Math" panose="02040503050406030204" pitchFamily="18" charset="0"/>
                          </a:rPr>
                          <m:t>𝑛</m:t>
                        </m:r>
                      </m:sup>
                      <m:e/>
                    </m:nary>
                  </m:oMath>
                </m:oMathPara>
              </a14:m>
              <a:endParaRPr kumimoji="1" lang="ja-JP" altLang="en-US" sz="1100"/>
            </a:p>
          </xdr:txBody>
        </xdr:sp>
      </mc:Choice>
      <mc:Fallback xmlns="">
        <xdr:sp macro="" textlink="">
          <xdr:nvSpPr>
            <xdr:cNvPr id="16" name="テキスト ボックス 15">
              <a:extLst>
                <a:ext uri="{FF2B5EF4-FFF2-40B4-BE49-F238E27FC236}">
                  <a16:creationId xmlns:a16="http://schemas.microsoft.com/office/drawing/2014/main" id="{06DFC855-33FB-4BD2-83CE-0EF9708175F5}"/>
                </a:ext>
              </a:extLst>
            </xdr:cNvPr>
            <xdr:cNvSpPr txBox="1"/>
          </xdr:nvSpPr>
          <xdr:spPr>
            <a:xfrm>
              <a:off x="2128838" y="10177463"/>
              <a:ext cx="372089" cy="4621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1100" i="0">
                  <a:latin typeface="Cambria Math" panose="02040503050406030204" pitchFamily="18" charset="0"/>
                </a:rPr>
                <a:t>∑129_(𝑖=1)^𝑛</a:t>
              </a:r>
              <a:endParaRPr kumimoji="1" lang="ja-JP" altLang="en-US" sz="1100"/>
            </a:p>
          </xdr:txBody>
        </xdr:sp>
      </mc:Fallback>
    </mc:AlternateContent>
    <xdr:clientData/>
  </xdr:oneCellAnchor>
  <xdr:oneCellAnchor>
    <xdr:from>
      <xdr:col>2</xdr:col>
      <xdr:colOff>2286000</xdr:colOff>
      <xdr:row>25</xdr:row>
      <xdr:rowOff>52387</xdr:rowOff>
    </xdr:from>
    <xdr:ext cx="372089" cy="462114"/>
    <mc:AlternateContent xmlns:mc="http://schemas.openxmlformats.org/markup-compatibility/2006" xmlns:a14="http://schemas.microsoft.com/office/drawing/2010/main">
      <mc:Choice Requires="a14">
        <xdr:sp macro="" textlink="">
          <xdr:nvSpPr>
            <xdr:cNvPr id="17" name="テキスト ボックス 16">
              <a:extLst>
                <a:ext uri="{FF2B5EF4-FFF2-40B4-BE49-F238E27FC236}">
                  <a16:creationId xmlns:a16="http://schemas.microsoft.com/office/drawing/2014/main" id="{6AA50F8E-EC54-4694-80E4-4FE04B688FED}"/>
                </a:ext>
              </a:extLst>
            </xdr:cNvPr>
            <xdr:cNvSpPr txBox="1"/>
          </xdr:nvSpPr>
          <xdr:spPr>
            <a:xfrm>
              <a:off x="3233738" y="10153650"/>
              <a:ext cx="372089" cy="4621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limLoc m:val="undOvr"/>
                        <m:grow m:val="on"/>
                        <m:ctrlPr>
                          <a:rPr kumimoji="1" lang="ja-JP" altLang="en-US" sz="1100" i="1">
                            <a:latin typeface="Cambria Math" panose="02040503050406030204" pitchFamily="18" charset="0"/>
                          </a:rPr>
                        </m:ctrlPr>
                      </m:naryPr>
                      <m:sub>
                        <m:r>
                          <a:rPr kumimoji="1" lang="ja-JP" altLang="en-US" sz="1100" i="1">
                            <a:latin typeface="Cambria Math" panose="02040503050406030204" pitchFamily="18" charset="0"/>
                          </a:rPr>
                          <m:t>𝑖</m:t>
                        </m:r>
                        <m:r>
                          <a:rPr kumimoji="1" lang="ja-JP" altLang="en-US" sz="1100" i="1">
                            <a:latin typeface="Cambria Math" panose="02040503050406030204" pitchFamily="18" charset="0"/>
                          </a:rPr>
                          <m:t>=1</m:t>
                        </m:r>
                      </m:sub>
                      <m:sup>
                        <m:r>
                          <a:rPr kumimoji="1" lang="ja-JP" altLang="en-US" sz="1100" i="1">
                            <a:latin typeface="Cambria Math" panose="02040503050406030204" pitchFamily="18" charset="0"/>
                          </a:rPr>
                          <m:t>𝑛</m:t>
                        </m:r>
                      </m:sup>
                      <m:e/>
                    </m:nary>
                  </m:oMath>
                </m:oMathPara>
              </a14:m>
              <a:endParaRPr kumimoji="1" lang="ja-JP" altLang="en-US" sz="1100"/>
            </a:p>
          </xdr:txBody>
        </xdr:sp>
      </mc:Choice>
      <mc:Fallback xmlns="">
        <xdr:sp macro="" textlink="">
          <xdr:nvSpPr>
            <xdr:cNvPr id="17" name="テキスト ボックス 16">
              <a:extLst>
                <a:ext uri="{FF2B5EF4-FFF2-40B4-BE49-F238E27FC236}">
                  <a16:creationId xmlns:a16="http://schemas.microsoft.com/office/drawing/2014/main" id="{6AA50F8E-EC54-4694-80E4-4FE04B688FED}"/>
                </a:ext>
              </a:extLst>
            </xdr:cNvPr>
            <xdr:cNvSpPr txBox="1"/>
          </xdr:nvSpPr>
          <xdr:spPr>
            <a:xfrm>
              <a:off x="3233738" y="10153650"/>
              <a:ext cx="372089" cy="4621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1100" i="0">
                  <a:latin typeface="Cambria Math" panose="02040503050406030204" pitchFamily="18" charset="0"/>
                </a:rPr>
                <a:t>∑129_(𝑖=1)^𝑛</a:t>
              </a:r>
              <a:endParaRPr kumimoji="1" lang="ja-JP" altLang="en-US" sz="1100"/>
            </a:p>
          </xdr:txBody>
        </xdr:sp>
      </mc:Fallback>
    </mc:AlternateContent>
    <xdr:clientData/>
  </xdr:oneCellAnchor>
  <xdr:oneCellAnchor>
    <xdr:from>
      <xdr:col>2</xdr:col>
      <xdr:colOff>100013</xdr:colOff>
      <xdr:row>26</xdr:row>
      <xdr:rowOff>114300</xdr:rowOff>
    </xdr:from>
    <xdr:ext cx="372089" cy="462114"/>
    <mc:AlternateContent xmlns:mc="http://schemas.openxmlformats.org/markup-compatibility/2006" xmlns:a14="http://schemas.microsoft.com/office/drawing/2010/main">
      <mc:Choice Requires="a14">
        <xdr:sp macro="" textlink="">
          <xdr:nvSpPr>
            <xdr:cNvPr id="18" name="テキスト ボックス 17">
              <a:extLst>
                <a:ext uri="{FF2B5EF4-FFF2-40B4-BE49-F238E27FC236}">
                  <a16:creationId xmlns:a16="http://schemas.microsoft.com/office/drawing/2014/main" id="{3E439897-AB77-426F-B45E-7EB09EDFD989}"/>
                </a:ext>
              </a:extLst>
            </xdr:cNvPr>
            <xdr:cNvSpPr txBox="1"/>
          </xdr:nvSpPr>
          <xdr:spPr>
            <a:xfrm>
              <a:off x="1047751" y="10772775"/>
              <a:ext cx="372089" cy="4621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limLoc m:val="undOvr"/>
                        <m:grow m:val="on"/>
                        <m:ctrlPr>
                          <a:rPr kumimoji="1" lang="ja-JP" altLang="en-US" sz="1100" i="1">
                            <a:latin typeface="Cambria Math" panose="02040503050406030204" pitchFamily="18" charset="0"/>
                          </a:rPr>
                        </m:ctrlPr>
                      </m:naryPr>
                      <m:sub>
                        <m:r>
                          <a:rPr kumimoji="1" lang="ja-JP" altLang="en-US" sz="1100" i="1">
                            <a:latin typeface="Cambria Math" panose="02040503050406030204" pitchFamily="18" charset="0"/>
                          </a:rPr>
                          <m:t>𝑖</m:t>
                        </m:r>
                        <m:r>
                          <a:rPr kumimoji="1" lang="ja-JP" altLang="en-US" sz="1100" i="1">
                            <a:latin typeface="Cambria Math" panose="02040503050406030204" pitchFamily="18" charset="0"/>
                          </a:rPr>
                          <m:t>=1</m:t>
                        </m:r>
                      </m:sub>
                      <m:sup>
                        <m:r>
                          <a:rPr kumimoji="1" lang="ja-JP" altLang="en-US" sz="1100" i="1">
                            <a:latin typeface="Cambria Math" panose="02040503050406030204" pitchFamily="18" charset="0"/>
                          </a:rPr>
                          <m:t>𝑛</m:t>
                        </m:r>
                      </m:sup>
                      <m:e/>
                    </m:nary>
                  </m:oMath>
                </m:oMathPara>
              </a14:m>
              <a:endParaRPr kumimoji="1" lang="ja-JP" altLang="en-US" sz="1100"/>
            </a:p>
          </xdr:txBody>
        </xdr:sp>
      </mc:Choice>
      <mc:Fallback xmlns="">
        <xdr:sp macro="" textlink="">
          <xdr:nvSpPr>
            <xdr:cNvPr id="18" name="テキスト ボックス 17">
              <a:extLst>
                <a:ext uri="{FF2B5EF4-FFF2-40B4-BE49-F238E27FC236}">
                  <a16:creationId xmlns:a16="http://schemas.microsoft.com/office/drawing/2014/main" id="{3E439897-AB77-426F-B45E-7EB09EDFD989}"/>
                </a:ext>
              </a:extLst>
            </xdr:cNvPr>
            <xdr:cNvSpPr txBox="1"/>
          </xdr:nvSpPr>
          <xdr:spPr>
            <a:xfrm>
              <a:off x="1047751" y="10772775"/>
              <a:ext cx="372089" cy="4621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1100" i="0">
                  <a:latin typeface="Cambria Math" panose="02040503050406030204" pitchFamily="18" charset="0"/>
                </a:rPr>
                <a:t>∑129_(𝑖=1)^𝑛</a:t>
              </a:r>
              <a:endParaRPr kumimoji="1" lang="ja-JP" altLang="en-US" sz="1100"/>
            </a:p>
          </xdr:txBody>
        </xdr:sp>
      </mc:Fallback>
    </mc:AlternateContent>
    <xdr:clientData/>
  </xdr:oneCellAnchor>
  <xdr:oneCellAnchor>
    <xdr:from>
      <xdr:col>2</xdr:col>
      <xdr:colOff>762000</xdr:colOff>
      <xdr:row>27</xdr:row>
      <xdr:rowOff>292894</xdr:rowOff>
    </xdr:from>
    <xdr:ext cx="2320571" cy="675185"/>
    <mc:AlternateContent xmlns:mc="http://schemas.openxmlformats.org/markup-compatibility/2006" xmlns:a14="http://schemas.microsoft.com/office/drawing/2010/main">
      <mc:Choice Requires="a14">
        <xdr:sp macro="" textlink="">
          <xdr:nvSpPr>
            <xdr:cNvPr id="22" name="テキスト ボックス 21">
              <a:extLst>
                <a:ext uri="{FF2B5EF4-FFF2-40B4-BE49-F238E27FC236}">
                  <a16:creationId xmlns:a16="http://schemas.microsoft.com/office/drawing/2014/main" id="{B16C04E2-BA27-4167-AA11-2F4CC62E6892}"/>
                </a:ext>
              </a:extLst>
            </xdr:cNvPr>
            <xdr:cNvSpPr txBox="1"/>
          </xdr:nvSpPr>
          <xdr:spPr>
            <a:xfrm>
              <a:off x="1709738" y="11684794"/>
              <a:ext cx="2320571" cy="675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kumimoji="1" lang="ja-JP" altLang="en-US" sz="2000" i="1">
                            <a:latin typeface="Cambria Math" panose="02040503050406030204" pitchFamily="18" charset="0"/>
                          </a:rPr>
                        </m:ctrlPr>
                      </m:fPr>
                      <m:num>
                        <m:nary>
                          <m:naryPr>
                            <m:chr m:val="∑"/>
                            <m:limLoc m:val="undOvr"/>
                            <m:grow m:val="on"/>
                            <m:ctrlPr>
                              <a:rPr kumimoji="1" lang="ja-JP" altLang="en-US" sz="2000" i="1">
                                <a:latin typeface="Cambria Math" panose="02040503050406030204" pitchFamily="18" charset="0"/>
                              </a:rPr>
                            </m:ctrlPr>
                          </m:naryPr>
                          <m:sub>
                            <m:r>
                              <a:rPr kumimoji="1" lang="ja-JP" altLang="en-US" sz="2000" i="1">
                                <a:latin typeface="Cambria Math" panose="02040503050406030204" pitchFamily="18" charset="0"/>
                              </a:rPr>
                              <m:t>𝑖</m:t>
                            </m:r>
                            <m:r>
                              <a:rPr kumimoji="1" lang="ja-JP" altLang="en-US" sz="2000" i="0">
                                <a:latin typeface="Cambria Math" panose="02040503050406030204" pitchFamily="18" charset="0"/>
                              </a:rPr>
                              <m:t>=1</m:t>
                            </m:r>
                          </m:sub>
                          <m:sup>
                            <m:r>
                              <a:rPr kumimoji="1" lang="ja-JP" altLang="en-US" sz="2000" i="1">
                                <a:latin typeface="Cambria Math" panose="02040503050406030204" pitchFamily="18" charset="0"/>
                              </a:rPr>
                              <m:t>𝑛</m:t>
                            </m:r>
                          </m:sup>
                          <m:e>
                            <m:d>
                              <m:dPr>
                                <m:ctrlPr>
                                  <a:rPr kumimoji="1" lang="ja-JP" altLang="en-US" sz="2000" i="1">
                                    <a:latin typeface="Cambria Math" panose="02040503050406030204" pitchFamily="18" charset="0"/>
                                  </a:rPr>
                                </m:ctrlPr>
                              </m:dPr>
                              <m:e>
                                <m:sSub>
                                  <m:sSubPr>
                                    <m:ctrlPr>
                                      <a:rPr kumimoji="1" lang="ja-JP" altLang="en-US" sz="2000" i="1">
                                        <a:latin typeface="Cambria Math" panose="02040503050406030204" pitchFamily="18" charset="0"/>
                                      </a:rPr>
                                    </m:ctrlPr>
                                  </m:sSubPr>
                                  <m:e>
                                    <m:r>
                                      <a:rPr kumimoji="1" lang="ja-JP" altLang="en-US" sz="2000" i="1">
                                        <a:latin typeface="Cambria Math" panose="02040503050406030204" pitchFamily="18" charset="0"/>
                                      </a:rPr>
                                      <m:t>𝑥</m:t>
                                    </m:r>
                                  </m:e>
                                  <m:sub>
                                    <m:r>
                                      <a:rPr kumimoji="1" lang="ja-JP" altLang="en-US" sz="2000" i="1">
                                        <a:latin typeface="Cambria Math" panose="02040503050406030204" pitchFamily="18" charset="0"/>
                                      </a:rPr>
                                      <m:t>𝑖</m:t>
                                    </m:r>
                                  </m:sub>
                                </m:sSub>
                                <m:r>
                                  <a:rPr kumimoji="1" lang="ja-JP" altLang="en-US" sz="2000" i="0">
                                    <a:latin typeface="Cambria Math" panose="02040503050406030204" pitchFamily="18" charset="0"/>
                                  </a:rPr>
                                  <m:t>−</m:t>
                                </m:r>
                                <m:acc>
                                  <m:accPr>
                                    <m:chr m:val="̅"/>
                                    <m:ctrlPr>
                                      <a:rPr kumimoji="1" lang="ja-JP" altLang="en-US" sz="2000" i="1">
                                        <a:latin typeface="Cambria Math" panose="02040503050406030204" pitchFamily="18" charset="0"/>
                                      </a:rPr>
                                    </m:ctrlPr>
                                  </m:accPr>
                                  <m:e>
                                    <m:r>
                                      <a:rPr kumimoji="1" lang="ja-JP" altLang="en-US" sz="2000" i="1">
                                        <a:latin typeface="Cambria Math" panose="02040503050406030204" pitchFamily="18" charset="0"/>
                                      </a:rPr>
                                      <m:t>𝑥</m:t>
                                    </m:r>
                                  </m:e>
                                </m:acc>
                              </m:e>
                            </m:d>
                            <m:d>
                              <m:dPr>
                                <m:ctrlPr>
                                  <a:rPr kumimoji="1" lang="ja-JP" altLang="en-US" sz="2000" i="1">
                                    <a:latin typeface="Cambria Math" panose="02040503050406030204" pitchFamily="18" charset="0"/>
                                  </a:rPr>
                                </m:ctrlPr>
                              </m:dPr>
                              <m:e>
                                <m:sSub>
                                  <m:sSubPr>
                                    <m:ctrlPr>
                                      <a:rPr kumimoji="1" lang="ja-JP" altLang="en-US" sz="2000" i="1">
                                        <a:latin typeface="Cambria Math" panose="02040503050406030204" pitchFamily="18" charset="0"/>
                                      </a:rPr>
                                    </m:ctrlPr>
                                  </m:sSubPr>
                                  <m:e>
                                    <m:r>
                                      <a:rPr kumimoji="1" lang="ja-JP" altLang="en-US" sz="2000" i="1">
                                        <a:latin typeface="Cambria Math" panose="02040503050406030204" pitchFamily="18" charset="0"/>
                                      </a:rPr>
                                      <m:t>𝑦</m:t>
                                    </m:r>
                                  </m:e>
                                  <m:sub>
                                    <m:r>
                                      <a:rPr kumimoji="1" lang="ja-JP" altLang="en-US" sz="2000" i="1">
                                        <a:latin typeface="Cambria Math" panose="02040503050406030204" pitchFamily="18" charset="0"/>
                                      </a:rPr>
                                      <m:t>𝑖</m:t>
                                    </m:r>
                                  </m:sub>
                                </m:sSub>
                                <m:r>
                                  <a:rPr kumimoji="1" lang="ja-JP" altLang="en-US" sz="2000" i="0">
                                    <a:latin typeface="Cambria Math" panose="02040503050406030204" pitchFamily="18" charset="0"/>
                                  </a:rPr>
                                  <m:t>−</m:t>
                                </m:r>
                                <m:acc>
                                  <m:accPr>
                                    <m:chr m:val="̅"/>
                                    <m:ctrlPr>
                                      <a:rPr kumimoji="1" lang="ja-JP" altLang="en-US" sz="2000" i="1">
                                        <a:latin typeface="Cambria Math" panose="02040503050406030204" pitchFamily="18" charset="0"/>
                                      </a:rPr>
                                    </m:ctrlPr>
                                  </m:accPr>
                                  <m:e>
                                    <m:r>
                                      <a:rPr kumimoji="1" lang="ja-JP" altLang="en-US" sz="2000" i="1">
                                        <a:latin typeface="Cambria Math" panose="02040503050406030204" pitchFamily="18" charset="0"/>
                                      </a:rPr>
                                      <m:t>𝑦</m:t>
                                    </m:r>
                                  </m:e>
                                </m:acc>
                              </m:e>
                            </m:d>
                          </m:e>
                        </m:nary>
                      </m:num>
                      <m:den>
                        <m:nary>
                          <m:naryPr>
                            <m:chr m:val="∑"/>
                            <m:limLoc m:val="undOvr"/>
                            <m:grow m:val="on"/>
                            <m:ctrlPr>
                              <a:rPr kumimoji="1" lang="ja-JP" altLang="en-US" sz="2000" i="1">
                                <a:latin typeface="Cambria Math" panose="02040503050406030204" pitchFamily="18" charset="0"/>
                              </a:rPr>
                            </m:ctrlPr>
                          </m:naryPr>
                          <m:sub>
                            <m:r>
                              <a:rPr kumimoji="1" lang="ja-JP" altLang="en-US" sz="2000" i="1">
                                <a:latin typeface="Cambria Math" panose="02040503050406030204" pitchFamily="18" charset="0"/>
                              </a:rPr>
                              <m:t>𝑖</m:t>
                            </m:r>
                            <m:r>
                              <a:rPr kumimoji="1" lang="ja-JP" altLang="en-US" sz="2000" i="0">
                                <a:latin typeface="Cambria Math" panose="02040503050406030204" pitchFamily="18" charset="0"/>
                              </a:rPr>
                              <m:t>=1</m:t>
                            </m:r>
                          </m:sub>
                          <m:sup>
                            <m:r>
                              <a:rPr kumimoji="1" lang="ja-JP" altLang="en-US" sz="2000" i="1">
                                <a:latin typeface="Cambria Math" panose="02040503050406030204" pitchFamily="18" charset="0"/>
                              </a:rPr>
                              <m:t>𝑛</m:t>
                            </m:r>
                          </m:sup>
                          <m:e>
                            <m:sSup>
                              <m:sSupPr>
                                <m:ctrlPr>
                                  <a:rPr kumimoji="1" lang="ja-JP" altLang="en-US" sz="2000" i="1">
                                    <a:latin typeface="Cambria Math" panose="02040503050406030204" pitchFamily="18" charset="0"/>
                                  </a:rPr>
                                </m:ctrlPr>
                              </m:sSupPr>
                              <m:e>
                                <m:d>
                                  <m:dPr>
                                    <m:ctrlPr>
                                      <a:rPr kumimoji="1" lang="ja-JP" altLang="en-US" sz="2000" i="1">
                                        <a:latin typeface="Cambria Math" panose="02040503050406030204" pitchFamily="18" charset="0"/>
                                      </a:rPr>
                                    </m:ctrlPr>
                                  </m:dPr>
                                  <m:e>
                                    <m:sSub>
                                      <m:sSubPr>
                                        <m:ctrlPr>
                                          <a:rPr kumimoji="1" lang="ja-JP" altLang="en-US" sz="2000" i="1">
                                            <a:latin typeface="Cambria Math" panose="02040503050406030204" pitchFamily="18" charset="0"/>
                                          </a:rPr>
                                        </m:ctrlPr>
                                      </m:sSubPr>
                                      <m:e>
                                        <m:r>
                                          <a:rPr kumimoji="1" lang="ja-JP" altLang="en-US" sz="2000" i="1">
                                            <a:latin typeface="Cambria Math" panose="02040503050406030204" pitchFamily="18" charset="0"/>
                                          </a:rPr>
                                          <m:t>𝑥</m:t>
                                        </m:r>
                                      </m:e>
                                      <m:sub>
                                        <m:r>
                                          <a:rPr kumimoji="1" lang="ja-JP" altLang="en-US" sz="2000" i="1">
                                            <a:latin typeface="Cambria Math" panose="02040503050406030204" pitchFamily="18" charset="0"/>
                                          </a:rPr>
                                          <m:t>𝑖</m:t>
                                        </m:r>
                                      </m:sub>
                                    </m:sSub>
                                    <m:r>
                                      <a:rPr kumimoji="1" lang="ja-JP" altLang="en-US" sz="2000" i="0">
                                        <a:latin typeface="Cambria Math" panose="02040503050406030204" pitchFamily="18" charset="0"/>
                                      </a:rPr>
                                      <m:t>−</m:t>
                                    </m:r>
                                    <m:acc>
                                      <m:accPr>
                                        <m:chr m:val="̅"/>
                                        <m:ctrlPr>
                                          <a:rPr kumimoji="1" lang="ja-JP" altLang="en-US" sz="2000" i="1">
                                            <a:latin typeface="Cambria Math" panose="02040503050406030204" pitchFamily="18" charset="0"/>
                                          </a:rPr>
                                        </m:ctrlPr>
                                      </m:accPr>
                                      <m:e>
                                        <m:r>
                                          <a:rPr kumimoji="1" lang="ja-JP" altLang="en-US" sz="2000" i="1">
                                            <a:latin typeface="Cambria Math" panose="02040503050406030204" pitchFamily="18" charset="0"/>
                                          </a:rPr>
                                          <m:t>𝑥</m:t>
                                        </m:r>
                                      </m:e>
                                    </m:acc>
                                  </m:e>
                                </m:d>
                              </m:e>
                              <m:sup>
                                <m:r>
                                  <a:rPr kumimoji="1" lang="ja-JP" altLang="en-US" sz="2000" i="0">
                                    <a:latin typeface="Cambria Math" panose="02040503050406030204" pitchFamily="18" charset="0"/>
                                  </a:rPr>
                                  <m:t>2</m:t>
                                </m:r>
                              </m:sup>
                            </m:sSup>
                          </m:e>
                        </m:nary>
                      </m:den>
                    </m:f>
                  </m:oMath>
                </m:oMathPara>
              </a14:m>
              <a:endParaRPr kumimoji="1" lang="ja-JP" altLang="en-US" sz="1100"/>
            </a:p>
          </xdr:txBody>
        </xdr:sp>
      </mc:Choice>
      <mc:Fallback xmlns="">
        <xdr:sp macro="" textlink="">
          <xdr:nvSpPr>
            <xdr:cNvPr id="22" name="テキスト ボックス 21">
              <a:extLst>
                <a:ext uri="{FF2B5EF4-FFF2-40B4-BE49-F238E27FC236}">
                  <a16:creationId xmlns:a16="http://schemas.microsoft.com/office/drawing/2014/main" id="{B16C04E2-BA27-4167-AA11-2F4CC62E6892}"/>
                </a:ext>
              </a:extLst>
            </xdr:cNvPr>
            <xdr:cNvSpPr txBox="1"/>
          </xdr:nvSpPr>
          <xdr:spPr>
            <a:xfrm>
              <a:off x="1709738" y="11684794"/>
              <a:ext cx="2320571" cy="675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2000" i="0">
                  <a:latin typeface="Cambria Math" panose="02040503050406030204" pitchFamily="18" charset="0"/>
                </a:rPr>
                <a:t>(∑129_(𝑖=1)^𝑛▒(𝑥_𝑖−𝑥 ̅ )(𝑦_𝑖−𝑦 ̅ ) )/(∑129_(𝑖=1)^𝑛▒(𝑥_𝑖−𝑥 ̅ )^2 )</a:t>
              </a:r>
              <a:endParaRPr kumimoji="1" lang="ja-JP" altLang="en-US" sz="1100"/>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xdr:from>
      <xdr:col>9</xdr:col>
      <xdr:colOff>57149</xdr:colOff>
      <xdr:row>3</xdr:row>
      <xdr:rowOff>90487</xdr:rowOff>
    </xdr:from>
    <xdr:to>
      <xdr:col>18</xdr:col>
      <xdr:colOff>304799</xdr:colOff>
      <xdr:row>21</xdr:row>
      <xdr:rowOff>9525</xdr:rowOff>
    </xdr:to>
    <xdr:graphicFrame macro="">
      <xdr:nvGraphicFramePr>
        <xdr:cNvPr id="4" name="グラフ 3">
          <a:extLst>
            <a:ext uri="{FF2B5EF4-FFF2-40B4-BE49-F238E27FC236}">
              <a16:creationId xmlns:a16="http://schemas.microsoft.com/office/drawing/2014/main" id="{1A9031AD-F513-4D26-889A-06051619A6F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57149</xdr:colOff>
      <xdr:row>3</xdr:row>
      <xdr:rowOff>90487</xdr:rowOff>
    </xdr:from>
    <xdr:to>
      <xdr:col>18</xdr:col>
      <xdr:colOff>304799</xdr:colOff>
      <xdr:row>21</xdr:row>
      <xdr:rowOff>9525</xdr:rowOff>
    </xdr:to>
    <xdr:graphicFrame macro="">
      <xdr:nvGraphicFramePr>
        <xdr:cNvPr id="5" name="グラフ 4">
          <a:extLst>
            <a:ext uri="{FF2B5EF4-FFF2-40B4-BE49-F238E27FC236}">
              <a16:creationId xmlns:a16="http://schemas.microsoft.com/office/drawing/2014/main" id="{963FA657-4261-4FA6-8437-6F60D60B40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28</xdr:col>
      <xdr:colOff>171449</xdr:colOff>
      <xdr:row>4</xdr:row>
      <xdr:rowOff>85725</xdr:rowOff>
    </xdr:from>
    <xdr:to>
      <xdr:col>34</xdr:col>
      <xdr:colOff>542924</xdr:colOff>
      <xdr:row>14</xdr:row>
      <xdr:rowOff>214312</xdr:rowOff>
    </xdr:to>
    <xdr:graphicFrame macro="">
      <xdr:nvGraphicFramePr>
        <xdr:cNvPr id="6" name="グラフ 5">
          <a:extLst>
            <a:ext uri="{FF2B5EF4-FFF2-40B4-BE49-F238E27FC236}">
              <a16:creationId xmlns:a16="http://schemas.microsoft.com/office/drawing/2014/main" id="{2544C446-8083-47E6-8625-5822DE7C31C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xdr:col>
      <xdr:colOff>209550</xdr:colOff>
      <xdr:row>16</xdr:row>
      <xdr:rowOff>9524</xdr:rowOff>
    </xdr:from>
    <xdr:to>
      <xdr:col>34</xdr:col>
      <xdr:colOff>533400</xdr:colOff>
      <xdr:row>27</xdr:row>
      <xdr:rowOff>19049</xdr:rowOff>
    </xdr:to>
    <xdr:graphicFrame macro="">
      <xdr:nvGraphicFramePr>
        <xdr:cNvPr id="7" name="グラフ 6">
          <a:extLst>
            <a:ext uri="{FF2B5EF4-FFF2-40B4-BE49-F238E27FC236}">
              <a16:creationId xmlns:a16="http://schemas.microsoft.com/office/drawing/2014/main" id="{D115091D-C1D0-451E-8075-CC1A3721FA9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238124</xdr:colOff>
      <xdr:row>28</xdr:row>
      <xdr:rowOff>23812</xdr:rowOff>
    </xdr:from>
    <xdr:to>
      <xdr:col>34</xdr:col>
      <xdr:colOff>533399</xdr:colOff>
      <xdr:row>47</xdr:row>
      <xdr:rowOff>0</xdr:rowOff>
    </xdr:to>
    <xdr:graphicFrame macro="">
      <xdr:nvGraphicFramePr>
        <xdr:cNvPr id="8" name="グラフ 7">
          <a:extLst>
            <a:ext uri="{FF2B5EF4-FFF2-40B4-BE49-F238E27FC236}">
              <a16:creationId xmlns:a16="http://schemas.microsoft.com/office/drawing/2014/main" id="{4DB069D4-C4A0-4054-83D3-001504CE7AF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9</xdr:col>
      <xdr:colOff>57149</xdr:colOff>
      <xdr:row>3</xdr:row>
      <xdr:rowOff>90487</xdr:rowOff>
    </xdr:from>
    <xdr:to>
      <xdr:col>18</xdr:col>
      <xdr:colOff>304799</xdr:colOff>
      <xdr:row>21</xdr:row>
      <xdr:rowOff>9525</xdr:rowOff>
    </xdr:to>
    <xdr:graphicFrame macro="">
      <xdr:nvGraphicFramePr>
        <xdr:cNvPr id="2" name="グラフ 1">
          <a:extLst>
            <a:ext uri="{FF2B5EF4-FFF2-40B4-BE49-F238E27FC236}">
              <a16:creationId xmlns:a16="http://schemas.microsoft.com/office/drawing/2014/main" id="{9CC5FF09-7C3F-4825-9C71-B6DDA87CD3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57149</xdr:colOff>
      <xdr:row>3</xdr:row>
      <xdr:rowOff>90487</xdr:rowOff>
    </xdr:from>
    <xdr:to>
      <xdr:col>18</xdr:col>
      <xdr:colOff>304799</xdr:colOff>
      <xdr:row>21</xdr:row>
      <xdr:rowOff>9525</xdr:rowOff>
    </xdr:to>
    <xdr:graphicFrame macro="">
      <xdr:nvGraphicFramePr>
        <xdr:cNvPr id="3" name="グラフ 2">
          <a:extLst>
            <a:ext uri="{FF2B5EF4-FFF2-40B4-BE49-F238E27FC236}">
              <a16:creationId xmlns:a16="http://schemas.microsoft.com/office/drawing/2014/main" id="{707BD0EF-1E48-4281-8C76-A377ABDC75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28</xdr:col>
      <xdr:colOff>171449</xdr:colOff>
      <xdr:row>4</xdr:row>
      <xdr:rowOff>85725</xdr:rowOff>
    </xdr:from>
    <xdr:to>
      <xdr:col>34</xdr:col>
      <xdr:colOff>542924</xdr:colOff>
      <xdr:row>14</xdr:row>
      <xdr:rowOff>214312</xdr:rowOff>
    </xdr:to>
    <xdr:graphicFrame macro="">
      <xdr:nvGraphicFramePr>
        <xdr:cNvPr id="4" name="グラフ 3">
          <a:extLst>
            <a:ext uri="{FF2B5EF4-FFF2-40B4-BE49-F238E27FC236}">
              <a16:creationId xmlns:a16="http://schemas.microsoft.com/office/drawing/2014/main" id="{33BE8D27-AA9D-4CA5-8BE8-0EB131E864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xdr:col>
      <xdr:colOff>209550</xdr:colOff>
      <xdr:row>16</xdr:row>
      <xdr:rowOff>9524</xdr:rowOff>
    </xdr:from>
    <xdr:to>
      <xdr:col>34</xdr:col>
      <xdr:colOff>533400</xdr:colOff>
      <xdr:row>27</xdr:row>
      <xdr:rowOff>19049</xdr:rowOff>
    </xdr:to>
    <xdr:graphicFrame macro="">
      <xdr:nvGraphicFramePr>
        <xdr:cNvPr id="5" name="グラフ 4">
          <a:extLst>
            <a:ext uri="{FF2B5EF4-FFF2-40B4-BE49-F238E27FC236}">
              <a16:creationId xmlns:a16="http://schemas.microsoft.com/office/drawing/2014/main" id="{6047370C-F087-4F72-BEF7-92E2E390D5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238124</xdr:colOff>
      <xdr:row>28</xdr:row>
      <xdr:rowOff>23812</xdr:rowOff>
    </xdr:from>
    <xdr:to>
      <xdr:col>34</xdr:col>
      <xdr:colOff>533399</xdr:colOff>
      <xdr:row>39</xdr:row>
      <xdr:rowOff>80962</xdr:rowOff>
    </xdr:to>
    <xdr:graphicFrame macro="">
      <xdr:nvGraphicFramePr>
        <xdr:cNvPr id="6" name="グラフ 5">
          <a:extLst>
            <a:ext uri="{FF2B5EF4-FFF2-40B4-BE49-F238E27FC236}">
              <a16:creationId xmlns:a16="http://schemas.microsoft.com/office/drawing/2014/main" id="{7C30866B-C214-4620-AC60-6C12430B78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647700</xdr:colOff>
      <xdr:row>0</xdr:row>
      <xdr:rowOff>177801</xdr:rowOff>
    </xdr:from>
    <xdr:to>
      <xdr:col>15</xdr:col>
      <xdr:colOff>628602</xdr:colOff>
      <xdr:row>22</xdr:row>
      <xdr:rowOff>171450</xdr:rowOff>
    </xdr:to>
    <xdr:pic>
      <xdr:nvPicPr>
        <xdr:cNvPr id="2" name="図 1">
          <a:extLst>
            <a:ext uri="{FF2B5EF4-FFF2-40B4-BE49-F238E27FC236}">
              <a16:creationId xmlns:a16="http://schemas.microsoft.com/office/drawing/2014/main" id="{9BADF9EE-85FE-EC90-2CE9-E9F023AAC393}"/>
            </a:ext>
          </a:extLst>
        </xdr:cNvPr>
        <xdr:cNvPicPr>
          <a:picLocks noChangeAspect="1"/>
        </xdr:cNvPicPr>
      </xdr:nvPicPr>
      <xdr:blipFill rotWithShape="1">
        <a:blip xmlns:r="http://schemas.openxmlformats.org/officeDocument/2006/relationships" r:embed="rId1"/>
        <a:srcRect l="45514" t="26624" r="14292" b="15833"/>
        <a:stretch/>
      </xdr:blipFill>
      <xdr:spPr>
        <a:xfrm>
          <a:off x="5575300" y="177801"/>
          <a:ext cx="4648152" cy="443864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8C3E1-5906-4709-BC30-C275155CBE4D}">
  <sheetPr>
    <pageSetUpPr fitToPage="1"/>
  </sheetPr>
  <dimension ref="A1:C16"/>
  <sheetViews>
    <sheetView tabSelected="1" workbookViewId="0">
      <selection activeCell="A2" sqref="A2"/>
    </sheetView>
  </sheetViews>
  <sheetFormatPr defaultColWidth="9" defaultRowHeight="20.55" customHeight="1" x14ac:dyDescent="0.7"/>
  <cols>
    <col min="1" max="1" width="5.0625" style="1" customWidth="1"/>
    <col min="2" max="2" width="15.8125" style="1" customWidth="1"/>
    <col min="3" max="3" width="52.5625" style="1" customWidth="1"/>
    <col min="4" max="16384" width="9" style="1"/>
  </cols>
  <sheetData>
    <row r="1" spans="1:3" ht="20.55" customHeight="1" x14ac:dyDescent="0.7">
      <c r="A1" s="1" t="s">
        <v>186</v>
      </c>
    </row>
    <row r="4" spans="1:3" ht="25.9" customHeight="1" x14ac:dyDescent="0.7">
      <c r="B4" s="3" t="s">
        <v>115</v>
      </c>
      <c r="C4" s="3" t="s">
        <v>116</v>
      </c>
    </row>
    <row r="5" spans="1:3" ht="25.9" customHeight="1" x14ac:dyDescent="0.7">
      <c r="A5" s="3">
        <v>1</v>
      </c>
      <c r="B5" s="16" t="s">
        <v>124</v>
      </c>
      <c r="C5" s="16" t="s">
        <v>125</v>
      </c>
    </row>
    <row r="6" spans="1:3" ht="25.9" customHeight="1" x14ac:dyDescent="0.7">
      <c r="A6" s="3">
        <v>2</v>
      </c>
      <c r="B6" s="1" t="s">
        <v>110</v>
      </c>
      <c r="C6" s="1" t="s">
        <v>119</v>
      </c>
    </row>
    <row r="7" spans="1:3" ht="25.9" customHeight="1" x14ac:dyDescent="0.7">
      <c r="A7" s="3">
        <v>3</v>
      </c>
      <c r="B7" s="1" t="s">
        <v>154</v>
      </c>
      <c r="C7" s="1" t="s">
        <v>157</v>
      </c>
    </row>
    <row r="8" spans="1:3" ht="25.9" customHeight="1" x14ac:dyDescent="0.7">
      <c r="A8" s="3">
        <v>4</v>
      </c>
      <c r="B8" s="1" t="s">
        <v>155</v>
      </c>
      <c r="C8" s="1" t="s">
        <v>158</v>
      </c>
    </row>
    <row r="9" spans="1:3" ht="25.9" customHeight="1" x14ac:dyDescent="0.7">
      <c r="A9" s="3">
        <v>5</v>
      </c>
      <c r="B9" s="1" t="s">
        <v>8</v>
      </c>
      <c r="C9" s="1" t="s">
        <v>126</v>
      </c>
    </row>
    <row r="10" spans="1:3" ht="25.9" customHeight="1" x14ac:dyDescent="0.7">
      <c r="A10" s="3">
        <v>6</v>
      </c>
      <c r="B10" s="1" t="s">
        <v>108</v>
      </c>
      <c r="C10" s="1" t="s">
        <v>159</v>
      </c>
    </row>
    <row r="11" spans="1:3" ht="25.9" customHeight="1" x14ac:dyDescent="0.7">
      <c r="A11" s="3">
        <v>7</v>
      </c>
      <c r="B11" s="1" t="s">
        <v>108</v>
      </c>
      <c r="C11" s="1" t="s">
        <v>160</v>
      </c>
    </row>
    <row r="12" spans="1:3" ht="25.9" customHeight="1" x14ac:dyDescent="0.7">
      <c r="A12" s="3">
        <v>8</v>
      </c>
      <c r="B12" s="1" t="s">
        <v>102</v>
      </c>
      <c r="C12" s="1" t="s">
        <v>120</v>
      </c>
    </row>
    <row r="13" spans="1:3" ht="25.9" customHeight="1" x14ac:dyDescent="0.7">
      <c r="A13" s="3">
        <v>9</v>
      </c>
      <c r="B13" s="1" t="s">
        <v>117</v>
      </c>
      <c r="C13" s="1" t="s">
        <v>121</v>
      </c>
    </row>
    <row r="14" spans="1:3" ht="25.9" customHeight="1" x14ac:dyDescent="0.7">
      <c r="A14" s="3">
        <v>10</v>
      </c>
      <c r="B14" s="1" t="s">
        <v>118</v>
      </c>
      <c r="C14" s="1" t="s">
        <v>122</v>
      </c>
    </row>
    <row r="15" spans="1:3" ht="25.9" customHeight="1" x14ac:dyDescent="0.7">
      <c r="A15" s="3">
        <v>11</v>
      </c>
      <c r="B15" s="1" t="s">
        <v>109</v>
      </c>
      <c r="C15" s="1" t="s">
        <v>123</v>
      </c>
    </row>
    <row r="16" spans="1:3" ht="25.9" customHeight="1" x14ac:dyDescent="0.7">
      <c r="A16" s="3">
        <v>12</v>
      </c>
      <c r="B16" s="1" t="s">
        <v>161</v>
      </c>
      <c r="C16" s="1" t="s">
        <v>185</v>
      </c>
    </row>
  </sheetData>
  <phoneticPr fontId="1"/>
  <pageMargins left="0.7" right="0.7" top="0.75" bottom="0.75"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8F08B-90F8-4185-AE73-1CC44C9112BB}">
  <sheetPr>
    <pageSetUpPr fitToPage="1"/>
  </sheetPr>
  <dimension ref="B2:B28"/>
  <sheetViews>
    <sheetView zoomScaleNormal="100" workbookViewId="0"/>
  </sheetViews>
  <sheetFormatPr defaultColWidth="9" defaultRowHeight="19.899999999999999" x14ac:dyDescent="0.7"/>
  <cols>
    <col min="1" max="1" width="3.0625" style="78" customWidth="1"/>
    <col min="2" max="2" width="79.75" style="106" customWidth="1"/>
    <col min="3" max="16384" width="9" style="78"/>
  </cols>
  <sheetData>
    <row r="2" spans="2:2" x14ac:dyDescent="0.7">
      <c r="B2" s="105" t="s">
        <v>197</v>
      </c>
    </row>
    <row r="3" spans="2:2" ht="63" customHeight="1" x14ac:dyDescent="0.7">
      <c r="B3" s="106" t="s">
        <v>187</v>
      </c>
    </row>
    <row r="4" spans="2:2" ht="104" customHeight="1" x14ac:dyDescent="0.7">
      <c r="B4" s="106" t="s">
        <v>188</v>
      </c>
    </row>
    <row r="5" spans="2:2" ht="129" customHeight="1" x14ac:dyDescent="0.7">
      <c r="B5" s="106" t="s">
        <v>217</v>
      </c>
    </row>
    <row r="6" spans="2:2" ht="89" customHeight="1" x14ac:dyDescent="0.7">
      <c r="B6" s="106" t="s">
        <v>189</v>
      </c>
    </row>
    <row r="7" spans="2:2" ht="39.75" x14ac:dyDescent="0.7">
      <c r="B7" s="106" t="s">
        <v>190</v>
      </c>
    </row>
    <row r="8" spans="2:2" ht="41.65" x14ac:dyDescent="0.7">
      <c r="B8" s="106" t="s">
        <v>191</v>
      </c>
    </row>
    <row r="9" spans="2:2" ht="47" customHeight="1" x14ac:dyDescent="0.7">
      <c r="B9" s="106" t="s">
        <v>192</v>
      </c>
    </row>
    <row r="10" spans="2:2" ht="39.75" x14ac:dyDescent="0.7">
      <c r="B10" s="106" t="s">
        <v>193</v>
      </c>
    </row>
    <row r="11" spans="2:2" ht="110.55" customHeight="1" x14ac:dyDescent="0.7">
      <c r="B11" s="106" t="s">
        <v>194</v>
      </c>
    </row>
    <row r="14" spans="2:2" x14ac:dyDescent="0.7">
      <c r="B14" s="106" t="s">
        <v>112</v>
      </c>
    </row>
    <row r="15" spans="2:2" x14ac:dyDescent="0.7">
      <c r="B15" s="107" t="s">
        <v>196</v>
      </c>
    </row>
    <row r="16" spans="2:2" ht="8" customHeight="1" x14ac:dyDescent="0.7"/>
    <row r="17" spans="2:2" ht="39.75" x14ac:dyDescent="0.7">
      <c r="B17" s="106" t="s">
        <v>195</v>
      </c>
    </row>
    <row r="18" spans="2:2" x14ac:dyDescent="0.7">
      <c r="B18" s="106" t="s">
        <v>113</v>
      </c>
    </row>
    <row r="23" spans="2:2" ht="8" customHeight="1" x14ac:dyDescent="0.7"/>
    <row r="24" spans="2:2" ht="20.65" x14ac:dyDescent="0.7">
      <c r="B24" s="106" t="s">
        <v>147</v>
      </c>
    </row>
    <row r="25" spans="2:2" ht="22.15" x14ac:dyDescent="0.7">
      <c r="B25" s="106" t="s">
        <v>148</v>
      </c>
    </row>
    <row r="26" spans="2:2" x14ac:dyDescent="0.7">
      <c r="B26" s="106" t="s">
        <v>114</v>
      </c>
    </row>
    <row r="27" spans="2:2" ht="20.65" x14ac:dyDescent="0.7">
      <c r="B27" s="106" t="s">
        <v>149</v>
      </c>
    </row>
    <row r="28" spans="2:2" x14ac:dyDescent="0.7">
      <c r="B28" s="107" t="s">
        <v>127</v>
      </c>
    </row>
  </sheetData>
  <phoneticPr fontId="1"/>
  <pageMargins left="0.7" right="0.7" top="0.75" bottom="0.75" header="0.3" footer="0.3"/>
  <pageSetup paperSize="9" scale="97"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B34DF-1E97-4020-84EF-AE2F15F95B52}">
  <sheetPr>
    <pageSetUpPr fitToPage="1"/>
  </sheetPr>
  <dimension ref="B2:G30"/>
  <sheetViews>
    <sheetView workbookViewId="0"/>
  </sheetViews>
  <sheetFormatPr defaultColWidth="9" defaultRowHeight="25.25" customHeight="1" x14ac:dyDescent="0.7"/>
  <cols>
    <col min="1" max="1" width="3.4375" style="67" customWidth="1"/>
    <col min="2" max="2" width="9" style="67"/>
    <col min="3" max="3" width="98.5625" style="68" customWidth="1"/>
    <col min="4" max="16384" width="9" style="67"/>
  </cols>
  <sheetData>
    <row r="2" spans="2:7" ht="25.25" customHeight="1" x14ac:dyDescent="0.7">
      <c r="B2" s="67" t="s">
        <v>156</v>
      </c>
    </row>
    <row r="3" spans="2:7" ht="25.25" customHeight="1" x14ac:dyDescent="0.7">
      <c r="C3" s="68" t="s">
        <v>198</v>
      </c>
    </row>
    <row r="4" spans="2:7" ht="25.25" customHeight="1" x14ac:dyDescent="0.7">
      <c r="C4" s="68" t="s">
        <v>199</v>
      </c>
    </row>
    <row r="6" spans="2:7" ht="25.25" customHeight="1" x14ac:dyDescent="0.7">
      <c r="C6" s="68" t="s">
        <v>200</v>
      </c>
    </row>
    <row r="7" spans="2:7" ht="25.25" customHeight="1" x14ac:dyDescent="0.7">
      <c r="C7" s="68" t="s">
        <v>219</v>
      </c>
    </row>
    <row r="8" spans="2:7" ht="25.25" customHeight="1" x14ac:dyDescent="0.7">
      <c r="C8" s="68" t="s">
        <v>201</v>
      </c>
    </row>
    <row r="10" spans="2:7" ht="25.25" customHeight="1" x14ac:dyDescent="0.7">
      <c r="C10" s="68" t="s">
        <v>202</v>
      </c>
    </row>
    <row r="11" spans="2:7" ht="25.25" customHeight="1" x14ac:dyDescent="0.7">
      <c r="C11" s="68" t="s">
        <v>203</v>
      </c>
    </row>
    <row r="12" spans="2:7" ht="52.5" customHeight="1" x14ac:dyDescent="0.7">
      <c r="C12" s="68" t="s">
        <v>204</v>
      </c>
      <c r="G12" s="109"/>
    </row>
    <row r="13" spans="2:7" ht="25.25" customHeight="1" x14ac:dyDescent="0.7">
      <c r="G13" s="67" t="s">
        <v>220</v>
      </c>
    </row>
    <row r="14" spans="2:7" ht="25.25" customHeight="1" x14ac:dyDescent="0.7">
      <c r="B14" s="71"/>
      <c r="C14" s="69"/>
    </row>
    <row r="15" spans="2:7" ht="43.9" customHeight="1" x14ac:dyDescent="0.7">
      <c r="B15" s="71"/>
      <c r="C15" s="69" t="s">
        <v>135</v>
      </c>
    </row>
    <row r="16" spans="2:7" ht="25.25" customHeight="1" x14ac:dyDescent="0.7">
      <c r="B16" s="71"/>
      <c r="C16" s="70" t="s">
        <v>206</v>
      </c>
    </row>
    <row r="17" spans="2:3" ht="43.15" customHeight="1" x14ac:dyDescent="0.7">
      <c r="B17" s="71"/>
      <c r="C17" s="69" t="s">
        <v>136</v>
      </c>
    </row>
    <row r="18" spans="2:3" ht="43.9" customHeight="1" x14ac:dyDescent="0.7">
      <c r="B18" s="72" t="s">
        <v>137</v>
      </c>
      <c r="C18" s="69" t="s">
        <v>140</v>
      </c>
    </row>
    <row r="19" spans="2:3" ht="39.4" customHeight="1" x14ac:dyDescent="0.7">
      <c r="B19" s="71"/>
      <c r="C19" s="69" t="s">
        <v>205</v>
      </c>
    </row>
    <row r="20" spans="2:3" ht="45.4" customHeight="1" x14ac:dyDescent="0.7">
      <c r="B20" s="71"/>
      <c r="C20" s="69"/>
    </row>
    <row r="21" spans="2:3" ht="45" customHeight="1" x14ac:dyDescent="0.7">
      <c r="B21" s="71"/>
      <c r="C21" s="74"/>
    </row>
    <row r="22" spans="2:3" ht="45" customHeight="1" x14ac:dyDescent="0.7">
      <c r="B22" s="71"/>
      <c r="C22" s="77" t="s">
        <v>146</v>
      </c>
    </row>
    <row r="23" spans="2:3" ht="25.25" customHeight="1" x14ac:dyDescent="0.7">
      <c r="B23" s="71"/>
      <c r="C23" s="69"/>
    </row>
    <row r="24" spans="2:3" ht="25.25" customHeight="1" x14ac:dyDescent="0.7">
      <c r="B24" s="73"/>
      <c r="C24" s="70" t="s">
        <v>207</v>
      </c>
    </row>
    <row r="25" spans="2:3" ht="55.15" customHeight="1" x14ac:dyDescent="0.7">
      <c r="B25" s="73"/>
      <c r="C25" s="69" t="s">
        <v>138</v>
      </c>
    </row>
    <row r="26" spans="2:3" ht="43.9" customHeight="1" x14ac:dyDescent="0.7">
      <c r="B26" s="72" t="s">
        <v>139</v>
      </c>
      <c r="C26" s="69" t="s">
        <v>141</v>
      </c>
    </row>
    <row r="27" spans="2:3" ht="57.75" customHeight="1" x14ac:dyDescent="0.7">
      <c r="B27" s="73"/>
      <c r="C27" s="69" t="s">
        <v>142</v>
      </c>
    </row>
    <row r="28" spans="2:3" ht="95.25" customHeight="1" x14ac:dyDescent="0.7">
      <c r="B28" s="73"/>
      <c r="C28" s="75" t="s">
        <v>143</v>
      </c>
    </row>
    <row r="29" spans="2:3" ht="39.4" customHeight="1" x14ac:dyDescent="0.7">
      <c r="B29" s="73"/>
      <c r="C29" s="76" t="s">
        <v>144</v>
      </c>
    </row>
    <row r="30" spans="2:3" ht="25.25" customHeight="1" x14ac:dyDescent="0.7">
      <c r="B30" s="73"/>
    </row>
  </sheetData>
  <phoneticPr fontId="1"/>
  <pageMargins left="0.7" right="0.7" top="0.75" bottom="0.75" header="0.3" footer="0.3"/>
  <pageSetup paperSize="9" scale="7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9214B-BD41-49B8-8009-A18556B18981}">
  <sheetPr>
    <pageSetUpPr fitToPage="1"/>
  </sheetPr>
  <dimension ref="B2:B21"/>
  <sheetViews>
    <sheetView zoomScale="120" zoomScaleNormal="120" workbookViewId="0"/>
  </sheetViews>
  <sheetFormatPr defaultColWidth="9" defaultRowHeight="15.75" x14ac:dyDescent="0.7"/>
  <cols>
    <col min="1" max="1" width="2.5625" style="1" customWidth="1"/>
    <col min="2" max="2" width="82.4375" style="79" customWidth="1"/>
    <col min="3" max="16384" width="9" style="1"/>
  </cols>
  <sheetData>
    <row r="2" spans="2:2" x14ac:dyDescent="0.7">
      <c r="B2" s="104" t="s">
        <v>218</v>
      </c>
    </row>
    <row r="4" spans="2:2" x14ac:dyDescent="0.7">
      <c r="B4" s="104" t="s">
        <v>151</v>
      </c>
    </row>
    <row r="5" spans="2:2" ht="35" customHeight="1" x14ac:dyDescent="0.7">
      <c r="B5" s="79" t="s">
        <v>208</v>
      </c>
    </row>
    <row r="7" spans="2:2" x14ac:dyDescent="0.7">
      <c r="B7" s="104" t="s">
        <v>150</v>
      </c>
    </row>
    <row r="8" spans="2:2" ht="31.5" x14ac:dyDescent="0.7">
      <c r="B8" s="79" t="s">
        <v>209</v>
      </c>
    </row>
    <row r="9" spans="2:2" ht="31.5" x14ac:dyDescent="0.7">
      <c r="B9" s="79" t="s">
        <v>210</v>
      </c>
    </row>
    <row r="11" spans="2:2" x14ac:dyDescent="0.7">
      <c r="B11" s="104" t="s">
        <v>152</v>
      </c>
    </row>
    <row r="12" spans="2:2" ht="31.5" x14ac:dyDescent="0.7">
      <c r="B12" s="79" t="s">
        <v>211</v>
      </c>
    </row>
    <row r="13" spans="2:2" ht="31.5" x14ac:dyDescent="0.7">
      <c r="B13" s="79" t="s">
        <v>212</v>
      </c>
    </row>
    <row r="14" spans="2:2" ht="47.25" x14ac:dyDescent="0.7">
      <c r="B14" s="79" t="s">
        <v>216</v>
      </c>
    </row>
    <row r="16" spans="2:2" x14ac:dyDescent="0.7">
      <c r="B16" s="104" t="s">
        <v>153</v>
      </c>
    </row>
    <row r="17" spans="2:2" ht="31.5" x14ac:dyDescent="0.7">
      <c r="B17" s="79" t="s">
        <v>213</v>
      </c>
    </row>
    <row r="19" spans="2:2" x14ac:dyDescent="0.7">
      <c r="B19" s="79" t="s">
        <v>214</v>
      </c>
    </row>
    <row r="21" spans="2:2" x14ac:dyDescent="0.7">
      <c r="B21" s="104"/>
    </row>
  </sheetData>
  <phoneticPr fontId="1"/>
  <pageMargins left="0.7" right="0.7" top="0.75" bottom="0.75" header="0.3" footer="0.3"/>
  <pageSetup paperSize="9" scale="9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1C706-3E7C-4E69-874F-39355617060F}">
  <sheetPr>
    <pageSetUpPr fitToPage="1"/>
  </sheetPr>
  <dimension ref="B3:J123"/>
  <sheetViews>
    <sheetView workbookViewId="0"/>
  </sheetViews>
  <sheetFormatPr defaultColWidth="8.75" defaultRowHeight="15.75" x14ac:dyDescent="0.7"/>
  <cols>
    <col min="1" max="1" width="2.1875" style="1" customWidth="1"/>
    <col min="2" max="2" width="6.4375" style="1" customWidth="1"/>
    <col min="3" max="3" width="8.75" style="1"/>
    <col min="4" max="4" width="11.1875" style="1" customWidth="1"/>
    <col min="5" max="5" width="9.6875" style="1" customWidth="1"/>
    <col min="6" max="6" width="24.5625" style="1" customWidth="1"/>
    <col min="7" max="7" width="25.75" style="1" customWidth="1"/>
    <col min="8" max="8" width="4.5625" style="80" customWidth="1"/>
    <col min="9" max="10" width="9.1875" style="1" customWidth="1"/>
    <col min="11" max="16384" width="8.75" style="1"/>
  </cols>
  <sheetData>
    <row r="3" spans="2:10" ht="18" x14ac:dyDescent="0.7">
      <c r="B3" s="15" t="s">
        <v>107</v>
      </c>
      <c r="D3" s="2"/>
      <c r="E3" s="2"/>
    </row>
    <row r="4" spans="2:10" ht="43.5" customHeight="1" x14ac:dyDescent="0.7">
      <c r="C4" s="10" t="s">
        <v>4</v>
      </c>
      <c r="D4" s="11">
        <f>AVERAGE(I6:I123)</f>
        <v>0.23746684261403642</v>
      </c>
      <c r="E4" s="11">
        <f>AVERAGE(J6:J123)</f>
        <v>0.19844732698717957</v>
      </c>
      <c r="F4" s="14" t="s">
        <v>91</v>
      </c>
      <c r="G4" s="14" t="s">
        <v>92</v>
      </c>
      <c r="I4" s="5" t="s">
        <v>22</v>
      </c>
      <c r="J4" s="5" t="s">
        <v>23</v>
      </c>
    </row>
    <row r="5" spans="2:10" ht="18" x14ac:dyDescent="0.7">
      <c r="C5" s="10" t="s">
        <v>89</v>
      </c>
      <c r="D5" s="11">
        <f>_xlfn.VAR.P(I6:I123)</f>
        <v>10.954959572758426</v>
      </c>
      <c r="E5" s="11">
        <f>_xlfn.VAR.P(J6:J123)</f>
        <v>1.6858497463789914</v>
      </c>
      <c r="F5" s="14" t="s">
        <v>93</v>
      </c>
      <c r="G5" s="14" t="s">
        <v>94</v>
      </c>
      <c r="I5" s="6" t="s">
        <v>86</v>
      </c>
      <c r="J5" s="6" t="s">
        <v>87</v>
      </c>
    </row>
    <row r="6" spans="2:10" ht="18" x14ac:dyDescent="0.7">
      <c r="C6" s="10" t="s">
        <v>90</v>
      </c>
      <c r="D6" s="11"/>
      <c r="E6" s="11">
        <f>_xlfn.COVARIANCE.P(I6:I123,J6:J123)</f>
        <v>3.4451014962224966</v>
      </c>
      <c r="G6" s="14" t="s">
        <v>95</v>
      </c>
      <c r="H6" s="80">
        <v>1</v>
      </c>
      <c r="I6" s="7">
        <v>1.6065690824705428</v>
      </c>
      <c r="J6" s="7">
        <v>-0.55330932440379854</v>
      </c>
    </row>
    <row r="7" spans="2:10" x14ac:dyDescent="0.7">
      <c r="C7" s="12" t="s">
        <v>5</v>
      </c>
      <c r="D7" s="13">
        <f>+E6/D5</f>
        <v>0.31447870467631772</v>
      </c>
      <c r="E7" s="4"/>
      <c r="H7" s="80">
        <v>2</v>
      </c>
      <c r="I7" s="7">
        <v>2.1784961349262062</v>
      </c>
      <c r="J7" s="7">
        <v>1.1475204091128575</v>
      </c>
    </row>
    <row r="8" spans="2:10" x14ac:dyDescent="0.7">
      <c r="C8" s="12" t="s">
        <v>6</v>
      </c>
      <c r="D8" s="13">
        <f>+E4-D4*D7</f>
        <v>0.12376906191834239</v>
      </c>
      <c r="E8" s="4"/>
      <c r="H8" s="80">
        <v>3</v>
      </c>
      <c r="I8" s="7">
        <v>1.5474552957359009</v>
      </c>
      <c r="J8" s="7">
        <v>-0.38825854824851547</v>
      </c>
    </row>
    <row r="9" spans="2:10" x14ac:dyDescent="0.7">
      <c r="C9" s="3"/>
      <c r="H9" s="80">
        <v>4</v>
      </c>
      <c r="I9" s="7">
        <v>0</v>
      </c>
      <c r="J9" s="7">
        <v>1.1004810369466043</v>
      </c>
    </row>
    <row r="10" spans="2:10" x14ac:dyDescent="0.7">
      <c r="C10" s="8" t="s">
        <v>7</v>
      </c>
      <c r="D10" s="9" t="s">
        <v>88</v>
      </c>
      <c r="H10" s="80">
        <v>5</v>
      </c>
      <c r="I10" s="7">
        <v>1.0497798848628292</v>
      </c>
      <c r="J10" s="7">
        <v>0.94133802453946203</v>
      </c>
    </row>
    <row r="11" spans="2:10" x14ac:dyDescent="0.7">
      <c r="H11" s="80">
        <v>6</v>
      </c>
      <c r="I11" s="7">
        <v>-0.8378016085790847</v>
      </c>
      <c r="J11" s="7">
        <v>1.1726898301797775</v>
      </c>
    </row>
    <row r="12" spans="2:10" x14ac:dyDescent="0.7">
      <c r="B12" s="1" t="s">
        <v>8</v>
      </c>
      <c r="C12" s="1" t="s">
        <v>9</v>
      </c>
      <c r="H12" s="80">
        <v>7</v>
      </c>
      <c r="I12" s="7">
        <v>1.6897600540723374</v>
      </c>
      <c r="J12" s="7">
        <v>0.25027783980875995</v>
      </c>
    </row>
    <row r="13" spans="2:10" x14ac:dyDescent="0.7">
      <c r="C13" s="1" t="s">
        <v>145</v>
      </c>
      <c r="H13" s="80">
        <v>8</v>
      </c>
      <c r="I13" s="7">
        <v>1.0634762379527984</v>
      </c>
      <c r="J13" s="7">
        <v>0.80334040269430318</v>
      </c>
    </row>
    <row r="14" spans="2:10" x14ac:dyDescent="0.7">
      <c r="H14" s="80">
        <v>9</v>
      </c>
      <c r="I14" s="7">
        <v>1.5784281486353109</v>
      </c>
      <c r="J14" s="7">
        <v>1.281891355592407</v>
      </c>
    </row>
    <row r="15" spans="2:10" x14ac:dyDescent="0.7">
      <c r="H15" s="80">
        <v>10</v>
      </c>
      <c r="I15" s="7">
        <v>1.3920362576886021</v>
      </c>
      <c r="J15" s="7">
        <v>0.13124775945556166</v>
      </c>
    </row>
    <row r="16" spans="2:10" x14ac:dyDescent="0.7">
      <c r="H16" s="80">
        <v>11</v>
      </c>
      <c r="I16" s="7">
        <v>2.5223499361430441</v>
      </c>
      <c r="J16" s="7">
        <v>1.1145663553424328</v>
      </c>
    </row>
    <row r="17" spans="8:10" x14ac:dyDescent="0.7">
      <c r="H17" s="80">
        <v>12</v>
      </c>
      <c r="I17" s="7">
        <v>2.740579258797851</v>
      </c>
      <c r="J17" s="7">
        <v>0.24920820014745004</v>
      </c>
    </row>
    <row r="18" spans="8:10" x14ac:dyDescent="0.7">
      <c r="H18" s="80">
        <v>13</v>
      </c>
      <c r="I18" s="7">
        <v>-9.093664746890795E-2</v>
      </c>
      <c r="J18" s="7">
        <v>-0.74192978052138869</v>
      </c>
    </row>
    <row r="19" spans="8:10" x14ac:dyDescent="0.7">
      <c r="H19" s="80">
        <v>14</v>
      </c>
      <c r="I19" s="7">
        <v>-0.2427184466019412</v>
      </c>
      <c r="J19" s="7">
        <v>0.19717725851143086</v>
      </c>
    </row>
    <row r="20" spans="8:10" x14ac:dyDescent="0.7">
      <c r="H20" s="80">
        <v>15</v>
      </c>
      <c r="I20" s="7">
        <v>-2.3722627737226389</v>
      </c>
      <c r="J20" s="7">
        <v>3.4318097104502954E-2</v>
      </c>
    </row>
    <row r="21" spans="8:10" x14ac:dyDescent="0.7">
      <c r="H21" s="80">
        <v>16</v>
      </c>
      <c r="I21" s="7">
        <v>-3.4890965732087267</v>
      </c>
      <c r="J21" s="7">
        <v>-1.2192471679469605</v>
      </c>
    </row>
    <row r="22" spans="8:10" x14ac:dyDescent="0.7">
      <c r="H22" s="80">
        <v>17</v>
      </c>
      <c r="I22" s="7">
        <v>-2.7759845061329997</v>
      </c>
      <c r="J22" s="7">
        <v>-0.43642395008757262</v>
      </c>
    </row>
    <row r="23" spans="8:10" x14ac:dyDescent="0.7">
      <c r="H23" s="80">
        <v>18</v>
      </c>
      <c r="I23" s="7">
        <v>-1.128818061088964</v>
      </c>
      <c r="J23" s="7">
        <v>0.18090908412911233</v>
      </c>
    </row>
    <row r="24" spans="8:10" x14ac:dyDescent="0.7">
      <c r="H24" s="80">
        <v>19</v>
      </c>
      <c r="I24" s="7">
        <v>-0.80591000671591928</v>
      </c>
      <c r="J24" s="7">
        <v>0.79828478630550137</v>
      </c>
    </row>
    <row r="25" spans="8:10" x14ac:dyDescent="0.7">
      <c r="H25" s="80">
        <v>20</v>
      </c>
      <c r="I25" s="7">
        <v>0.91401489505757638</v>
      </c>
      <c r="J25" s="7">
        <v>-1.370778474551301</v>
      </c>
    </row>
    <row r="26" spans="8:10" x14ac:dyDescent="0.7">
      <c r="H26" s="80">
        <v>21</v>
      </c>
      <c r="I26" s="7">
        <v>0.73800738007379607</v>
      </c>
      <c r="J26" s="7">
        <v>0.37793978423307806</v>
      </c>
    </row>
    <row r="27" spans="8:10" x14ac:dyDescent="0.7">
      <c r="H27" s="80">
        <v>22</v>
      </c>
      <c r="I27" s="7">
        <v>2.3643023643023469</v>
      </c>
      <c r="J27" s="7">
        <v>0.53428508703687783</v>
      </c>
    </row>
    <row r="28" spans="8:10" x14ac:dyDescent="0.7">
      <c r="H28" s="80">
        <v>23</v>
      </c>
      <c r="I28" s="7">
        <v>1.9193233571893416</v>
      </c>
      <c r="J28" s="7">
        <v>2.9575405304953506E-2</v>
      </c>
    </row>
    <row r="29" spans="8:10" x14ac:dyDescent="0.7">
      <c r="H29" s="80">
        <v>24</v>
      </c>
      <c r="I29" s="7">
        <v>1.9470156399616911</v>
      </c>
      <c r="J29" s="7">
        <v>1.7092709179356689</v>
      </c>
    </row>
    <row r="30" spans="8:10" x14ac:dyDescent="0.7">
      <c r="H30" s="80">
        <v>25</v>
      </c>
      <c r="I30" s="7">
        <v>2.3168440826549954</v>
      </c>
      <c r="J30" s="7">
        <v>0.46486641029690645</v>
      </c>
    </row>
    <row r="31" spans="8:10" x14ac:dyDescent="0.7">
      <c r="H31" s="80">
        <v>26</v>
      </c>
      <c r="I31" s="7">
        <v>1.0709914320685527</v>
      </c>
      <c r="J31" s="7">
        <v>3.0096828404111875E-2</v>
      </c>
    </row>
    <row r="32" spans="8:10" x14ac:dyDescent="0.7">
      <c r="H32" s="80">
        <v>27</v>
      </c>
      <c r="I32" s="7">
        <v>1.7257039055404135</v>
      </c>
      <c r="J32" s="7">
        <v>0.96471643569996957</v>
      </c>
    </row>
    <row r="33" spans="8:10" x14ac:dyDescent="0.7">
      <c r="H33" s="80">
        <v>28</v>
      </c>
      <c r="I33" s="7">
        <v>-2.3511904761904674</v>
      </c>
      <c r="J33" s="7">
        <v>0.7518872657899891</v>
      </c>
    </row>
    <row r="34" spans="8:10" x14ac:dyDescent="0.7">
      <c r="H34" s="80">
        <v>29</v>
      </c>
      <c r="I34" s="7">
        <v>-3.0478512648582949</v>
      </c>
      <c r="J34" s="7">
        <v>-0.75750796370989804</v>
      </c>
    </row>
    <row r="35" spans="8:10" x14ac:dyDescent="0.7">
      <c r="H35" s="80">
        <v>30</v>
      </c>
      <c r="I35" s="7">
        <v>-3.6466519962275754</v>
      </c>
      <c r="J35" s="7">
        <v>-1.0805520352139268</v>
      </c>
    </row>
    <row r="36" spans="8:10" x14ac:dyDescent="0.7">
      <c r="H36" s="80">
        <v>31</v>
      </c>
      <c r="I36" s="7">
        <v>-2.9037520391517262</v>
      </c>
      <c r="J36" s="7">
        <v>-0.35613110923907243</v>
      </c>
    </row>
    <row r="37" spans="8:10" x14ac:dyDescent="0.7">
      <c r="H37" s="80">
        <v>32</v>
      </c>
      <c r="I37" s="7">
        <v>0.43682795698923371</v>
      </c>
      <c r="J37" s="7">
        <v>0.18333857078435756</v>
      </c>
    </row>
    <row r="38" spans="8:10" x14ac:dyDescent="0.7">
      <c r="H38" s="80">
        <v>33</v>
      </c>
      <c r="I38" s="7">
        <v>3.0779524924724058</v>
      </c>
      <c r="J38" s="7">
        <v>0.79867791836625202</v>
      </c>
    </row>
    <row r="39" spans="8:10" x14ac:dyDescent="0.7">
      <c r="H39" s="80">
        <v>34</v>
      </c>
      <c r="I39" s="7">
        <v>1.9149626744563477</v>
      </c>
      <c r="J39" s="7">
        <v>0.32484744530864873</v>
      </c>
    </row>
    <row r="40" spans="8:10" x14ac:dyDescent="0.7">
      <c r="H40" s="80">
        <v>35</v>
      </c>
      <c r="I40" s="7">
        <v>0.89171974522290043</v>
      </c>
      <c r="J40" s="7">
        <v>0.2694937109563682</v>
      </c>
    </row>
    <row r="41" spans="8:10" x14ac:dyDescent="0.7">
      <c r="H41" s="80">
        <v>36</v>
      </c>
      <c r="I41" s="7">
        <v>0.82070707070707272</v>
      </c>
      <c r="J41" s="7">
        <v>6.7633391325315984E-2</v>
      </c>
    </row>
    <row r="42" spans="8:10" x14ac:dyDescent="0.7">
      <c r="H42" s="80">
        <v>37</v>
      </c>
      <c r="I42" s="7">
        <v>0.12523481527865954</v>
      </c>
      <c r="J42" s="7">
        <v>0.68182172268429042</v>
      </c>
    </row>
    <row r="43" spans="8:10" x14ac:dyDescent="0.7">
      <c r="H43" s="80">
        <v>38</v>
      </c>
      <c r="I43" s="7">
        <v>1.5322076297686067</v>
      </c>
      <c r="J43" s="7">
        <v>0.30150459098156546</v>
      </c>
    </row>
    <row r="44" spans="8:10" x14ac:dyDescent="0.7">
      <c r="H44" s="80">
        <v>39</v>
      </c>
      <c r="I44" s="7">
        <v>3.7265167847243532</v>
      </c>
      <c r="J44" s="7">
        <v>1.0859944914676305</v>
      </c>
    </row>
    <row r="45" spans="8:10" x14ac:dyDescent="0.7">
      <c r="H45" s="80">
        <v>40</v>
      </c>
      <c r="I45" s="7">
        <v>2.3159144893111687</v>
      </c>
      <c r="J45" s="7">
        <v>0.73306003565693345</v>
      </c>
    </row>
    <row r="46" spans="8:10" x14ac:dyDescent="0.7">
      <c r="H46" s="80">
        <v>41</v>
      </c>
      <c r="I46" s="7">
        <v>1.2188044109112042</v>
      </c>
      <c r="J46" s="7">
        <v>1.6187623325961908E-2</v>
      </c>
    </row>
    <row r="47" spans="8:10" x14ac:dyDescent="0.7">
      <c r="H47" s="80">
        <v>42</v>
      </c>
      <c r="I47" s="7">
        <v>1.0894495412844094</v>
      </c>
      <c r="J47" s="7">
        <v>0.61168150624177997</v>
      </c>
    </row>
    <row r="48" spans="8:10" x14ac:dyDescent="0.7">
      <c r="H48" s="80">
        <v>43</v>
      </c>
      <c r="I48" s="7">
        <v>-0.28360748723767415</v>
      </c>
      <c r="J48" s="7">
        <v>-0.18850251541401519</v>
      </c>
    </row>
    <row r="49" spans="8:10" x14ac:dyDescent="0.7">
      <c r="H49" s="80">
        <v>44</v>
      </c>
      <c r="I49" s="7">
        <v>0.2275312855517484</v>
      </c>
      <c r="J49" s="7">
        <v>0.51088065233300028</v>
      </c>
    </row>
    <row r="50" spans="8:10" x14ac:dyDescent="0.7">
      <c r="H50" s="80">
        <v>45</v>
      </c>
      <c r="I50" s="7">
        <v>1.0215664018161448</v>
      </c>
      <c r="J50" s="7">
        <v>0.78165019781188505</v>
      </c>
    </row>
    <row r="51" spans="8:10" x14ac:dyDescent="0.7">
      <c r="H51" s="80">
        <v>46</v>
      </c>
      <c r="I51" s="7">
        <v>-8.4269662921357735E-2</v>
      </c>
      <c r="J51" s="7">
        <v>1.0065672783533728</v>
      </c>
    </row>
    <row r="52" spans="8:10" x14ac:dyDescent="0.7">
      <c r="H52" s="80">
        <v>47</v>
      </c>
      <c r="I52" s="7">
        <v>1.5181332583638039</v>
      </c>
      <c r="J52" s="7">
        <v>0.18291497683541991</v>
      </c>
    </row>
    <row r="53" spans="8:10" x14ac:dyDescent="0.7">
      <c r="H53" s="80">
        <v>48</v>
      </c>
      <c r="I53" s="7">
        <v>1.5231237884242574</v>
      </c>
      <c r="J53" s="7">
        <v>0.15328362136621365</v>
      </c>
    </row>
    <row r="54" spans="8:10" x14ac:dyDescent="0.7">
      <c r="H54" s="80">
        <v>49</v>
      </c>
      <c r="I54" s="7">
        <v>0.98199672667757909</v>
      </c>
      <c r="J54" s="7">
        <v>0.15699318607036616</v>
      </c>
    </row>
    <row r="55" spans="8:10" x14ac:dyDescent="0.7">
      <c r="H55" s="80">
        <v>50</v>
      </c>
      <c r="I55" s="7">
        <v>0.59427336574825063</v>
      </c>
      <c r="J55" s="7">
        <v>-0.20433104602246033</v>
      </c>
    </row>
    <row r="56" spans="8:10" x14ac:dyDescent="0.7">
      <c r="H56" s="80">
        <v>51</v>
      </c>
      <c r="I56" s="7">
        <v>0.32223415682064172</v>
      </c>
      <c r="J56" s="7">
        <v>1.3596057360011145</v>
      </c>
    </row>
    <row r="57" spans="8:10" x14ac:dyDescent="0.7">
      <c r="H57" s="80">
        <v>52</v>
      </c>
      <c r="I57" s="7">
        <v>-0.18736616702355491</v>
      </c>
      <c r="J57" s="7">
        <v>0.65060795546278882</v>
      </c>
    </row>
    <row r="58" spans="8:10" x14ac:dyDescent="0.7">
      <c r="H58" s="80">
        <v>53</v>
      </c>
      <c r="I58" s="7">
        <v>0.69723786537947774</v>
      </c>
      <c r="J58" s="7">
        <v>4.2035496388564297E-2</v>
      </c>
    </row>
    <row r="59" spans="8:10" x14ac:dyDescent="0.7">
      <c r="H59" s="80">
        <v>54</v>
      </c>
      <c r="I59" s="7">
        <v>-0.47936085219707536</v>
      </c>
      <c r="J59" s="7">
        <v>-0.54198646749037493</v>
      </c>
    </row>
    <row r="60" spans="8:10" x14ac:dyDescent="0.7">
      <c r="H60" s="80">
        <v>55</v>
      </c>
      <c r="I60" s="7">
        <v>-8.0278298100083134E-2</v>
      </c>
      <c r="J60" s="7">
        <v>0.4392753138783263</v>
      </c>
    </row>
    <row r="61" spans="8:10" x14ac:dyDescent="0.7">
      <c r="H61" s="80">
        <v>56</v>
      </c>
      <c r="I61" s="7">
        <v>-0.83020889126940745</v>
      </c>
      <c r="J61" s="7">
        <v>0.34106867552583253</v>
      </c>
    </row>
    <row r="62" spans="8:10" x14ac:dyDescent="0.7">
      <c r="H62" s="80">
        <v>57</v>
      </c>
      <c r="I62" s="7">
        <v>-1.8093437753173021</v>
      </c>
      <c r="J62" s="7">
        <v>-0.57149469545146303</v>
      </c>
    </row>
    <row r="63" spans="8:10" x14ac:dyDescent="0.7">
      <c r="H63" s="80">
        <v>58</v>
      </c>
      <c r="I63" s="7">
        <v>-4.2079207920792214</v>
      </c>
      <c r="J63" s="7">
        <v>-1.2339361244513327</v>
      </c>
    </row>
    <row r="64" spans="8:10" x14ac:dyDescent="0.7">
      <c r="H64" s="80">
        <v>59</v>
      </c>
      <c r="I64" s="7">
        <v>-10.737869652598334</v>
      </c>
      <c r="J64" s="7">
        <v>-2.4760423832868099</v>
      </c>
    </row>
    <row r="65" spans="8:10" x14ac:dyDescent="0.7">
      <c r="H65" s="80">
        <v>60</v>
      </c>
      <c r="I65" s="7">
        <v>-17.626246381473138</v>
      </c>
      <c r="J65" s="7">
        <v>-4.8258518073055114</v>
      </c>
    </row>
    <row r="66" spans="8:10" x14ac:dyDescent="0.7">
      <c r="H66" s="80">
        <v>61</v>
      </c>
      <c r="I66" s="7">
        <v>1.7571261226083692</v>
      </c>
      <c r="J66" s="7">
        <v>1.9756786572355196</v>
      </c>
    </row>
    <row r="67" spans="8:10" x14ac:dyDescent="0.7">
      <c r="H67" s="80">
        <v>62</v>
      </c>
      <c r="I67" s="7">
        <v>5.5257099002302255</v>
      </c>
      <c r="J67" s="7">
        <v>-3.1815376428383502E-2</v>
      </c>
    </row>
    <row r="68" spans="8:10" x14ac:dyDescent="0.7">
      <c r="H68" s="80">
        <v>63</v>
      </c>
      <c r="I68" s="7">
        <v>6.9818181818181841</v>
      </c>
      <c r="J68" s="7">
        <v>1.2238981030454426</v>
      </c>
    </row>
    <row r="69" spans="8:10" x14ac:dyDescent="0.7">
      <c r="H69" s="80">
        <v>64</v>
      </c>
      <c r="I69" s="7">
        <v>5.948334466349408</v>
      </c>
      <c r="J69" s="7">
        <v>1.0362163087975063</v>
      </c>
    </row>
    <row r="70" spans="8:10" x14ac:dyDescent="0.7">
      <c r="H70" s="80">
        <v>65</v>
      </c>
      <c r="I70" s="7">
        <v>2.2778312479948539</v>
      </c>
      <c r="J70" s="7">
        <v>1.2240971430504288</v>
      </c>
    </row>
    <row r="71" spans="8:10" x14ac:dyDescent="0.7">
      <c r="H71" s="80">
        <v>66</v>
      </c>
      <c r="I71" s="7">
        <v>1.4429109159347604</v>
      </c>
      <c r="J71" s="7">
        <v>1.8111206792002434</v>
      </c>
    </row>
    <row r="72" spans="8:10" x14ac:dyDescent="0.7">
      <c r="H72" s="80">
        <v>67</v>
      </c>
      <c r="I72" s="7">
        <v>1.5460729746444031</v>
      </c>
      <c r="J72" s="7">
        <v>-0.82098147868563842</v>
      </c>
    </row>
    <row r="73" spans="8:10" x14ac:dyDescent="0.7">
      <c r="H73" s="80">
        <v>68</v>
      </c>
      <c r="I73" s="7">
        <v>-0.97442143727161579</v>
      </c>
      <c r="J73" s="7">
        <v>-1.0667045607177528</v>
      </c>
    </row>
    <row r="74" spans="8:10" x14ac:dyDescent="0.7">
      <c r="H74" s="80">
        <v>69</v>
      </c>
      <c r="I74" s="7">
        <v>-4.0590405904058997</v>
      </c>
      <c r="J74" s="7">
        <v>-0.84850812579738033</v>
      </c>
    </row>
    <row r="75" spans="8:10" x14ac:dyDescent="0.7">
      <c r="H75" s="80">
        <v>70</v>
      </c>
      <c r="I75" s="7">
        <v>4.7756410256410078</v>
      </c>
      <c r="J75" s="7">
        <v>2.4243293787436357</v>
      </c>
    </row>
    <row r="76" spans="8:10" x14ac:dyDescent="0.7">
      <c r="H76" s="80">
        <v>71</v>
      </c>
      <c r="I76" s="7">
        <v>2.0189660446619797</v>
      </c>
      <c r="J76" s="7">
        <v>-0.13143784359787958</v>
      </c>
    </row>
    <row r="77" spans="8:10" x14ac:dyDescent="0.7">
      <c r="H77" s="80">
        <v>72</v>
      </c>
      <c r="I77" s="7">
        <v>2.0389805097451159</v>
      </c>
      <c r="J77" s="7">
        <v>1.3714182172746661</v>
      </c>
    </row>
    <row r="78" spans="8:10" x14ac:dyDescent="0.7">
      <c r="H78" s="80">
        <v>73</v>
      </c>
      <c r="I78" s="7">
        <v>-1.2048192771084132</v>
      </c>
      <c r="J78" s="7">
        <v>-0.9039894880314705</v>
      </c>
    </row>
    <row r="79" spans="8:10" x14ac:dyDescent="0.7">
      <c r="H79" s="80">
        <v>74</v>
      </c>
      <c r="I79" s="7">
        <v>-2.5877453896490152</v>
      </c>
      <c r="J79" s="7">
        <v>-0.38110901293653399</v>
      </c>
    </row>
    <row r="80" spans="8:10" x14ac:dyDescent="0.7">
      <c r="H80" s="80">
        <v>75</v>
      </c>
      <c r="I80" s="7">
        <v>-0.91603053435113679</v>
      </c>
      <c r="J80" s="7">
        <v>-5.3583420312691032E-2</v>
      </c>
    </row>
    <row r="81" spans="8:10" x14ac:dyDescent="0.7">
      <c r="H81" s="80">
        <v>76</v>
      </c>
      <c r="I81" s="7">
        <v>2.1571648690292875</v>
      </c>
      <c r="J81" s="7">
        <v>1.3606507009536131</v>
      </c>
    </row>
    <row r="82" spans="8:10" x14ac:dyDescent="0.7">
      <c r="H82" s="80">
        <v>77</v>
      </c>
      <c r="I82" s="7">
        <v>2.7149321266968229</v>
      </c>
      <c r="J82" s="7">
        <v>0.90533377652779734</v>
      </c>
    </row>
    <row r="83" spans="8:10" x14ac:dyDescent="0.7">
      <c r="H83" s="80">
        <v>78</v>
      </c>
      <c r="I83" s="7">
        <v>2.0851688693098538</v>
      </c>
      <c r="J83" s="7">
        <v>0.96565394280720795</v>
      </c>
    </row>
    <row r="84" spans="8:10" x14ac:dyDescent="0.7">
      <c r="H84" s="80">
        <v>79</v>
      </c>
      <c r="I84" s="7">
        <v>2.1288837744533993</v>
      </c>
      <c r="J84" s="7">
        <v>-0.10753342552094125</v>
      </c>
    </row>
    <row r="85" spans="8:10" x14ac:dyDescent="0.7">
      <c r="H85" s="80">
        <v>80</v>
      </c>
      <c r="I85" s="7">
        <v>2.0563380281690229</v>
      </c>
      <c r="J85" s="7">
        <v>0.78082795291113882</v>
      </c>
    </row>
    <row r="86" spans="8:10" x14ac:dyDescent="0.7">
      <c r="H86" s="80">
        <v>81</v>
      </c>
      <c r="I86" s="7">
        <v>-2.704940656914161</v>
      </c>
      <c r="J86" s="7">
        <v>-1.7890090297509573</v>
      </c>
    </row>
    <row r="87" spans="8:10" x14ac:dyDescent="0.7">
      <c r="H87" s="80">
        <v>82</v>
      </c>
      <c r="I87" s="7">
        <v>-0.14184397163120366</v>
      </c>
      <c r="J87" s="7">
        <v>9.7305370735952579E-2</v>
      </c>
    </row>
    <row r="88" spans="8:10" x14ac:dyDescent="0.7">
      <c r="H88" s="80">
        <v>83</v>
      </c>
      <c r="I88" s="7">
        <v>0.14204545454545325</v>
      </c>
      <c r="J88" s="7">
        <v>0.46551854700820172</v>
      </c>
    </row>
    <row r="89" spans="8:10" x14ac:dyDescent="0.7">
      <c r="H89" s="80">
        <v>84</v>
      </c>
      <c r="I89" s="7">
        <v>0.39716312056737024</v>
      </c>
      <c r="J89" s="7">
        <v>1.5181852580839319</v>
      </c>
    </row>
    <row r="90" spans="8:10" x14ac:dyDescent="0.7">
      <c r="H90" s="80">
        <v>85</v>
      </c>
      <c r="I90" s="7">
        <v>-0.19779598756709049</v>
      </c>
      <c r="J90" s="7">
        <v>0.16111336068551907</v>
      </c>
    </row>
    <row r="91" spans="8:10" x14ac:dyDescent="0.7">
      <c r="H91" s="80">
        <v>86</v>
      </c>
      <c r="I91" s="7">
        <v>-0.2548131370328548</v>
      </c>
      <c r="J91" s="7">
        <v>0.10900110989027212</v>
      </c>
    </row>
    <row r="92" spans="8:10" x14ac:dyDescent="0.7">
      <c r="H92" s="80">
        <v>87</v>
      </c>
      <c r="I92" s="7">
        <v>-0.65285268237296634</v>
      </c>
      <c r="J92" s="7">
        <v>-0.17443087264987867</v>
      </c>
    </row>
    <row r="93" spans="8:10" x14ac:dyDescent="0.7">
      <c r="H93" s="80">
        <v>88</v>
      </c>
      <c r="I93" s="7">
        <v>-0.20000000000000284</v>
      </c>
      <c r="J93" s="7">
        <v>0.71985740052673464</v>
      </c>
    </row>
    <row r="94" spans="8:10" x14ac:dyDescent="0.7">
      <c r="H94" s="80">
        <v>89</v>
      </c>
      <c r="I94" s="7">
        <v>-0.40080160320641767</v>
      </c>
      <c r="J94" s="7">
        <v>-0.13334064270411261</v>
      </c>
    </row>
    <row r="95" spans="8:10" x14ac:dyDescent="0.7">
      <c r="H95" s="80">
        <v>90</v>
      </c>
      <c r="I95" s="7">
        <v>0.86231675768900118</v>
      </c>
      <c r="J95" s="7">
        <v>0.20262531284195973</v>
      </c>
    </row>
    <row r="96" spans="8:10" x14ac:dyDescent="0.7">
      <c r="H96" s="80">
        <v>91</v>
      </c>
      <c r="I96" s="7">
        <v>1.9663721858079271</v>
      </c>
      <c r="J96" s="7">
        <v>0.14787578655273137</v>
      </c>
    </row>
    <row r="97" spans="8:10" x14ac:dyDescent="0.7">
      <c r="H97" s="80">
        <v>92</v>
      </c>
      <c r="I97" s="7">
        <v>0.55897149245389244</v>
      </c>
      <c r="J97" s="7">
        <v>0.78204845086776231</v>
      </c>
    </row>
    <row r="98" spans="8:10" x14ac:dyDescent="0.7">
      <c r="H98" s="80">
        <v>93</v>
      </c>
      <c r="I98" s="7">
        <v>1.4452473596442417</v>
      </c>
      <c r="J98" s="7">
        <v>0.39225719674264781</v>
      </c>
    </row>
    <row r="99" spans="8:10" x14ac:dyDescent="0.7">
      <c r="H99" s="80">
        <v>94</v>
      </c>
      <c r="I99" s="7">
        <v>0.30136986301370428</v>
      </c>
      <c r="J99" s="7">
        <v>0.82005918392016497</v>
      </c>
    </row>
    <row r="100" spans="8:10" x14ac:dyDescent="0.7">
      <c r="H100" s="80">
        <v>95</v>
      </c>
      <c r="I100" s="7">
        <v>1.2018574160065327</v>
      </c>
      <c r="J100" s="7">
        <v>0.12283257737340136</v>
      </c>
    </row>
    <row r="101" spans="8:10" x14ac:dyDescent="0.7">
      <c r="H101" s="80">
        <v>96</v>
      </c>
      <c r="I101" s="7">
        <v>-0.40485829959514774</v>
      </c>
      <c r="J101" s="7">
        <v>7.6047259305127568E-2</v>
      </c>
    </row>
    <row r="102" spans="8:10" x14ac:dyDescent="0.7">
      <c r="H102" s="80">
        <v>97</v>
      </c>
      <c r="I102" s="7">
        <v>0.40650406504066439</v>
      </c>
      <c r="J102" s="7">
        <v>0.3587740989967898</v>
      </c>
    </row>
    <row r="103" spans="8:10" x14ac:dyDescent="0.7">
      <c r="H103" s="80">
        <v>98</v>
      </c>
      <c r="I103" s="7">
        <v>-1.3495276653171402</v>
      </c>
      <c r="J103" s="7">
        <v>-0.55844806668196156</v>
      </c>
    </row>
    <row r="104" spans="8:10" x14ac:dyDescent="0.7">
      <c r="H104" s="80">
        <v>99</v>
      </c>
      <c r="I104" s="7">
        <v>-0.76607387140903427</v>
      </c>
      <c r="J104" s="7">
        <v>-0.12975192032300242</v>
      </c>
    </row>
    <row r="105" spans="8:10" x14ac:dyDescent="0.7">
      <c r="H105" s="80">
        <v>100</v>
      </c>
      <c r="I105" s="7">
        <v>-1.2406947890818856</v>
      </c>
      <c r="J105" s="7">
        <v>0.23006377602908401</v>
      </c>
    </row>
    <row r="106" spans="8:10" x14ac:dyDescent="0.7">
      <c r="H106" s="80">
        <v>101</v>
      </c>
      <c r="I106" s="7">
        <v>-0.44667783361249747</v>
      </c>
      <c r="J106" s="7">
        <v>0.3730473682311839</v>
      </c>
    </row>
    <row r="107" spans="8:10" x14ac:dyDescent="0.7">
      <c r="H107" s="80">
        <v>102</v>
      </c>
      <c r="I107" s="7">
        <v>-1.1777902411665906</v>
      </c>
      <c r="J107" s="7">
        <v>0.14596150117145612</v>
      </c>
    </row>
    <row r="108" spans="8:10" x14ac:dyDescent="0.7">
      <c r="H108" s="80">
        <v>103</v>
      </c>
      <c r="I108" s="7">
        <v>-4.4551645856980571</v>
      </c>
      <c r="J108" s="7">
        <v>-2.7490205205718183</v>
      </c>
    </row>
    <row r="109" spans="8:10" x14ac:dyDescent="0.7">
      <c r="H109" s="80">
        <v>104</v>
      </c>
      <c r="I109" s="7">
        <v>-2.7918027918027946</v>
      </c>
      <c r="J109" s="7">
        <v>0.51060899422465411</v>
      </c>
    </row>
    <row r="110" spans="8:10" x14ac:dyDescent="0.7">
      <c r="H110" s="80">
        <v>105</v>
      </c>
      <c r="I110" s="7">
        <v>-16.865261228230992</v>
      </c>
      <c r="J110" s="7">
        <v>-7.7583543338700736</v>
      </c>
    </row>
    <row r="111" spans="8:10" x14ac:dyDescent="0.7">
      <c r="H111" s="80">
        <v>106</v>
      </c>
      <c r="I111" s="7">
        <v>6.50496141124583</v>
      </c>
      <c r="J111" s="7">
        <v>5.5163132336705871</v>
      </c>
    </row>
    <row r="112" spans="8:10" x14ac:dyDescent="0.7">
      <c r="H112" s="80">
        <v>107</v>
      </c>
      <c r="I112" s="7">
        <v>7.2463768115942315</v>
      </c>
      <c r="J112" s="7">
        <v>1.8509349456630844</v>
      </c>
    </row>
    <row r="113" spans="8:10" x14ac:dyDescent="0.7">
      <c r="H113" s="80">
        <v>108</v>
      </c>
      <c r="I113" s="7">
        <v>3.1531531531531414</v>
      </c>
      <c r="J113" s="7">
        <v>0.27793750665536265</v>
      </c>
    </row>
    <row r="114" spans="8:10" x14ac:dyDescent="0.7">
      <c r="H114" s="80">
        <v>109</v>
      </c>
      <c r="I114" s="7">
        <v>2.9320024953212567</v>
      </c>
      <c r="J114" s="7">
        <v>0.37353297445159228</v>
      </c>
    </row>
    <row r="115" spans="8:10" x14ac:dyDescent="0.7">
      <c r="H115" s="80">
        <v>110</v>
      </c>
      <c r="I115" s="7">
        <v>-2.7878787878787818</v>
      </c>
      <c r="J115" s="7">
        <v>-0.43341234577532362</v>
      </c>
    </row>
    <row r="116" spans="8:10" x14ac:dyDescent="0.7">
      <c r="H116" s="80">
        <v>111</v>
      </c>
      <c r="I116" s="7">
        <v>2.8366583541147037</v>
      </c>
      <c r="J116" s="7">
        <v>1.1220646284833151</v>
      </c>
    </row>
    <row r="117" spans="8:10" x14ac:dyDescent="0.7">
      <c r="H117" s="80">
        <v>112</v>
      </c>
      <c r="I117" s="7">
        <v>1.2124886329190758</v>
      </c>
      <c r="J117" s="7">
        <v>-0.59663683878416407</v>
      </c>
    </row>
    <row r="118" spans="8:10" x14ac:dyDescent="0.7">
      <c r="H118" s="80">
        <v>113</v>
      </c>
      <c r="I118" s="7">
        <v>0.86852351003292938</v>
      </c>
      <c r="J118" s="7">
        <v>1.081749064807866</v>
      </c>
    </row>
    <row r="119" spans="8:10" x14ac:dyDescent="0.7">
      <c r="H119" s="80">
        <v>114</v>
      </c>
      <c r="I119" s="7">
        <v>2.0190023752969353</v>
      </c>
      <c r="J119" s="7">
        <v>-9.6010341981596525E-2</v>
      </c>
    </row>
    <row r="120" spans="8:10" x14ac:dyDescent="0.7">
      <c r="H120" s="80">
        <v>115</v>
      </c>
      <c r="I120" s="7">
        <v>-0.55296856810244321</v>
      </c>
      <c r="J120" s="7">
        <v>0.24807544464525222</v>
      </c>
    </row>
    <row r="121" spans="8:10" x14ac:dyDescent="0.7">
      <c r="H121" s="80">
        <v>116</v>
      </c>
      <c r="I121" s="7">
        <v>-0.23412350014635308</v>
      </c>
      <c r="J121" s="7">
        <v>1.2273925974728428</v>
      </c>
    </row>
    <row r="122" spans="8:10" x14ac:dyDescent="0.7">
      <c r="H122" s="80">
        <v>117</v>
      </c>
      <c r="I122" s="7">
        <v>1.4960398943971995</v>
      </c>
      <c r="J122" s="7">
        <v>0.88041500435120668</v>
      </c>
    </row>
    <row r="123" spans="8:10" x14ac:dyDescent="0.7">
      <c r="H123" s="80">
        <v>118</v>
      </c>
      <c r="I123" s="7">
        <v>0</v>
      </c>
      <c r="J123" s="7">
        <v>-0.72868986268044011</v>
      </c>
    </row>
  </sheetData>
  <phoneticPr fontId="1"/>
  <pageMargins left="0.70866141732283472" right="0.70866141732283472" top="0.55118110236220474" bottom="0.55118110236220474" header="0.11811023622047245" footer="0.11811023622047245"/>
  <pageSetup paperSize="9" scale="73"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A200F-3BF3-4E7F-91C1-2723700FBC36}">
  <sheetPr>
    <pageSetUpPr fitToPage="1"/>
  </sheetPr>
  <dimension ref="B3:AB148"/>
  <sheetViews>
    <sheetView workbookViewId="0"/>
  </sheetViews>
  <sheetFormatPr defaultColWidth="8.75" defaultRowHeight="14.25" x14ac:dyDescent="0.7"/>
  <cols>
    <col min="1" max="1" width="3.1875" style="18" customWidth="1"/>
    <col min="2" max="2" width="6.6875" style="18" customWidth="1"/>
    <col min="3" max="3" width="8.75" style="18"/>
    <col min="4" max="4" width="13.0625" style="18" customWidth="1"/>
    <col min="5" max="5" width="15.25" style="19" customWidth="1"/>
    <col min="6" max="6" width="11.8125" style="19" customWidth="1"/>
    <col min="7" max="7" width="13.1875" style="18" customWidth="1"/>
    <col min="8" max="8" width="13.3125" style="18" customWidth="1"/>
    <col min="9" max="9" width="4.3125" style="18" customWidth="1"/>
    <col min="10" max="12" width="8.75" style="18"/>
    <col min="13" max="13" width="8.75" style="20"/>
    <col min="14" max="16" width="8.75" style="18"/>
    <col min="17" max="17" width="4.8125" style="18" customWidth="1"/>
    <col min="18" max="16384" width="8.75" style="18"/>
  </cols>
  <sheetData>
    <row r="3" spans="2:21" x14ac:dyDescent="0.7">
      <c r="B3" s="17" t="s">
        <v>108</v>
      </c>
    </row>
    <row r="4" spans="2:21" x14ac:dyDescent="0.7">
      <c r="D4" s="17" t="s">
        <v>18</v>
      </c>
    </row>
    <row r="5" spans="2:21" x14ac:dyDescent="0.7">
      <c r="D5" s="18" t="s">
        <v>19</v>
      </c>
      <c r="G5" s="21"/>
      <c r="H5" s="21"/>
      <c r="T5" s="17" t="s">
        <v>111</v>
      </c>
    </row>
    <row r="6" spans="2:21" ht="35.75" customHeight="1" x14ac:dyDescent="0.7">
      <c r="D6" s="22"/>
      <c r="E6" s="23" t="s">
        <v>20</v>
      </c>
      <c r="F6" s="23" t="s">
        <v>21</v>
      </c>
      <c r="G6" s="5" t="s">
        <v>22</v>
      </c>
      <c r="H6" s="5" t="s">
        <v>23</v>
      </c>
    </row>
    <row r="7" spans="2:21" x14ac:dyDescent="0.45">
      <c r="B7" s="24">
        <v>1994</v>
      </c>
      <c r="C7" s="24" t="s">
        <v>24</v>
      </c>
      <c r="D7" s="22" t="s">
        <v>25</v>
      </c>
      <c r="E7" s="25">
        <v>446278.40000000002</v>
      </c>
      <c r="F7" s="25">
        <v>93.366666666666674</v>
      </c>
      <c r="G7" s="6" t="s">
        <v>2</v>
      </c>
      <c r="H7" s="6" t="s">
        <v>3</v>
      </c>
      <c r="T7" s="18" t="s">
        <v>26</v>
      </c>
    </row>
    <row r="8" spans="2:21" ht="14.65" thickBot="1" x14ac:dyDescent="0.5">
      <c r="B8" s="24"/>
      <c r="C8" s="24" t="s">
        <v>27</v>
      </c>
      <c r="D8" s="22" t="s">
        <v>28</v>
      </c>
      <c r="E8" s="25">
        <v>443809.1</v>
      </c>
      <c r="F8" s="25">
        <v>94.866666666666674</v>
      </c>
      <c r="G8" s="7">
        <f>F8/F7*100-100</f>
        <v>1.6065690824705428</v>
      </c>
      <c r="H8" s="7">
        <f>E8/E7*100-100</f>
        <v>-0.55330932440379854</v>
      </c>
    </row>
    <row r="9" spans="2:21" x14ac:dyDescent="0.45">
      <c r="B9" s="24"/>
      <c r="C9" s="24" t="s">
        <v>29</v>
      </c>
      <c r="D9" s="22" t="s">
        <v>30</v>
      </c>
      <c r="E9" s="25">
        <v>448901.9</v>
      </c>
      <c r="F9" s="25">
        <v>96.933333333333337</v>
      </c>
      <c r="G9" s="7">
        <f t="shared" ref="G9:G72" si="0">F9/F8*100-100</f>
        <v>2.1784961349262062</v>
      </c>
      <c r="H9" s="7">
        <f t="shared" ref="H9:H72" si="1">E9/E8*100-100</f>
        <v>1.1475204091128575</v>
      </c>
      <c r="T9" s="26" t="s">
        <v>31</v>
      </c>
      <c r="U9" s="26"/>
    </row>
    <row r="10" spans="2:21" x14ac:dyDescent="0.45">
      <c r="B10" s="24"/>
      <c r="C10" s="24" t="s">
        <v>32</v>
      </c>
      <c r="D10" s="22" t="s">
        <v>33</v>
      </c>
      <c r="E10" s="25">
        <v>447159</v>
      </c>
      <c r="F10" s="25">
        <v>98.433333333333337</v>
      </c>
      <c r="G10" s="7">
        <f t="shared" si="0"/>
        <v>1.5474552957359009</v>
      </c>
      <c r="H10" s="7">
        <f t="shared" si="1"/>
        <v>-0.38825854824851547</v>
      </c>
      <c r="T10" s="27" t="s">
        <v>34</v>
      </c>
      <c r="U10" s="27">
        <v>0.80165443417695192</v>
      </c>
    </row>
    <row r="11" spans="2:21" x14ac:dyDescent="0.45">
      <c r="B11" s="24">
        <v>1995</v>
      </c>
      <c r="C11" s="24" t="s">
        <v>24</v>
      </c>
      <c r="D11" s="22" t="s">
        <v>35</v>
      </c>
      <c r="E11" s="25">
        <v>452079.9</v>
      </c>
      <c r="F11" s="25">
        <v>98.433333333333337</v>
      </c>
      <c r="G11" s="7">
        <f t="shared" si="0"/>
        <v>0</v>
      </c>
      <c r="H11" s="7">
        <f t="shared" si="1"/>
        <v>1.1004810369466043</v>
      </c>
      <c r="T11" s="30" t="s">
        <v>36</v>
      </c>
      <c r="U11" s="30">
        <v>0.6426498318355689</v>
      </c>
    </row>
    <row r="12" spans="2:21" x14ac:dyDescent="0.45">
      <c r="B12" s="24"/>
      <c r="C12" s="24" t="s">
        <v>27</v>
      </c>
      <c r="D12" s="22" t="s">
        <v>28</v>
      </c>
      <c r="E12" s="25">
        <v>456335.5</v>
      </c>
      <c r="F12" s="25">
        <v>99.466666666666654</v>
      </c>
      <c r="G12" s="7">
        <f t="shared" si="0"/>
        <v>1.0497798848628292</v>
      </c>
      <c r="H12" s="7">
        <f t="shared" si="1"/>
        <v>0.94133802453946203</v>
      </c>
      <c r="T12" s="30" t="s">
        <v>37</v>
      </c>
      <c r="U12" s="30">
        <v>0.63956922693759966</v>
      </c>
    </row>
    <row r="13" spans="2:21" x14ac:dyDescent="0.45">
      <c r="B13" s="24"/>
      <c r="C13" s="24" t="s">
        <v>29</v>
      </c>
      <c r="D13" s="22" t="s">
        <v>30</v>
      </c>
      <c r="E13" s="25">
        <v>461686.9</v>
      </c>
      <c r="F13" s="25">
        <v>98.633333333333326</v>
      </c>
      <c r="G13" s="7">
        <f t="shared" si="0"/>
        <v>-0.8378016085790847</v>
      </c>
      <c r="H13" s="7">
        <f t="shared" si="1"/>
        <v>1.1726898301797775</v>
      </c>
      <c r="T13" s="27" t="s">
        <v>38</v>
      </c>
      <c r="U13" s="27">
        <v>0.78283175992058907</v>
      </c>
    </row>
    <row r="14" spans="2:21" ht="14.65" thickBot="1" x14ac:dyDescent="0.5">
      <c r="B14" s="24"/>
      <c r="C14" s="24" t="s">
        <v>32</v>
      </c>
      <c r="D14" s="22" t="s">
        <v>33</v>
      </c>
      <c r="E14" s="25">
        <v>462842.4</v>
      </c>
      <c r="F14" s="25">
        <v>100.30000000000001</v>
      </c>
      <c r="G14" s="7">
        <f t="shared" si="0"/>
        <v>1.6897600540723374</v>
      </c>
      <c r="H14" s="7">
        <f t="shared" si="1"/>
        <v>0.25027783980875995</v>
      </c>
      <c r="T14" s="28" t="s">
        <v>39</v>
      </c>
      <c r="U14" s="28">
        <v>118</v>
      </c>
    </row>
    <row r="15" spans="2:21" x14ac:dyDescent="0.45">
      <c r="B15" s="24">
        <v>1996</v>
      </c>
      <c r="C15" s="24" t="s">
        <v>24</v>
      </c>
      <c r="D15" s="22" t="s">
        <v>40</v>
      </c>
      <c r="E15" s="25">
        <v>466560.6</v>
      </c>
      <c r="F15" s="25">
        <v>101.36666666666666</v>
      </c>
      <c r="G15" s="7">
        <f t="shared" si="0"/>
        <v>1.0634762379527984</v>
      </c>
      <c r="H15" s="7">
        <f t="shared" si="1"/>
        <v>0.80334040269430318</v>
      </c>
    </row>
    <row r="16" spans="2:21" ht="14.65" thickBot="1" x14ac:dyDescent="0.5">
      <c r="B16" s="24"/>
      <c r="C16" s="24" t="s">
        <v>27</v>
      </c>
      <c r="D16" s="22" t="s">
        <v>28</v>
      </c>
      <c r="E16" s="25">
        <v>472541.4</v>
      </c>
      <c r="F16" s="25">
        <v>102.96666666666665</v>
      </c>
      <c r="G16" s="7">
        <f t="shared" si="0"/>
        <v>1.5784281486353109</v>
      </c>
      <c r="H16" s="7">
        <f t="shared" si="1"/>
        <v>1.281891355592407</v>
      </c>
      <c r="T16" s="18" t="s">
        <v>41</v>
      </c>
    </row>
    <row r="17" spans="2:28" x14ac:dyDescent="0.45">
      <c r="B17" s="24"/>
      <c r="C17" s="24" t="s">
        <v>29</v>
      </c>
      <c r="D17" s="22" t="s">
        <v>30</v>
      </c>
      <c r="E17" s="25">
        <v>473161.6</v>
      </c>
      <c r="F17" s="25">
        <v>104.40000000000002</v>
      </c>
      <c r="G17" s="7">
        <f t="shared" si="0"/>
        <v>1.3920362576886021</v>
      </c>
      <c r="H17" s="7">
        <f t="shared" si="1"/>
        <v>0.13124775945556166</v>
      </c>
      <c r="T17" s="29"/>
      <c r="U17" s="29" t="s">
        <v>42</v>
      </c>
      <c r="V17" s="29" t="s">
        <v>43</v>
      </c>
      <c r="W17" s="29" t="s">
        <v>44</v>
      </c>
      <c r="X17" s="29" t="s">
        <v>45</v>
      </c>
      <c r="Y17" s="29" t="s">
        <v>46</v>
      </c>
    </row>
    <row r="18" spans="2:28" x14ac:dyDescent="0.45">
      <c r="B18" s="24"/>
      <c r="C18" s="24" t="s">
        <v>32</v>
      </c>
      <c r="D18" s="22" t="s">
        <v>33</v>
      </c>
      <c r="E18" s="25">
        <v>478435.3</v>
      </c>
      <c r="F18" s="25">
        <v>107.03333333333335</v>
      </c>
      <c r="G18" s="7">
        <f t="shared" si="0"/>
        <v>2.5223499361430441</v>
      </c>
      <c r="H18" s="7">
        <f t="shared" si="1"/>
        <v>1.1145663553424328</v>
      </c>
      <c r="T18" s="27" t="s">
        <v>47</v>
      </c>
      <c r="U18" s="27">
        <v>1</v>
      </c>
      <c r="V18" s="27">
        <v>127.84250460923846</v>
      </c>
      <c r="W18" s="27">
        <v>127.84250460923846</v>
      </c>
      <c r="X18" s="27">
        <v>208.61157244124692</v>
      </c>
      <c r="Y18" s="30">
        <v>1.1020871377059849E-27</v>
      </c>
    </row>
    <row r="19" spans="2:28" x14ac:dyDescent="0.45">
      <c r="B19" s="24">
        <v>1997</v>
      </c>
      <c r="C19" s="24" t="s">
        <v>24</v>
      </c>
      <c r="D19" s="22" t="s">
        <v>48</v>
      </c>
      <c r="E19" s="25">
        <v>479627.6</v>
      </c>
      <c r="F19" s="25">
        <v>109.96666666666665</v>
      </c>
      <c r="G19" s="7">
        <f t="shared" si="0"/>
        <v>2.740579258797851</v>
      </c>
      <c r="H19" s="7">
        <f t="shared" si="1"/>
        <v>0.24920820014745004</v>
      </c>
      <c r="T19" s="27" t="s">
        <v>49</v>
      </c>
      <c r="U19" s="27">
        <v>116</v>
      </c>
      <c r="V19" s="27">
        <v>71.087765463482555</v>
      </c>
      <c r="W19" s="27">
        <v>0.61282556434036684</v>
      </c>
      <c r="X19" s="27"/>
      <c r="Y19" s="27"/>
    </row>
    <row r="20" spans="2:28" ht="14.65" thickBot="1" x14ac:dyDescent="0.5">
      <c r="B20" s="24"/>
      <c r="C20" s="24" t="s">
        <v>27</v>
      </c>
      <c r="D20" s="22" t="s">
        <v>28</v>
      </c>
      <c r="E20" s="25">
        <v>476069.1</v>
      </c>
      <c r="F20" s="25">
        <v>109.86666666666667</v>
      </c>
      <c r="G20" s="7">
        <f t="shared" si="0"/>
        <v>-9.093664746890795E-2</v>
      </c>
      <c r="H20" s="7">
        <f t="shared" si="1"/>
        <v>-0.74192978052138869</v>
      </c>
      <c r="T20" s="28" t="s">
        <v>50</v>
      </c>
      <c r="U20" s="28">
        <v>117</v>
      </c>
      <c r="V20" s="28">
        <v>198.93027007272102</v>
      </c>
      <c r="W20" s="28"/>
      <c r="X20" s="28"/>
      <c r="Y20" s="28"/>
    </row>
    <row r="21" spans="2:28" ht="14.65" thickBot="1" x14ac:dyDescent="0.5">
      <c r="B21" s="24"/>
      <c r="C21" s="24" t="s">
        <v>29</v>
      </c>
      <c r="D21" s="22" t="s">
        <v>30</v>
      </c>
      <c r="E21" s="25">
        <v>477007.8</v>
      </c>
      <c r="F21" s="25">
        <v>109.60000000000001</v>
      </c>
      <c r="G21" s="7">
        <f t="shared" si="0"/>
        <v>-0.2427184466019412</v>
      </c>
      <c r="H21" s="7">
        <f t="shared" si="1"/>
        <v>0.19717725851143086</v>
      </c>
    </row>
    <row r="22" spans="2:28" x14ac:dyDescent="0.45">
      <c r="B22" s="24"/>
      <c r="C22" s="24" t="s">
        <v>32</v>
      </c>
      <c r="D22" s="22" t="s">
        <v>33</v>
      </c>
      <c r="E22" s="25">
        <v>477171.5</v>
      </c>
      <c r="F22" s="25">
        <v>107</v>
      </c>
      <c r="G22" s="7">
        <f t="shared" si="0"/>
        <v>-2.3722627737226389</v>
      </c>
      <c r="H22" s="7">
        <f t="shared" si="1"/>
        <v>3.4318097104502954E-2</v>
      </c>
      <c r="T22" s="29"/>
      <c r="U22" s="29" t="s">
        <v>51</v>
      </c>
      <c r="V22" s="29" t="s">
        <v>38</v>
      </c>
      <c r="W22" s="29" t="s">
        <v>52</v>
      </c>
      <c r="X22" s="29" t="s">
        <v>53</v>
      </c>
      <c r="Y22" s="29" t="s">
        <v>54</v>
      </c>
      <c r="Z22" s="29" t="s">
        <v>55</v>
      </c>
      <c r="AA22" s="29" t="s">
        <v>56</v>
      </c>
      <c r="AB22" s="29" t="s">
        <v>57</v>
      </c>
    </row>
    <row r="23" spans="2:28" x14ac:dyDescent="0.45">
      <c r="B23" s="24">
        <v>1998</v>
      </c>
      <c r="C23" s="24" t="s">
        <v>24</v>
      </c>
      <c r="D23" s="22" t="s">
        <v>58</v>
      </c>
      <c r="E23" s="25">
        <v>471353.59999999998</v>
      </c>
      <c r="F23" s="25">
        <v>103.26666666666667</v>
      </c>
      <c r="G23" s="7">
        <f t="shared" si="0"/>
        <v>-3.4890965732087267</v>
      </c>
      <c r="H23" s="7">
        <f t="shared" si="1"/>
        <v>-1.2192471679469605</v>
      </c>
      <c r="T23" s="30" t="s">
        <v>59</v>
      </c>
      <c r="U23" s="30">
        <v>0.12376906191834239</v>
      </c>
      <c r="V23" s="27">
        <v>7.2250744842244613E-2</v>
      </c>
      <c r="W23" s="27">
        <v>1.7130489407214429</v>
      </c>
      <c r="X23" s="27">
        <v>8.9375040079630166E-2</v>
      </c>
      <c r="Y23" s="27">
        <v>-1.9332642013244278E-2</v>
      </c>
      <c r="Z23" s="27">
        <v>0.26687076584992908</v>
      </c>
      <c r="AA23" s="27">
        <v>-1.9332642013244278E-2</v>
      </c>
      <c r="AB23" s="27">
        <v>0.26687076584992908</v>
      </c>
    </row>
    <row r="24" spans="2:28" ht="14.65" thickBot="1" x14ac:dyDescent="0.5">
      <c r="B24" s="24"/>
      <c r="C24" s="24" t="s">
        <v>27</v>
      </c>
      <c r="D24" s="22" t="s">
        <v>28</v>
      </c>
      <c r="E24" s="25">
        <v>469296.5</v>
      </c>
      <c r="F24" s="25">
        <v>100.39999999999999</v>
      </c>
      <c r="G24" s="7">
        <f t="shared" si="0"/>
        <v>-2.7759845061329997</v>
      </c>
      <c r="H24" s="7">
        <f t="shared" si="1"/>
        <v>-0.43642395008757262</v>
      </c>
      <c r="T24" s="31" t="s">
        <v>60</v>
      </c>
      <c r="U24" s="31">
        <v>0.31447870467631772</v>
      </c>
      <c r="V24" s="28">
        <v>2.1773189060763705E-2</v>
      </c>
      <c r="W24" s="28">
        <v>14.443391999154727</v>
      </c>
      <c r="X24" s="31">
        <v>1.1020871377059928E-27</v>
      </c>
      <c r="Y24" s="28">
        <v>0.27135416026611131</v>
      </c>
      <c r="Z24" s="28">
        <v>0.35760324908652413</v>
      </c>
      <c r="AA24" s="28">
        <v>0.27135416026611131</v>
      </c>
      <c r="AB24" s="28">
        <v>0.35760324908652413</v>
      </c>
    </row>
    <row r="25" spans="2:28" x14ac:dyDescent="0.45">
      <c r="B25" s="24"/>
      <c r="C25" s="24" t="s">
        <v>29</v>
      </c>
      <c r="D25" s="22" t="s">
        <v>30</v>
      </c>
      <c r="E25" s="25">
        <v>470145.5</v>
      </c>
      <c r="F25" s="25">
        <v>99.266666666666666</v>
      </c>
      <c r="G25" s="7">
        <f t="shared" si="0"/>
        <v>-1.128818061088964</v>
      </c>
      <c r="H25" s="7">
        <f t="shared" si="1"/>
        <v>0.18090908412911233</v>
      </c>
      <c r="X25" s="108" t="s">
        <v>215</v>
      </c>
    </row>
    <row r="26" spans="2:28" x14ac:dyDescent="0.45">
      <c r="B26" s="24"/>
      <c r="C26" s="24" t="s">
        <v>32</v>
      </c>
      <c r="D26" s="22" t="s">
        <v>33</v>
      </c>
      <c r="E26" s="25">
        <v>473898.6</v>
      </c>
      <c r="F26" s="25">
        <v>98.466666666666654</v>
      </c>
      <c r="G26" s="7">
        <f t="shared" si="0"/>
        <v>-0.80591000671591928</v>
      </c>
      <c r="H26" s="7">
        <f t="shared" si="1"/>
        <v>0.79828478630550137</v>
      </c>
      <c r="X26" s="110">
        <v>1.1020871377059928E-27</v>
      </c>
      <c r="Y26" s="110"/>
      <c r="Z26" s="110"/>
      <c r="AA26" s="110"/>
      <c r="AB26" s="110"/>
    </row>
    <row r="27" spans="2:28" x14ac:dyDescent="0.45">
      <c r="B27" s="24">
        <v>1999</v>
      </c>
      <c r="C27" s="24" t="s">
        <v>24</v>
      </c>
      <c r="D27" s="22" t="s">
        <v>61</v>
      </c>
      <c r="E27" s="25">
        <v>467402.5</v>
      </c>
      <c r="F27" s="25">
        <v>99.366666666666674</v>
      </c>
      <c r="G27" s="7">
        <f t="shared" si="0"/>
        <v>0.91401489505757638</v>
      </c>
      <c r="H27" s="7">
        <f t="shared" si="1"/>
        <v>-1.370778474551301</v>
      </c>
    </row>
    <row r="28" spans="2:28" x14ac:dyDescent="0.45">
      <c r="B28" s="24"/>
      <c r="C28" s="24" t="s">
        <v>27</v>
      </c>
      <c r="D28" s="22" t="s">
        <v>28</v>
      </c>
      <c r="E28" s="25">
        <v>469169</v>
      </c>
      <c r="F28" s="25">
        <v>100.10000000000001</v>
      </c>
      <c r="G28" s="7">
        <f t="shared" si="0"/>
        <v>0.73800738007379607</v>
      </c>
      <c r="H28" s="7">
        <f t="shared" si="1"/>
        <v>0.37793978423307806</v>
      </c>
      <c r="T28" s="18" t="s">
        <v>96</v>
      </c>
      <c r="Y28" s="18" t="s">
        <v>100</v>
      </c>
    </row>
    <row r="29" spans="2:28" ht="14.65" thickBot="1" x14ac:dyDescent="0.5">
      <c r="B29" s="24"/>
      <c r="C29" s="24" t="s">
        <v>29</v>
      </c>
      <c r="D29" s="22" t="s">
        <v>30</v>
      </c>
      <c r="E29" s="25">
        <v>471675.7</v>
      </c>
      <c r="F29" s="25">
        <v>102.46666666666665</v>
      </c>
      <c r="G29" s="7">
        <f t="shared" si="0"/>
        <v>2.3643023643023469</v>
      </c>
      <c r="H29" s="7">
        <f t="shared" si="1"/>
        <v>0.53428508703687783</v>
      </c>
    </row>
    <row r="30" spans="2:28" x14ac:dyDescent="0.45">
      <c r="B30" s="24"/>
      <c r="C30" s="24" t="s">
        <v>32</v>
      </c>
      <c r="D30" s="22" t="s">
        <v>33</v>
      </c>
      <c r="E30" s="25">
        <v>471815.2</v>
      </c>
      <c r="F30" s="25">
        <v>104.43333333333334</v>
      </c>
      <c r="G30" s="7">
        <f t="shared" si="0"/>
        <v>1.9193233571893416</v>
      </c>
      <c r="H30" s="7">
        <f t="shared" si="1"/>
        <v>2.9575405304953506E-2</v>
      </c>
      <c r="T30" s="29" t="s">
        <v>97</v>
      </c>
      <c r="U30" s="29" t="s">
        <v>98</v>
      </c>
      <c r="V30" s="29" t="s">
        <v>49</v>
      </c>
      <c r="W30" s="29" t="s">
        <v>99</v>
      </c>
      <c r="Y30" s="29" t="s">
        <v>101</v>
      </c>
      <c r="Z30" s="29" t="s">
        <v>87</v>
      </c>
    </row>
    <row r="31" spans="2:28" x14ac:dyDescent="0.45">
      <c r="B31" s="24">
        <v>2000</v>
      </c>
      <c r="C31" s="24" t="s">
        <v>24</v>
      </c>
      <c r="D31" s="22" t="s">
        <v>62</v>
      </c>
      <c r="E31" s="25">
        <v>479879.8</v>
      </c>
      <c r="F31" s="25">
        <v>106.46666666666665</v>
      </c>
      <c r="G31" s="7">
        <f t="shared" si="0"/>
        <v>1.9470156399616911</v>
      </c>
      <c r="H31" s="7">
        <f t="shared" si="1"/>
        <v>1.7092709179356689</v>
      </c>
      <c r="T31" s="27">
        <v>1</v>
      </c>
      <c r="U31" s="27">
        <v>0.62900082594669893</v>
      </c>
      <c r="V31" s="27">
        <v>-1.1823101503504976</v>
      </c>
      <c r="W31" s="27">
        <v>-1.5167951015254637</v>
      </c>
      <c r="Y31" s="27">
        <v>0.42372881355932202</v>
      </c>
      <c r="Z31" s="27">
        <v>-7.7583543338700736</v>
      </c>
    </row>
    <row r="32" spans="2:28" x14ac:dyDescent="0.45">
      <c r="B32" s="24"/>
      <c r="C32" s="24" t="s">
        <v>27</v>
      </c>
      <c r="D32" s="22" t="s">
        <v>28</v>
      </c>
      <c r="E32" s="25">
        <v>482110.6</v>
      </c>
      <c r="F32" s="25">
        <v>108.93333333333334</v>
      </c>
      <c r="G32" s="7">
        <f t="shared" si="0"/>
        <v>2.3168440826549954</v>
      </c>
      <c r="H32" s="7">
        <f t="shared" si="1"/>
        <v>0.46486641029690645</v>
      </c>
      <c r="T32" s="27">
        <v>2</v>
      </c>
      <c r="U32" s="27">
        <v>0.80885970457230039</v>
      </c>
      <c r="V32" s="27">
        <v>0.33866070454055708</v>
      </c>
      <c r="W32" s="27">
        <v>0.43447051315088386</v>
      </c>
      <c r="Y32" s="27">
        <v>1.271186440677966</v>
      </c>
      <c r="Z32" s="27">
        <v>-4.8258518073055114</v>
      </c>
    </row>
    <row r="33" spans="2:26" x14ac:dyDescent="0.45">
      <c r="B33" s="24"/>
      <c r="C33" s="24" t="s">
        <v>29</v>
      </c>
      <c r="D33" s="22" t="s">
        <v>30</v>
      </c>
      <c r="E33" s="25">
        <v>482255.7</v>
      </c>
      <c r="F33" s="25">
        <v>110.10000000000001</v>
      </c>
      <c r="G33" s="7">
        <f t="shared" si="0"/>
        <v>1.0709914320685527</v>
      </c>
      <c r="H33" s="7">
        <f t="shared" si="1"/>
        <v>3.0096828404111875E-2</v>
      </c>
      <c r="T33" s="27">
        <v>3</v>
      </c>
      <c r="U33" s="27">
        <v>0.61041079886587668</v>
      </c>
      <c r="V33" s="27">
        <v>-0.99866934711439215</v>
      </c>
      <c r="W33" s="27">
        <v>-1.2812008535135093</v>
      </c>
      <c r="Y33" s="27">
        <v>2.1186440677966099</v>
      </c>
      <c r="Z33" s="27">
        <v>-2.7490205205718183</v>
      </c>
    </row>
    <row r="34" spans="2:26" x14ac:dyDescent="0.45">
      <c r="B34" s="24"/>
      <c r="C34" s="24" t="s">
        <v>32</v>
      </c>
      <c r="D34" s="22" t="s">
        <v>33</v>
      </c>
      <c r="E34" s="25">
        <v>486908.1</v>
      </c>
      <c r="F34" s="25">
        <v>112</v>
      </c>
      <c r="G34" s="7">
        <f t="shared" si="0"/>
        <v>1.7257039055404135</v>
      </c>
      <c r="H34" s="7">
        <f t="shared" si="1"/>
        <v>0.96471643569996957</v>
      </c>
      <c r="T34" s="27">
        <v>4</v>
      </c>
      <c r="U34" s="27">
        <v>0.12376906191834239</v>
      </c>
      <c r="V34" s="27">
        <v>0.9767119750282619</v>
      </c>
      <c r="W34" s="27">
        <v>1.2530315661122795</v>
      </c>
      <c r="Y34" s="27">
        <v>2.9661016949152543</v>
      </c>
      <c r="Z34" s="27">
        <v>-2.4760423832868099</v>
      </c>
    </row>
    <row r="35" spans="2:26" x14ac:dyDescent="0.45">
      <c r="B35" s="24">
        <v>2001</v>
      </c>
      <c r="C35" s="24" t="s">
        <v>24</v>
      </c>
      <c r="D35" s="22" t="s">
        <v>63</v>
      </c>
      <c r="E35" s="25">
        <v>490569.1</v>
      </c>
      <c r="F35" s="25">
        <v>109.36666666666667</v>
      </c>
      <c r="G35" s="7">
        <f t="shared" si="0"/>
        <v>-2.3511904761904674</v>
      </c>
      <c r="H35" s="7">
        <f t="shared" si="1"/>
        <v>0.7518872657899891</v>
      </c>
      <c r="T35" s="27">
        <v>5</v>
      </c>
      <c r="U35" s="27">
        <v>0.45390248030525893</v>
      </c>
      <c r="V35" s="27">
        <v>0.4874355442342031</v>
      </c>
      <c r="W35" s="27">
        <v>0.62533493904679693</v>
      </c>
      <c r="Y35" s="27">
        <v>3.8135593220338979</v>
      </c>
      <c r="Z35" s="27">
        <v>-1.7890090297509573</v>
      </c>
    </row>
    <row r="36" spans="2:26" x14ac:dyDescent="0.45">
      <c r="B36" s="24"/>
      <c r="C36" s="24" t="s">
        <v>27</v>
      </c>
      <c r="D36" s="22" t="s">
        <v>28</v>
      </c>
      <c r="E36" s="25">
        <v>486853</v>
      </c>
      <c r="F36" s="25">
        <v>106.03333333333332</v>
      </c>
      <c r="G36" s="7">
        <f t="shared" si="0"/>
        <v>-3.0478512648582949</v>
      </c>
      <c r="H36" s="7">
        <f t="shared" si="1"/>
        <v>-0.75750796370989804</v>
      </c>
      <c r="T36" s="27">
        <v>6</v>
      </c>
      <c r="U36" s="27">
        <v>-0.13970170272334351</v>
      </c>
      <c r="V36" s="27">
        <v>1.312391532903121</v>
      </c>
      <c r="W36" s="27">
        <v>1.6836775424797152</v>
      </c>
      <c r="Y36" s="27">
        <v>4.6610169491525415</v>
      </c>
      <c r="Z36" s="27">
        <v>-1.370778474551301</v>
      </c>
    </row>
    <row r="37" spans="2:26" x14ac:dyDescent="0.45">
      <c r="B37" s="24"/>
      <c r="C37" s="24" t="s">
        <v>29</v>
      </c>
      <c r="D37" s="22" t="s">
        <v>30</v>
      </c>
      <c r="E37" s="25">
        <v>481592.3</v>
      </c>
      <c r="F37" s="25">
        <v>102.16666666666667</v>
      </c>
      <c r="G37" s="7">
        <f t="shared" si="0"/>
        <v>-3.6466519962275754</v>
      </c>
      <c r="H37" s="7">
        <f t="shared" si="1"/>
        <v>-1.0805520352139268</v>
      </c>
      <c r="T37" s="27">
        <v>7</v>
      </c>
      <c r="U37" s="27">
        <v>0.65516261493679562</v>
      </c>
      <c r="V37" s="27">
        <v>-0.40488477512803567</v>
      </c>
      <c r="W37" s="27">
        <v>-0.51942990036445547</v>
      </c>
      <c r="Y37" s="27">
        <v>5.508474576271186</v>
      </c>
      <c r="Z37" s="27">
        <v>-1.2339361244513327</v>
      </c>
    </row>
    <row r="38" spans="2:26" x14ac:dyDescent="0.45">
      <c r="B38" s="24"/>
      <c r="C38" s="24" t="s">
        <v>32</v>
      </c>
      <c r="D38" s="22" t="s">
        <v>33</v>
      </c>
      <c r="E38" s="25">
        <v>479877.2</v>
      </c>
      <c r="F38" s="25">
        <v>99.2</v>
      </c>
      <c r="G38" s="7">
        <f t="shared" si="0"/>
        <v>-2.9037520391517262</v>
      </c>
      <c r="H38" s="7">
        <f t="shared" si="1"/>
        <v>-0.35613110923907243</v>
      </c>
      <c r="T38" s="27">
        <v>8</v>
      </c>
      <c r="U38" s="27">
        <v>0.45820969168378189</v>
      </c>
      <c r="V38" s="27">
        <v>0.34513071101052128</v>
      </c>
      <c r="W38" s="27">
        <v>0.44277093594398131</v>
      </c>
      <c r="Y38" s="27">
        <v>6.3559322033898304</v>
      </c>
      <c r="Z38" s="27">
        <v>-1.2192471679469605</v>
      </c>
    </row>
    <row r="39" spans="2:26" x14ac:dyDescent="0.45">
      <c r="B39" s="24">
        <v>2002</v>
      </c>
      <c r="C39" s="24" t="s">
        <v>24</v>
      </c>
      <c r="D39" s="22" t="s">
        <v>64</v>
      </c>
      <c r="E39" s="25">
        <v>480757</v>
      </c>
      <c r="F39" s="25">
        <v>99.633333333333326</v>
      </c>
      <c r="G39" s="7">
        <f t="shared" si="0"/>
        <v>0.43682795698923371</v>
      </c>
      <c r="H39" s="7">
        <f t="shared" si="1"/>
        <v>0.18333857078435756</v>
      </c>
      <c r="T39" s="27">
        <v>9</v>
      </c>
      <c r="U39" s="27">
        <v>0.62015110152581321</v>
      </c>
      <c r="V39" s="27">
        <v>0.66174025406659376</v>
      </c>
      <c r="W39" s="27">
        <v>0.84895183852804579</v>
      </c>
      <c r="Y39" s="27">
        <v>7.203389830508474</v>
      </c>
      <c r="Z39" s="27">
        <v>-1.0805520352139268</v>
      </c>
    </row>
    <row r="40" spans="2:26" x14ac:dyDescent="0.45">
      <c r="B40" s="24"/>
      <c r="C40" s="24" t="s">
        <v>27</v>
      </c>
      <c r="D40" s="22" t="s">
        <v>28</v>
      </c>
      <c r="E40" s="25">
        <v>484596.7</v>
      </c>
      <c r="F40" s="25">
        <v>102.7</v>
      </c>
      <c r="G40" s="7">
        <f t="shared" si="0"/>
        <v>3.0779524924724058</v>
      </c>
      <c r="H40" s="7">
        <f t="shared" si="1"/>
        <v>0.79867791836625202</v>
      </c>
      <c r="T40" s="27">
        <v>10</v>
      </c>
      <c r="U40" s="27">
        <v>0.56153482109872277</v>
      </c>
      <c r="V40" s="27">
        <v>-0.43028706164316111</v>
      </c>
      <c r="W40" s="27">
        <v>-0.5520186959036516</v>
      </c>
      <c r="Y40" s="27">
        <v>8.0508474576271176</v>
      </c>
      <c r="Z40" s="27">
        <v>-1.0667045607177528</v>
      </c>
    </row>
    <row r="41" spans="2:26" x14ac:dyDescent="0.45">
      <c r="B41" s="24"/>
      <c r="C41" s="24" t="s">
        <v>29</v>
      </c>
      <c r="D41" s="22" t="s">
        <v>30</v>
      </c>
      <c r="E41" s="25">
        <v>486170.9</v>
      </c>
      <c r="F41" s="25">
        <v>104.66666666666667</v>
      </c>
      <c r="G41" s="7">
        <f t="shared" si="0"/>
        <v>1.9149626744563477</v>
      </c>
      <c r="H41" s="7">
        <f t="shared" si="1"/>
        <v>0.32484744530864873</v>
      </c>
      <c r="T41" s="27">
        <v>11</v>
      </c>
      <c r="U41" s="27">
        <v>0.9169944025769996</v>
      </c>
      <c r="V41" s="27">
        <v>0.19757195276543316</v>
      </c>
      <c r="W41" s="27">
        <v>0.25346663061683927</v>
      </c>
      <c r="Y41" s="27">
        <v>8.8983050847457612</v>
      </c>
      <c r="Z41" s="27">
        <v>-0.9039894880314705</v>
      </c>
    </row>
    <row r="42" spans="2:26" x14ac:dyDescent="0.45">
      <c r="B42" s="24"/>
      <c r="C42" s="24" t="s">
        <v>32</v>
      </c>
      <c r="D42" s="22" t="s">
        <v>33</v>
      </c>
      <c r="E42" s="25">
        <v>487481.1</v>
      </c>
      <c r="F42" s="25">
        <v>105.59999999999998</v>
      </c>
      <c r="G42" s="7">
        <f t="shared" si="0"/>
        <v>0.89171974522290043</v>
      </c>
      <c r="H42" s="7">
        <f t="shared" si="1"/>
        <v>0.2694937109563682</v>
      </c>
      <c r="T42" s="27">
        <v>12</v>
      </c>
      <c r="U42" s="27">
        <v>0.98562287728787346</v>
      </c>
      <c r="V42" s="27">
        <v>-0.73641467714042341</v>
      </c>
      <c r="W42" s="27">
        <v>-0.94475225020009912</v>
      </c>
      <c r="Y42" s="27">
        <v>9.7457627118644066</v>
      </c>
      <c r="Z42" s="27">
        <v>-0.84850812579738033</v>
      </c>
    </row>
    <row r="43" spans="2:26" x14ac:dyDescent="0.45">
      <c r="B43" s="24">
        <v>2003</v>
      </c>
      <c r="C43" s="24" t="s">
        <v>24</v>
      </c>
      <c r="D43" s="22" t="s">
        <v>65</v>
      </c>
      <c r="E43" s="25">
        <v>487810.8</v>
      </c>
      <c r="F43" s="25">
        <v>106.46666666666665</v>
      </c>
      <c r="G43" s="7">
        <f t="shared" si="0"/>
        <v>0.82070707070707272</v>
      </c>
      <c r="H43" s="7">
        <f t="shared" si="1"/>
        <v>6.7633391325315984E-2</v>
      </c>
      <c r="T43" s="27">
        <v>13</v>
      </c>
      <c r="U43" s="27">
        <v>9.5171422814713275E-2</v>
      </c>
      <c r="V43" s="27">
        <v>-0.83710120333610194</v>
      </c>
      <c r="W43" s="27">
        <v>-1.0739237959894559</v>
      </c>
      <c r="Y43" s="27">
        <v>10.59322033898305</v>
      </c>
      <c r="Z43" s="27">
        <v>-0.82098147868563842</v>
      </c>
    </row>
    <row r="44" spans="2:26" x14ac:dyDescent="0.45">
      <c r="B44" s="24"/>
      <c r="C44" s="24" t="s">
        <v>27</v>
      </c>
      <c r="D44" s="22" t="s">
        <v>28</v>
      </c>
      <c r="E44" s="25">
        <v>491136.8</v>
      </c>
      <c r="F44" s="25">
        <v>106.60000000000001</v>
      </c>
      <c r="G44" s="7">
        <f t="shared" si="0"/>
        <v>0.12523481527865954</v>
      </c>
      <c r="H44" s="7">
        <f t="shared" si="1"/>
        <v>0.68182172268429042</v>
      </c>
      <c r="T44" s="27">
        <v>14</v>
      </c>
      <c r="U44" s="27">
        <v>4.7439279229915934E-2</v>
      </c>
      <c r="V44" s="27">
        <v>0.14973797928151494</v>
      </c>
      <c r="W44" s="27">
        <v>0.19210004533852021</v>
      </c>
      <c r="Y44" s="27">
        <v>11.440677966101694</v>
      </c>
      <c r="Z44" s="27">
        <v>-0.75750796370989804</v>
      </c>
    </row>
    <row r="45" spans="2:26" x14ac:dyDescent="0.45">
      <c r="B45" s="24"/>
      <c r="C45" s="24" t="s">
        <v>29</v>
      </c>
      <c r="D45" s="22" t="s">
        <v>30</v>
      </c>
      <c r="E45" s="25">
        <v>492617.6</v>
      </c>
      <c r="F45" s="25">
        <v>108.23333333333333</v>
      </c>
      <c r="G45" s="7">
        <f t="shared" si="0"/>
        <v>1.5322076297686067</v>
      </c>
      <c r="H45" s="7">
        <f t="shared" si="1"/>
        <v>0.30150459098156546</v>
      </c>
      <c r="T45" s="27">
        <v>15</v>
      </c>
      <c r="U45" s="27">
        <v>-0.62225706231380173</v>
      </c>
      <c r="V45" s="27">
        <v>0.65657515941830469</v>
      </c>
      <c r="W45" s="27">
        <v>0.84232549749636498</v>
      </c>
      <c r="Y45" s="27">
        <v>12.288135593220339</v>
      </c>
      <c r="Z45" s="27">
        <v>-0.74192978052138869</v>
      </c>
    </row>
    <row r="46" spans="2:26" x14ac:dyDescent="0.45">
      <c r="B46" s="24"/>
      <c r="C46" s="24" t="s">
        <v>32</v>
      </c>
      <c r="D46" s="22" t="s">
        <v>33</v>
      </c>
      <c r="E46" s="25">
        <v>497967.4</v>
      </c>
      <c r="F46" s="25">
        <v>112.26666666666667</v>
      </c>
      <c r="G46" s="7">
        <f t="shared" si="0"/>
        <v>3.7265167847243532</v>
      </c>
      <c r="H46" s="7">
        <f t="shared" si="1"/>
        <v>1.0859944914676305</v>
      </c>
      <c r="T46" s="27">
        <v>16</v>
      </c>
      <c r="U46" s="27">
        <v>-0.97347750891491691</v>
      </c>
      <c r="V46" s="27">
        <v>-0.24576965903204362</v>
      </c>
      <c r="W46" s="27">
        <v>-0.31529985157691098</v>
      </c>
      <c r="Y46" s="27">
        <v>13.135593220338983</v>
      </c>
      <c r="Z46" s="27">
        <v>-0.72868986268044011</v>
      </c>
    </row>
    <row r="47" spans="2:26" x14ac:dyDescent="0.45">
      <c r="B47" s="24">
        <v>2004</v>
      </c>
      <c r="C47" s="24" t="s">
        <v>24</v>
      </c>
      <c r="D47" s="22" t="s">
        <v>66</v>
      </c>
      <c r="E47" s="25">
        <v>501617.8</v>
      </c>
      <c r="F47" s="25">
        <v>114.86666666666667</v>
      </c>
      <c r="G47" s="7">
        <f t="shared" si="0"/>
        <v>2.3159144893111687</v>
      </c>
      <c r="H47" s="7">
        <f t="shared" si="1"/>
        <v>0.73306003565693345</v>
      </c>
      <c r="T47" s="27">
        <v>17</v>
      </c>
      <c r="U47" s="27">
        <v>-0.74921894977189096</v>
      </c>
      <c r="V47" s="27">
        <v>0.31279499968431834</v>
      </c>
      <c r="W47" s="27">
        <v>0.40128719453367023</v>
      </c>
      <c r="Y47" s="27">
        <v>13.983050847457626</v>
      </c>
      <c r="Z47" s="27">
        <v>-0.59663683878416407</v>
      </c>
    </row>
    <row r="48" spans="2:26" x14ac:dyDescent="0.45">
      <c r="B48" s="24"/>
      <c r="C48" s="24" t="s">
        <v>27</v>
      </c>
      <c r="D48" s="22" t="s">
        <v>28</v>
      </c>
      <c r="E48" s="25">
        <v>501699</v>
      </c>
      <c r="F48" s="25">
        <v>116.26666666666667</v>
      </c>
      <c r="G48" s="7">
        <f t="shared" si="0"/>
        <v>1.2188044109112042</v>
      </c>
      <c r="H48" s="7">
        <f t="shared" si="1"/>
        <v>1.6187623325961908E-2</v>
      </c>
      <c r="T48" s="27">
        <v>18</v>
      </c>
      <c r="U48" s="27">
        <v>-0.23122017974814749</v>
      </c>
      <c r="V48" s="27">
        <v>0.41212926387725979</v>
      </c>
      <c r="W48" s="27">
        <v>0.52872391263748042</v>
      </c>
      <c r="Y48" s="27">
        <v>14.83050847457627</v>
      </c>
      <c r="Z48" s="27">
        <v>-0.57149469545146303</v>
      </c>
    </row>
    <row r="49" spans="2:26" x14ac:dyDescent="0.45">
      <c r="B49" s="24"/>
      <c r="C49" s="24" t="s">
        <v>29</v>
      </c>
      <c r="D49" s="22" t="s">
        <v>30</v>
      </c>
      <c r="E49" s="25">
        <v>504767.8</v>
      </c>
      <c r="F49" s="25">
        <v>117.53333333333335</v>
      </c>
      <c r="G49" s="7">
        <f t="shared" si="0"/>
        <v>1.0894495412844094</v>
      </c>
      <c r="H49" s="7">
        <f t="shared" si="1"/>
        <v>0.61168150624177997</v>
      </c>
      <c r="T49" s="27">
        <v>19</v>
      </c>
      <c r="U49" s="27">
        <v>-0.12967247307936244</v>
      </c>
      <c r="V49" s="27">
        <v>0.92795725938486384</v>
      </c>
      <c r="W49" s="27">
        <v>1.1904837533896617</v>
      </c>
      <c r="Y49" s="27">
        <v>15.677966101694913</v>
      </c>
      <c r="Z49" s="27">
        <v>-0.55844806668196156</v>
      </c>
    </row>
    <row r="50" spans="2:26" x14ac:dyDescent="0.45">
      <c r="B50" s="24"/>
      <c r="C50" s="24" t="s">
        <v>32</v>
      </c>
      <c r="D50" s="22" t="s">
        <v>33</v>
      </c>
      <c r="E50" s="25">
        <v>503816.3</v>
      </c>
      <c r="F50" s="25">
        <v>117.2</v>
      </c>
      <c r="G50" s="7">
        <f t="shared" si="0"/>
        <v>-0.28360748723767415</v>
      </c>
      <c r="H50" s="7">
        <f t="shared" si="1"/>
        <v>-0.18850251541401519</v>
      </c>
      <c r="T50" s="27">
        <v>20</v>
      </c>
      <c r="U50" s="27">
        <v>0.41120728217090952</v>
      </c>
      <c r="V50" s="27">
        <v>-1.7819857567222104</v>
      </c>
      <c r="W50" s="27">
        <v>-2.2861237095724118</v>
      </c>
      <c r="Y50" s="27">
        <v>16.525423728813557</v>
      </c>
      <c r="Z50" s="27">
        <v>-0.55330932440379854</v>
      </c>
    </row>
    <row r="51" spans="2:26" x14ac:dyDescent="0.45">
      <c r="B51" s="24">
        <v>2005</v>
      </c>
      <c r="C51" s="24" t="s">
        <v>24</v>
      </c>
      <c r="D51" s="22" t="s">
        <v>67</v>
      </c>
      <c r="E51" s="25">
        <v>506390.2</v>
      </c>
      <c r="F51" s="25">
        <v>117.46666666666665</v>
      </c>
      <c r="G51" s="7">
        <f t="shared" si="0"/>
        <v>0.2275312855517484</v>
      </c>
      <c r="H51" s="7">
        <f t="shared" si="1"/>
        <v>0.51088065233300028</v>
      </c>
      <c r="T51" s="27">
        <v>21</v>
      </c>
      <c r="U51" s="27">
        <v>0.35585666684551265</v>
      </c>
      <c r="V51" s="27">
        <v>2.208311738756541E-2</v>
      </c>
      <c r="W51" s="27">
        <v>2.833060704920887E-2</v>
      </c>
      <c r="Y51" s="27">
        <v>17.372881355932201</v>
      </c>
      <c r="Z51" s="27">
        <v>-0.54198646749037493</v>
      </c>
    </row>
    <row r="52" spans="2:26" x14ac:dyDescent="0.45">
      <c r="B52" s="24"/>
      <c r="C52" s="24" t="s">
        <v>27</v>
      </c>
      <c r="D52" s="22" t="s">
        <v>28</v>
      </c>
      <c r="E52" s="25">
        <v>510348.4</v>
      </c>
      <c r="F52" s="25">
        <v>118.66666666666667</v>
      </c>
      <c r="G52" s="7">
        <f t="shared" si="0"/>
        <v>1.0215664018161448</v>
      </c>
      <c r="H52" s="7">
        <f t="shared" si="1"/>
        <v>0.78165019781188505</v>
      </c>
      <c r="T52" s="27">
        <v>22</v>
      </c>
      <c r="U52" s="27">
        <v>0.8672918069072999</v>
      </c>
      <c r="V52" s="27">
        <v>-0.33300671987042207</v>
      </c>
      <c r="W52" s="27">
        <v>-0.42721697121925239</v>
      </c>
      <c r="Y52" s="27">
        <v>18.220338983050848</v>
      </c>
      <c r="Z52" s="27">
        <v>-0.43642395008757262</v>
      </c>
    </row>
    <row r="53" spans="2:26" x14ac:dyDescent="0.45">
      <c r="B53" s="24"/>
      <c r="C53" s="24" t="s">
        <v>29</v>
      </c>
      <c r="D53" s="22" t="s">
        <v>30</v>
      </c>
      <c r="E53" s="25">
        <v>515485.4</v>
      </c>
      <c r="F53" s="25">
        <v>118.56666666666666</v>
      </c>
      <c r="G53" s="7">
        <f t="shared" si="0"/>
        <v>-8.4269662921357735E-2</v>
      </c>
      <c r="H53" s="7">
        <f t="shared" si="1"/>
        <v>1.0065672783533728</v>
      </c>
      <c r="T53" s="27">
        <v>23</v>
      </c>
      <c r="U53" s="27">
        <v>0.72735538514224796</v>
      </c>
      <c r="V53" s="27">
        <v>-0.69777997983729445</v>
      </c>
      <c r="W53" s="27">
        <v>-0.8951874895483084</v>
      </c>
      <c r="Y53" s="27">
        <v>19.067796610169491</v>
      </c>
      <c r="Z53" s="27">
        <v>-0.43341234577532362</v>
      </c>
    </row>
    <row r="54" spans="2:26" x14ac:dyDescent="0.45">
      <c r="B54" s="24"/>
      <c r="C54" s="24" t="s">
        <v>32</v>
      </c>
      <c r="D54" s="22" t="s">
        <v>33</v>
      </c>
      <c r="E54" s="25">
        <v>516428.3</v>
      </c>
      <c r="F54" s="25">
        <v>120.36666666666667</v>
      </c>
      <c r="G54" s="7">
        <f t="shared" si="0"/>
        <v>1.5181332583638039</v>
      </c>
      <c r="H54" s="7">
        <f t="shared" si="1"/>
        <v>0.18291497683541991</v>
      </c>
      <c r="T54" s="27">
        <v>24</v>
      </c>
      <c r="U54" s="27">
        <v>0.73606401835802682</v>
      </c>
      <c r="V54" s="27">
        <v>0.97320689957764206</v>
      </c>
      <c r="W54" s="27">
        <v>1.248534876920868</v>
      </c>
      <c r="Y54" s="27">
        <v>19.915254237288135</v>
      </c>
      <c r="Z54" s="27">
        <v>-0.38825854824851547</v>
      </c>
    </row>
    <row r="55" spans="2:26" x14ac:dyDescent="0.45">
      <c r="B55" s="24">
        <v>2006</v>
      </c>
      <c r="C55" s="24" t="s">
        <v>24</v>
      </c>
      <c r="D55" s="22" t="s">
        <v>68</v>
      </c>
      <c r="E55" s="25">
        <v>517219.9</v>
      </c>
      <c r="F55" s="25">
        <v>122.19999999999999</v>
      </c>
      <c r="G55" s="7">
        <f t="shared" si="0"/>
        <v>1.5231237884242574</v>
      </c>
      <c r="H55" s="7">
        <f t="shared" si="1"/>
        <v>0.15328362136621365</v>
      </c>
      <c r="T55" s="27">
        <v>25</v>
      </c>
      <c r="U55" s="27">
        <v>0.85236718796867694</v>
      </c>
      <c r="V55" s="27">
        <v>-0.38750077767177049</v>
      </c>
      <c r="W55" s="27">
        <v>-0.49712783167395386</v>
      </c>
      <c r="Y55" s="27">
        <v>20.762711864406779</v>
      </c>
      <c r="Z55" s="27">
        <v>-0.38110901293653399</v>
      </c>
    </row>
    <row r="56" spans="2:26" x14ac:dyDescent="0.45">
      <c r="B56" s="24"/>
      <c r="C56" s="24" t="s">
        <v>27</v>
      </c>
      <c r="D56" s="22" t="s">
        <v>28</v>
      </c>
      <c r="E56" s="25">
        <v>518031.9</v>
      </c>
      <c r="F56" s="25">
        <v>123.39999999999999</v>
      </c>
      <c r="G56" s="7">
        <f t="shared" si="0"/>
        <v>0.98199672667757909</v>
      </c>
      <c r="H56" s="7">
        <f t="shared" si="1"/>
        <v>0.15699318607036616</v>
      </c>
      <c r="T56" s="27">
        <v>26</v>
      </c>
      <c r="U56" s="27">
        <v>0.46057306019469535</v>
      </c>
      <c r="V56" s="27">
        <v>-0.43047623179058347</v>
      </c>
      <c r="W56" s="27">
        <v>-0.5522613837913265</v>
      </c>
      <c r="Y56" s="27">
        <v>21.610169491525422</v>
      </c>
      <c r="Z56" s="27">
        <v>-0.35613110923907243</v>
      </c>
    </row>
    <row r="57" spans="2:26" x14ac:dyDescent="0.45">
      <c r="B57" s="24"/>
      <c r="C57" s="24" t="s">
        <v>29</v>
      </c>
      <c r="D57" s="22" t="s">
        <v>30</v>
      </c>
      <c r="E57" s="25">
        <v>516973.4</v>
      </c>
      <c r="F57" s="25">
        <v>124.13333333333333</v>
      </c>
      <c r="G57" s="7">
        <f t="shared" si="0"/>
        <v>0.59427336574825063</v>
      </c>
      <c r="H57" s="7">
        <f t="shared" si="1"/>
        <v>-0.20433104602246033</v>
      </c>
      <c r="T57" s="27">
        <v>27</v>
      </c>
      <c r="U57" s="27">
        <v>0.6664661907875542</v>
      </c>
      <c r="V57" s="27">
        <v>0.29825024491241536</v>
      </c>
      <c r="W57" s="27">
        <v>0.38262761287959118</v>
      </c>
      <c r="Y57" s="27">
        <v>22.457627118644066</v>
      </c>
      <c r="Z57" s="27">
        <v>-0.20433104602246033</v>
      </c>
    </row>
    <row r="58" spans="2:26" x14ac:dyDescent="0.45">
      <c r="B58" s="24"/>
      <c r="C58" s="24" t="s">
        <v>32</v>
      </c>
      <c r="D58" s="22" t="s">
        <v>33</v>
      </c>
      <c r="E58" s="25">
        <v>524002.2</v>
      </c>
      <c r="F58" s="25">
        <v>124.53333333333335</v>
      </c>
      <c r="G58" s="7">
        <f t="shared" si="0"/>
        <v>0.32223415682064172</v>
      </c>
      <c r="H58" s="7">
        <f t="shared" si="1"/>
        <v>1.3596057360011145</v>
      </c>
      <c r="T58" s="27">
        <v>28</v>
      </c>
      <c r="U58" s="27">
        <v>-0.61563027348133048</v>
      </c>
      <c r="V58" s="27">
        <v>1.3675175392713195</v>
      </c>
      <c r="W58" s="27">
        <v>1.7543991347803118</v>
      </c>
      <c r="Y58" s="27">
        <v>23.305084745762709</v>
      </c>
      <c r="Z58" s="27">
        <v>-0.18850251541401519</v>
      </c>
    </row>
    <row r="59" spans="2:26" x14ac:dyDescent="0.45">
      <c r="B59" s="24">
        <v>2007</v>
      </c>
      <c r="C59" s="24" t="s">
        <v>24</v>
      </c>
      <c r="D59" s="22" t="s">
        <v>69</v>
      </c>
      <c r="E59" s="25">
        <v>527411.4</v>
      </c>
      <c r="F59" s="25">
        <v>124.3</v>
      </c>
      <c r="G59" s="7">
        <f t="shared" si="0"/>
        <v>-0.18736616702355491</v>
      </c>
      <c r="H59" s="7">
        <f t="shared" si="1"/>
        <v>0.65060795546278882</v>
      </c>
      <c r="T59" s="27">
        <v>29</v>
      </c>
      <c r="U59" s="27">
        <v>-0.83471525590037077</v>
      </c>
      <c r="V59" s="27">
        <v>7.7207292190472732E-2</v>
      </c>
      <c r="W59" s="27">
        <v>9.9049849620116592E-2</v>
      </c>
      <c r="Y59" s="27">
        <v>24.152542372881356</v>
      </c>
      <c r="Z59" s="27">
        <v>-0.17443087264987867</v>
      </c>
    </row>
    <row r="60" spans="2:26" x14ac:dyDescent="0.45">
      <c r="B60" s="24"/>
      <c r="C60" s="24" t="s">
        <v>27</v>
      </c>
      <c r="D60" s="22" t="s">
        <v>28</v>
      </c>
      <c r="E60" s="25">
        <v>527633.1</v>
      </c>
      <c r="F60" s="25">
        <v>125.16666666666667</v>
      </c>
      <c r="G60" s="7">
        <f t="shared" si="0"/>
        <v>0.69723786537947774</v>
      </c>
      <c r="H60" s="7">
        <f t="shared" si="1"/>
        <v>4.2035496388564297E-2</v>
      </c>
      <c r="T60" s="27">
        <v>30</v>
      </c>
      <c r="U60" s="27">
        <v>-1.0230253342606137</v>
      </c>
      <c r="V60" s="27">
        <v>-5.7526700953313137E-2</v>
      </c>
      <c r="W60" s="27">
        <v>-7.38014624902259E-2</v>
      </c>
      <c r="Y60" s="27">
        <v>25</v>
      </c>
      <c r="Z60" s="27">
        <v>-0.13334064270411261</v>
      </c>
    </row>
    <row r="61" spans="2:26" x14ac:dyDescent="0.45">
      <c r="B61" s="24"/>
      <c r="C61" s="24" t="s">
        <v>29</v>
      </c>
      <c r="D61" s="22" t="s">
        <v>30</v>
      </c>
      <c r="E61" s="25">
        <v>524773.4</v>
      </c>
      <c r="F61" s="25">
        <v>124.56666666666666</v>
      </c>
      <c r="G61" s="7">
        <f t="shared" si="0"/>
        <v>-0.47936085219707536</v>
      </c>
      <c r="H61" s="7">
        <f t="shared" si="1"/>
        <v>-0.54198646749037493</v>
      </c>
      <c r="T61" s="27">
        <v>31</v>
      </c>
      <c r="U61" s="27">
        <v>-0.78939911805530871</v>
      </c>
      <c r="V61" s="27">
        <v>0.43326800881623628</v>
      </c>
      <c r="W61" s="27">
        <v>0.55584297675642635</v>
      </c>
      <c r="Y61" s="27">
        <v>25.847457627118644</v>
      </c>
      <c r="Z61" s="27">
        <v>-0.13143784359787958</v>
      </c>
    </row>
    <row r="62" spans="2:26" x14ac:dyDescent="0.45">
      <c r="B62" s="24"/>
      <c r="C62" s="24" t="s">
        <v>32</v>
      </c>
      <c r="D62" s="22" t="s">
        <v>33</v>
      </c>
      <c r="E62" s="25">
        <v>527078.6</v>
      </c>
      <c r="F62" s="25">
        <v>124.46666666666665</v>
      </c>
      <c r="G62" s="7">
        <f t="shared" si="0"/>
        <v>-8.0278298100083134E-2</v>
      </c>
      <c r="H62" s="7">
        <f t="shared" si="1"/>
        <v>0.4392753138783263</v>
      </c>
      <c r="T62" s="27">
        <v>32</v>
      </c>
      <c r="U62" s="27">
        <v>0.26114215199871882</v>
      </c>
      <c r="V62" s="27">
        <v>-7.7803581214361262E-2</v>
      </c>
      <c r="W62" s="27">
        <v>-9.9814833554543098E-2</v>
      </c>
      <c r="Y62" s="27">
        <v>26.694915254237287</v>
      </c>
      <c r="Z62" s="27">
        <v>-0.12975192032300242</v>
      </c>
    </row>
    <row r="63" spans="2:26" x14ac:dyDescent="0.45">
      <c r="B63" s="24">
        <v>2008</v>
      </c>
      <c r="C63" s="24" t="s">
        <v>24</v>
      </c>
      <c r="D63" s="22" t="s">
        <v>70</v>
      </c>
      <c r="E63" s="25">
        <v>528876.30000000005</v>
      </c>
      <c r="F63" s="25">
        <v>123.43333333333334</v>
      </c>
      <c r="G63" s="7">
        <f t="shared" si="0"/>
        <v>-0.83020889126940745</v>
      </c>
      <c r="H63" s="7">
        <f t="shared" si="1"/>
        <v>0.34106867552583253</v>
      </c>
      <c r="T63" s="27">
        <v>33</v>
      </c>
      <c r="U63" s="27">
        <v>1.0917195748063082</v>
      </c>
      <c r="V63" s="27">
        <v>-0.2930416564400562</v>
      </c>
      <c r="W63" s="27">
        <v>-0.37594547327485694</v>
      </c>
      <c r="Y63" s="27">
        <v>27.542372881355931</v>
      </c>
      <c r="Z63" s="27">
        <v>-0.10753342552094125</v>
      </c>
    </row>
    <row r="64" spans="2:26" x14ac:dyDescent="0.45">
      <c r="B64" s="24"/>
      <c r="C64" s="24" t="s">
        <v>27</v>
      </c>
      <c r="D64" s="22" t="s">
        <v>28</v>
      </c>
      <c r="E64" s="25">
        <v>525853.80000000005</v>
      </c>
      <c r="F64" s="25">
        <v>121.2</v>
      </c>
      <c r="G64" s="7">
        <f t="shared" si="0"/>
        <v>-1.8093437753173021</v>
      </c>
      <c r="H64" s="7">
        <f t="shared" si="1"/>
        <v>-0.57149469545146303</v>
      </c>
      <c r="T64" s="27">
        <v>34</v>
      </c>
      <c r="U64" s="27">
        <v>0.72598404328487165</v>
      </c>
      <c r="V64" s="27">
        <v>-0.40113659797622292</v>
      </c>
      <c r="W64" s="27">
        <v>-0.51462133406581223</v>
      </c>
      <c r="Y64" s="27">
        <v>28.389830508474574</v>
      </c>
      <c r="Z64" s="27">
        <v>-9.6010341981596525E-2</v>
      </c>
    </row>
    <row r="65" spans="2:26" x14ac:dyDescent="0.45">
      <c r="B65" s="24"/>
      <c r="C65" s="24" t="s">
        <v>29</v>
      </c>
      <c r="D65" s="22" t="s">
        <v>30</v>
      </c>
      <c r="E65" s="25">
        <v>519365.1</v>
      </c>
      <c r="F65" s="25">
        <v>116.09999999999998</v>
      </c>
      <c r="G65" s="7">
        <f t="shared" si="0"/>
        <v>-4.2079207920792214</v>
      </c>
      <c r="H65" s="7">
        <f t="shared" si="1"/>
        <v>-1.2339361244513327</v>
      </c>
      <c r="T65" s="27">
        <v>35</v>
      </c>
      <c r="U65" s="27">
        <v>0.40419593233033613</v>
      </c>
      <c r="V65" s="27">
        <v>-0.13470222137396792</v>
      </c>
      <c r="W65" s="27">
        <v>-0.17281055185398136</v>
      </c>
      <c r="Y65" s="27">
        <v>29.237288135593218</v>
      </c>
      <c r="Z65" s="27">
        <v>-5.3583420312691032E-2</v>
      </c>
    </row>
    <row r="66" spans="2:26" x14ac:dyDescent="0.45">
      <c r="B66" s="24"/>
      <c r="C66" s="24" t="s">
        <v>32</v>
      </c>
      <c r="D66" s="22" t="s">
        <v>33</v>
      </c>
      <c r="E66" s="25">
        <v>506505.4</v>
      </c>
      <c r="F66" s="25">
        <v>103.63333333333333</v>
      </c>
      <c r="G66" s="7">
        <f t="shared" si="0"/>
        <v>-10.737869652598334</v>
      </c>
      <c r="H66" s="7">
        <f t="shared" si="1"/>
        <v>-2.4760423832868099</v>
      </c>
      <c r="T66" s="27">
        <v>36</v>
      </c>
      <c r="U66" s="27">
        <v>0.3818639584329977</v>
      </c>
      <c r="V66" s="27">
        <v>-0.31423056710768171</v>
      </c>
      <c r="W66" s="27">
        <v>-0.40312889540634023</v>
      </c>
      <c r="Y66" s="27">
        <v>30.084745762711862</v>
      </c>
      <c r="Z66" s="27">
        <v>-3.1815376428383502E-2</v>
      </c>
    </row>
    <row r="67" spans="2:26" x14ac:dyDescent="0.45">
      <c r="B67" s="24">
        <v>2009</v>
      </c>
      <c r="C67" s="24" t="s">
        <v>24</v>
      </c>
      <c r="D67" s="22" t="s">
        <v>71</v>
      </c>
      <c r="E67" s="25">
        <v>482062.2</v>
      </c>
      <c r="F67" s="25">
        <v>85.366666666666674</v>
      </c>
      <c r="G67" s="7">
        <f t="shared" si="0"/>
        <v>-17.626246381473138</v>
      </c>
      <c r="H67" s="7">
        <f t="shared" si="1"/>
        <v>-4.8258518073055114</v>
      </c>
      <c r="T67" s="27">
        <v>37</v>
      </c>
      <c r="U67" s="27">
        <v>0.16315274440755317</v>
      </c>
      <c r="V67" s="27">
        <v>0.5186689782767373</v>
      </c>
      <c r="W67" s="27">
        <v>0.66540456015720539</v>
      </c>
      <c r="Y67" s="27">
        <v>30.932203389830505</v>
      </c>
      <c r="Z67" s="27">
        <v>1.6187623325961908E-2</v>
      </c>
    </row>
    <row r="68" spans="2:26" x14ac:dyDescent="0.45">
      <c r="B68" s="24"/>
      <c r="C68" s="24" t="s">
        <v>27</v>
      </c>
      <c r="D68" s="22" t="s">
        <v>28</v>
      </c>
      <c r="E68" s="25">
        <v>491586.2</v>
      </c>
      <c r="F68" s="25">
        <v>86.866666666666674</v>
      </c>
      <c r="G68" s="7">
        <f t="shared" si="0"/>
        <v>1.7571261226083692</v>
      </c>
      <c r="H68" s="7">
        <f t="shared" si="1"/>
        <v>1.9756786572355196</v>
      </c>
      <c r="T68" s="27">
        <v>38</v>
      </c>
      <c r="U68" s="27">
        <v>0.60561573262314483</v>
      </c>
      <c r="V68" s="27">
        <v>-0.30411114164157937</v>
      </c>
      <c r="W68" s="27">
        <v>-0.39014660393850009</v>
      </c>
      <c r="Y68" s="27">
        <v>31.779661016949152</v>
      </c>
      <c r="Z68" s="27">
        <v>2.9575405304953506E-2</v>
      </c>
    </row>
    <row r="69" spans="2:26" x14ac:dyDescent="0.45">
      <c r="B69" s="24"/>
      <c r="C69" s="24" t="s">
        <v>29</v>
      </c>
      <c r="D69" s="22" t="s">
        <v>30</v>
      </c>
      <c r="E69" s="25">
        <v>491429.8</v>
      </c>
      <c r="F69" s="25">
        <v>91.666666666666671</v>
      </c>
      <c r="G69" s="7">
        <f t="shared" si="0"/>
        <v>5.5257099002302255</v>
      </c>
      <c r="H69" s="7">
        <f t="shared" si="1"/>
        <v>-3.1815376428383502E-2</v>
      </c>
      <c r="T69" s="27">
        <v>39</v>
      </c>
      <c r="U69" s="27">
        <v>1.2956792333330134</v>
      </c>
      <c r="V69" s="27">
        <v>-0.20968474186538288</v>
      </c>
      <c r="W69" s="27">
        <v>-0.26900622415510689</v>
      </c>
      <c r="Y69" s="27">
        <v>32.627118644067792</v>
      </c>
      <c r="Z69" s="27">
        <v>3.0096828404111875E-2</v>
      </c>
    </row>
    <row r="70" spans="2:26" x14ac:dyDescent="0.45">
      <c r="B70" s="24"/>
      <c r="C70" s="24" t="s">
        <v>32</v>
      </c>
      <c r="D70" s="22" t="s">
        <v>33</v>
      </c>
      <c r="E70" s="25">
        <v>497444.4</v>
      </c>
      <c r="F70" s="25">
        <v>98.066666666666663</v>
      </c>
      <c r="G70" s="7">
        <f t="shared" si="0"/>
        <v>6.9818181818181841</v>
      </c>
      <c r="H70" s="7">
        <f t="shared" si="1"/>
        <v>1.2238981030454426</v>
      </c>
      <c r="T70" s="27">
        <v>40</v>
      </c>
      <c r="U70" s="27">
        <v>0.85207485065803457</v>
      </c>
      <c r="V70" s="27">
        <v>-0.11901481500110112</v>
      </c>
      <c r="W70" s="27">
        <v>-0.15268505336701516</v>
      </c>
      <c r="Y70" s="27">
        <v>33.474576271186436</v>
      </c>
      <c r="Z70" s="27">
        <v>3.4318097104502954E-2</v>
      </c>
    </row>
    <row r="71" spans="2:26" x14ac:dyDescent="0.45">
      <c r="B71" s="24">
        <v>2010</v>
      </c>
      <c r="C71" s="24" t="s">
        <v>24</v>
      </c>
      <c r="D71" s="22" t="s">
        <v>72</v>
      </c>
      <c r="E71" s="25">
        <v>502599</v>
      </c>
      <c r="F71" s="25">
        <v>103.89999999999999</v>
      </c>
      <c r="G71" s="7">
        <f t="shared" si="0"/>
        <v>5.948334466349408</v>
      </c>
      <c r="H71" s="7">
        <f t="shared" si="1"/>
        <v>1.0362163087975063</v>
      </c>
      <c r="T71" s="27">
        <v>41</v>
      </c>
      <c r="U71" s="27">
        <v>0.50705709431548041</v>
      </c>
      <c r="V71" s="27">
        <v>-0.4908694709895185</v>
      </c>
      <c r="W71" s="27">
        <v>-0.62974035101075199</v>
      </c>
      <c r="Y71" s="27">
        <v>34.322033898305079</v>
      </c>
      <c r="Z71" s="27">
        <v>4.2035496388564297E-2</v>
      </c>
    </row>
    <row r="72" spans="2:26" x14ac:dyDescent="0.45">
      <c r="B72" s="24"/>
      <c r="C72" s="24" t="s">
        <v>27</v>
      </c>
      <c r="D72" s="22" t="s">
        <v>28</v>
      </c>
      <c r="E72" s="25">
        <v>508751.3</v>
      </c>
      <c r="F72" s="25">
        <v>106.26666666666665</v>
      </c>
      <c r="G72" s="7">
        <f t="shared" si="0"/>
        <v>2.2778312479948539</v>
      </c>
      <c r="H72" s="7">
        <f t="shared" si="1"/>
        <v>1.2240971430504288</v>
      </c>
      <c r="T72" s="27">
        <v>42</v>
      </c>
      <c r="U72" s="27">
        <v>0.46637774247167196</v>
      </c>
      <c r="V72" s="27">
        <v>0.14530376377010801</v>
      </c>
      <c r="W72" s="27">
        <v>0.18641135496838646</v>
      </c>
      <c r="Y72" s="27">
        <v>35.16949152542373</v>
      </c>
      <c r="Z72" s="27">
        <v>6.7633391325315984E-2</v>
      </c>
    </row>
    <row r="73" spans="2:26" x14ac:dyDescent="0.45">
      <c r="B73" s="24"/>
      <c r="C73" s="24" t="s">
        <v>29</v>
      </c>
      <c r="D73" s="22" t="s">
        <v>30</v>
      </c>
      <c r="E73" s="25">
        <v>517965.4</v>
      </c>
      <c r="F73" s="25">
        <v>107.8</v>
      </c>
      <c r="G73" s="7">
        <f t="shared" ref="G73:G125" si="2">F73/F72*100-100</f>
        <v>1.4429109159347604</v>
      </c>
      <c r="H73" s="7">
        <f t="shared" ref="H73:H125" si="3">E73/E72*100-100</f>
        <v>1.8111206792002434</v>
      </c>
      <c r="T73" s="27">
        <v>43</v>
      </c>
      <c r="U73" s="27">
        <v>3.4580546695333308E-2</v>
      </c>
      <c r="V73" s="27">
        <v>-0.2230830621093485</v>
      </c>
      <c r="W73" s="27">
        <v>-0.28619503582917721</v>
      </c>
      <c r="Y73" s="27">
        <v>36.016949152542374</v>
      </c>
      <c r="Z73" s="27">
        <v>7.6047259305127568E-2</v>
      </c>
    </row>
    <row r="74" spans="2:26" x14ac:dyDescent="0.45">
      <c r="B74" s="24"/>
      <c r="C74" s="24" t="s">
        <v>32</v>
      </c>
      <c r="D74" s="22" t="s">
        <v>33</v>
      </c>
      <c r="E74" s="25">
        <v>513713</v>
      </c>
      <c r="F74" s="25">
        <v>109.46666666666665</v>
      </c>
      <c r="G74" s="7">
        <f t="shared" si="2"/>
        <v>1.5460729746444031</v>
      </c>
      <c r="H74" s="7">
        <f t="shared" si="3"/>
        <v>-0.82098147868563842</v>
      </c>
      <c r="T74" s="27">
        <v>44</v>
      </c>
      <c r="U74" s="27">
        <v>0.19532280587199358</v>
      </c>
      <c r="V74" s="27">
        <v>0.31555784646100671</v>
      </c>
      <c r="W74" s="27">
        <v>0.40483167265212672</v>
      </c>
      <c r="Y74" s="27">
        <v>36.864406779661017</v>
      </c>
      <c r="Z74" s="27">
        <v>9.7305370735952579E-2</v>
      </c>
    </row>
    <row r="75" spans="2:26" x14ac:dyDescent="0.45">
      <c r="B75" s="24">
        <v>2011</v>
      </c>
      <c r="C75" s="24" t="s">
        <v>24</v>
      </c>
      <c r="D75" s="22" t="s">
        <v>73</v>
      </c>
      <c r="E75" s="25">
        <v>508233.2</v>
      </c>
      <c r="F75" s="25">
        <v>108.39999999999999</v>
      </c>
      <c r="G75" s="7">
        <f t="shared" si="2"/>
        <v>-0.97442143727161579</v>
      </c>
      <c r="H75" s="7">
        <f t="shared" si="3"/>
        <v>-1.0667045607177528</v>
      </c>
      <c r="T75" s="27">
        <v>45</v>
      </c>
      <c r="U75" s="27">
        <v>0.44502994070233026</v>
      </c>
      <c r="V75" s="27">
        <v>0.33662025710955479</v>
      </c>
      <c r="W75" s="27">
        <v>0.431852806902361</v>
      </c>
      <c r="Y75" s="27">
        <v>37.711864406779661</v>
      </c>
      <c r="Z75" s="27">
        <v>0.10900110989027212</v>
      </c>
    </row>
    <row r="76" spans="2:26" x14ac:dyDescent="0.45">
      <c r="B76" s="24"/>
      <c r="C76" s="24" t="s">
        <v>27</v>
      </c>
      <c r="D76" s="22" t="s">
        <v>28</v>
      </c>
      <c r="E76" s="25">
        <v>503920.8</v>
      </c>
      <c r="F76" s="25">
        <v>104</v>
      </c>
      <c r="G76" s="7">
        <f t="shared" si="2"/>
        <v>-4.0590405904058997</v>
      </c>
      <c r="H76" s="7">
        <f t="shared" si="3"/>
        <v>-0.84850812579738033</v>
      </c>
      <c r="T76" s="27">
        <v>46</v>
      </c>
      <c r="U76" s="27">
        <v>9.7268047479323883E-2</v>
      </c>
      <c r="V76" s="27">
        <v>0.90929923087404885</v>
      </c>
      <c r="W76" s="27">
        <v>1.1665472201196589</v>
      </c>
      <c r="Y76" s="27">
        <v>38.559322033898304</v>
      </c>
      <c r="Z76" s="27">
        <v>0.12283257737340136</v>
      </c>
    </row>
    <row r="77" spans="2:26" x14ac:dyDescent="0.45">
      <c r="B77" s="24"/>
      <c r="C77" s="24" t="s">
        <v>29</v>
      </c>
      <c r="D77" s="22" t="s">
        <v>30</v>
      </c>
      <c r="E77" s="25">
        <v>516137.5</v>
      </c>
      <c r="F77" s="25">
        <v>108.96666666666665</v>
      </c>
      <c r="G77" s="7">
        <f t="shared" si="2"/>
        <v>4.7756410256410078</v>
      </c>
      <c r="H77" s="7">
        <f t="shared" si="3"/>
        <v>2.4243293787436357</v>
      </c>
      <c r="T77" s="27">
        <v>47</v>
      </c>
      <c r="U77" s="27">
        <v>0.60118964253462903</v>
      </c>
      <c r="V77" s="27">
        <v>-0.41827466569920912</v>
      </c>
      <c r="W77" s="27">
        <v>-0.53660789754421168</v>
      </c>
      <c r="Y77" s="27">
        <v>39.406779661016948</v>
      </c>
      <c r="Z77" s="27">
        <v>0.13124775945556166</v>
      </c>
    </row>
    <row r="78" spans="2:26" x14ac:dyDescent="0.45">
      <c r="B78" s="24"/>
      <c r="C78" s="24" t="s">
        <v>32</v>
      </c>
      <c r="D78" s="22" t="s">
        <v>33</v>
      </c>
      <c r="E78" s="25">
        <v>515459.1</v>
      </c>
      <c r="F78" s="25">
        <v>111.16666666666667</v>
      </c>
      <c r="G78" s="7">
        <f t="shared" si="2"/>
        <v>2.0189660446619797</v>
      </c>
      <c r="H78" s="7">
        <f t="shared" si="3"/>
        <v>-0.13143784359787958</v>
      </c>
      <c r="T78" s="27">
        <v>48</v>
      </c>
      <c r="U78" s="27">
        <v>0.60275905796368867</v>
      </c>
      <c r="V78" s="27">
        <v>-0.44947543659747502</v>
      </c>
      <c r="W78" s="27">
        <v>-0.57663561484688242</v>
      </c>
      <c r="Y78" s="27">
        <v>40.254237288135592</v>
      </c>
      <c r="Z78" s="27">
        <v>0.14596150117145612</v>
      </c>
    </row>
    <row r="79" spans="2:26" x14ac:dyDescent="0.45">
      <c r="B79" s="24">
        <v>2012</v>
      </c>
      <c r="C79" s="24" t="s">
        <v>24</v>
      </c>
      <c r="D79" s="22" t="s">
        <v>74</v>
      </c>
      <c r="E79" s="25">
        <v>522528.2</v>
      </c>
      <c r="F79" s="25">
        <v>113.43333333333332</v>
      </c>
      <c r="G79" s="7">
        <f t="shared" si="2"/>
        <v>2.0389805097451159</v>
      </c>
      <c r="H79" s="7">
        <f t="shared" si="3"/>
        <v>1.3714182172746661</v>
      </c>
      <c r="T79" s="27">
        <v>49</v>
      </c>
      <c r="U79" s="27">
        <v>0.43258612052029144</v>
      </c>
      <c r="V79" s="27">
        <v>-0.27559293444992528</v>
      </c>
      <c r="W79" s="27">
        <v>-0.35356036896473636</v>
      </c>
      <c r="Y79" s="27">
        <v>41.101694915254235</v>
      </c>
      <c r="Z79" s="27">
        <v>0.14787578655273137</v>
      </c>
    </row>
    <row r="80" spans="2:26" x14ac:dyDescent="0.45">
      <c r="B80" s="24"/>
      <c r="C80" s="24" t="s">
        <v>27</v>
      </c>
      <c r="D80" s="22" t="s">
        <v>28</v>
      </c>
      <c r="E80" s="25">
        <v>517804.6</v>
      </c>
      <c r="F80" s="25">
        <v>112.06666666666668</v>
      </c>
      <c r="G80" s="7">
        <f t="shared" si="2"/>
        <v>-1.2048192771084132</v>
      </c>
      <c r="H80" s="7">
        <f t="shared" si="3"/>
        <v>-0.9039894880314705</v>
      </c>
      <c r="T80" s="27">
        <v>50</v>
      </c>
      <c r="U80" s="27">
        <v>0.31065538020248784</v>
      </c>
      <c r="V80" s="27">
        <v>-0.51498642622494817</v>
      </c>
      <c r="W80" s="27">
        <v>-0.66068018482167234</v>
      </c>
      <c r="Y80" s="27">
        <v>41.949152542372879</v>
      </c>
      <c r="Z80" s="27">
        <v>0.15328362136621365</v>
      </c>
    </row>
    <row r="81" spans="2:26" x14ac:dyDescent="0.45">
      <c r="B81" s="24"/>
      <c r="C81" s="24" t="s">
        <v>29</v>
      </c>
      <c r="D81" s="22" t="s">
        <v>30</v>
      </c>
      <c r="E81" s="25">
        <v>515831.2</v>
      </c>
      <c r="F81" s="25">
        <v>109.16666666666667</v>
      </c>
      <c r="G81" s="7">
        <f t="shared" si="2"/>
        <v>-2.5877453896490152</v>
      </c>
      <c r="H81" s="7">
        <f t="shared" si="3"/>
        <v>-0.38110901293653399</v>
      </c>
      <c r="T81" s="27">
        <v>51</v>
      </c>
      <c r="U81" s="27">
        <v>0.22510484215776322</v>
      </c>
      <c r="V81" s="27">
        <v>1.1345008938433512</v>
      </c>
      <c r="W81" s="27">
        <v>1.45546022585336</v>
      </c>
      <c r="Y81" s="27">
        <v>42.796610169491522</v>
      </c>
      <c r="Z81" s="27">
        <v>0.15699318607036616</v>
      </c>
    </row>
    <row r="82" spans="2:26" x14ac:dyDescent="0.45">
      <c r="B82" s="24"/>
      <c r="C82" s="24" t="s">
        <v>32</v>
      </c>
      <c r="D82" s="22" t="s">
        <v>33</v>
      </c>
      <c r="E82" s="25">
        <v>515554.8</v>
      </c>
      <c r="F82" s="25">
        <v>108.16666666666667</v>
      </c>
      <c r="G82" s="7">
        <f t="shared" si="2"/>
        <v>-0.91603053435113679</v>
      </c>
      <c r="H82" s="7">
        <f t="shared" si="3"/>
        <v>-5.3583420312691032E-2</v>
      </c>
      <c r="T82" s="27">
        <v>52</v>
      </c>
      <c r="U82" s="27">
        <v>6.4846392412608242E-2</v>
      </c>
      <c r="V82" s="27">
        <v>0.58576156305018057</v>
      </c>
      <c r="W82" s="27">
        <v>0.75147817113218696</v>
      </c>
      <c r="Y82" s="27">
        <v>43.644067796610166</v>
      </c>
      <c r="Z82" s="27">
        <v>0.16111336068551907</v>
      </c>
    </row>
    <row r="83" spans="2:26" x14ac:dyDescent="0.45">
      <c r="B83" s="24">
        <v>2013</v>
      </c>
      <c r="C83" s="24" t="s">
        <v>24</v>
      </c>
      <c r="D83" s="22" t="s">
        <v>75</v>
      </c>
      <c r="E83" s="25">
        <v>522569.7</v>
      </c>
      <c r="F83" s="25">
        <v>110.5</v>
      </c>
      <c r="G83" s="7">
        <f t="shared" si="2"/>
        <v>2.1571648690292875</v>
      </c>
      <c r="H83" s="7">
        <f t="shared" si="3"/>
        <v>1.3606507009536131</v>
      </c>
      <c r="T83" s="27">
        <v>53</v>
      </c>
      <c r="U83" s="27">
        <v>0.34303552267416138</v>
      </c>
      <c r="V83" s="27">
        <v>-0.30100002628559708</v>
      </c>
      <c r="W83" s="27">
        <v>-0.38615532928790547</v>
      </c>
      <c r="Y83" s="27">
        <v>44.49152542372881</v>
      </c>
      <c r="Z83" s="27">
        <v>0.18090908412911233</v>
      </c>
    </row>
    <row r="84" spans="2:26" x14ac:dyDescent="0.45">
      <c r="B84" s="24"/>
      <c r="C84" s="24" t="s">
        <v>27</v>
      </c>
      <c r="D84" s="22" t="s">
        <v>28</v>
      </c>
      <c r="E84" s="25">
        <v>527300.69999999995</v>
      </c>
      <c r="F84" s="25">
        <v>113.5</v>
      </c>
      <c r="G84" s="7">
        <f t="shared" si="2"/>
        <v>2.7149321266968229</v>
      </c>
      <c r="H84" s="7">
        <f t="shared" si="3"/>
        <v>0.90533377652779734</v>
      </c>
      <c r="T84" s="27">
        <v>54</v>
      </c>
      <c r="U84" s="27">
        <v>-2.6979717953129673E-2</v>
      </c>
      <c r="V84" s="27">
        <v>-0.51500674953724523</v>
      </c>
      <c r="W84" s="27">
        <v>-0.66070625776076519</v>
      </c>
      <c r="Y84" s="27">
        <v>45.338983050847453</v>
      </c>
      <c r="Z84" s="27">
        <v>0.18291497683541991</v>
      </c>
    </row>
    <row r="85" spans="2:26" x14ac:dyDescent="0.45">
      <c r="B85" s="24"/>
      <c r="C85" s="24" t="s">
        <v>29</v>
      </c>
      <c r="D85" s="22" t="s">
        <v>30</v>
      </c>
      <c r="E85" s="25">
        <v>532392.6</v>
      </c>
      <c r="F85" s="25">
        <v>115.86666666666667</v>
      </c>
      <c r="G85" s="7">
        <f t="shared" si="2"/>
        <v>2.0851688693098538</v>
      </c>
      <c r="H85" s="7">
        <f t="shared" si="3"/>
        <v>0.96565394280720795</v>
      </c>
      <c r="T85" s="27">
        <v>55</v>
      </c>
      <c r="U85" s="27">
        <v>9.8523246718208946E-2</v>
      </c>
      <c r="V85" s="27">
        <v>0.34075206716011736</v>
      </c>
      <c r="W85" s="27">
        <v>0.43715353890002601</v>
      </c>
      <c r="Y85" s="27">
        <v>46.186440677966097</v>
      </c>
      <c r="Z85" s="27">
        <v>0.18333857078435756</v>
      </c>
    </row>
    <row r="86" spans="2:26" x14ac:dyDescent="0.45">
      <c r="B86" s="24"/>
      <c r="C86" s="24" t="s">
        <v>32</v>
      </c>
      <c r="D86" s="22" t="s">
        <v>33</v>
      </c>
      <c r="E86" s="25">
        <v>531820.1</v>
      </c>
      <c r="F86" s="25">
        <v>118.33333333333333</v>
      </c>
      <c r="G86" s="7">
        <f t="shared" si="2"/>
        <v>2.1288837744533993</v>
      </c>
      <c r="H86" s="7">
        <f t="shared" si="3"/>
        <v>-0.10753342552094125</v>
      </c>
      <c r="T86" s="27">
        <v>56</v>
      </c>
      <c r="U86" s="27">
        <v>-0.13731395481882278</v>
      </c>
      <c r="V86" s="27">
        <v>0.47838263034465534</v>
      </c>
      <c r="W86" s="27">
        <v>0.61372088376855438</v>
      </c>
      <c r="Y86" s="27">
        <v>47.03389830508474</v>
      </c>
      <c r="Z86" s="27">
        <v>0.19717725851143086</v>
      </c>
    </row>
    <row r="87" spans="2:26" x14ac:dyDescent="0.45">
      <c r="B87" s="24">
        <v>2014</v>
      </c>
      <c r="C87" s="24" t="s">
        <v>24</v>
      </c>
      <c r="D87" s="22" t="s">
        <v>76</v>
      </c>
      <c r="E87" s="25">
        <v>535972.69999999995</v>
      </c>
      <c r="F87" s="25">
        <v>120.76666666666667</v>
      </c>
      <c r="G87" s="7">
        <f t="shared" si="2"/>
        <v>2.0563380281690229</v>
      </c>
      <c r="H87" s="7">
        <f t="shared" si="3"/>
        <v>0.78082795291113882</v>
      </c>
      <c r="T87" s="27">
        <v>57</v>
      </c>
      <c r="U87" s="27">
        <v>-0.44523102485760124</v>
      </c>
      <c r="V87" s="27">
        <v>-0.12626367059386179</v>
      </c>
      <c r="W87" s="27">
        <v>-0.16198466789836749</v>
      </c>
      <c r="Y87" s="27">
        <v>47.881355932203391</v>
      </c>
      <c r="Z87" s="27">
        <v>0.20262531284195973</v>
      </c>
    </row>
    <row r="88" spans="2:26" x14ac:dyDescent="0.45">
      <c r="B88" s="24"/>
      <c r="C88" s="24" t="s">
        <v>27</v>
      </c>
      <c r="D88" s="22" t="s">
        <v>28</v>
      </c>
      <c r="E88" s="25">
        <v>526384.1</v>
      </c>
      <c r="F88" s="25">
        <v>117.5</v>
      </c>
      <c r="G88" s="7">
        <f t="shared" si="2"/>
        <v>-2.704940656914161</v>
      </c>
      <c r="H88" s="7">
        <f t="shared" si="3"/>
        <v>-1.7890090297509573</v>
      </c>
      <c r="T88" s="27">
        <v>58</v>
      </c>
      <c r="U88" s="27">
        <v>-1.199532418155276</v>
      </c>
      <c r="V88" s="27">
        <v>-3.4403706296056713E-2</v>
      </c>
      <c r="W88" s="27">
        <v>-4.4136788615668859E-2</v>
      </c>
      <c r="Y88" s="27">
        <v>48.728813559322035</v>
      </c>
      <c r="Z88" s="27">
        <v>0.23006377602908401</v>
      </c>
    </row>
    <row r="89" spans="2:26" x14ac:dyDescent="0.45">
      <c r="B89" s="24"/>
      <c r="C89" s="24" t="s">
        <v>29</v>
      </c>
      <c r="D89" s="22" t="s">
        <v>30</v>
      </c>
      <c r="E89" s="25">
        <v>526896.30000000005</v>
      </c>
      <c r="F89" s="25">
        <v>117.33333333333333</v>
      </c>
      <c r="G89" s="7">
        <f t="shared" si="2"/>
        <v>-0.14184397163120366</v>
      </c>
      <c r="H89" s="7">
        <f t="shared" si="3"/>
        <v>9.7305370735952579E-2</v>
      </c>
      <c r="T89" s="27">
        <v>59</v>
      </c>
      <c r="U89" s="27">
        <v>-3.2530622774139237</v>
      </c>
      <c r="V89" s="27">
        <v>0.77701989412711381</v>
      </c>
      <c r="W89" s="27">
        <v>0.99684500623668748</v>
      </c>
      <c r="Y89" s="27">
        <v>49.576271186440678</v>
      </c>
      <c r="Z89" s="27">
        <v>0.24807544464525222</v>
      </c>
    </row>
    <row r="90" spans="2:26" x14ac:dyDescent="0.45">
      <c r="B90" s="24"/>
      <c r="C90" s="24" t="s">
        <v>32</v>
      </c>
      <c r="D90" s="22" t="s">
        <v>33</v>
      </c>
      <c r="E90" s="25">
        <v>529349.1</v>
      </c>
      <c r="F90" s="25">
        <v>117.5</v>
      </c>
      <c r="G90" s="7">
        <f t="shared" si="2"/>
        <v>0.14204545454545325</v>
      </c>
      <c r="H90" s="7">
        <f t="shared" si="3"/>
        <v>0.46551854700820172</v>
      </c>
      <c r="T90" s="27">
        <v>60</v>
      </c>
      <c r="U90" s="27">
        <v>-5.4193100684329618</v>
      </c>
      <c r="V90" s="27">
        <v>0.59345826112745037</v>
      </c>
      <c r="W90" s="27">
        <v>0.76135232635115591</v>
      </c>
      <c r="Y90" s="27">
        <v>50.423728813559322</v>
      </c>
      <c r="Z90" s="27">
        <v>0.24920820014745004</v>
      </c>
    </row>
    <row r="91" spans="2:26" x14ac:dyDescent="0.45">
      <c r="B91" s="24">
        <v>2015</v>
      </c>
      <c r="C91" s="24" t="s">
        <v>24</v>
      </c>
      <c r="D91" s="22" t="s">
        <v>77</v>
      </c>
      <c r="E91" s="25">
        <v>537385.6</v>
      </c>
      <c r="F91" s="25">
        <v>117.96666666666665</v>
      </c>
      <c r="G91" s="7">
        <f t="shared" si="2"/>
        <v>0.39716312056737024</v>
      </c>
      <c r="H91" s="7">
        <f t="shared" si="3"/>
        <v>1.5181852580839319</v>
      </c>
      <c r="T91" s="27">
        <v>61</v>
      </c>
      <c r="U91" s="27">
        <v>0.67634780890914292</v>
      </c>
      <c r="V91" s="27">
        <v>1.2993308483263766</v>
      </c>
      <c r="W91" s="27">
        <v>1.6669218862902606</v>
      </c>
      <c r="Y91" s="27">
        <v>51.271186440677965</v>
      </c>
      <c r="Z91" s="27">
        <v>0.25027783980875995</v>
      </c>
    </row>
    <row r="92" spans="2:26" x14ac:dyDescent="0.45">
      <c r="B92" s="24"/>
      <c r="C92" s="24" t="s">
        <v>27</v>
      </c>
      <c r="D92" s="22" t="s">
        <v>28</v>
      </c>
      <c r="E92" s="25">
        <v>538251.4</v>
      </c>
      <c r="F92" s="25">
        <v>117.73333333333333</v>
      </c>
      <c r="G92" s="7">
        <f t="shared" si="2"/>
        <v>-0.19779598756709049</v>
      </c>
      <c r="H92" s="7">
        <f t="shared" si="3"/>
        <v>0.16111336068551907</v>
      </c>
      <c r="T92" s="27">
        <v>62</v>
      </c>
      <c r="U92" s="27">
        <v>1.8614871537598485</v>
      </c>
      <c r="V92" s="27">
        <v>-1.893302530188232</v>
      </c>
      <c r="W92" s="27">
        <v>-2.4289328841877418</v>
      </c>
      <c r="Y92" s="27">
        <v>52.118644067796609</v>
      </c>
      <c r="Z92" s="27">
        <v>0.2694937109563682</v>
      </c>
    </row>
    <row r="93" spans="2:26" x14ac:dyDescent="0.45">
      <c r="B93" s="24"/>
      <c r="C93" s="24" t="s">
        <v>29</v>
      </c>
      <c r="D93" s="22" t="s">
        <v>30</v>
      </c>
      <c r="E93" s="25">
        <v>538838.1</v>
      </c>
      <c r="F93" s="25">
        <v>117.43333333333332</v>
      </c>
      <c r="G93" s="7">
        <f t="shared" si="2"/>
        <v>-0.2548131370328548</v>
      </c>
      <c r="H93" s="7">
        <f t="shared" si="3"/>
        <v>0.10900110989027212</v>
      </c>
      <c r="T93" s="27">
        <v>63</v>
      </c>
      <c r="U93" s="27">
        <v>2.3194022000220884</v>
      </c>
      <c r="V93" s="27">
        <v>-1.0955040969766459</v>
      </c>
      <c r="W93" s="27">
        <v>-1.4054309247896186</v>
      </c>
      <c r="Y93" s="27">
        <v>52.966101694915253</v>
      </c>
      <c r="Z93" s="27">
        <v>0.27793750665536265</v>
      </c>
    </row>
    <row r="94" spans="2:26" x14ac:dyDescent="0.45">
      <c r="B94" s="24"/>
      <c r="C94" s="24" t="s">
        <v>32</v>
      </c>
      <c r="D94" s="22" t="s">
        <v>33</v>
      </c>
      <c r="E94" s="25">
        <v>537898.19999999995</v>
      </c>
      <c r="F94" s="25">
        <v>116.66666666666667</v>
      </c>
      <c r="G94" s="7">
        <f t="shared" si="2"/>
        <v>-0.65285268237296634</v>
      </c>
      <c r="H94" s="7">
        <f t="shared" si="3"/>
        <v>-0.17443087264987867</v>
      </c>
      <c r="T94" s="27">
        <v>64</v>
      </c>
      <c r="U94" s="27">
        <v>1.9943935798774</v>
      </c>
      <c r="V94" s="27">
        <v>-0.9581772710798937</v>
      </c>
      <c r="W94" s="27">
        <v>-1.2292532469049418</v>
      </c>
      <c r="Y94" s="27">
        <v>53.813559322033896</v>
      </c>
      <c r="Z94" s="27">
        <v>0.30150459098156546</v>
      </c>
    </row>
    <row r="95" spans="2:26" x14ac:dyDescent="0.45">
      <c r="B95" s="24">
        <v>2016</v>
      </c>
      <c r="C95" s="24" t="s">
        <v>24</v>
      </c>
      <c r="D95" s="22" t="s">
        <v>78</v>
      </c>
      <c r="E95" s="25">
        <v>541770.30000000005</v>
      </c>
      <c r="F95" s="25">
        <v>116.43333333333334</v>
      </c>
      <c r="G95" s="7">
        <f t="shared" si="2"/>
        <v>-0.20000000000000284</v>
      </c>
      <c r="H95" s="7">
        <f t="shared" si="3"/>
        <v>0.71985740052673464</v>
      </c>
      <c r="T95" s="27">
        <v>65</v>
      </c>
      <c r="U95" s="27">
        <v>0.8400984822590043</v>
      </c>
      <c r="V95" s="27">
        <v>0.38399866079142453</v>
      </c>
      <c r="W95" s="27">
        <v>0.49263493805589292</v>
      </c>
      <c r="Y95" s="27">
        <v>54.66101694915254</v>
      </c>
      <c r="Z95" s="27">
        <v>0.32484744530864873</v>
      </c>
    </row>
    <row r="96" spans="2:26" x14ac:dyDescent="0.45">
      <c r="B96" s="24"/>
      <c r="C96" s="24" t="s">
        <v>27</v>
      </c>
      <c r="D96" s="22" t="s">
        <v>28</v>
      </c>
      <c r="E96" s="25">
        <v>541047.9</v>
      </c>
      <c r="F96" s="25">
        <v>115.96666666666665</v>
      </c>
      <c r="G96" s="7">
        <f t="shared" si="2"/>
        <v>-0.40080160320641767</v>
      </c>
      <c r="H96" s="7">
        <f t="shared" si="3"/>
        <v>-0.13334064270411261</v>
      </c>
      <c r="T96" s="27">
        <v>66</v>
      </c>
      <c r="U96" s="27">
        <v>0.57753381772482504</v>
      </c>
      <c r="V96" s="27">
        <v>1.2335868614754184</v>
      </c>
      <c r="W96" s="27">
        <v>1.5825784023231091</v>
      </c>
      <c r="Y96" s="27">
        <v>55.508474576271183</v>
      </c>
      <c r="Z96" s="27">
        <v>0.34106867552583253</v>
      </c>
    </row>
    <row r="97" spans="2:26" x14ac:dyDescent="0.45">
      <c r="B97" s="24"/>
      <c r="C97" s="24" t="s">
        <v>29</v>
      </c>
      <c r="D97" s="22" t="s">
        <v>30</v>
      </c>
      <c r="E97" s="25">
        <v>542144.19999999995</v>
      </c>
      <c r="F97" s="25">
        <v>116.96666666666665</v>
      </c>
      <c r="G97" s="7">
        <f t="shared" si="2"/>
        <v>0.86231675768900118</v>
      </c>
      <c r="H97" s="7">
        <f t="shared" si="3"/>
        <v>0.20262531284195973</v>
      </c>
      <c r="T97" s="27">
        <v>67</v>
      </c>
      <c r="U97" s="27">
        <v>0.60997608831957573</v>
      </c>
      <c r="V97" s="27">
        <v>-1.4309575670052141</v>
      </c>
      <c r="W97" s="27">
        <v>-1.8357868512596847</v>
      </c>
      <c r="Y97" s="27">
        <v>56.355932203389827</v>
      </c>
      <c r="Z97" s="27">
        <v>0.3587740989967898</v>
      </c>
    </row>
    <row r="98" spans="2:26" x14ac:dyDescent="0.45">
      <c r="B98" s="24"/>
      <c r="C98" s="24" t="s">
        <v>32</v>
      </c>
      <c r="D98" s="22" t="s">
        <v>33</v>
      </c>
      <c r="E98" s="25">
        <v>542945.9</v>
      </c>
      <c r="F98" s="25">
        <v>119.26666666666667</v>
      </c>
      <c r="G98" s="7">
        <f t="shared" si="2"/>
        <v>1.9663721858079271</v>
      </c>
      <c r="H98" s="7">
        <f t="shared" si="3"/>
        <v>0.14787578655273137</v>
      </c>
      <c r="T98" s="27">
        <v>68</v>
      </c>
      <c r="U98" s="27">
        <v>-0.18266572948367113</v>
      </c>
      <c r="V98" s="27">
        <v>-0.88403883123408167</v>
      </c>
      <c r="W98" s="27">
        <v>-1.134140452381837</v>
      </c>
      <c r="Y98" s="27">
        <v>57.20338983050847</v>
      </c>
      <c r="Z98" s="27">
        <v>0.3730473682311839</v>
      </c>
    </row>
    <row r="99" spans="2:26" x14ac:dyDescent="0.45">
      <c r="B99" s="24">
        <v>2017</v>
      </c>
      <c r="C99" s="24" t="s">
        <v>24</v>
      </c>
      <c r="D99" s="22" t="s">
        <v>79</v>
      </c>
      <c r="E99" s="25">
        <v>547192</v>
      </c>
      <c r="F99" s="25">
        <v>119.93333333333334</v>
      </c>
      <c r="G99" s="7">
        <f t="shared" si="2"/>
        <v>0.55897149245389244</v>
      </c>
      <c r="H99" s="7">
        <f t="shared" si="3"/>
        <v>0.78204845086776231</v>
      </c>
      <c r="T99" s="27">
        <v>69</v>
      </c>
      <c r="U99" s="27">
        <v>-1.1527127651811009</v>
      </c>
      <c r="V99" s="27">
        <v>0.30420463938372055</v>
      </c>
      <c r="W99" s="27">
        <v>0.39026655293601259</v>
      </c>
      <c r="Y99" s="27">
        <v>58.050847457627114</v>
      </c>
      <c r="Z99" s="27">
        <v>0.37353297445159228</v>
      </c>
    </row>
    <row r="100" spans="2:26" x14ac:dyDescent="0.45">
      <c r="B100" s="24"/>
      <c r="C100" s="24" t="s">
        <v>27</v>
      </c>
      <c r="D100" s="22" t="s">
        <v>28</v>
      </c>
      <c r="E100" s="25">
        <v>549338.4</v>
      </c>
      <c r="F100" s="25">
        <v>121.66666666666667</v>
      </c>
      <c r="G100" s="7">
        <f t="shared" si="2"/>
        <v>1.4452473596442417</v>
      </c>
      <c r="H100" s="7">
        <f t="shared" si="3"/>
        <v>0.39225719674264781</v>
      </c>
      <c r="T100" s="27">
        <v>70</v>
      </c>
      <c r="U100" s="27">
        <v>1.6256064656610081</v>
      </c>
      <c r="V100" s="27">
        <v>0.79872291308262766</v>
      </c>
      <c r="W100" s="27">
        <v>1.0246879819823316</v>
      </c>
      <c r="Y100" s="27">
        <v>58.898305084745758</v>
      </c>
      <c r="Z100" s="27">
        <v>0.37793978423307806</v>
      </c>
    </row>
    <row r="101" spans="2:26" x14ac:dyDescent="0.45">
      <c r="B101" s="24"/>
      <c r="C101" s="24" t="s">
        <v>29</v>
      </c>
      <c r="D101" s="22" t="s">
        <v>30</v>
      </c>
      <c r="E101" s="25">
        <v>553843.30000000005</v>
      </c>
      <c r="F101" s="25">
        <v>122.03333333333335</v>
      </c>
      <c r="G101" s="7">
        <f t="shared" si="2"/>
        <v>0.30136986301370428</v>
      </c>
      <c r="H101" s="7">
        <f t="shared" si="3"/>
        <v>0.82005918392016497</v>
      </c>
      <c r="T101" s="27">
        <v>71</v>
      </c>
      <c r="U101" s="27">
        <v>0.75869088842911037</v>
      </c>
      <c r="V101" s="27">
        <v>-0.89012873202698994</v>
      </c>
      <c r="W101" s="27">
        <v>-1.1419532345766961</v>
      </c>
      <c r="Y101" s="27">
        <v>59.745762711864401</v>
      </c>
      <c r="Z101" s="27">
        <v>0.39225719674264781</v>
      </c>
    </row>
    <row r="102" spans="2:26" x14ac:dyDescent="0.45">
      <c r="B102" s="24"/>
      <c r="C102" s="24" t="s">
        <v>32</v>
      </c>
      <c r="D102" s="22" t="s">
        <v>33</v>
      </c>
      <c r="E102" s="25">
        <v>554523.6</v>
      </c>
      <c r="F102" s="25">
        <v>123.5</v>
      </c>
      <c r="G102" s="7">
        <f t="shared" si="2"/>
        <v>1.2018574160065327</v>
      </c>
      <c r="H102" s="7">
        <f t="shared" si="3"/>
        <v>0.12283257737340136</v>
      </c>
      <c r="T102" s="27">
        <v>72</v>
      </c>
      <c r="U102" s="27">
        <v>0.76498501148324438</v>
      </c>
      <c r="V102" s="27">
        <v>0.60643320579142168</v>
      </c>
      <c r="W102" s="27">
        <v>0.77799798612413629</v>
      </c>
      <c r="Y102" s="27">
        <v>60.593220338983045</v>
      </c>
      <c r="Z102" s="27">
        <v>0.4392753138783263</v>
      </c>
    </row>
    <row r="103" spans="2:26" x14ac:dyDescent="0.45">
      <c r="B103" s="24">
        <v>2018</v>
      </c>
      <c r="C103" s="24" t="s">
        <v>24</v>
      </c>
      <c r="D103" s="22" t="s">
        <v>80</v>
      </c>
      <c r="E103" s="25">
        <v>554945.30000000005</v>
      </c>
      <c r="F103" s="25">
        <v>123</v>
      </c>
      <c r="G103" s="7">
        <f t="shared" si="2"/>
        <v>-0.40485829959514774</v>
      </c>
      <c r="H103" s="7">
        <f t="shared" si="3"/>
        <v>7.6047259305127568E-2</v>
      </c>
      <c r="T103" s="27">
        <v>73</v>
      </c>
      <c r="U103" s="27">
        <v>-0.25512094371576888</v>
      </c>
      <c r="V103" s="27">
        <v>-0.64886854431570162</v>
      </c>
      <c r="W103" s="27">
        <v>-0.83243861964666943</v>
      </c>
      <c r="Y103" s="27">
        <v>61.440677966101688</v>
      </c>
      <c r="Z103" s="27">
        <v>0.46486641029690645</v>
      </c>
    </row>
    <row r="104" spans="2:26" x14ac:dyDescent="0.45">
      <c r="B104" s="24"/>
      <c r="C104" s="24" t="s">
        <v>27</v>
      </c>
      <c r="D104" s="22" t="s">
        <v>28</v>
      </c>
      <c r="E104" s="25">
        <v>556936.30000000005</v>
      </c>
      <c r="F104" s="25">
        <v>123.5</v>
      </c>
      <c r="G104" s="7">
        <f t="shared" si="2"/>
        <v>0.40650406504066439</v>
      </c>
      <c r="H104" s="7">
        <f t="shared" si="3"/>
        <v>0.3587740989967898</v>
      </c>
      <c r="T104" s="27">
        <v>74</v>
      </c>
      <c r="U104" s="27">
        <v>-0.69002175625059303</v>
      </c>
      <c r="V104" s="27">
        <v>0.30891274331405905</v>
      </c>
      <c r="W104" s="27">
        <v>0.39630661693858688</v>
      </c>
      <c r="Y104" s="27">
        <v>62.288135593220339</v>
      </c>
      <c r="Z104" s="27">
        <v>0.46551854700820172</v>
      </c>
    </row>
    <row r="105" spans="2:26" x14ac:dyDescent="0.45">
      <c r="B105" s="24"/>
      <c r="C105" s="24" t="s">
        <v>29</v>
      </c>
      <c r="D105" s="22" t="s">
        <v>30</v>
      </c>
      <c r="E105" s="25">
        <v>553826.1</v>
      </c>
      <c r="F105" s="25">
        <v>121.83333333333333</v>
      </c>
      <c r="G105" s="7">
        <f t="shared" si="2"/>
        <v>-1.3495276653171402</v>
      </c>
      <c r="H105" s="7">
        <f t="shared" si="3"/>
        <v>-0.55844806668196156</v>
      </c>
      <c r="T105" s="27">
        <v>75</v>
      </c>
      <c r="U105" s="27">
        <v>-0.1643030339683583</v>
      </c>
      <c r="V105" s="27">
        <v>0.11071961365566726</v>
      </c>
      <c r="W105" s="27">
        <v>0.14204307354201617</v>
      </c>
      <c r="Y105" s="27">
        <v>63.135593220338983</v>
      </c>
      <c r="Z105" s="27">
        <v>0.51060899422465411</v>
      </c>
    </row>
    <row r="106" spans="2:26" x14ac:dyDescent="0.45">
      <c r="B106" s="24"/>
      <c r="C106" s="24" t="s">
        <v>32</v>
      </c>
      <c r="D106" s="22" t="s">
        <v>33</v>
      </c>
      <c r="E106" s="25">
        <v>553107.5</v>
      </c>
      <c r="F106" s="25">
        <v>120.89999999999999</v>
      </c>
      <c r="G106" s="7">
        <f t="shared" si="2"/>
        <v>-0.76607387140903427</v>
      </c>
      <c r="H106" s="7">
        <f t="shared" si="3"/>
        <v>-0.12975192032300242</v>
      </c>
      <c r="T106" s="27">
        <v>76</v>
      </c>
      <c r="U106" s="27">
        <v>0.8021514757039313</v>
      </c>
      <c r="V106" s="27">
        <v>0.55849922524968176</v>
      </c>
      <c r="W106" s="27">
        <v>0.71650310099541248</v>
      </c>
      <c r="Y106" s="27">
        <v>63.983050847457626</v>
      </c>
      <c r="Z106" s="27">
        <v>0.51088065233300028</v>
      </c>
    </row>
    <row r="107" spans="2:26" x14ac:dyDescent="0.45">
      <c r="B107" s="24">
        <v>2019</v>
      </c>
      <c r="C107" s="24" t="s">
        <v>24</v>
      </c>
      <c r="D107" s="22" t="s">
        <v>81</v>
      </c>
      <c r="E107" s="25">
        <v>554380</v>
      </c>
      <c r="F107" s="25">
        <v>119.39999999999999</v>
      </c>
      <c r="G107" s="7">
        <f t="shared" si="2"/>
        <v>-1.2406947890818856</v>
      </c>
      <c r="H107" s="7">
        <f t="shared" si="3"/>
        <v>0.23006377602908401</v>
      </c>
      <c r="T107" s="27">
        <v>77</v>
      </c>
      <c r="U107" s="27">
        <v>0.97755740040607975</v>
      </c>
      <c r="V107" s="27">
        <v>-7.2223623878282406E-2</v>
      </c>
      <c r="W107" s="27">
        <v>-9.265626187893293E-2</v>
      </c>
      <c r="Y107" s="27">
        <v>64.830508474576263</v>
      </c>
      <c r="Z107" s="27">
        <v>0.53428508703687783</v>
      </c>
    </row>
    <row r="108" spans="2:26" x14ac:dyDescent="0.45">
      <c r="B108" s="24"/>
      <c r="C108" s="24" t="s">
        <v>27</v>
      </c>
      <c r="D108" s="22" t="s">
        <v>28</v>
      </c>
      <c r="E108" s="25">
        <v>556448.1</v>
      </c>
      <c r="F108" s="25">
        <v>118.86666666666667</v>
      </c>
      <c r="G108" s="7">
        <f t="shared" si="2"/>
        <v>-0.44667783361249747</v>
      </c>
      <c r="H108" s="7">
        <f t="shared" si="3"/>
        <v>0.3730473682311839</v>
      </c>
      <c r="T108" s="27">
        <v>78</v>
      </c>
      <c r="U108" s="27">
        <v>0.77951026697028725</v>
      </c>
      <c r="V108" s="27">
        <v>0.18614367583692071</v>
      </c>
      <c r="W108" s="27">
        <v>0.23880520319112924</v>
      </c>
      <c r="Y108" s="27">
        <v>65.677966101694906</v>
      </c>
      <c r="Z108" s="27">
        <v>0.61168150624177997</v>
      </c>
    </row>
    <row r="109" spans="2:26" x14ac:dyDescent="0.45">
      <c r="B109" s="24"/>
      <c r="C109" s="24" t="s">
        <v>29</v>
      </c>
      <c r="D109" s="22" t="s">
        <v>30</v>
      </c>
      <c r="E109" s="25">
        <v>557260.30000000005</v>
      </c>
      <c r="F109" s="25">
        <v>117.46666666666665</v>
      </c>
      <c r="G109" s="7">
        <f t="shared" si="2"/>
        <v>-1.1777902411665906</v>
      </c>
      <c r="H109" s="7">
        <f t="shared" si="3"/>
        <v>0.14596150117145612</v>
      </c>
      <c r="T109" s="27">
        <v>79</v>
      </c>
      <c r="U109" s="27">
        <v>0.79325767371487754</v>
      </c>
      <c r="V109" s="27">
        <v>-0.90079109923581879</v>
      </c>
      <c r="W109" s="27">
        <v>-1.1556320703273855</v>
      </c>
      <c r="Y109" s="27">
        <v>66.52542372881355</v>
      </c>
      <c r="Z109" s="27">
        <v>0.65060795546278882</v>
      </c>
    </row>
    <row r="110" spans="2:26" x14ac:dyDescent="0.45">
      <c r="B110" s="24"/>
      <c r="C110" s="24" t="s">
        <v>32</v>
      </c>
      <c r="D110" s="22" t="s">
        <v>33</v>
      </c>
      <c r="E110" s="25">
        <v>541941.1</v>
      </c>
      <c r="F110" s="25">
        <v>112.23333333333333</v>
      </c>
      <c r="G110" s="7">
        <f t="shared" si="2"/>
        <v>-4.4551645856980571</v>
      </c>
      <c r="H110" s="7">
        <f t="shared" si="3"/>
        <v>-2.7490205205718183</v>
      </c>
      <c r="T110" s="27">
        <v>80</v>
      </c>
      <c r="U110" s="27">
        <v>0.77044358139359004</v>
      </c>
      <c r="V110" s="27">
        <v>1.0384371517548785E-2</v>
      </c>
      <c r="W110" s="27">
        <v>1.3322192865864465E-2</v>
      </c>
      <c r="Y110" s="27">
        <v>67.372881355932194</v>
      </c>
      <c r="Z110" s="27">
        <v>0.68182172268429042</v>
      </c>
    </row>
    <row r="111" spans="2:26" x14ac:dyDescent="0.45">
      <c r="B111" s="24">
        <v>2020</v>
      </c>
      <c r="C111" s="24" t="s">
        <v>24</v>
      </c>
      <c r="D111" s="22" t="s">
        <v>82</v>
      </c>
      <c r="E111" s="25">
        <v>544708.30000000005</v>
      </c>
      <c r="F111" s="25">
        <v>109.10000000000001</v>
      </c>
      <c r="G111" s="7">
        <f t="shared" si="2"/>
        <v>-2.7918027918027946</v>
      </c>
      <c r="H111" s="7">
        <f t="shared" si="3"/>
        <v>0.51060899422465411</v>
      </c>
      <c r="T111" s="27">
        <v>81</v>
      </c>
      <c r="U111" s="27">
        <v>-0.72687717209433089</v>
      </c>
      <c r="V111" s="27">
        <v>-1.0621318576566265</v>
      </c>
      <c r="W111" s="27">
        <v>-1.3626174133666349</v>
      </c>
      <c r="Y111" s="27">
        <v>68.220338983050837</v>
      </c>
      <c r="Z111" s="27">
        <v>0.71985740052673464</v>
      </c>
    </row>
    <row r="112" spans="2:26" x14ac:dyDescent="0.45">
      <c r="B112" s="24"/>
      <c r="C112" s="24" t="s">
        <v>27</v>
      </c>
      <c r="D112" s="22" t="s">
        <v>28</v>
      </c>
      <c r="E112" s="25">
        <v>502447.9</v>
      </c>
      <c r="F112" s="25">
        <v>90.7</v>
      </c>
      <c r="G112" s="7">
        <f t="shared" si="2"/>
        <v>-16.865261228230992</v>
      </c>
      <c r="H112" s="7">
        <f t="shared" si="3"/>
        <v>-7.7583543338700736</v>
      </c>
      <c r="T112" s="27">
        <v>82</v>
      </c>
      <c r="U112" s="27">
        <v>7.9162153453617101E-2</v>
      </c>
      <c r="V112" s="27">
        <v>1.8143217282335478E-2</v>
      </c>
      <c r="W112" s="27">
        <v>2.3276077847763026E-2</v>
      </c>
      <c r="Y112" s="27">
        <v>69.067796610169495</v>
      </c>
      <c r="Z112" s="27">
        <v>0.73306003565693345</v>
      </c>
    </row>
    <row r="113" spans="2:26" x14ac:dyDescent="0.45">
      <c r="B113" s="24"/>
      <c r="C113" s="24" t="s">
        <v>29</v>
      </c>
      <c r="D113" s="22" t="s">
        <v>30</v>
      </c>
      <c r="E113" s="25">
        <v>530164.5</v>
      </c>
      <c r="F113" s="25">
        <v>96.59999999999998</v>
      </c>
      <c r="G113" s="7">
        <f t="shared" si="2"/>
        <v>6.50496141124583</v>
      </c>
      <c r="H113" s="7">
        <f t="shared" si="3"/>
        <v>5.5163132336705871</v>
      </c>
      <c r="T113" s="27">
        <v>83</v>
      </c>
      <c r="U113" s="27">
        <v>0.16843933246895529</v>
      </c>
      <c r="V113" s="27">
        <v>0.29707921453924646</v>
      </c>
      <c r="W113" s="27">
        <v>0.38112528869398427</v>
      </c>
      <c r="Y113" s="27">
        <v>69.915254237288138</v>
      </c>
      <c r="Z113" s="27">
        <v>0.7518872657899891</v>
      </c>
    </row>
    <row r="114" spans="2:26" x14ac:dyDescent="0.45">
      <c r="B114" s="24"/>
      <c r="C114" s="24" t="s">
        <v>32</v>
      </c>
      <c r="D114" s="22" t="s">
        <v>33</v>
      </c>
      <c r="E114" s="25">
        <v>539977.5</v>
      </c>
      <c r="F114" s="25">
        <v>103.60000000000001</v>
      </c>
      <c r="G114" s="7">
        <f t="shared" si="2"/>
        <v>7.2463768115942315</v>
      </c>
      <c r="H114" s="7">
        <f t="shared" si="3"/>
        <v>1.8509349456630844</v>
      </c>
      <c r="T114" s="27">
        <v>84</v>
      </c>
      <c r="U114" s="27">
        <v>0.24866840561957318</v>
      </c>
      <c r="V114" s="27">
        <v>1.2695168524643587</v>
      </c>
      <c r="W114" s="27">
        <v>1.6286732737185061</v>
      </c>
      <c r="Y114" s="27">
        <v>70.762711864406782</v>
      </c>
      <c r="Z114" s="27">
        <v>0.78082795291113882</v>
      </c>
    </row>
    <row r="115" spans="2:26" x14ac:dyDescent="0.45">
      <c r="B115" s="24">
        <v>2021</v>
      </c>
      <c r="C115" s="24" t="s">
        <v>24</v>
      </c>
      <c r="D115" s="22" t="s">
        <v>83</v>
      </c>
      <c r="E115" s="25">
        <v>541478.30000000005</v>
      </c>
      <c r="F115" s="25">
        <v>106.86666666666667</v>
      </c>
      <c r="G115" s="7">
        <f t="shared" si="2"/>
        <v>3.1531531531531414</v>
      </c>
      <c r="H115" s="7">
        <f t="shared" si="3"/>
        <v>0.27793750665536265</v>
      </c>
      <c r="T115" s="27">
        <v>85</v>
      </c>
      <c r="U115" s="27">
        <v>6.1566435958070723E-2</v>
      </c>
      <c r="V115" s="27">
        <v>9.9546924727448347E-2</v>
      </c>
      <c r="W115" s="27">
        <v>0.12770954199602855</v>
      </c>
      <c r="Y115" s="27">
        <v>71.610169491525426</v>
      </c>
      <c r="Z115" s="27">
        <v>0.78165019781188505</v>
      </c>
    </row>
    <row r="116" spans="2:26" x14ac:dyDescent="0.45">
      <c r="B116" s="24"/>
      <c r="C116" s="24" t="s">
        <v>27</v>
      </c>
      <c r="D116" s="22" t="s">
        <v>28</v>
      </c>
      <c r="E116" s="25">
        <v>543500.9</v>
      </c>
      <c r="F116" s="25">
        <v>110</v>
      </c>
      <c r="G116" s="7">
        <f t="shared" si="2"/>
        <v>2.9320024953212567</v>
      </c>
      <c r="H116" s="7">
        <f t="shared" si="3"/>
        <v>0.37353297445159228</v>
      </c>
      <c r="T116" s="27">
        <v>86</v>
      </c>
      <c r="U116" s="27">
        <v>4.3635756649741161E-2</v>
      </c>
      <c r="V116" s="27">
        <v>6.5365353240530957E-2</v>
      </c>
      <c r="W116" s="27">
        <v>8.3857731894906778E-2</v>
      </c>
      <c r="Y116" s="27">
        <v>72.457627118644069</v>
      </c>
      <c r="Z116" s="27">
        <v>0.78204845086776231</v>
      </c>
    </row>
    <row r="117" spans="2:26" x14ac:dyDescent="0.45">
      <c r="B117" s="24"/>
      <c r="C117" s="24" t="s">
        <v>29</v>
      </c>
      <c r="D117" s="22" t="s">
        <v>30</v>
      </c>
      <c r="E117" s="25">
        <v>541145.30000000005</v>
      </c>
      <c r="F117" s="25">
        <v>106.93333333333334</v>
      </c>
      <c r="G117" s="7">
        <f t="shared" si="2"/>
        <v>-2.7878787878787818</v>
      </c>
      <c r="H117" s="7">
        <f t="shared" si="3"/>
        <v>-0.43341234577532362</v>
      </c>
      <c r="T117" s="27">
        <v>87</v>
      </c>
      <c r="U117" s="27">
        <v>-8.1539203978767544E-2</v>
      </c>
      <c r="V117" s="27">
        <v>-9.2891668671111122E-2</v>
      </c>
      <c r="W117" s="27">
        <v>-0.11917146103422897</v>
      </c>
      <c r="Y117" s="27">
        <v>73.305084745762713</v>
      </c>
      <c r="Z117" s="27">
        <v>0.79828478630550137</v>
      </c>
    </row>
    <row r="118" spans="2:26" x14ac:dyDescent="0.45">
      <c r="B118" s="24"/>
      <c r="C118" s="24" t="s">
        <v>32</v>
      </c>
      <c r="D118" s="22" t="s">
        <v>33</v>
      </c>
      <c r="E118" s="25">
        <v>547217.30000000005</v>
      </c>
      <c r="F118" s="25">
        <v>109.96666666666665</v>
      </c>
      <c r="G118" s="7">
        <f t="shared" si="2"/>
        <v>2.8366583541147037</v>
      </c>
      <c r="H118" s="7">
        <f t="shared" si="3"/>
        <v>1.1220646284833151</v>
      </c>
      <c r="T118" s="27">
        <v>88</v>
      </c>
      <c r="U118" s="27">
        <v>6.0873320983077947E-2</v>
      </c>
      <c r="V118" s="27">
        <v>0.65898407954365668</v>
      </c>
      <c r="W118" s="27">
        <v>0.84541592029702928</v>
      </c>
      <c r="Y118" s="27">
        <v>74.152542372881356</v>
      </c>
      <c r="Z118" s="27">
        <v>0.79867791836625202</v>
      </c>
    </row>
    <row r="119" spans="2:26" x14ac:dyDescent="0.45">
      <c r="B119" s="24">
        <v>2022</v>
      </c>
      <c r="C119" s="24" t="s">
        <v>24</v>
      </c>
      <c r="D119" s="22" t="s">
        <v>84</v>
      </c>
      <c r="E119" s="25">
        <v>543952.4</v>
      </c>
      <c r="F119" s="25">
        <v>111.3</v>
      </c>
      <c r="G119" s="7">
        <f t="shared" si="2"/>
        <v>1.2124886329190758</v>
      </c>
      <c r="H119" s="7">
        <f t="shared" si="3"/>
        <v>-0.59663683878416407</v>
      </c>
      <c r="T119" s="27">
        <v>89</v>
      </c>
      <c r="U119" s="27">
        <v>-2.2745070902032982E-3</v>
      </c>
      <c r="V119" s="27">
        <v>-0.13106613561390931</v>
      </c>
      <c r="W119" s="27">
        <v>-0.1681457884939202</v>
      </c>
      <c r="Y119" s="27">
        <v>75</v>
      </c>
      <c r="Z119" s="27">
        <v>0.80334040269430318</v>
      </c>
    </row>
    <row r="120" spans="2:26" x14ac:dyDescent="0.45">
      <c r="B120" s="24"/>
      <c r="C120" s="24" t="s">
        <v>27</v>
      </c>
      <c r="D120" s="22" t="s">
        <v>28</v>
      </c>
      <c r="E120" s="25">
        <v>549836.6</v>
      </c>
      <c r="F120" s="25">
        <v>112.26666666666665</v>
      </c>
      <c r="G120" s="7">
        <f t="shared" si="2"/>
        <v>0.86852351003292938</v>
      </c>
      <c r="H120" s="7">
        <f t="shared" si="3"/>
        <v>1.081749064807866</v>
      </c>
      <c r="T120" s="27">
        <v>90</v>
      </c>
      <c r="U120" s="27">
        <v>0.39494931889706164</v>
      </c>
      <c r="V120" s="27">
        <v>-0.19232400605510191</v>
      </c>
      <c r="W120" s="27">
        <v>-0.2467339980153706</v>
      </c>
      <c r="Y120" s="27">
        <v>75.847457627118644</v>
      </c>
      <c r="Z120" s="27">
        <v>0.82005918392016497</v>
      </c>
    </row>
    <row r="121" spans="2:26" x14ac:dyDescent="0.45">
      <c r="B121" s="24"/>
      <c r="C121" s="24" t="s">
        <v>29</v>
      </c>
      <c r="D121" s="22" t="s">
        <v>30</v>
      </c>
      <c r="E121" s="25">
        <v>549308.69999999995</v>
      </c>
      <c r="F121" s="25">
        <v>114.53333333333335</v>
      </c>
      <c r="G121" s="7">
        <f t="shared" si="2"/>
        <v>2.0190023752969353</v>
      </c>
      <c r="H121" s="7">
        <f t="shared" si="3"/>
        <v>-9.6010341981596525E-2</v>
      </c>
      <c r="T121" s="27">
        <v>91</v>
      </c>
      <c r="U121" s="27">
        <v>0.74215123982275877</v>
      </c>
      <c r="V121" s="27">
        <v>-0.5942754532700274</v>
      </c>
      <c r="W121" s="27">
        <v>-0.76240070865464749</v>
      </c>
      <c r="Y121" s="27">
        <v>76.694915254237287</v>
      </c>
      <c r="Z121" s="27">
        <v>0.88041500435120668</v>
      </c>
    </row>
    <row r="122" spans="2:26" x14ac:dyDescent="0.45">
      <c r="B122" s="24"/>
      <c r="C122" s="24" t="s">
        <v>32</v>
      </c>
      <c r="D122" s="22" t="s">
        <v>33</v>
      </c>
      <c r="E122" s="25">
        <v>550671.4</v>
      </c>
      <c r="F122" s="25">
        <v>113.90000000000002</v>
      </c>
      <c r="G122" s="7">
        <f t="shared" si="2"/>
        <v>-0.55296856810244321</v>
      </c>
      <c r="H122" s="7">
        <f t="shared" si="3"/>
        <v>0.24807544464525222</v>
      </c>
      <c r="T122" s="27">
        <v>92</v>
      </c>
      <c r="U122" s="27">
        <v>0.29955369281623057</v>
      </c>
      <c r="V122" s="27">
        <v>0.48249475805153175</v>
      </c>
      <c r="W122" s="27">
        <v>0.61899636513085876</v>
      </c>
      <c r="Y122" s="27">
        <v>77.542372881355931</v>
      </c>
      <c r="Z122" s="27">
        <v>0.90533377652779734</v>
      </c>
    </row>
    <row r="123" spans="2:26" x14ac:dyDescent="0.45">
      <c r="B123" s="24">
        <v>2023</v>
      </c>
      <c r="C123" s="24" t="s">
        <v>24</v>
      </c>
      <c r="D123" s="22" t="s">
        <v>85</v>
      </c>
      <c r="E123" s="25">
        <v>557430.30000000005</v>
      </c>
      <c r="F123" s="25">
        <v>113.63333333333333</v>
      </c>
      <c r="G123" s="7">
        <f t="shared" si="2"/>
        <v>-0.23412350014635308</v>
      </c>
      <c r="H123" s="7">
        <f t="shared" si="3"/>
        <v>1.2273925974728428</v>
      </c>
      <c r="T123" s="27">
        <v>93</v>
      </c>
      <c r="U123" s="27">
        <v>0.57826857951613186</v>
      </c>
      <c r="V123" s="27">
        <v>-0.18601138277348406</v>
      </c>
      <c r="W123" s="27">
        <v>-0.23863548336716678</v>
      </c>
      <c r="Y123" s="27">
        <v>78.389830508474574</v>
      </c>
      <c r="Z123" s="27">
        <v>0.94133802453946203</v>
      </c>
    </row>
    <row r="124" spans="2:26" x14ac:dyDescent="0.45">
      <c r="B124" s="24"/>
      <c r="C124" s="24" t="s">
        <v>27</v>
      </c>
      <c r="D124" s="22" t="s">
        <v>28</v>
      </c>
      <c r="E124" s="25">
        <v>562338</v>
      </c>
      <c r="F124" s="25">
        <v>115.33333333333333</v>
      </c>
      <c r="G124" s="7">
        <f t="shared" si="2"/>
        <v>1.4960398943971995</v>
      </c>
      <c r="H124" s="7">
        <f t="shared" si="3"/>
        <v>0.88041500435120668</v>
      </c>
      <c r="T124" s="27">
        <v>94</v>
      </c>
      <c r="U124" s="27">
        <v>0.21854346606737141</v>
      </c>
      <c r="V124" s="27">
        <v>0.60151571785279356</v>
      </c>
      <c r="W124" s="27">
        <v>0.77168930171090466</v>
      </c>
      <c r="Y124" s="27">
        <v>79.237288135593218</v>
      </c>
      <c r="Z124" s="27">
        <v>0.96471643569996957</v>
      </c>
    </row>
    <row r="125" spans="2:26" x14ac:dyDescent="0.45">
      <c r="B125" s="24"/>
      <c r="C125" s="24" t="s">
        <v>29</v>
      </c>
      <c r="D125" s="22" t="s">
        <v>30</v>
      </c>
      <c r="E125" s="25">
        <v>558240.30000000005</v>
      </c>
      <c r="F125" s="25">
        <v>115.33333333333333</v>
      </c>
      <c r="G125" s="7">
        <f t="shared" si="2"/>
        <v>0</v>
      </c>
      <c r="H125" s="7">
        <f t="shared" si="3"/>
        <v>-0.72868986268044011</v>
      </c>
      <c r="T125" s="27">
        <v>95</v>
      </c>
      <c r="U125" s="27">
        <v>0.50172762530970316</v>
      </c>
      <c r="V125" s="27">
        <v>-0.3788950479363018</v>
      </c>
      <c r="W125" s="27">
        <v>-0.48608747250597978</v>
      </c>
      <c r="Y125" s="27">
        <v>80.084745762711862</v>
      </c>
      <c r="Z125" s="27">
        <v>0.96565394280720795</v>
      </c>
    </row>
    <row r="126" spans="2:26" x14ac:dyDescent="0.45">
      <c r="B126" s="24"/>
      <c r="C126" s="24" t="s">
        <v>32</v>
      </c>
      <c r="D126" s="22" t="s">
        <v>33</v>
      </c>
      <c r="E126" s="25"/>
      <c r="F126" s="25"/>
      <c r="G126" s="32"/>
      <c r="H126" s="32"/>
      <c r="T126" s="27">
        <v>96</v>
      </c>
      <c r="U126" s="27">
        <v>-3.5502517157962321E-3</v>
      </c>
      <c r="V126" s="27">
        <v>7.95975110209238E-2</v>
      </c>
      <c r="W126" s="27">
        <v>0.10211628038071467</v>
      </c>
      <c r="Y126" s="27">
        <v>80.932203389830505</v>
      </c>
      <c r="Z126" s="27">
        <v>1.0065672783533728</v>
      </c>
    </row>
    <row r="127" spans="2:26" x14ac:dyDescent="0.7">
      <c r="T127" s="27">
        <v>97</v>
      </c>
      <c r="U127" s="27">
        <v>0.25160593373798812</v>
      </c>
      <c r="V127" s="27">
        <v>0.10716816525880168</v>
      </c>
      <c r="W127" s="27">
        <v>0.13748689212879797</v>
      </c>
      <c r="Y127" s="27">
        <v>81.779661016949149</v>
      </c>
      <c r="Z127" s="27">
        <v>1.0362163087975063</v>
      </c>
    </row>
    <row r="128" spans="2:26" x14ac:dyDescent="0.7">
      <c r="T128" s="27">
        <v>98</v>
      </c>
      <c r="U128" s="27">
        <v>-0.30062865019544704</v>
      </c>
      <c r="V128" s="27">
        <v>-0.25781941648651452</v>
      </c>
      <c r="W128" s="27">
        <v>-0.33075858131554442</v>
      </c>
      <c r="Y128" s="27">
        <v>82.627118644067792</v>
      </c>
      <c r="Z128" s="27">
        <v>1.081749064807866</v>
      </c>
    </row>
    <row r="129" spans="20:26" x14ac:dyDescent="0.7">
      <c r="T129" s="27">
        <v>99</v>
      </c>
      <c r="U129" s="27">
        <v>-0.11714485684874271</v>
      </c>
      <c r="V129" s="27">
        <v>-1.2607063474259717E-2</v>
      </c>
      <c r="W129" s="27">
        <v>-1.6173702066846748E-2</v>
      </c>
      <c r="Y129" s="27">
        <v>83.474576271186436</v>
      </c>
      <c r="Z129" s="27">
        <v>1.0859944914676305</v>
      </c>
    </row>
    <row r="130" spans="20:26" x14ac:dyDescent="0.7">
      <c r="T130" s="27">
        <v>100</v>
      </c>
      <c r="U130" s="27">
        <v>-0.26640302825078621</v>
      </c>
      <c r="V130" s="27">
        <v>0.49646680427987022</v>
      </c>
      <c r="W130" s="27">
        <v>0.63692121443638872</v>
      </c>
      <c r="Y130" s="27">
        <v>84.322033898305079</v>
      </c>
      <c r="Z130" s="27">
        <v>1.1004810369466043</v>
      </c>
    </row>
    <row r="131" spans="20:26" x14ac:dyDescent="0.7">
      <c r="T131" s="27">
        <v>101</v>
      </c>
      <c r="U131" s="27">
        <v>-1.6701604603739595E-2</v>
      </c>
      <c r="V131" s="27">
        <v>0.38974897283492349</v>
      </c>
      <c r="W131" s="27">
        <v>0.50001205914145286</v>
      </c>
      <c r="Y131" s="27">
        <v>85.169491525423723</v>
      </c>
      <c r="Z131" s="27">
        <v>1.1145663553424328</v>
      </c>
    </row>
    <row r="132" spans="20:26" x14ac:dyDescent="0.7">
      <c r="T132" s="27">
        <v>102</v>
      </c>
      <c r="U132" s="27">
        <v>-0.24662088750413488</v>
      </c>
      <c r="V132" s="27">
        <v>0.39258238867559103</v>
      </c>
      <c r="W132" s="27">
        <v>0.50364707087372551</v>
      </c>
      <c r="Y132" s="27">
        <v>86.016949152542367</v>
      </c>
      <c r="Z132" s="27">
        <v>1.1220646284833151</v>
      </c>
    </row>
    <row r="133" spans="20:26" x14ac:dyDescent="0.7">
      <c r="T133" s="27">
        <v>103</v>
      </c>
      <c r="U133" s="27">
        <v>-1.2772853261117862</v>
      </c>
      <c r="V133" s="27">
        <v>-1.4717351944600321</v>
      </c>
      <c r="W133" s="27">
        <v>-1.8881007940579955</v>
      </c>
      <c r="Y133" s="27">
        <v>86.86440677966101</v>
      </c>
      <c r="Z133" s="27">
        <v>1.1475204091128575</v>
      </c>
    </row>
    <row r="134" spans="20:26" x14ac:dyDescent="0.7">
      <c r="T134" s="27">
        <v>104</v>
      </c>
      <c r="U134" s="27">
        <v>-0.754193463759528</v>
      </c>
      <c r="V134" s="27">
        <v>1.2648024579841821</v>
      </c>
      <c r="W134" s="27">
        <v>1.62262513951948</v>
      </c>
      <c r="Y134" s="27">
        <v>87.711864406779654</v>
      </c>
      <c r="Z134" s="27">
        <v>1.1726898301797775</v>
      </c>
    </row>
    <row r="135" spans="20:26" x14ac:dyDescent="0.7">
      <c r="T135" s="27">
        <v>105</v>
      </c>
      <c r="U135" s="27">
        <v>-5.1799964431634624</v>
      </c>
      <c r="V135" s="27">
        <v>-2.5783578907066111</v>
      </c>
      <c r="W135" s="27">
        <v>-3.307795858340504</v>
      </c>
      <c r="Y135" s="27">
        <v>88.559322033898297</v>
      </c>
      <c r="Z135" s="27">
        <v>1.2238981030454426</v>
      </c>
    </row>
    <row r="136" spans="20:26" x14ac:dyDescent="0.7">
      <c r="T136" s="27">
        <v>106</v>
      </c>
      <c r="U136" s="27">
        <v>2.1694409004963626</v>
      </c>
      <c r="V136" s="27">
        <v>3.3468723331742245</v>
      </c>
      <c r="W136" s="27">
        <v>4.2937291529509594</v>
      </c>
      <c r="Y136" s="27">
        <v>89.406779661016941</v>
      </c>
      <c r="Z136" s="27">
        <v>1.2240971430504288</v>
      </c>
    </row>
    <row r="137" spans="20:26" x14ac:dyDescent="0.7">
      <c r="T137" s="27">
        <v>107</v>
      </c>
      <c r="U137" s="27">
        <v>2.4026002552250012</v>
      </c>
      <c r="V137" s="27">
        <v>-0.55166530956191684</v>
      </c>
      <c r="W137" s="27">
        <v>-0.70773581617055747</v>
      </c>
      <c r="Y137" s="27">
        <v>90.254237288135585</v>
      </c>
      <c r="Z137" s="27">
        <v>1.2273925974728428</v>
      </c>
    </row>
    <row r="138" spans="20:26" x14ac:dyDescent="0.7">
      <c r="T138" s="27">
        <v>108</v>
      </c>
      <c r="U138" s="27">
        <v>1.1153685811679892</v>
      </c>
      <c r="V138" s="27">
        <v>-0.83743107451262655</v>
      </c>
      <c r="W138" s="27">
        <v>-1.0743469903471619</v>
      </c>
      <c r="Y138" s="27">
        <v>91.101694915254228</v>
      </c>
      <c r="Z138" s="27">
        <v>1.281891355592407</v>
      </c>
    </row>
    <row r="139" spans="20:26" x14ac:dyDescent="0.7">
      <c r="T139" s="27">
        <v>109</v>
      </c>
      <c r="U139" s="27">
        <v>1.0458214087547024</v>
      </c>
      <c r="V139" s="27">
        <v>-0.67228843430311014</v>
      </c>
      <c r="W139" s="27">
        <v>-0.86248418290317674</v>
      </c>
      <c r="Y139" s="27">
        <v>91.949152542372872</v>
      </c>
      <c r="Z139" s="27">
        <v>1.3596057360011145</v>
      </c>
    </row>
    <row r="140" spans="20:26" x14ac:dyDescent="0.7">
      <c r="T140" s="27">
        <v>110</v>
      </c>
      <c r="U140" s="27">
        <v>-0.75295944808835968</v>
      </c>
      <c r="V140" s="27">
        <v>0.31954710231303607</v>
      </c>
      <c r="W140" s="27">
        <v>0.40994952073394864</v>
      </c>
      <c r="Y140" s="27">
        <v>92.796610169491515</v>
      </c>
      <c r="Z140" s="27">
        <v>1.3606507009536131</v>
      </c>
    </row>
    <row r="141" spans="20:26" x14ac:dyDescent="0.7">
      <c r="T141" s="27">
        <v>111</v>
      </c>
      <c r="U141" s="27">
        <v>1.0158377067295898</v>
      </c>
      <c r="V141" s="27">
        <v>0.10622692175372528</v>
      </c>
      <c r="W141" s="27">
        <v>0.13627936334506952</v>
      </c>
      <c r="Y141" s="27">
        <v>93.644067796610159</v>
      </c>
      <c r="Z141" s="27">
        <v>1.3714182172746661</v>
      </c>
    </row>
    <row r="142" spans="20:26" x14ac:dyDescent="0.7">
      <c r="T142" s="27">
        <v>112</v>
      </c>
      <c r="U142" s="27">
        <v>0.50507091663349268</v>
      </c>
      <c r="V142" s="27">
        <v>-1.1017077554176566</v>
      </c>
      <c r="W142" s="27">
        <v>-1.4133896475765901</v>
      </c>
      <c r="Y142" s="27">
        <v>94.491525423728802</v>
      </c>
      <c r="Z142" s="27">
        <v>1.5181852580839319</v>
      </c>
    </row>
    <row r="143" spans="20:26" x14ac:dyDescent="0.7">
      <c r="T143" s="27">
        <v>113</v>
      </c>
      <c r="U143" s="27">
        <v>0.39690121033442682</v>
      </c>
      <c r="V143" s="27">
        <v>0.68484785447343921</v>
      </c>
      <c r="W143" s="27">
        <v>0.87859676299623257</v>
      </c>
      <c r="Y143" s="27">
        <v>95.33898305084746</v>
      </c>
      <c r="Z143" s="27">
        <v>1.7092709179356689</v>
      </c>
    </row>
    <row r="144" spans="20:26" x14ac:dyDescent="0.7">
      <c r="T144" s="27">
        <v>114</v>
      </c>
      <c r="U144" s="27">
        <v>0.7587023136401313</v>
      </c>
      <c r="V144" s="27">
        <v>-0.85471265562172782</v>
      </c>
      <c r="W144" s="27">
        <v>-1.0965176682907869</v>
      </c>
      <c r="Y144" s="27">
        <v>96.186440677966104</v>
      </c>
      <c r="Z144" s="27">
        <v>1.8111206792002434</v>
      </c>
    </row>
    <row r="145" spans="20:26" x14ac:dyDescent="0.7">
      <c r="T145" s="27">
        <v>115</v>
      </c>
      <c r="U145" s="27">
        <v>-5.0127777105232141E-2</v>
      </c>
      <c r="V145" s="27">
        <v>0.29820322175048436</v>
      </c>
      <c r="W145" s="27">
        <v>0.3825672864909071</v>
      </c>
      <c r="Y145" s="27">
        <v>97.033898305084747</v>
      </c>
      <c r="Z145" s="27">
        <v>1.8509349456630844</v>
      </c>
    </row>
    <row r="146" spans="20:26" x14ac:dyDescent="0.7">
      <c r="T146" s="27">
        <v>116</v>
      </c>
      <c r="U146" s="27">
        <v>5.0142206858031585E-2</v>
      </c>
      <c r="V146" s="27">
        <v>1.1772503906148113</v>
      </c>
      <c r="W146" s="27">
        <v>1.5103038954914889</v>
      </c>
      <c r="Y146" s="27">
        <v>97.881355932203391</v>
      </c>
      <c r="Z146" s="27">
        <v>1.9756786572355196</v>
      </c>
    </row>
    <row r="147" spans="20:26" x14ac:dyDescent="0.7">
      <c r="T147" s="27">
        <v>117</v>
      </c>
      <c r="U147" s="27">
        <v>0.59424175005246882</v>
      </c>
      <c r="V147" s="27">
        <v>0.28617325429873786</v>
      </c>
      <c r="W147" s="27">
        <v>0.36713394550427131</v>
      </c>
      <c r="Y147" s="27">
        <v>98.728813559322035</v>
      </c>
      <c r="Z147" s="27">
        <v>2.4243293787436357</v>
      </c>
    </row>
    <row r="148" spans="20:26" ht="14.65" thickBot="1" x14ac:dyDescent="0.75">
      <c r="T148" s="28">
        <v>118</v>
      </c>
      <c r="U148" s="28">
        <v>0.12376906191834239</v>
      </c>
      <c r="V148" s="28">
        <v>-0.85245892459878247</v>
      </c>
      <c r="W148" s="28">
        <v>-1.0936263388247021</v>
      </c>
      <c r="Y148" s="28">
        <v>99.576271186440678</v>
      </c>
      <c r="Z148" s="28">
        <v>5.5163132336705871</v>
      </c>
    </row>
  </sheetData>
  <sortState ref="Z31:Z148">
    <sortCondition ref="Z31"/>
  </sortState>
  <mergeCells count="1">
    <mergeCell ref="X26:AB26"/>
  </mergeCells>
  <phoneticPr fontId="1"/>
  <pageMargins left="0.7" right="0.7" top="0.75" bottom="0.75" header="0.3" footer="0.3"/>
  <pageSetup paperSize="8" scale="56"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6ED3C-A54D-49FC-96A4-A3EB510E9FDD}">
  <sheetPr>
    <pageSetUpPr fitToPage="1"/>
  </sheetPr>
  <dimension ref="B3:AB148"/>
  <sheetViews>
    <sheetView workbookViewId="0"/>
  </sheetViews>
  <sheetFormatPr defaultColWidth="8.75" defaultRowHeight="14.25" x14ac:dyDescent="0.7"/>
  <cols>
    <col min="1" max="1" width="3.1875" style="18" customWidth="1"/>
    <col min="2" max="2" width="6.6875" style="19" customWidth="1"/>
    <col min="3" max="3" width="8.75" style="19"/>
    <col min="4" max="4" width="13.0625" style="19" customWidth="1"/>
    <col min="5" max="5" width="15.25" style="19" customWidth="1"/>
    <col min="6" max="6" width="11.8125" style="19" customWidth="1"/>
    <col min="7" max="7" width="13.1875" style="19" customWidth="1"/>
    <col min="8" max="8" width="13.3125" style="19" customWidth="1"/>
    <col min="9" max="9" width="4.3125" style="18" customWidth="1"/>
    <col min="10" max="12" width="8.75" style="18"/>
    <col min="13" max="13" width="8.75" style="20"/>
    <col min="14" max="16" width="8.75" style="18"/>
    <col min="17" max="17" width="4.8125" style="18" customWidth="1"/>
    <col min="18" max="16384" width="8.75" style="18"/>
  </cols>
  <sheetData>
    <row r="3" spans="2:21" x14ac:dyDescent="0.7">
      <c r="B3" s="81" t="s">
        <v>108</v>
      </c>
    </row>
    <row r="4" spans="2:21" x14ac:dyDescent="0.7">
      <c r="D4" s="81" t="s">
        <v>18</v>
      </c>
    </row>
    <row r="5" spans="2:21" x14ac:dyDescent="0.7">
      <c r="D5" s="19" t="s">
        <v>19</v>
      </c>
      <c r="G5" s="82"/>
      <c r="H5" s="82"/>
      <c r="T5" s="17" t="s">
        <v>111</v>
      </c>
    </row>
    <row r="6" spans="2:21" ht="35.75" customHeight="1" x14ac:dyDescent="0.7">
      <c r="D6" s="83"/>
      <c r="E6" s="23" t="s">
        <v>20</v>
      </c>
      <c r="F6" s="23" t="s">
        <v>21</v>
      </c>
      <c r="G6" s="23" t="s">
        <v>22</v>
      </c>
      <c r="H6" s="23" t="s">
        <v>23</v>
      </c>
    </row>
    <row r="7" spans="2:21" x14ac:dyDescent="0.45">
      <c r="B7" s="84"/>
      <c r="C7" s="84"/>
      <c r="D7" s="83"/>
      <c r="E7" s="25"/>
      <c r="F7" s="25"/>
      <c r="G7" s="85" t="s">
        <v>2</v>
      </c>
      <c r="H7" s="85" t="s">
        <v>3</v>
      </c>
      <c r="T7" s="18" t="s">
        <v>26</v>
      </c>
    </row>
    <row r="8" spans="2:21" ht="14.65" thickBot="1" x14ac:dyDescent="0.5">
      <c r="B8" s="84"/>
      <c r="C8" s="84" t="s">
        <v>32</v>
      </c>
      <c r="D8" s="83" t="s">
        <v>33</v>
      </c>
      <c r="E8" s="25">
        <v>542945.9</v>
      </c>
      <c r="F8" s="25">
        <v>119.26666666666667</v>
      </c>
      <c r="G8" s="7">
        <v>1.9663721858079271</v>
      </c>
      <c r="H8" s="7">
        <v>0.14787578655273137</v>
      </c>
    </row>
    <row r="9" spans="2:21" x14ac:dyDescent="0.45">
      <c r="B9" s="84">
        <v>2017</v>
      </c>
      <c r="C9" s="84" t="s">
        <v>24</v>
      </c>
      <c r="D9" s="83" t="s">
        <v>79</v>
      </c>
      <c r="E9" s="25">
        <v>547192</v>
      </c>
      <c r="F9" s="25">
        <v>119.93333333333334</v>
      </c>
      <c r="G9" s="7">
        <v>0.55897149245389244</v>
      </c>
      <c r="H9" s="7">
        <v>0.78204845086776231</v>
      </c>
      <c r="T9" s="26" t="s">
        <v>31</v>
      </c>
      <c r="U9" s="26"/>
    </row>
    <row r="10" spans="2:21" x14ac:dyDescent="0.45">
      <c r="B10" s="84"/>
      <c r="C10" s="84" t="s">
        <v>27</v>
      </c>
      <c r="D10" s="83" t="s">
        <v>28</v>
      </c>
      <c r="E10" s="25">
        <v>549338.4</v>
      </c>
      <c r="F10" s="25">
        <v>121.66666666666667</v>
      </c>
      <c r="G10" s="7">
        <v>1.4452473596442417</v>
      </c>
      <c r="H10" s="7">
        <v>0.39225719674264781</v>
      </c>
      <c r="T10" s="27" t="s">
        <v>34</v>
      </c>
      <c r="U10" s="27">
        <v>0.80165443417695192</v>
      </c>
    </row>
    <row r="11" spans="2:21" x14ac:dyDescent="0.45">
      <c r="B11" s="84"/>
      <c r="C11" s="84" t="s">
        <v>29</v>
      </c>
      <c r="D11" s="83" t="s">
        <v>30</v>
      </c>
      <c r="E11" s="25">
        <v>553843.30000000005</v>
      </c>
      <c r="F11" s="25">
        <v>122.03333333333335</v>
      </c>
      <c r="G11" s="7">
        <v>0.30136986301370428</v>
      </c>
      <c r="H11" s="7">
        <v>0.82005918392016497</v>
      </c>
      <c r="T11" s="30" t="s">
        <v>36</v>
      </c>
      <c r="U11" s="30">
        <v>0.6426498318355689</v>
      </c>
    </row>
    <row r="12" spans="2:21" x14ac:dyDescent="0.45">
      <c r="B12" s="84"/>
      <c r="C12" s="84" t="s">
        <v>32</v>
      </c>
      <c r="D12" s="83" t="s">
        <v>33</v>
      </c>
      <c r="E12" s="25">
        <v>554523.6</v>
      </c>
      <c r="F12" s="25">
        <v>123.5</v>
      </c>
      <c r="G12" s="7">
        <v>1.2018574160065327</v>
      </c>
      <c r="H12" s="7">
        <v>0.12283257737340136</v>
      </c>
      <c r="T12" s="27" t="s">
        <v>37</v>
      </c>
      <c r="U12" s="27">
        <v>0.63956922693759966</v>
      </c>
    </row>
    <row r="13" spans="2:21" x14ac:dyDescent="0.45">
      <c r="B13" s="84">
        <v>2018</v>
      </c>
      <c r="C13" s="84" t="s">
        <v>24</v>
      </c>
      <c r="D13" s="83" t="s">
        <v>80</v>
      </c>
      <c r="E13" s="25">
        <v>554945.30000000005</v>
      </c>
      <c r="F13" s="25">
        <v>123</v>
      </c>
      <c r="G13" s="7">
        <v>-0.40485829959514774</v>
      </c>
      <c r="H13" s="7">
        <v>7.6047259305127568E-2</v>
      </c>
      <c r="T13" s="27" t="s">
        <v>38</v>
      </c>
      <c r="U13" s="27">
        <v>0.78283175992058907</v>
      </c>
    </row>
    <row r="14" spans="2:21" ht="14.65" thickBot="1" x14ac:dyDescent="0.5">
      <c r="B14" s="84"/>
      <c r="C14" s="84" t="s">
        <v>27</v>
      </c>
      <c r="D14" s="83" t="s">
        <v>28</v>
      </c>
      <c r="E14" s="25">
        <v>556936.30000000005</v>
      </c>
      <c r="F14" s="25">
        <v>123.5</v>
      </c>
      <c r="G14" s="7">
        <v>0.40650406504066439</v>
      </c>
      <c r="H14" s="7">
        <v>0.3587740989967898</v>
      </c>
      <c r="T14" s="28" t="s">
        <v>39</v>
      </c>
      <c r="U14" s="28">
        <v>118</v>
      </c>
    </row>
    <row r="15" spans="2:21" x14ac:dyDescent="0.45">
      <c r="B15" s="84"/>
      <c r="C15" s="84" t="s">
        <v>29</v>
      </c>
      <c r="D15" s="83" t="s">
        <v>30</v>
      </c>
      <c r="E15" s="25">
        <v>553826.1</v>
      </c>
      <c r="F15" s="25">
        <v>121.83333333333333</v>
      </c>
      <c r="G15" s="7">
        <v>-1.3495276653171402</v>
      </c>
      <c r="H15" s="7">
        <v>-0.55844806668196156</v>
      </c>
    </row>
    <row r="16" spans="2:21" ht="14.65" thickBot="1" x14ac:dyDescent="0.5">
      <c r="B16" s="84"/>
      <c r="C16" s="84" t="s">
        <v>32</v>
      </c>
      <c r="D16" s="83" t="s">
        <v>33</v>
      </c>
      <c r="E16" s="25">
        <v>553107.5</v>
      </c>
      <c r="F16" s="25">
        <v>120.89999999999999</v>
      </c>
      <c r="G16" s="7">
        <v>-0.76607387140903427</v>
      </c>
      <c r="H16" s="7">
        <v>-0.12975192032300242</v>
      </c>
      <c r="T16" s="18" t="s">
        <v>41</v>
      </c>
    </row>
    <row r="17" spans="2:28" x14ac:dyDescent="0.45">
      <c r="B17" s="84">
        <v>2019</v>
      </c>
      <c r="C17" s="84" t="s">
        <v>24</v>
      </c>
      <c r="D17" s="83" t="s">
        <v>81</v>
      </c>
      <c r="E17" s="25">
        <v>554380</v>
      </c>
      <c r="F17" s="25">
        <v>119.39999999999999</v>
      </c>
      <c r="G17" s="7">
        <v>-1.2406947890818856</v>
      </c>
      <c r="H17" s="7">
        <v>0.23006377602908401</v>
      </c>
      <c r="T17" s="29"/>
      <c r="U17" s="29" t="s">
        <v>42</v>
      </c>
      <c r="V17" s="29" t="s">
        <v>43</v>
      </c>
      <c r="W17" s="29" t="s">
        <v>44</v>
      </c>
      <c r="X17" s="29" t="s">
        <v>45</v>
      </c>
      <c r="Y17" s="29" t="s">
        <v>46</v>
      </c>
    </row>
    <row r="18" spans="2:28" x14ac:dyDescent="0.45">
      <c r="B18" s="84"/>
      <c r="C18" s="84" t="s">
        <v>27</v>
      </c>
      <c r="D18" s="83" t="s">
        <v>28</v>
      </c>
      <c r="E18" s="25">
        <v>556448.1</v>
      </c>
      <c r="F18" s="25">
        <v>118.86666666666667</v>
      </c>
      <c r="G18" s="7">
        <v>-0.44667783361249747</v>
      </c>
      <c r="H18" s="7">
        <v>0.3730473682311839</v>
      </c>
      <c r="T18" s="27" t="s">
        <v>47</v>
      </c>
      <c r="U18" s="27">
        <v>1</v>
      </c>
      <c r="V18" s="27">
        <v>127.84250460923846</v>
      </c>
      <c r="W18" s="27">
        <v>127.84250460923846</v>
      </c>
      <c r="X18" s="27">
        <v>208.61157244124692</v>
      </c>
      <c r="Y18" s="27">
        <v>1.1020871377059849E-27</v>
      </c>
    </row>
    <row r="19" spans="2:28" x14ac:dyDescent="0.45">
      <c r="B19" s="84"/>
      <c r="C19" s="84" t="s">
        <v>29</v>
      </c>
      <c r="D19" s="83" t="s">
        <v>30</v>
      </c>
      <c r="E19" s="25">
        <v>557260.30000000005</v>
      </c>
      <c r="F19" s="25">
        <v>117.46666666666665</v>
      </c>
      <c r="G19" s="7">
        <v>-1.1777902411665906</v>
      </c>
      <c r="H19" s="7">
        <v>0.14596150117145612</v>
      </c>
      <c r="T19" s="27" t="s">
        <v>49</v>
      </c>
      <c r="U19" s="27">
        <v>116</v>
      </c>
      <c r="V19" s="27">
        <v>71.087765463482555</v>
      </c>
      <c r="W19" s="27">
        <v>0.61282556434036684</v>
      </c>
      <c r="X19" s="27"/>
      <c r="Y19" s="27"/>
    </row>
    <row r="20" spans="2:28" ht="14.65" thickBot="1" x14ac:dyDescent="0.5">
      <c r="B20" s="84"/>
      <c r="C20" s="84" t="s">
        <v>32</v>
      </c>
      <c r="D20" s="83" t="s">
        <v>33</v>
      </c>
      <c r="E20" s="25">
        <v>541941.1</v>
      </c>
      <c r="F20" s="25">
        <v>112.23333333333333</v>
      </c>
      <c r="G20" s="7">
        <v>-4.4551645856980571</v>
      </c>
      <c r="H20" s="7">
        <v>-2.7490205205718183</v>
      </c>
      <c r="T20" s="28" t="s">
        <v>50</v>
      </c>
      <c r="U20" s="28">
        <v>117</v>
      </c>
      <c r="V20" s="28">
        <v>198.93027007272102</v>
      </c>
      <c r="W20" s="28"/>
      <c r="X20" s="28"/>
      <c r="Y20" s="28"/>
    </row>
    <row r="21" spans="2:28" ht="14.65" thickBot="1" x14ac:dyDescent="0.5">
      <c r="B21" s="84">
        <v>2020</v>
      </c>
      <c r="C21" s="84" t="s">
        <v>24</v>
      </c>
      <c r="D21" s="83" t="s">
        <v>82</v>
      </c>
      <c r="E21" s="25">
        <v>544708.30000000005</v>
      </c>
      <c r="F21" s="25">
        <v>109.10000000000001</v>
      </c>
      <c r="G21" s="7">
        <v>-2.7918027918027946</v>
      </c>
      <c r="H21" s="7">
        <v>0.51060899422465411</v>
      </c>
    </row>
    <row r="22" spans="2:28" x14ac:dyDescent="0.45">
      <c r="B22" s="84"/>
      <c r="C22" s="84" t="s">
        <v>27</v>
      </c>
      <c r="D22" s="83" t="s">
        <v>28</v>
      </c>
      <c r="E22" s="25">
        <v>502447.9</v>
      </c>
      <c r="F22" s="25">
        <v>90.7</v>
      </c>
      <c r="G22" s="7">
        <v>-16.865261228230992</v>
      </c>
      <c r="H22" s="7">
        <v>-7.7583543338700736</v>
      </c>
      <c r="T22" s="29"/>
      <c r="U22" s="29" t="s">
        <v>51</v>
      </c>
      <c r="V22" s="29" t="s">
        <v>38</v>
      </c>
      <c r="W22" s="29" t="s">
        <v>52</v>
      </c>
      <c r="X22" s="29" t="s">
        <v>53</v>
      </c>
      <c r="Y22" s="29" t="s">
        <v>54</v>
      </c>
      <c r="Z22" s="29" t="s">
        <v>55</v>
      </c>
      <c r="AA22" s="29" t="s">
        <v>56</v>
      </c>
      <c r="AB22" s="29" t="s">
        <v>57</v>
      </c>
    </row>
    <row r="23" spans="2:28" x14ac:dyDescent="0.45">
      <c r="B23" s="84"/>
      <c r="C23" s="84" t="s">
        <v>29</v>
      </c>
      <c r="D23" s="83" t="s">
        <v>30</v>
      </c>
      <c r="E23" s="25">
        <v>530164.5</v>
      </c>
      <c r="F23" s="25">
        <v>96.59999999999998</v>
      </c>
      <c r="G23" s="7">
        <v>6.50496141124583</v>
      </c>
      <c r="H23" s="7">
        <v>5.5163132336705871</v>
      </c>
      <c r="T23" s="30" t="s">
        <v>59</v>
      </c>
      <c r="U23" s="30">
        <v>0.12376906191834239</v>
      </c>
      <c r="V23" s="27">
        <v>7.2250744842244613E-2</v>
      </c>
      <c r="W23" s="27">
        <v>1.7130489407214429</v>
      </c>
      <c r="X23" s="27">
        <v>8.9375040079630166E-2</v>
      </c>
      <c r="Y23" s="27">
        <v>-1.9332642013244278E-2</v>
      </c>
      <c r="Z23" s="27">
        <v>0.26687076584992908</v>
      </c>
      <c r="AA23" s="27">
        <v>-1.9332642013244278E-2</v>
      </c>
      <c r="AB23" s="27">
        <v>0.26687076584992908</v>
      </c>
    </row>
    <row r="24" spans="2:28" ht="14.65" thickBot="1" x14ac:dyDescent="0.5">
      <c r="B24" s="84"/>
      <c r="C24" s="84" t="s">
        <v>32</v>
      </c>
      <c r="D24" s="83" t="s">
        <v>33</v>
      </c>
      <c r="E24" s="25">
        <v>539977.5</v>
      </c>
      <c r="F24" s="25">
        <v>103.60000000000001</v>
      </c>
      <c r="G24" s="7">
        <v>7.2463768115942315</v>
      </c>
      <c r="H24" s="7">
        <v>1.8509349456630844</v>
      </c>
      <c r="T24" s="31" t="s">
        <v>60</v>
      </c>
      <c r="U24" s="31">
        <v>0.31447870467631772</v>
      </c>
      <c r="V24" s="28">
        <v>2.1773189060763705E-2</v>
      </c>
      <c r="W24" s="28">
        <v>14.443391999154727</v>
      </c>
      <c r="X24" s="31">
        <v>1.1020871377059928E-27</v>
      </c>
      <c r="Y24" s="28">
        <v>0.27135416026611131</v>
      </c>
      <c r="Z24" s="28">
        <v>0.35760324908652413</v>
      </c>
      <c r="AA24" s="28">
        <v>0.27135416026611131</v>
      </c>
      <c r="AB24" s="28">
        <v>0.35760324908652413</v>
      </c>
    </row>
    <row r="25" spans="2:28" x14ac:dyDescent="0.45">
      <c r="B25" s="84">
        <v>2021</v>
      </c>
      <c r="C25" s="84" t="s">
        <v>24</v>
      </c>
      <c r="D25" s="83" t="s">
        <v>83</v>
      </c>
      <c r="E25" s="25">
        <v>541478.30000000005</v>
      </c>
      <c r="F25" s="25">
        <v>106.86666666666667</v>
      </c>
      <c r="G25" s="7">
        <v>3.1531531531531414</v>
      </c>
      <c r="H25" s="7">
        <v>0.27793750665536265</v>
      </c>
      <c r="X25" s="108" t="s">
        <v>215</v>
      </c>
    </row>
    <row r="26" spans="2:28" x14ac:dyDescent="0.45">
      <c r="B26" s="84"/>
      <c r="C26" s="84" t="s">
        <v>27</v>
      </c>
      <c r="D26" s="83" t="s">
        <v>28</v>
      </c>
      <c r="E26" s="25">
        <v>543500.9</v>
      </c>
      <c r="F26" s="25">
        <v>110</v>
      </c>
      <c r="G26" s="7">
        <v>2.9320024953212567</v>
      </c>
      <c r="H26" s="7">
        <v>0.37353297445159228</v>
      </c>
      <c r="X26" s="110">
        <v>1.1020871377059928E-27</v>
      </c>
      <c r="Y26" s="110"/>
      <c r="Z26" s="110"/>
      <c r="AA26" s="110"/>
      <c r="AB26" s="110"/>
    </row>
    <row r="27" spans="2:28" x14ac:dyDescent="0.45">
      <c r="B27" s="84"/>
      <c r="C27" s="84" t="s">
        <v>29</v>
      </c>
      <c r="D27" s="83" t="s">
        <v>30</v>
      </c>
      <c r="E27" s="25">
        <v>541145.30000000005</v>
      </c>
      <c r="F27" s="25">
        <v>106.93333333333334</v>
      </c>
      <c r="G27" s="7">
        <v>-2.7878787878787818</v>
      </c>
      <c r="H27" s="7">
        <v>-0.43341234577532362</v>
      </c>
    </row>
    <row r="28" spans="2:28" x14ac:dyDescent="0.45">
      <c r="B28" s="84"/>
      <c r="C28" s="84" t="s">
        <v>32</v>
      </c>
      <c r="D28" s="83" t="s">
        <v>33</v>
      </c>
      <c r="E28" s="25">
        <v>547217.30000000005</v>
      </c>
      <c r="F28" s="25">
        <v>109.96666666666665</v>
      </c>
      <c r="G28" s="7">
        <v>2.8366583541147037</v>
      </c>
      <c r="H28" s="7">
        <v>1.1220646284833151</v>
      </c>
      <c r="T28" s="18" t="s">
        <v>96</v>
      </c>
      <c r="Y28" s="18" t="s">
        <v>100</v>
      </c>
    </row>
    <row r="29" spans="2:28" ht="14.65" thickBot="1" x14ac:dyDescent="0.5">
      <c r="B29" s="84">
        <v>2022</v>
      </c>
      <c r="C29" s="84" t="s">
        <v>24</v>
      </c>
      <c r="D29" s="83" t="s">
        <v>84</v>
      </c>
      <c r="E29" s="25">
        <v>543952.4</v>
      </c>
      <c r="F29" s="25">
        <v>111.3</v>
      </c>
      <c r="G29" s="7">
        <v>1.2124886329190758</v>
      </c>
      <c r="H29" s="7">
        <v>-0.59663683878416407</v>
      </c>
    </row>
    <row r="30" spans="2:28" x14ac:dyDescent="0.45">
      <c r="B30" s="84"/>
      <c r="C30" s="84" t="s">
        <v>27</v>
      </c>
      <c r="D30" s="83" t="s">
        <v>28</v>
      </c>
      <c r="E30" s="25">
        <v>549836.6</v>
      </c>
      <c r="F30" s="25">
        <v>112.26666666666665</v>
      </c>
      <c r="G30" s="7">
        <v>0.86852351003292938</v>
      </c>
      <c r="H30" s="7">
        <v>1.081749064807866</v>
      </c>
      <c r="T30" s="29" t="s">
        <v>97</v>
      </c>
      <c r="U30" s="29" t="s">
        <v>98</v>
      </c>
      <c r="V30" s="29" t="s">
        <v>49</v>
      </c>
      <c r="W30" s="29" t="s">
        <v>99</v>
      </c>
      <c r="Y30" s="29" t="s">
        <v>101</v>
      </c>
      <c r="Z30" s="29" t="s">
        <v>87</v>
      </c>
    </row>
    <row r="31" spans="2:28" x14ac:dyDescent="0.45">
      <c r="B31" s="84"/>
      <c r="C31" s="84" t="s">
        <v>29</v>
      </c>
      <c r="D31" s="83" t="s">
        <v>30</v>
      </c>
      <c r="E31" s="25">
        <v>549308.69999999995</v>
      </c>
      <c r="F31" s="25">
        <v>114.53333333333335</v>
      </c>
      <c r="G31" s="7">
        <v>2.0190023752969353</v>
      </c>
      <c r="H31" s="7">
        <v>-9.6010341981596525E-2</v>
      </c>
      <c r="T31" s="27">
        <v>1</v>
      </c>
      <c r="U31" s="27">
        <v>0.62900082594669893</v>
      </c>
      <c r="V31" s="27">
        <v>-1.1823101503504976</v>
      </c>
      <c r="W31" s="27">
        <v>-1.5167951015254637</v>
      </c>
      <c r="Y31" s="27">
        <v>0.42372881355932202</v>
      </c>
      <c r="Z31" s="27">
        <v>-7.7583543338700736</v>
      </c>
    </row>
    <row r="32" spans="2:28" x14ac:dyDescent="0.45">
      <c r="B32" s="84"/>
      <c r="C32" s="84" t="s">
        <v>32</v>
      </c>
      <c r="D32" s="83" t="s">
        <v>33</v>
      </c>
      <c r="E32" s="25">
        <v>550671.4</v>
      </c>
      <c r="F32" s="25">
        <v>113.90000000000002</v>
      </c>
      <c r="G32" s="7">
        <v>-0.55296856810244321</v>
      </c>
      <c r="H32" s="7">
        <v>0.24807544464525222</v>
      </c>
      <c r="T32" s="27">
        <v>2</v>
      </c>
      <c r="U32" s="27">
        <v>0.80885970457230039</v>
      </c>
      <c r="V32" s="27">
        <v>0.33866070454055708</v>
      </c>
      <c r="W32" s="27">
        <v>0.43447051315088386</v>
      </c>
      <c r="Y32" s="27">
        <v>1.271186440677966</v>
      </c>
      <c r="Z32" s="27">
        <v>-4.8258518073055114</v>
      </c>
    </row>
    <row r="33" spans="2:26" x14ac:dyDescent="0.45">
      <c r="B33" s="84">
        <v>2023</v>
      </c>
      <c r="C33" s="84" t="s">
        <v>24</v>
      </c>
      <c r="D33" s="83" t="s">
        <v>85</v>
      </c>
      <c r="E33" s="25">
        <v>557430.30000000005</v>
      </c>
      <c r="F33" s="25">
        <v>113.63333333333333</v>
      </c>
      <c r="G33" s="7">
        <v>-0.23412350014635308</v>
      </c>
      <c r="H33" s="7">
        <v>1.2273925974728428</v>
      </c>
      <c r="T33" s="27">
        <v>3</v>
      </c>
      <c r="U33" s="27">
        <v>0.61041079886587668</v>
      </c>
      <c r="V33" s="27">
        <v>-0.99866934711439215</v>
      </c>
      <c r="W33" s="27">
        <v>-1.2812008535135093</v>
      </c>
      <c r="Y33" s="27">
        <v>2.1186440677966099</v>
      </c>
      <c r="Z33" s="27">
        <v>-2.7490205205718183</v>
      </c>
    </row>
    <row r="34" spans="2:26" x14ac:dyDescent="0.45">
      <c r="B34" s="84"/>
      <c r="C34" s="84" t="s">
        <v>27</v>
      </c>
      <c r="D34" s="83" t="s">
        <v>28</v>
      </c>
      <c r="E34" s="25">
        <v>562338</v>
      </c>
      <c r="F34" s="25">
        <v>115.33333333333333</v>
      </c>
      <c r="G34" s="7">
        <v>1.4960398943971995</v>
      </c>
      <c r="H34" s="7">
        <v>0.88041500435120668</v>
      </c>
      <c r="T34" s="27">
        <v>4</v>
      </c>
      <c r="U34" s="27">
        <v>0.12376906191834239</v>
      </c>
      <c r="V34" s="27">
        <v>0.9767119750282619</v>
      </c>
      <c r="W34" s="27">
        <v>1.2530315661122795</v>
      </c>
      <c r="Y34" s="27">
        <v>2.9661016949152543</v>
      </c>
      <c r="Z34" s="27">
        <v>-2.4760423832868099</v>
      </c>
    </row>
    <row r="35" spans="2:26" x14ac:dyDescent="0.45">
      <c r="B35" s="84"/>
      <c r="C35" s="84" t="s">
        <v>29</v>
      </c>
      <c r="D35" s="83" t="s">
        <v>30</v>
      </c>
      <c r="E35" s="25">
        <v>558240.30000000005</v>
      </c>
      <c r="F35" s="25">
        <v>115.33333333333333</v>
      </c>
      <c r="G35" s="7">
        <v>0</v>
      </c>
      <c r="H35" s="7">
        <v>-0.72868986268044011</v>
      </c>
      <c r="T35" s="27">
        <v>5</v>
      </c>
      <c r="U35" s="27">
        <v>0.45390248030525893</v>
      </c>
      <c r="V35" s="27">
        <v>0.4874355442342031</v>
      </c>
      <c r="W35" s="27">
        <v>0.62533493904679693</v>
      </c>
      <c r="Y35" s="27">
        <v>3.8135593220338979</v>
      </c>
      <c r="Z35" s="27">
        <v>-1.7890090297509573</v>
      </c>
    </row>
    <row r="36" spans="2:26" x14ac:dyDescent="0.45">
      <c r="B36" s="84"/>
      <c r="C36" s="84" t="s">
        <v>32</v>
      </c>
      <c r="D36" s="83" t="s">
        <v>33</v>
      </c>
      <c r="E36" s="25"/>
      <c r="F36" s="25"/>
      <c r="G36" s="86"/>
      <c r="H36" s="86"/>
      <c r="T36" s="27">
        <v>6</v>
      </c>
      <c r="U36" s="27">
        <v>-0.13970170272334351</v>
      </c>
      <c r="V36" s="27">
        <v>1.312391532903121</v>
      </c>
      <c r="W36" s="27">
        <v>1.6836775424797152</v>
      </c>
      <c r="Y36" s="27">
        <v>4.6610169491525415</v>
      </c>
      <c r="Z36" s="27">
        <v>-1.370778474551301</v>
      </c>
    </row>
    <row r="37" spans="2:26" x14ac:dyDescent="0.7">
      <c r="T37" s="27">
        <v>7</v>
      </c>
      <c r="U37" s="27">
        <v>0.65516261493679562</v>
      </c>
      <c r="V37" s="27">
        <v>-0.40488477512803567</v>
      </c>
      <c r="W37" s="27">
        <v>-0.51942990036445547</v>
      </c>
      <c r="Y37" s="27">
        <v>5.508474576271186</v>
      </c>
      <c r="Z37" s="27">
        <v>-1.2339361244513327</v>
      </c>
    </row>
    <row r="38" spans="2:26" x14ac:dyDescent="0.7">
      <c r="T38" s="27">
        <v>8</v>
      </c>
      <c r="U38" s="27">
        <v>0.45820969168378189</v>
      </c>
      <c r="V38" s="27">
        <v>0.34513071101052128</v>
      </c>
      <c r="W38" s="27">
        <v>0.44277093594398131</v>
      </c>
      <c r="Y38" s="27">
        <v>6.3559322033898304</v>
      </c>
      <c r="Z38" s="27">
        <v>-1.2192471679469605</v>
      </c>
    </row>
    <row r="39" spans="2:26" x14ac:dyDescent="0.7">
      <c r="T39" s="27">
        <v>9</v>
      </c>
      <c r="U39" s="27">
        <v>0.62015110152581321</v>
      </c>
      <c r="V39" s="27">
        <v>0.66174025406659376</v>
      </c>
      <c r="W39" s="27">
        <v>0.84895183852804579</v>
      </c>
      <c r="Y39" s="27">
        <v>7.203389830508474</v>
      </c>
      <c r="Z39" s="27">
        <v>-1.0805520352139268</v>
      </c>
    </row>
    <row r="40" spans="2:26" x14ac:dyDescent="0.7">
      <c r="T40" s="27">
        <v>10</v>
      </c>
      <c r="U40" s="27">
        <v>0.56153482109872277</v>
      </c>
      <c r="V40" s="27">
        <v>-0.43028706164316111</v>
      </c>
      <c r="W40" s="27">
        <v>-0.5520186959036516</v>
      </c>
      <c r="Y40" s="27">
        <v>8.0508474576271176</v>
      </c>
      <c r="Z40" s="27">
        <v>-1.0667045607177528</v>
      </c>
    </row>
    <row r="41" spans="2:26" x14ac:dyDescent="0.7">
      <c r="T41" s="27">
        <v>11</v>
      </c>
      <c r="U41" s="27">
        <v>0.9169944025769996</v>
      </c>
      <c r="V41" s="27">
        <v>0.19757195276543316</v>
      </c>
      <c r="W41" s="27">
        <v>0.25346663061683927</v>
      </c>
      <c r="Y41" s="27">
        <v>8.8983050847457612</v>
      </c>
      <c r="Z41" s="27">
        <v>-0.9039894880314705</v>
      </c>
    </row>
    <row r="42" spans="2:26" x14ac:dyDescent="0.7">
      <c r="T42" s="27">
        <v>12</v>
      </c>
      <c r="U42" s="27">
        <v>0.98562287728787346</v>
      </c>
      <c r="V42" s="27">
        <v>-0.73641467714042341</v>
      </c>
      <c r="W42" s="27">
        <v>-0.94475225020009912</v>
      </c>
      <c r="Y42" s="27">
        <v>9.7457627118644066</v>
      </c>
      <c r="Z42" s="27">
        <v>-0.84850812579738033</v>
      </c>
    </row>
    <row r="43" spans="2:26" x14ac:dyDescent="0.7">
      <c r="T43" s="27">
        <v>13</v>
      </c>
      <c r="U43" s="27">
        <v>9.5171422814713275E-2</v>
      </c>
      <c r="V43" s="27">
        <v>-0.83710120333610194</v>
      </c>
      <c r="W43" s="27">
        <v>-1.0739237959894559</v>
      </c>
      <c r="Y43" s="27">
        <v>10.59322033898305</v>
      </c>
      <c r="Z43" s="27">
        <v>-0.82098147868563842</v>
      </c>
    </row>
    <row r="44" spans="2:26" x14ac:dyDescent="0.7">
      <c r="T44" s="27">
        <v>14</v>
      </c>
      <c r="U44" s="27">
        <v>4.7439279229915934E-2</v>
      </c>
      <c r="V44" s="27">
        <v>0.14973797928151494</v>
      </c>
      <c r="W44" s="27">
        <v>0.19210004533852021</v>
      </c>
      <c r="Y44" s="27">
        <v>11.440677966101694</v>
      </c>
      <c r="Z44" s="27">
        <v>-0.75750796370989804</v>
      </c>
    </row>
    <row r="45" spans="2:26" x14ac:dyDescent="0.7">
      <c r="T45" s="27">
        <v>15</v>
      </c>
      <c r="U45" s="27">
        <v>-0.62225706231380173</v>
      </c>
      <c r="V45" s="27">
        <v>0.65657515941830469</v>
      </c>
      <c r="W45" s="27">
        <v>0.84232549749636498</v>
      </c>
      <c r="Y45" s="27">
        <v>12.288135593220339</v>
      </c>
      <c r="Z45" s="27">
        <v>-0.74192978052138869</v>
      </c>
    </row>
    <row r="46" spans="2:26" x14ac:dyDescent="0.7">
      <c r="T46" s="27">
        <v>16</v>
      </c>
      <c r="U46" s="27">
        <v>-0.97347750891491691</v>
      </c>
      <c r="V46" s="27">
        <v>-0.24576965903204362</v>
      </c>
      <c r="W46" s="27">
        <v>-0.31529985157691098</v>
      </c>
      <c r="Y46" s="27">
        <v>13.135593220338983</v>
      </c>
      <c r="Z46" s="27">
        <v>-0.72868986268044011</v>
      </c>
    </row>
    <row r="47" spans="2:26" x14ac:dyDescent="0.7">
      <c r="T47" s="27">
        <v>17</v>
      </c>
      <c r="U47" s="27">
        <v>-0.74921894977189096</v>
      </c>
      <c r="V47" s="27">
        <v>0.31279499968431834</v>
      </c>
      <c r="W47" s="27">
        <v>0.40128719453367023</v>
      </c>
      <c r="Y47" s="27">
        <v>13.983050847457626</v>
      </c>
      <c r="Z47" s="27">
        <v>-0.59663683878416407</v>
      </c>
    </row>
    <row r="48" spans="2:26" x14ac:dyDescent="0.7">
      <c r="T48" s="27">
        <v>18</v>
      </c>
      <c r="U48" s="27">
        <v>-0.23122017974814749</v>
      </c>
      <c r="V48" s="27">
        <v>0.41212926387725979</v>
      </c>
      <c r="W48" s="27">
        <v>0.52872391263748042</v>
      </c>
      <c r="Y48" s="27">
        <v>14.83050847457627</v>
      </c>
      <c r="Z48" s="27">
        <v>-0.57149469545146303</v>
      </c>
    </row>
    <row r="49" spans="20:26" x14ac:dyDescent="0.7">
      <c r="T49" s="27">
        <v>19</v>
      </c>
      <c r="U49" s="27">
        <v>-0.12967247307936244</v>
      </c>
      <c r="V49" s="27">
        <v>0.92795725938486384</v>
      </c>
      <c r="W49" s="27">
        <v>1.1904837533896617</v>
      </c>
      <c r="Y49" s="27">
        <v>15.677966101694913</v>
      </c>
      <c r="Z49" s="27">
        <v>-0.55844806668196156</v>
      </c>
    </row>
    <row r="50" spans="20:26" x14ac:dyDescent="0.7">
      <c r="T50" s="27">
        <v>20</v>
      </c>
      <c r="U50" s="27">
        <v>0.41120728217090952</v>
      </c>
      <c r="V50" s="27">
        <v>-1.7819857567222104</v>
      </c>
      <c r="W50" s="27">
        <v>-2.2861237095724118</v>
      </c>
      <c r="Y50" s="27">
        <v>16.525423728813557</v>
      </c>
      <c r="Z50" s="27">
        <v>-0.55330932440379854</v>
      </c>
    </row>
    <row r="51" spans="20:26" x14ac:dyDescent="0.7">
      <c r="T51" s="27">
        <v>21</v>
      </c>
      <c r="U51" s="27">
        <v>0.35585666684551265</v>
      </c>
      <c r="V51" s="27">
        <v>2.208311738756541E-2</v>
      </c>
      <c r="W51" s="27">
        <v>2.833060704920887E-2</v>
      </c>
      <c r="Y51" s="27">
        <v>17.372881355932201</v>
      </c>
      <c r="Z51" s="27">
        <v>-0.54198646749037493</v>
      </c>
    </row>
    <row r="52" spans="20:26" x14ac:dyDescent="0.7">
      <c r="T52" s="27">
        <v>22</v>
      </c>
      <c r="U52" s="27">
        <v>0.8672918069072999</v>
      </c>
      <c r="V52" s="27">
        <v>-0.33300671987042207</v>
      </c>
      <c r="W52" s="27">
        <v>-0.42721697121925239</v>
      </c>
      <c r="Y52" s="27">
        <v>18.220338983050848</v>
      </c>
      <c r="Z52" s="27">
        <v>-0.43642395008757262</v>
      </c>
    </row>
    <row r="53" spans="20:26" x14ac:dyDescent="0.7">
      <c r="T53" s="27">
        <v>23</v>
      </c>
      <c r="U53" s="27">
        <v>0.72735538514224796</v>
      </c>
      <c r="V53" s="27">
        <v>-0.69777997983729445</v>
      </c>
      <c r="W53" s="27">
        <v>-0.8951874895483084</v>
      </c>
      <c r="Y53" s="27">
        <v>19.067796610169491</v>
      </c>
      <c r="Z53" s="27">
        <v>-0.43341234577532362</v>
      </c>
    </row>
    <row r="54" spans="20:26" x14ac:dyDescent="0.7">
      <c r="T54" s="27">
        <v>24</v>
      </c>
      <c r="U54" s="27">
        <v>0.73606401835802682</v>
      </c>
      <c r="V54" s="27">
        <v>0.97320689957764206</v>
      </c>
      <c r="W54" s="27">
        <v>1.248534876920868</v>
      </c>
      <c r="Y54" s="27">
        <v>19.915254237288135</v>
      </c>
      <c r="Z54" s="27">
        <v>-0.38825854824851547</v>
      </c>
    </row>
    <row r="55" spans="20:26" x14ac:dyDescent="0.7">
      <c r="T55" s="27">
        <v>25</v>
      </c>
      <c r="U55" s="27">
        <v>0.85236718796867694</v>
      </c>
      <c r="V55" s="27">
        <v>-0.38750077767177049</v>
      </c>
      <c r="W55" s="27">
        <v>-0.49712783167395386</v>
      </c>
      <c r="Y55" s="27">
        <v>20.762711864406779</v>
      </c>
      <c r="Z55" s="27">
        <v>-0.38110901293653399</v>
      </c>
    </row>
    <row r="56" spans="20:26" x14ac:dyDescent="0.7">
      <c r="T56" s="27">
        <v>26</v>
      </c>
      <c r="U56" s="27">
        <v>0.46057306019469535</v>
      </c>
      <c r="V56" s="27">
        <v>-0.43047623179058347</v>
      </c>
      <c r="W56" s="27">
        <v>-0.5522613837913265</v>
      </c>
      <c r="Y56" s="27">
        <v>21.610169491525422</v>
      </c>
      <c r="Z56" s="27">
        <v>-0.35613110923907243</v>
      </c>
    </row>
    <row r="57" spans="20:26" x14ac:dyDescent="0.7">
      <c r="T57" s="27">
        <v>27</v>
      </c>
      <c r="U57" s="27">
        <v>0.6664661907875542</v>
      </c>
      <c r="V57" s="27">
        <v>0.29825024491241536</v>
      </c>
      <c r="W57" s="27">
        <v>0.38262761287959118</v>
      </c>
      <c r="Y57" s="27">
        <v>22.457627118644066</v>
      </c>
      <c r="Z57" s="27">
        <v>-0.20433104602246033</v>
      </c>
    </row>
    <row r="58" spans="20:26" x14ac:dyDescent="0.7">
      <c r="T58" s="27">
        <v>28</v>
      </c>
      <c r="U58" s="27">
        <v>-0.61563027348133048</v>
      </c>
      <c r="V58" s="27">
        <v>1.3675175392713195</v>
      </c>
      <c r="W58" s="27">
        <v>1.7543991347803118</v>
      </c>
      <c r="Y58" s="27">
        <v>23.305084745762709</v>
      </c>
      <c r="Z58" s="27">
        <v>-0.18850251541401519</v>
      </c>
    </row>
    <row r="59" spans="20:26" x14ac:dyDescent="0.7">
      <c r="T59" s="27">
        <v>29</v>
      </c>
      <c r="U59" s="27">
        <v>-0.83471525590037077</v>
      </c>
      <c r="V59" s="27">
        <v>7.7207292190472732E-2</v>
      </c>
      <c r="W59" s="27">
        <v>9.9049849620116592E-2</v>
      </c>
      <c r="Y59" s="27">
        <v>24.152542372881356</v>
      </c>
      <c r="Z59" s="27">
        <v>-0.17443087264987867</v>
      </c>
    </row>
    <row r="60" spans="20:26" x14ac:dyDescent="0.7">
      <c r="T60" s="27">
        <v>30</v>
      </c>
      <c r="U60" s="27">
        <v>-1.0230253342606137</v>
      </c>
      <c r="V60" s="27">
        <v>-5.7526700953313137E-2</v>
      </c>
      <c r="W60" s="27">
        <v>-7.38014624902259E-2</v>
      </c>
      <c r="Y60" s="27">
        <v>25</v>
      </c>
      <c r="Z60" s="27">
        <v>-0.13334064270411261</v>
      </c>
    </row>
    <row r="61" spans="20:26" x14ac:dyDescent="0.7">
      <c r="T61" s="27">
        <v>31</v>
      </c>
      <c r="U61" s="27">
        <v>-0.78939911805530871</v>
      </c>
      <c r="V61" s="27">
        <v>0.43326800881623628</v>
      </c>
      <c r="W61" s="27">
        <v>0.55584297675642635</v>
      </c>
      <c r="Y61" s="27">
        <v>25.847457627118644</v>
      </c>
      <c r="Z61" s="27">
        <v>-0.13143784359787958</v>
      </c>
    </row>
    <row r="62" spans="20:26" x14ac:dyDescent="0.7">
      <c r="T62" s="27">
        <v>32</v>
      </c>
      <c r="U62" s="27">
        <v>0.26114215199871882</v>
      </c>
      <c r="V62" s="27">
        <v>-7.7803581214361262E-2</v>
      </c>
      <c r="W62" s="27">
        <v>-9.9814833554543098E-2</v>
      </c>
      <c r="Y62" s="27">
        <v>26.694915254237287</v>
      </c>
      <c r="Z62" s="27">
        <v>-0.12975192032300242</v>
      </c>
    </row>
    <row r="63" spans="20:26" x14ac:dyDescent="0.7">
      <c r="T63" s="27">
        <v>33</v>
      </c>
      <c r="U63" s="27">
        <v>1.0917195748063082</v>
      </c>
      <c r="V63" s="27">
        <v>-0.2930416564400562</v>
      </c>
      <c r="W63" s="27">
        <v>-0.37594547327485694</v>
      </c>
      <c r="Y63" s="27">
        <v>27.542372881355931</v>
      </c>
      <c r="Z63" s="27">
        <v>-0.10753342552094125</v>
      </c>
    </row>
    <row r="64" spans="20:26" x14ac:dyDescent="0.7">
      <c r="T64" s="27">
        <v>34</v>
      </c>
      <c r="U64" s="27">
        <v>0.72598404328487165</v>
      </c>
      <c r="V64" s="27">
        <v>-0.40113659797622292</v>
      </c>
      <c r="W64" s="27">
        <v>-0.51462133406581223</v>
      </c>
      <c r="Y64" s="27">
        <v>28.389830508474574</v>
      </c>
      <c r="Z64" s="27">
        <v>-9.6010341981596525E-2</v>
      </c>
    </row>
    <row r="65" spans="20:26" x14ac:dyDescent="0.7">
      <c r="T65" s="27">
        <v>35</v>
      </c>
      <c r="U65" s="27">
        <v>0.40419593233033613</v>
      </c>
      <c r="V65" s="27">
        <v>-0.13470222137396792</v>
      </c>
      <c r="W65" s="27">
        <v>-0.17281055185398136</v>
      </c>
      <c r="Y65" s="27">
        <v>29.237288135593218</v>
      </c>
      <c r="Z65" s="27">
        <v>-5.3583420312691032E-2</v>
      </c>
    </row>
    <row r="66" spans="20:26" x14ac:dyDescent="0.7">
      <c r="T66" s="27">
        <v>36</v>
      </c>
      <c r="U66" s="27">
        <v>0.3818639584329977</v>
      </c>
      <c r="V66" s="27">
        <v>-0.31423056710768171</v>
      </c>
      <c r="W66" s="27">
        <v>-0.40312889540634023</v>
      </c>
      <c r="Y66" s="27">
        <v>30.084745762711862</v>
      </c>
      <c r="Z66" s="27">
        <v>-3.1815376428383502E-2</v>
      </c>
    </row>
    <row r="67" spans="20:26" x14ac:dyDescent="0.7">
      <c r="T67" s="27">
        <v>37</v>
      </c>
      <c r="U67" s="27">
        <v>0.16315274440755317</v>
      </c>
      <c r="V67" s="27">
        <v>0.5186689782767373</v>
      </c>
      <c r="W67" s="27">
        <v>0.66540456015720539</v>
      </c>
      <c r="Y67" s="27">
        <v>30.932203389830505</v>
      </c>
      <c r="Z67" s="27">
        <v>1.6187623325961908E-2</v>
      </c>
    </row>
    <row r="68" spans="20:26" x14ac:dyDescent="0.7">
      <c r="T68" s="27">
        <v>38</v>
      </c>
      <c r="U68" s="27">
        <v>0.60561573262314483</v>
      </c>
      <c r="V68" s="27">
        <v>-0.30411114164157937</v>
      </c>
      <c r="W68" s="27">
        <v>-0.39014660393850009</v>
      </c>
      <c r="Y68" s="27">
        <v>31.779661016949152</v>
      </c>
      <c r="Z68" s="27">
        <v>2.9575405304953506E-2</v>
      </c>
    </row>
    <row r="69" spans="20:26" x14ac:dyDescent="0.7">
      <c r="T69" s="27">
        <v>39</v>
      </c>
      <c r="U69" s="27">
        <v>1.2956792333330134</v>
      </c>
      <c r="V69" s="27">
        <v>-0.20968474186538288</v>
      </c>
      <c r="W69" s="27">
        <v>-0.26900622415510689</v>
      </c>
      <c r="Y69" s="27">
        <v>32.627118644067792</v>
      </c>
      <c r="Z69" s="27">
        <v>3.0096828404111875E-2</v>
      </c>
    </row>
    <row r="70" spans="20:26" x14ac:dyDescent="0.7">
      <c r="T70" s="27">
        <v>40</v>
      </c>
      <c r="U70" s="27">
        <v>0.85207485065803457</v>
      </c>
      <c r="V70" s="27">
        <v>-0.11901481500110112</v>
      </c>
      <c r="W70" s="27">
        <v>-0.15268505336701516</v>
      </c>
      <c r="Y70" s="27">
        <v>33.474576271186436</v>
      </c>
      <c r="Z70" s="27">
        <v>3.4318097104502954E-2</v>
      </c>
    </row>
    <row r="71" spans="20:26" x14ac:dyDescent="0.7">
      <c r="T71" s="27">
        <v>41</v>
      </c>
      <c r="U71" s="27">
        <v>0.50705709431548041</v>
      </c>
      <c r="V71" s="27">
        <v>-0.4908694709895185</v>
      </c>
      <c r="W71" s="27">
        <v>-0.62974035101075199</v>
      </c>
      <c r="Y71" s="27">
        <v>34.322033898305079</v>
      </c>
      <c r="Z71" s="27">
        <v>4.2035496388564297E-2</v>
      </c>
    </row>
    <row r="72" spans="20:26" x14ac:dyDescent="0.7">
      <c r="T72" s="27">
        <v>42</v>
      </c>
      <c r="U72" s="27">
        <v>0.46637774247167196</v>
      </c>
      <c r="V72" s="27">
        <v>0.14530376377010801</v>
      </c>
      <c r="W72" s="27">
        <v>0.18641135496838646</v>
      </c>
      <c r="Y72" s="27">
        <v>35.16949152542373</v>
      </c>
      <c r="Z72" s="27">
        <v>6.7633391325315984E-2</v>
      </c>
    </row>
    <row r="73" spans="20:26" x14ac:dyDescent="0.7">
      <c r="T73" s="27">
        <v>43</v>
      </c>
      <c r="U73" s="27">
        <v>3.4580546695333308E-2</v>
      </c>
      <c r="V73" s="27">
        <v>-0.2230830621093485</v>
      </c>
      <c r="W73" s="27">
        <v>-0.28619503582917721</v>
      </c>
      <c r="Y73" s="27">
        <v>36.016949152542374</v>
      </c>
      <c r="Z73" s="27">
        <v>7.6047259305127568E-2</v>
      </c>
    </row>
    <row r="74" spans="20:26" x14ac:dyDescent="0.7">
      <c r="T74" s="27">
        <v>44</v>
      </c>
      <c r="U74" s="27">
        <v>0.19532280587199358</v>
      </c>
      <c r="V74" s="27">
        <v>0.31555784646100671</v>
      </c>
      <c r="W74" s="27">
        <v>0.40483167265212672</v>
      </c>
      <c r="Y74" s="27">
        <v>36.864406779661017</v>
      </c>
      <c r="Z74" s="27">
        <v>9.7305370735952579E-2</v>
      </c>
    </row>
    <row r="75" spans="20:26" x14ac:dyDescent="0.7">
      <c r="T75" s="27">
        <v>45</v>
      </c>
      <c r="U75" s="27">
        <v>0.44502994070233026</v>
      </c>
      <c r="V75" s="27">
        <v>0.33662025710955479</v>
      </c>
      <c r="W75" s="27">
        <v>0.431852806902361</v>
      </c>
      <c r="Y75" s="27">
        <v>37.711864406779661</v>
      </c>
      <c r="Z75" s="27">
        <v>0.10900110989027212</v>
      </c>
    </row>
    <row r="76" spans="20:26" x14ac:dyDescent="0.7">
      <c r="T76" s="27">
        <v>46</v>
      </c>
      <c r="U76" s="27">
        <v>9.7268047479323883E-2</v>
      </c>
      <c r="V76" s="27">
        <v>0.90929923087404885</v>
      </c>
      <c r="W76" s="27">
        <v>1.1665472201196589</v>
      </c>
      <c r="Y76" s="27">
        <v>38.559322033898304</v>
      </c>
      <c r="Z76" s="27">
        <v>0.12283257737340136</v>
      </c>
    </row>
    <row r="77" spans="20:26" x14ac:dyDescent="0.7">
      <c r="T77" s="27">
        <v>47</v>
      </c>
      <c r="U77" s="27">
        <v>0.60118964253462903</v>
      </c>
      <c r="V77" s="27">
        <v>-0.41827466569920912</v>
      </c>
      <c r="W77" s="27">
        <v>-0.53660789754421168</v>
      </c>
      <c r="Y77" s="27">
        <v>39.406779661016948</v>
      </c>
      <c r="Z77" s="27">
        <v>0.13124775945556166</v>
      </c>
    </row>
    <row r="78" spans="20:26" x14ac:dyDescent="0.7">
      <c r="T78" s="27">
        <v>48</v>
      </c>
      <c r="U78" s="27">
        <v>0.60275905796368867</v>
      </c>
      <c r="V78" s="27">
        <v>-0.44947543659747502</v>
      </c>
      <c r="W78" s="27">
        <v>-0.57663561484688242</v>
      </c>
      <c r="Y78" s="27">
        <v>40.254237288135592</v>
      </c>
      <c r="Z78" s="27">
        <v>0.14596150117145612</v>
      </c>
    </row>
    <row r="79" spans="20:26" x14ac:dyDescent="0.7">
      <c r="T79" s="27">
        <v>49</v>
      </c>
      <c r="U79" s="27">
        <v>0.43258612052029144</v>
      </c>
      <c r="V79" s="27">
        <v>-0.27559293444992528</v>
      </c>
      <c r="W79" s="27">
        <v>-0.35356036896473636</v>
      </c>
      <c r="Y79" s="27">
        <v>41.101694915254235</v>
      </c>
      <c r="Z79" s="27">
        <v>0.14787578655273137</v>
      </c>
    </row>
    <row r="80" spans="20:26" x14ac:dyDescent="0.7">
      <c r="T80" s="27">
        <v>50</v>
      </c>
      <c r="U80" s="27">
        <v>0.31065538020248784</v>
      </c>
      <c r="V80" s="27">
        <v>-0.51498642622494817</v>
      </c>
      <c r="W80" s="27">
        <v>-0.66068018482167234</v>
      </c>
      <c r="Y80" s="27">
        <v>41.949152542372879</v>
      </c>
      <c r="Z80" s="27">
        <v>0.15328362136621365</v>
      </c>
    </row>
    <row r="81" spans="20:26" x14ac:dyDescent="0.7">
      <c r="T81" s="27">
        <v>51</v>
      </c>
      <c r="U81" s="27">
        <v>0.22510484215776322</v>
      </c>
      <c r="V81" s="27">
        <v>1.1345008938433512</v>
      </c>
      <c r="W81" s="27">
        <v>1.45546022585336</v>
      </c>
      <c r="Y81" s="27">
        <v>42.796610169491522</v>
      </c>
      <c r="Z81" s="27">
        <v>0.15699318607036616</v>
      </c>
    </row>
    <row r="82" spans="20:26" x14ac:dyDescent="0.7">
      <c r="T82" s="27">
        <v>52</v>
      </c>
      <c r="U82" s="27">
        <v>6.4846392412608242E-2</v>
      </c>
      <c r="V82" s="27">
        <v>0.58576156305018057</v>
      </c>
      <c r="W82" s="27">
        <v>0.75147817113218696</v>
      </c>
      <c r="Y82" s="27">
        <v>43.644067796610166</v>
      </c>
      <c r="Z82" s="27">
        <v>0.16111336068551907</v>
      </c>
    </row>
    <row r="83" spans="20:26" x14ac:dyDescent="0.7">
      <c r="T83" s="27">
        <v>53</v>
      </c>
      <c r="U83" s="27">
        <v>0.34303552267416138</v>
      </c>
      <c r="V83" s="27">
        <v>-0.30100002628559708</v>
      </c>
      <c r="W83" s="27">
        <v>-0.38615532928790547</v>
      </c>
      <c r="Y83" s="27">
        <v>44.49152542372881</v>
      </c>
      <c r="Z83" s="27">
        <v>0.18090908412911233</v>
      </c>
    </row>
    <row r="84" spans="20:26" x14ac:dyDescent="0.7">
      <c r="T84" s="27">
        <v>54</v>
      </c>
      <c r="U84" s="27">
        <v>-2.6979717953129673E-2</v>
      </c>
      <c r="V84" s="27">
        <v>-0.51500674953724523</v>
      </c>
      <c r="W84" s="27">
        <v>-0.66070625776076519</v>
      </c>
      <c r="Y84" s="27">
        <v>45.338983050847453</v>
      </c>
      <c r="Z84" s="27">
        <v>0.18291497683541991</v>
      </c>
    </row>
    <row r="85" spans="20:26" x14ac:dyDescent="0.7">
      <c r="T85" s="27">
        <v>55</v>
      </c>
      <c r="U85" s="27">
        <v>9.8523246718208946E-2</v>
      </c>
      <c r="V85" s="27">
        <v>0.34075206716011736</v>
      </c>
      <c r="W85" s="27">
        <v>0.43715353890002601</v>
      </c>
      <c r="Y85" s="27">
        <v>46.186440677966097</v>
      </c>
      <c r="Z85" s="27">
        <v>0.18333857078435756</v>
      </c>
    </row>
    <row r="86" spans="20:26" x14ac:dyDescent="0.7">
      <c r="T86" s="27">
        <v>56</v>
      </c>
      <c r="U86" s="27">
        <v>-0.13731395481882278</v>
      </c>
      <c r="V86" s="27">
        <v>0.47838263034465534</v>
      </c>
      <c r="W86" s="27">
        <v>0.61372088376855438</v>
      </c>
      <c r="Y86" s="27">
        <v>47.03389830508474</v>
      </c>
      <c r="Z86" s="27">
        <v>0.19717725851143086</v>
      </c>
    </row>
    <row r="87" spans="20:26" x14ac:dyDescent="0.7">
      <c r="T87" s="27">
        <v>57</v>
      </c>
      <c r="U87" s="27">
        <v>-0.44523102485760124</v>
      </c>
      <c r="V87" s="27">
        <v>-0.12626367059386179</v>
      </c>
      <c r="W87" s="27">
        <v>-0.16198466789836749</v>
      </c>
      <c r="Y87" s="27">
        <v>47.881355932203391</v>
      </c>
      <c r="Z87" s="27">
        <v>0.20262531284195973</v>
      </c>
    </row>
    <row r="88" spans="20:26" x14ac:dyDescent="0.7">
      <c r="T88" s="27">
        <v>58</v>
      </c>
      <c r="U88" s="27">
        <v>-1.199532418155276</v>
      </c>
      <c r="V88" s="27">
        <v>-3.4403706296056713E-2</v>
      </c>
      <c r="W88" s="27">
        <v>-4.4136788615668859E-2</v>
      </c>
      <c r="Y88" s="27">
        <v>48.728813559322035</v>
      </c>
      <c r="Z88" s="27">
        <v>0.23006377602908401</v>
      </c>
    </row>
    <row r="89" spans="20:26" x14ac:dyDescent="0.7">
      <c r="T89" s="27">
        <v>59</v>
      </c>
      <c r="U89" s="27">
        <v>-3.2530622774139237</v>
      </c>
      <c r="V89" s="27">
        <v>0.77701989412711381</v>
      </c>
      <c r="W89" s="27">
        <v>0.99684500623668748</v>
      </c>
      <c r="Y89" s="27">
        <v>49.576271186440678</v>
      </c>
      <c r="Z89" s="27">
        <v>0.24807544464525222</v>
      </c>
    </row>
    <row r="90" spans="20:26" x14ac:dyDescent="0.7">
      <c r="T90" s="27">
        <v>60</v>
      </c>
      <c r="U90" s="27">
        <v>-5.4193100684329618</v>
      </c>
      <c r="V90" s="27">
        <v>0.59345826112745037</v>
      </c>
      <c r="W90" s="27">
        <v>0.76135232635115591</v>
      </c>
      <c r="Y90" s="27">
        <v>50.423728813559322</v>
      </c>
      <c r="Z90" s="27">
        <v>0.24920820014745004</v>
      </c>
    </row>
    <row r="91" spans="20:26" x14ac:dyDescent="0.7">
      <c r="T91" s="27">
        <v>61</v>
      </c>
      <c r="U91" s="27">
        <v>0.67634780890914292</v>
      </c>
      <c r="V91" s="27">
        <v>1.2993308483263766</v>
      </c>
      <c r="W91" s="27">
        <v>1.6669218862902606</v>
      </c>
      <c r="Y91" s="27">
        <v>51.271186440677965</v>
      </c>
      <c r="Z91" s="27">
        <v>0.25027783980875995</v>
      </c>
    </row>
    <row r="92" spans="20:26" x14ac:dyDescent="0.7">
      <c r="T92" s="27">
        <v>62</v>
      </c>
      <c r="U92" s="27">
        <v>1.8614871537598485</v>
      </c>
      <c r="V92" s="27">
        <v>-1.893302530188232</v>
      </c>
      <c r="W92" s="27">
        <v>-2.4289328841877418</v>
      </c>
      <c r="Y92" s="27">
        <v>52.118644067796609</v>
      </c>
      <c r="Z92" s="27">
        <v>0.2694937109563682</v>
      </c>
    </row>
    <row r="93" spans="20:26" x14ac:dyDescent="0.7">
      <c r="T93" s="27">
        <v>63</v>
      </c>
      <c r="U93" s="27">
        <v>2.3194022000220884</v>
      </c>
      <c r="V93" s="27">
        <v>-1.0955040969766459</v>
      </c>
      <c r="W93" s="27">
        <v>-1.4054309247896186</v>
      </c>
      <c r="Y93" s="27">
        <v>52.966101694915253</v>
      </c>
      <c r="Z93" s="27">
        <v>0.27793750665536265</v>
      </c>
    </row>
    <row r="94" spans="20:26" x14ac:dyDescent="0.7">
      <c r="T94" s="27">
        <v>64</v>
      </c>
      <c r="U94" s="27">
        <v>1.9943935798774</v>
      </c>
      <c r="V94" s="27">
        <v>-0.9581772710798937</v>
      </c>
      <c r="W94" s="27">
        <v>-1.2292532469049418</v>
      </c>
      <c r="Y94" s="27">
        <v>53.813559322033896</v>
      </c>
      <c r="Z94" s="27">
        <v>0.30150459098156546</v>
      </c>
    </row>
    <row r="95" spans="20:26" x14ac:dyDescent="0.7">
      <c r="T95" s="27">
        <v>65</v>
      </c>
      <c r="U95" s="27">
        <v>0.8400984822590043</v>
      </c>
      <c r="V95" s="27">
        <v>0.38399866079142453</v>
      </c>
      <c r="W95" s="27">
        <v>0.49263493805589292</v>
      </c>
      <c r="Y95" s="27">
        <v>54.66101694915254</v>
      </c>
      <c r="Z95" s="27">
        <v>0.32484744530864873</v>
      </c>
    </row>
    <row r="96" spans="20:26" x14ac:dyDescent="0.7">
      <c r="T96" s="27">
        <v>66</v>
      </c>
      <c r="U96" s="27">
        <v>0.57753381772482504</v>
      </c>
      <c r="V96" s="27">
        <v>1.2335868614754184</v>
      </c>
      <c r="W96" s="27">
        <v>1.5825784023231091</v>
      </c>
      <c r="Y96" s="27">
        <v>55.508474576271183</v>
      </c>
      <c r="Z96" s="27">
        <v>0.34106867552583253</v>
      </c>
    </row>
    <row r="97" spans="20:26" x14ac:dyDescent="0.7">
      <c r="T97" s="27">
        <v>67</v>
      </c>
      <c r="U97" s="27">
        <v>0.60997608831957573</v>
      </c>
      <c r="V97" s="27">
        <v>-1.4309575670052141</v>
      </c>
      <c r="W97" s="27">
        <v>-1.8357868512596847</v>
      </c>
      <c r="Y97" s="27">
        <v>56.355932203389827</v>
      </c>
      <c r="Z97" s="27">
        <v>0.3587740989967898</v>
      </c>
    </row>
    <row r="98" spans="20:26" x14ac:dyDescent="0.7">
      <c r="T98" s="27">
        <v>68</v>
      </c>
      <c r="U98" s="27">
        <v>-0.18266572948367113</v>
      </c>
      <c r="V98" s="27">
        <v>-0.88403883123408167</v>
      </c>
      <c r="W98" s="27">
        <v>-1.134140452381837</v>
      </c>
      <c r="Y98" s="27">
        <v>57.20338983050847</v>
      </c>
      <c r="Z98" s="27">
        <v>0.3730473682311839</v>
      </c>
    </row>
    <row r="99" spans="20:26" x14ac:dyDescent="0.7">
      <c r="T99" s="27">
        <v>69</v>
      </c>
      <c r="U99" s="27">
        <v>-1.1527127651811009</v>
      </c>
      <c r="V99" s="27">
        <v>0.30420463938372055</v>
      </c>
      <c r="W99" s="27">
        <v>0.39026655293601259</v>
      </c>
      <c r="Y99" s="27">
        <v>58.050847457627114</v>
      </c>
      <c r="Z99" s="27">
        <v>0.37353297445159228</v>
      </c>
    </row>
    <row r="100" spans="20:26" x14ac:dyDescent="0.7">
      <c r="T100" s="27">
        <v>70</v>
      </c>
      <c r="U100" s="27">
        <v>1.6256064656610081</v>
      </c>
      <c r="V100" s="27">
        <v>0.79872291308262766</v>
      </c>
      <c r="W100" s="27">
        <v>1.0246879819823316</v>
      </c>
      <c r="Y100" s="27">
        <v>58.898305084745758</v>
      </c>
      <c r="Z100" s="27">
        <v>0.37793978423307806</v>
      </c>
    </row>
    <row r="101" spans="20:26" x14ac:dyDescent="0.7">
      <c r="T101" s="27">
        <v>71</v>
      </c>
      <c r="U101" s="27">
        <v>0.75869088842911037</v>
      </c>
      <c r="V101" s="27">
        <v>-0.89012873202698994</v>
      </c>
      <c r="W101" s="27">
        <v>-1.1419532345766961</v>
      </c>
      <c r="Y101" s="27">
        <v>59.745762711864401</v>
      </c>
      <c r="Z101" s="27">
        <v>0.39225719674264781</v>
      </c>
    </row>
    <row r="102" spans="20:26" x14ac:dyDescent="0.7">
      <c r="T102" s="27">
        <v>72</v>
      </c>
      <c r="U102" s="27">
        <v>0.76498501148324438</v>
      </c>
      <c r="V102" s="27">
        <v>0.60643320579142168</v>
      </c>
      <c r="W102" s="27">
        <v>0.77799798612413629</v>
      </c>
      <c r="Y102" s="27">
        <v>60.593220338983045</v>
      </c>
      <c r="Z102" s="27">
        <v>0.4392753138783263</v>
      </c>
    </row>
    <row r="103" spans="20:26" x14ac:dyDescent="0.7">
      <c r="T103" s="27">
        <v>73</v>
      </c>
      <c r="U103" s="27">
        <v>-0.25512094371576888</v>
      </c>
      <c r="V103" s="27">
        <v>-0.64886854431570162</v>
      </c>
      <c r="W103" s="27">
        <v>-0.83243861964666943</v>
      </c>
      <c r="Y103" s="27">
        <v>61.440677966101688</v>
      </c>
      <c r="Z103" s="27">
        <v>0.46486641029690645</v>
      </c>
    </row>
    <row r="104" spans="20:26" x14ac:dyDescent="0.7">
      <c r="T104" s="27">
        <v>74</v>
      </c>
      <c r="U104" s="27">
        <v>-0.69002175625059303</v>
      </c>
      <c r="V104" s="27">
        <v>0.30891274331405905</v>
      </c>
      <c r="W104" s="27">
        <v>0.39630661693858688</v>
      </c>
      <c r="Y104" s="27">
        <v>62.288135593220339</v>
      </c>
      <c r="Z104" s="27">
        <v>0.46551854700820172</v>
      </c>
    </row>
    <row r="105" spans="20:26" x14ac:dyDescent="0.7">
      <c r="T105" s="27">
        <v>75</v>
      </c>
      <c r="U105" s="27">
        <v>-0.1643030339683583</v>
      </c>
      <c r="V105" s="27">
        <v>0.11071961365566726</v>
      </c>
      <c r="W105" s="27">
        <v>0.14204307354201617</v>
      </c>
      <c r="Y105" s="27">
        <v>63.135593220338983</v>
      </c>
      <c r="Z105" s="27">
        <v>0.51060899422465411</v>
      </c>
    </row>
    <row r="106" spans="20:26" x14ac:dyDescent="0.7">
      <c r="T106" s="27">
        <v>76</v>
      </c>
      <c r="U106" s="27">
        <v>0.8021514757039313</v>
      </c>
      <c r="V106" s="27">
        <v>0.55849922524968176</v>
      </c>
      <c r="W106" s="27">
        <v>0.71650310099541248</v>
      </c>
      <c r="Y106" s="27">
        <v>63.983050847457626</v>
      </c>
      <c r="Z106" s="27">
        <v>0.51088065233300028</v>
      </c>
    </row>
    <row r="107" spans="20:26" x14ac:dyDescent="0.7">
      <c r="T107" s="27">
        <v>77</v>
      </c>
      <c r="U107" s="27">
        <v>0.97755740040607975</v>
      </c>
      <c r="V107" s="27">
        <v>-7.2223623878282406E-2</v>
      </c>
      <c r="W107" s="27">
        <v>-9.265626187893293E-2</v>
      </c>
      <c r="Y107" s="27">
        <v>64.830508474576263</v>
      </c>
      <c r="Z107" s="27">
        <v>0.53428508703687783</v>
      </c>
    </row>
    <row r="108" spans="20:26" x14ac:dyDescent="0.7">
      <c r="T108" s="27">
        <v>78</v>
      </c>
      <c r="U108" s="27">
        <v>0.77951026697028725</v>
      </c>
      <c r="V108" s="27">
        <v>0.18614367583692071</v>
      </c>
      <c r="W108" s="27">
        <v>0.23880520319112924</v>
      </c>
      <c r="Y108" s="27">
        <v>65.677966101694906</v>
      </c>
      <c r="Z108" s="27">
        <v>0.61168150624177997</v>
      </c>
    </row>
    <row r="109" spans="20:26" x14ac:dyDescent="0.7">
      <c r="T109" s="27">
        <v>79</v>
      </c>
      <c r="U109" s="27">
        <v>0.79325767371487754</v>
      </c>
      <c r="V109" s="27">
        <v>-0.90079109923581879</v>
      </c>
      <c r="W109" s="27">
        <v>-1.1556320703273855</v>
      </c>
      <c r="Y109" s="27">
        <v>66.52542372881355</v>
      </c>
      <c r="Z109" s="27">
        <v>0.65060795546278882</v>
      </c>
    </row>
    <row r="110" spans="20:26" x14ac:dyDescent="0.7">
      <c r="T110" s="27">
        <v>80</v>
      </c>
      <c r="U110" s="27">
        <v>0.77044358139359004</v>
      </c>
      <c r="V110" s="27">
        <v>1.0384371517548785E-2</v>
      </c>
      <c r="W110" s="27">
        <v>1.3322192865864465E-2</v>
      </c>
      <c r="Y110" s="27">
        <v>67.372881355932194</v>
      </c>
      <c r="Z110" s="27">
        <v>0.68182172268429042</v>
      </c>
    </row>
    <row r="111" spans="20:26" x14ac:dyDescent="0.7">
      <c r="T111" s="27">
        <v>81</v>
      </c>
      <c r="U111" s="27">
        <v>-0.72687717209433089</v>
      </c>
      <c r="V111" s="27">
        <v>-1.0621318576566265</v>
      </c>
      <c r="W111" s="27">
        <v>-1.3626174133666349</v>
      </c>
      <c r="Y111" s="27">
        <v>68.220338983050837</v>
      </c>
      <c r="Z111" s="27">
        <v>0.71985740052673464</v>
      </c>
    </row>
    <row r="112" spans="20:26" x14ac:dyDescent="0.7">
      <c r="T112" s="27">
        <v>82</v>
      </c>
      <c r="U112" s="27">
        <v>7.9162153453617101E-2</v>
      </c>
      <c r="V112" s="27">
        <v>1.8143217282335478E-2</v>
      </c>
      <c r="W112" s="27">
        <v>2.3276077847763026E-2</v>
      </c>
      <c r="Y112" s="27">
        <v>69.067796610169495</v>
      </c>
      <c r="Z112" s="27">
        <v>0.73306003565693345</v>
      </c>
    </row>
    <row r="113" spans="20:26" x14ac:dyDescent="0.7">
      <c r="T113" s="27">
        <v>83</v>
      </c>
      <c r="U113" s="27">
        <v>0.16843933246895529</v>
      </c>
      <c r="V113" s="27">
        <v>0.29707921453924646</v>
      </c>
      <c r="W113" s="27">
        <v>0.38112528869398427</v>
      </c>
      <c r="Y113" s="27">
        <v>69.915254237288138</v>
      </c>
      <c r="Z113" s="27">
        <v>0.7518872657899891</v>
      </c>
    </row>
    <row r="114" spans="20:26" x14ac:dyDescent="0.7">
      <c r="T114" s="27">
        <v>84</v>
      </c>
      <c r="U114" s="27">
        <v>0.24866840561957318</v>
      </c>
      <c r="V114" s="27">
        <v>1.2695168524643587</v>
      </c>
      <c r="W114" s="27">
        <v>1.6286732737185061</v>
      </c>
      <c r="Y114" s="27">
        <v>70.762711864406782</v>
      </c>
      <c r="Z114" s="27">
        <v>0.78082795291113882</v>
      </c>
    </row>
    <row r="115" spans="20:26" x14ac:dyDescent="0.7">
      <c r="T115" s="27">
        <v>85</v>
      </c>
      <c r="U115" s="27">
        <v>6.1566435958070723E-2</v>
      </c>
      <c r="V115" s="27">
        <v>9.9546924727448347E-2</v>
      </c>
      <c r="W115" s="27">
        <v>0.12770954199602855</v>
      </c>
      <c r="Y115" s="27">
        <v>71.610169491525426</v>
      </c>
      <c r="Z115" s="27">
        <v>0.78165019781188505</v>
      </c>
    </row>
    <row r="116" spans="20:26" x14ac:dyDescent="0.7">
      <c r="T116" s="27">
        <v>86</v>
      </c>
      <c r="U116" s="27">
        <v>4.3635756649741161E-2</v>
      </c>
      <c r="V116" s="27">
        <v>6.5365353240530957E-2</v>
      </c>
      <c r="W116" s="27">
        <v>8.3857731894906778E-2</v>
      </c>
      <c r="Y116" s="27">
        <v>72.457627118644069</v>
      </c>
      <c r="Z116" s="27">
        <v>0.78204845086776231</v>
      </c>
    </row>
    <row r="117" spans="20:26" x14ac:dyDescent="0.7">
      <c r="T117" s="27">
        <v>87</v>
      </c>
      <c r="U117" s="27">
        <v>-8.1539203978767544E-2</v>
      </c>
      <c r="V117" s="27">
        <v>-9.2891668671111122E-2</v>
      </c>
      <c r="W117" s="27">
        <v>-0.11917146103422897</v>
      </c>
      <c r="Y117" s="27">
        <v>73.305084745762713</v>
      </c>
      <c r="Z117" s="27">
        <v>0.79828478630550137</v>
      </c>
    </row>
    <row r="118" spans="20:26" x14ac:dyDescent="0.7">
      <c r="T118" s="27">
        <v>88</v>
      </c>
      <c r="U118" s="27">
        <v>6.0873320983077947E-2</v>
      </c>
      <c r="V118" s="27">
        <v>0.65898407954365668</v>
      </c>
      <c r="W118" s="27">
        <v>0.84541592029702928</v>
      </c>
      <c r="Y118" s="27">
        <v>74.152542372881356</v>
      </c>
      <c r="Z118" s="27">
        <v>0.79867791836625202</v>
      </c>
    </row>
    <row r="119" spans="20:26" x14ac:dyDescent="0.7">
      <c r="T119" s="27">
        <v>89</v>
      </c>
      <c r="U119" s="27">
        <v>-2.2745070902032982E-3</v>
      </c>
      <c r="V119" s="27">
        <v>-0.13106613561390931</v>
      </c>
      <c r="W119" s="27">
        <v>-0.1681457884939202</v>
      </c>
      <c r="Y119" s="27">
        <v>75</v>
      </c>
      <c r="Z119" s="27">
        <v>0.80334040269430318</v>
      </c>
    </row>
    <row r="120" spans="20:26" x14ac:dyDescent="0.7">
      <c r="T120" s="27">
        <v>90</v>
      </c>
      <c r="U120" s="27">
        <v>0.39494931889706164</v>
      </c>
      <c r="V120" s="27">
        <v>-0.19232400605510191</v>
      </c>
      <c r="W120" s="27">
        <v>-0.2467339980153706</v>
      </c>
      <c r="Y120" s="27">
        <v>75.847457627118644</v>
      </c>
      <c r="Z120" s="27">
        <v>0.82005918392016497</v>
      </c>
    </row>
    <row r="121" spans="20:26" x14ac:dyDescent="0.7">
      <c r="T121" s="27">
        <v>91</v>
      </c>
      <c r="U121" s="27">
        <v>0.74215123982275877</v>
      </c>
      <c r="V121" s="27">
        <v>-0.5942754532700274</v>
      </c>
      <c r="W121" s="27">
        <v>-0.76240070865464749</v>
      </c>
      <c r="Y121" s="27">
        <v>76.694915254237287</v>
      </c>
      <c r="Z121" s="27">
        <v>0.88041500435120668</v>
      </c>
    </row>
    <row r="122" spans="20:26" x14ac:dyDescent="0.7">
      <c r="T122" s="27">
        <v>92</v>
      </c>
      <c r="U122" s="27">
        <v>0.29955369281623057</v>
      </c>
      <c r="V122" s="27">
        <v>0.48249475805153175</v>
      </c>
      <c r="W122" s="27">
        <v>0.61899636513085876</v>
      </c>
      <c r="Y122" s="27">
        <v>77.542372881355931</v>
      </c>
      <c r="Z122" s="27">
        <v>0.90533377652779734</v>
      </c>
    </row>
    <row r="123" spans="20:26" x14ac:dyDescent="0.7">
      <c r="T123" s="27">
        <v>93</v>
      </c>
      <c r="U123" s="27">
        <v>0.57826857951613186</v>
      </c>
      <c r="V123" s="27">
        <v>-0.18601138277348406</v>
      </c>
      <c r="W123" s="27">
        <v>-0.23863548336716678</v>
      </c>
      <c r="Y123" s="27">
        <v>78.389830508474574</v>
      </c>
      <c r="Z123" s="27">
        <v>0.94133802453946203</v>
      </c>
    </row>
    <row r="124" spans="20:26" x14ac:dyDescent="0.7">
      <c r="T124" s="27">
        <v>94</v>
      </c>
      <c r="U124" s="27">
        <v>0.21854346606737141</v>
      </c>
      <c r="V124" s="27">
        <v>0.60151571785279356</v>
      </c>
      <c r="W124" s="27">
        <v>0.77168930171090466</v>
      </c>
      <c r="Y124" s="27">
        <v>79.237288135593218</v>
      </c>
      <c r="Z124" s="27">
        <v>0.96471643569996957</v>
      </c>
    </row>
    <row r="125" spans="20:26" x14ac:dyDescent="0.7">
      <c r="T125" s="27">
        <v>95</v>
      </c>
      <c r="U125" s="27">
        <v>0.50172762530970316</v>
      </c>
      <c r="V125" s="27">
        <v>-0.3788950479363018</v>
      </c>
      <c r="W125" s="27">
        <v>-0.48608747250597978</v>
      </c>
      <c r="Y125" s="27">
        <v>80.084745762711862</v>
      </c>
      <c r="Z125" s="27">
        <v>0.96565394280720795</v>
      </c>
    </row>
    <row r="126" spans="20:26" x14ac:dyDescent="0.7">
      <c r="T126" s="27">
        <v>96</v>
      </c>
      <c r="U126" s="27">
        <v>-3.5502517157962321E-3</v>
      </c>
      <c r="V126" s="27">
        <v>7.95975110209238E-2</v>
      </c>
      <c r="W126" s="27">
        <v>0.10211628038071467</v>
      </c>
      <c r="Y126" s="27">
        <v>80.932203389830505</v>
      </c>
      <c r="Z126" s="27">
        <v>1.0065672783533728</v>
      </c>
    </row>
    <row r="127" spans="20:26" x14ac:dyDescent="0.7">
      <c r="T127" s="27">
        <v>97</v>
      </c>
      <c r="U127" s="27">
        <v>0.25160593373798812</v>
      </c>
      <c r="V127" s="27">
        <v>0.10716816525880168</v>
      </c>
      <c r="W127" s="27">
        <v>0.13748689212879797</v>
      </c>
      <c r="Y127" s="27">
        <v>81.779661016949149</v>
      </c>
      <c r="Z127" s="27">
        <v>1.0362163087975063</v>
      </c>
    </row>
    <row r="128" spans="20:26" x14ac:dyDescent="0.7">
      <c r="T128" s="27">
        <v>98</v>
      </c>
      <c r="U128" s="27">
        <v>-0.30062865019544704</v>
      </c>
      <c r="V128" s="27">
        <v>-0.25781941648651452</v>
      </c>
      <c r="W128" s="27">
        <v>-0.33075858131554442</v>
      </c>
      <c r="Y128" s="27">
        <v>82.627118644067792</v>
      </c>
      <c r="Z128" s="27">
        <v>1.081749064807866</v>
      </c>
    </row>
    <row r="129" spans="20:26" x14ac:dyDescent="0.7">
      <c r="T129" s="27">
        <v>99</v>
      </c>
      <c r="U129" s="27">
        <v>-0.11714485684874271</v>
      </c>
      <c r="V129" s="27">
        <v>-1.2607063474259717E-2</v>
      </c>
      <c r="W129" s="27">
        <v>-1.6173702066846748E-2</v>
      </c>
      <c r="Y129" s="27">
        <v>83.474576271186436</v>
      </c>
      <c r="Z129" s="27">
        <v>1.0859944914676305</v>
      </c>
    </row>
    <row r="130" spans="20:26" x14ac:dyDescent="0.7">
      <c r="T130" s="27">
        <v>100</v>
      </c>
      <c r="U130" s="27">
        <v>-0.26640302825078621</v>
      </c>
      <c r="V130" s="27">
        <v>0.49646680427987022</v>
      </c>
      <c r="W130" s="27">
        <v>0.63692121443638872</v>
      </c>
      <c r="Y130" s="27">
        <v>84.322033898305079</v>
      </c>
      <c r="Z130" s="27">
        <v>1.1004810369466043</v>
      </c>
    </row>
    <row r="131" spans="20:26" x14ac:dyDescent="0.7">
      <c r="T131" s="27">
        <v>101</v>
      </c>
      <c r="U131" s="27">
        <v>-1.6701604603739595E-2</v>
      </c>
      <c r="V131" s="27">
        <v>0.38974897283492349</v>
      </c>
      <c r="W131" s="27">
        <v>0.50001205914145286</v>
      </c>
      <c r="Y131" s="27">
        <v>85.169491525423723</v>
      </c>
      <c r="Z131" s="27">
        <v>1.1145663553424328</v>
      </c>
    </row>
    <row r="132" spans="20:26" x14ac:dyDescent="0.7">
      <c r="T132" s="27">
        <v>102</v>
      </c>
      <c r="U132" s="27">
        <v>-0.24662088750413488</v>
      </c>
      <c r="V132" s="27">
        <v>0.39258238867559103</v>
      </c>
      <c r="W132" s="27">
        <v>0.50364707087372551</v>
      </c>
      <c r="Y132" s="27">
        <v>86.016949152542367</v>
      </c>
      <c r="Z132" s="27">
        <v>1.1220646284833151</v>
      </c>
    </row>
    <row r="133" spans="20:26" x14ac:dyDescent="0.7">
      <c r="T133" s="27">
        <v>103</v>
      </c>
      <c r="U133" s="27">
        <v>-1.2772853261117862</v>
      </c>
      <c r="V133" s="27">
        <v>-1.4717351944600321</v>
      </c>
      <c r="W133" s="27">
        <v>-1.8881007940579955</v>
      </c>
      <c r="Y133" s="27">
        <v>86.86440677966101</v>
      </c>
      <c r="Z133" s="27">
        <v>1.1475204091128575</v>
      </c>
    </row>
    <row r="134" spans="20:26" x14ac:dyDescent="0.7">
      <c r="T134" s="27">
        <v>104</v>
      </c>
      <c r="U134" s="27">
        <v>-0.754193463759528</v>
      </c>
      <c r="V134" s="27">
        <v>1.2648024579841821</v>
      </c>
      <c r="W134" s="27">
        <v>1.62262513951948</v>
      </c>
      <c r="Y134" s="27">
        <v>87.711864406779654</v>
      </c>
      <c r="Z134" s="27">
        <v>1.1726898301797775</v>
      </c>
    </row>
    <row r="135" spans="20:26" x14ac:dyDescent="0.7">
      <c r="T135" s="27">
        <v>105</v>
      </c>
      <c r="U135" s="27">
        <v>-5.1799964431634624</v>
      </c>
      <c r="V135" s="27">
        <v>-2.5783578907066111</v>
      </c>
      <c r="W135" s="27">
        <v>-3.307795858340504</v>
      </c>
      <c r="Y135" s="27">
        <v>88.559322033898297</v>
      </c>
      <c r="Z135" s="27">
        <v>1.2238981030454426</v>
      </c>
    </row>
    <row r="136" spans="20:26" x14ac:dyDescent="0.7">
      <c r="T136" s="27">
        <v>106</v>
      </c>
      <c r="U136" s="27">
        <v>2.1694409004963626</v>
      </c>
      <c r="V136" s="27">
        <v>3.3468723331742245</v>
      </c>
      <c r="W136" s="27">
        <v>4.2937291529509594</v>
      </c>
      <c r="Y136" s="27">
        <v>89.406779661016941</v>
      </c>
      <c r="Z136" s="27">
        <v>1.2240971430504288</v>
      </c>
    </row>
    <row r="137" spans="20:26" x14ac:dyDescent="0.7">
      <c r="T137" s="27">
        <v>107</v>
      </c>
      <c r="U137" s="27">
        <v>2.4026002552250012</v>
      </c>
      <c r="V137" s="27">
        <v>-0.55166530956191684</v>
      </c>
      <c r="W137" s="27">
        <v>-0.70773581617055747</v>
      </c>
      <c r="Y137" s="27">
        <v>90.254237288135585</v>
      </c>
      <c r="Z137" s="27">
        <v>1.2273925974728428</v>
      </c>
    </row>
    <row r="138" spans="20:26" x14ac:dyDescent="0.7">
      <c r="T138" s="27">
        <v>108</v>
      </c>
      <c r="U138" s="27">
        <v>1.1153685811679892</v>
      </c>
      <c r="V138" s="27">
        <v>-0.83743107451262655</v>
      </c>
      <c r="W138" s="27">
        <v>-1.0743469903471619</v>
      </c>
      <c r="Y138" s="27">
        <v>91.101694915254228</v>
      </c>
      <c r="Z138" s="27">
        <v>1.281891355592407</v>
      </c>
    </row>
    <row r="139" spans="20:26" x14ac:dyDescent="0.7">
      <c r="T139" s="27">
        <v>109</v>
      </c>
      <c r="U139" s="27">
        <v>1.0458214087547024</v>
      </c>
      <c r="V139" s="27">
        <v>-0.67228843430311014</v>
      </c>
      <c r="W139" s="27">
        <v>-0.86248418290317674</v>
      </c>
      <c r="Y139" s="27">
        <v>91.949152542372872</v>
      </c>
      <c r="Z139" s="27">
        <v>1.3596057360011145</v>
      </c>
    </row>
    <row r="140" spans="20:26" x14ac:dyDescent="0.7">
      <c r="T140" s="27">
        <v>110</v>
      </c>
      <c r="U140" s="27">
        <v>-0.75295944808835968</v>
      </c>
      <c r="V140" s="27">
        <v>0.31954710231303607</v>
      </c>
      <c r="W140" s="27">
        <v>0.40994952073394864</v>
      </c>
      <c r="Y140" s="27">
        <v>92.796610169491515</v>
      </c>
      <c r="Z140" s="27">
        <v>1.3606507009536131</v>
      </c>
    </row>
    <row r="141" spans="20:26" x14ac:dyDescent="0.7">
      <c r="T141" s="27">
        <v>111</v>
      </c>
      <c r="U141" s="27">
        <v>1.0158377067295898</v>
      </c>
      <c r="V141" s="27">
        <v>0.10622692175372528</v>
      </c>
      <c r="W141" s="27">
        <v>0.13627936334506952</v>
      </c>
      <c r="Y141" s="27">
        <v>93.644067796610159</v>
      </c>
      <c r="Z141" s="27">
        <v>1.3714182172746661</v>
      </c>
    </row>
    <row r="142" spans="20:26" x14ac:dyDescent="0.7">
      <c r="T142" s="27">
        <v>112</v>
      </c>
      <c r="U142" s="27">
        <v>0.50507091663349268</v>
      </c>
      <c r="V142" s="27">
        <v>-1.1017077554176566</v>
      </c>
      <c r="W142" s="27">
        <v>-1.4133896475765901</v>
      </c>
      <c r="Y142" s="27">
        <v>94.491525423728802</v>
      </c>
      <c r="Z142" s="27">
        <v>1.5181852580839319</v>
      </c>
    </row>
    <row r="143" spans="20:26" x14ac:dyDescent="0.7">
      <c r="T143" s="27">
        <v>113</v>
      </c>
      <c r="U143" s="27">
        <v>0.39690121033442682</v>
      </c>
      <c r="V143" s="27">
        <v>0.68484785447343921</v>
      </c>
      <c r="W143" s="27">
        <v>0.87859676299623257</v>
      </c>
      <c r="Y143" s="27">
        <v>95.33898305084746</v>
      </c>
      <c r="Z143" s="27">
        <v>1.7092709179356689</v>
      </c>
    </row>
    <row r="144" spans="20:26" x14ac:dyDescent="0.7">
      <c r="T144" s="27">
        <v>114</v>
      </c>
      <c r="U144" s="27">
        <v>0.7587023136401313</v>
      </c>
      <c r="V144" s="27">
        <v>-0.85471265562172782</v>
      </c>
      <c r="W144" s="27">
        <v>-1.0965176682907869</v>
      </c>
      <c r="Y144" s="27">
        <v>96.186440677966104</v>
      </c>
      <c r="Z144" s="27">
        <v>1.8111206792002434</v>
      </c>
    </row>
    <row r="145" spans="20:26" x14ac:dyDescent="0.7">
      <c r="T145" s="27">
        <v>115</v>
      </c>
      <c r="U145" s="27">
        <v>-5.0127777105232141E-2</v>
      </c>
      <c r="V145" s="27">
        <v>0.29820322175048436</v>
      </c>
      <c r="W145" s="27">
        <v>0.3825672864909071</v>
      </c>
      <c r="Y145" s="27">
        <v>97.033898305084747</v>
      </c>
      <c r="Z145" s="27">
        <v>1.8509349456630844</v>
      </c>
    </row>
    <row r="146" spans="20:26" x14ac:dyDescent="0.7">
      <c r="T146" s="27">
        <v>116</v>
      </c>
      <c r="U146" s="27">
        <v>5.0142206858031585E-2</v>
      </c>
      <c r="V146" s="27">
        <v>1.1772503906148113</v>
      </c>
      <c r="W146" s="27">
        <v>1.5103038954914889</v>
      </c>
      <c r="Y146" s="27">
        <v>97.881355932203391</v>
      </c>
      <c r="Z146" s="27">
        <v>1.9756786572355196</v>
      </c>
    </row>
    <row r="147" spans="20:26" x14ac:dyDescent="0.7">
      <c r="T147" s="27">
        <v>117</v>
      </c>
      <c r="U147" s="27">
        <v>0.59424175005246882</v>
      </c>
      <c r="V147" s="27">
        <v>0.28617325429873786</v>
      </c>
      <c r="W147" s="27">
        <v>0.36713394550427131</v>
      </c>
      <c r="Y147" s="27">
        <v>98.728813559322035</v>
      </c>
      <c r="Z147" s="27">
        <v>2.4243293787436357</v>
      </c>
    </row>
    <row r="148" spans="20:26" ht="14.65" thickBot="1" x14ac:dyDescent="0.75">
      <c r="T148" s="28">
        <v>118</v>
      </c>
      <c r="U148" s="28">
        <v>0.12376906191834239</v>
      </c>
      <c r="V148" s="28">
        <v>-0.85245892459878247</v>
      </c>
      <c r="W148" s="28">
        <v>-1.0936263388247021</v>
      </c>
      <c r="Y148" s="28">
        <v>99.576271186440678</v>
      </c>
      <c r="Z148" s="28">
        <v>5.5163132336705871</v>
      </c>
    </row>
  </sheetData>
  <mergeCells count="1">
    <mergeCell ref="X26:AB26"/>
  </mergeCells>
  <phoneticPr fontId="1"/>
  <pageMargins left="0.7" right="0.7" top="0.75" bottom="0.75" header="0.3" footer="0.3"/>
  <pageSetup paperSize="8" scale="56"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47DF9-954C-46A4-9CFA-46369FB3647E}">
  <sheetPr>
    <pageSetUpPr fitToPage="1"/>
  </sheetPr>
  <dimension ref="B3:I123"/>
  <sheetViews>
    <sheetView zoomScaleNormal="100" workbookViewId="0"/>
  </sheetViews>
  <sheetFormatPr defaultColWidth="8.75" defaultRowHeight="14.25" x14ac:dyDescent="0.7"/>
  <cols>
    <col min="1" max="1" width="2.25" style="18" customWidth="1"/>
    <col min="2" max="2" width="13.0625" style="18" customWidth="1"/>
    <col min="3" max="3" width="10.75" style="18" customWidth="1"/>
    <col min="4" max="4" width="3.5625" style="18" customWidth="1"/>
    <col min="5" max="9" width="8.75" style="18" customWidth="1"/>
    <col min="10" max="16384" width="8.75" style="18"/>
  </cols>
  <sheetData>
    <row r="3" spans="2:9" x14ac:dyDescent="0.7">
      <c r="B3" s="17" t="s">
        <v>102</v>
      </c>
    </row>
    <row r="4" spans="2:9" ht="43.05" customHeight="1" x14ac:dyDescent="0.7">
      <c r="E4" s="5" t="s">
        <v>22</v>
      </c>
      <c r="F4" s="5" t="s">
        <v>23</v>
      </c>
      <c r="G4" s="35" t="s">
        <v>10</v>
      </c>
      <c r="H4" s="35" t="s">
        <v>11</v>
      </c>
      <c r="I4" s="35" t="s">
        <v>128</v>
      </c>
    </row>
    <row r="5" spans="2:9" ht="16.149999999999999" x14ac:dyDescent="0.7">
      <c r="B5" s="35" t="s">
        <v>129</v>
      </c>
      <c r="C5" s="36">
        <f>SUM(I6:I123)</f>
        <v>71.087765464126363</v>
      </c>
      <c r="E5" s="6" t="s">
        <v>86</v>
      </c>
      <c r="F5" s="6" t="s">
        <v>87</v>
      </c>
    </row>
    <row r="6" spans="2:9" x14ac:dyDescent="0.7">
      <c r="B6" s="37"/>
      <c r="C6" s="37"/>
      <c r="E6" s="7">
        <v>1.6065690824705428</v>
      </c>
      <c r="F6" s="7">
        <v>-0.55330932440379854</v>
      </c>
      <c r="G6" s="38">
        <f t="shared" ref="G6:G37" si="0">+E6*C$7+C$8</f>
        <v>0.62899859617763298</v>
      </c>
      <c r="H6" s="38">
        <f>+F6-G6</f>
        <v>-1.1823079205814315</v>
      </c>
      <c r="I6" s="38">
        <f>+H6^2</f>
        <v>1.3978520190695887</v>
      </c>
    </row>
    <row r="7" spans="2:9" x14ac:dyDescent="0.7">
      <c r="B7" s="39" t="s">
        <v>5</v>
      </c>
      <c r="C7" s="40">
        <v>0.3144787739027477</v>
      </c>
      <c r="E7" s="7">
        <v>2.1784961349262062</v>
      </c>
      <c r="F7" s="7">
        <v>1.1475204091128575</v>
      </c>
      <c r="G7" s="38">
        <f t="shared" si="0"/>
        <v>0.80885751439570253</v>
      </c>
      <c r="H7" s="38">
        <f t="shared" ref="H7:H70" si="1">+F7-G7</f>
        <v>0.33866289471715494</v>
      </c>
      <c r="I7" s="38">
        <f t="shared" ref="I7:I70" si="2">+H7^2</f>
        <v>0.11469255625820277</v>
      </c>
    </row>
    <row r="8" spans="2:9" x14ac:dyDescent="0.7">
      <c r="B8" s="39" t="s">
        <v>6</v>
      </c>
      <c r="C8" s="40">
        <v>0.1237667209322344</v>
      </c>
      <c r="E8" s="7">
        <v>1.5474552957359009</v>
      </c>
      <c r="F8" s="7">
        <v>-0.38825854824851547</v>
      </c>
      <c r="G8" s="38">
        <f t="shared" si="0"/>
        <v>0.6104085650045743</v>
      </c>
      <c r="H8" s="38">
        <f t="shared" si="1"/>
        <v>-0.99866711325308977</v>
      </c>
      <c r="I8" s="38">
        <f t="shared" si="2"/>
        <v>0.99733600309325965</v>
      </c>
    </row>
    <row r="9" spans="2:9" x14ac:dyDescent="0.7">
      <c r="E9" s="7">
        <v>0</v>
      </c>
      <c r="F9" s="7">
        <v>1.1004810369466043</v>
      </c>
      <c r="G9" s="38">
        <f t="shared" si="0"/>
        <v>0.1237667209322344</v>
      </c>
      <c r="H9" s="38">
        <f t="shared" si="1"/>
        <v>0.97671431601436987</v>
      </c>
      <c r="I9" s="38">
        <f t="shared" si="2"/>
        <v>0.95397085510741841</v>
      </c>
    </row>
    <row r="10" spans="2:9" x14ac:dyDescent="0.7">
      <c r="B10" s="21" t="s">
        <v>7</v>
      </c>
      <c r="E10" s="7">
        <v>1.0497798848628292</v>
      </c>
      <c r="F10" s="7">
        <v>0.94133802453946203</v>
      </c>
      <c r="G10" s="38">
        <f t="shared" si="0"/>
        <v>0.45390021199166458</v>
      </c>
      <c r="H10" s="38">
        <f t="shared" si="1"/>
        <v>0.48743781254779744</v>
      </c>
      <c r="I10" s="38">
        <f t="shared" si="2"/>
        <v>0.23759562110138172</v>
      </c>
    </row>
    <row r="11" spans="2:9" x14ac:dyDescent="0.7">
      <c r="B11" s="17" t="s">
        <v>88</v>
      </c>
      <c r="E11" s="7">
        <v>-0.8378016085790847</v>
      </c>
      <c r="F11" s="7">
        <v>1.1726898301797775</v>
      </c>
      <c r="G11" s="38">
        <f t="shared" si="0"/>
        <v>-0.13970410170746589</v>
      </c>
      <c r="H11" s="38">
        <f t="shared" si="1"/>
        <v>1.3123939318872433</v>
      </c>
      <c r="I11" s="38">
        <f t="shared" si="2"/>
        <v>1.7223778324544581</v>
      </c>
    </row>
    <row r="12" spans="2:9" x14ac:dyDescent="0.7">
      <c r="E12" s="7">
        <v>1.6897600540723374</v>
      </c>
      <c r="F12" s="7">
        <v>0.25027783980875995</v>
      </c>
      <c r="G12" s="38">
        <f t="shared" si="0"/>
        <v>0.65516039092674372</v>
      </c>
      <c r="H12" s="38">
        <f t="shared" si="1"/>
        <v>-0.40488255111798377</v>
      </c>
      <c r="I12" s="38">
        <f t="shared" si="2"/>
        <v>0.16392988019980673</v>
      </c>
    </row>
    <row r="13" spans="2:9" x14ac:dyDescent="0.7">
      <c r="E13" s="7">
        <v>1.0634762379527984</v>
      </c>
      <c r="F13" s="7">
        <v>0.80334040269430318</v>
      </c>
      <c r="G13" s="38">
        <f t="shared" si="0"/>
        <v>0.45820742431833722</v>
      </c>
      <c r="H13" s="38">
        <f t="shared" si="1"/>
        <v>0.34513297837596596</v>
      </c>
      <c r="I13" s="38">
        <f t="shared" si="2"/>
        <v>0.11911677276266498</v>
      </c>
    </row>
    <row r="14" spans="2:9" x14ac:dyDescent="0.7">
      <c r="E14" s="7">
        <v>1.5784281486353109</v>
      </c>
      <c r="F14" s="7">
        <v>1.281891355592407</v>
      </c>
      <c r="G14" s="38">
        <f t="shared" si="0"/>
        <v>0.62014886980865103</v>
      </c>
      <c r="H14" s="38">
        <f t="shared" si="1"/>
        <v>0.66174248578375594</v>
      </c>
      <c r="I14" s="38">
        <f t="shared" si="2"/>
        <v>0.43790311749126443</v>
      </c>
    </row>
    <row r="15" spans="2:9" x14ac:dyDescent="0.7">
      <c r="E15" s="7">
        <v>1.3920362576886021</v>
      </c>
      <c r="F15" s="7">
        <v>0.13124775945556166</v>
      </c>
      <c r="G15" s="38">
        <f t="shared" si="0"/>
        <v>0.56153257647831534</v>
      </c>
      <c r="H15" s="38">
        <f t="shared" si="1"/>
        <v>-0.43028481702275367</v>
      </c>
      <c r="I15" s="38">
        <f t="shared" si="2"/>
        <v>0.18514502376030462</v>
      </c>
    </row>
    <row r="16" spans="2:9" x14ac:dyDescent="0.7">
      <c r="E16" s="7">
        <v>2.5223499361430441</v>
      </c>
      <c r="F16" s="7">
        <v>1.1145663553424328</v>
      </c>
      <c r="G16" s="38">
        <f t="shared" si="0"/>
        <v>0.91699223620417292</v>
      </c>
      <c r="H16" s="38">
        <f t="shared" si="1"/>
        <v>0.19757411913825984</v>
      </c>
      <c r="I16" s="38">
        <f t="shared" si="2"/>
        <v>3.903553255325929E-2</v>
      </c>
    </row>
    <row r="17" spans="5:9" x14ac:dyDescent="0.7">
      <c r="E17" s="7">
        <v>2.740579258797851</v>
      </c>
      <c r="F17" s="7">
        <v>0.24920820014745004</v>
      </c>
      <c r="G17" s="38">
        <f t="shared" si="0"/>
        <v>0.98562072602228368</v>
      </c>
      <c r="H17" s="38">
        <f t="shared" si="1"/>
        <v>-0.73641252587483363</v>
      </c>
      <c r="I17" s="38">
        <f t="shared" si="2"/>
        <v>0.5423034082653525</v>
      </c>
    </row>
    <row r="18" spans="5:9" x14ac:dyDescent="0.7">
      <c r="E18" s="7">
        <v>-9.093664746890795E-2</v>
      </c>
      <c r="F18" s="7">
        <v>-0.74192978052138869</v>
      </c>
      <c r="G18" s="38">
        <f t="shared" si="0"/>
        <v>9.5169075533385827E-2</v>
      </c>
      <c r="H18" s="38">
        <f t="shared" si="1"/>
        <v>-0.83709885605477452</v>
      </c>
      <c r="I18" s="38">
        <f t="shared" si="2"/>
        <v>0.70073449480821215</v>
      </c>
    </row>
    <row r="19" spans="5:9" x14ac:dyDescent="0.7">
      <c r="E19" s="7">
        <v>-0.2427184466019412</v>
      </c>
      <c r="F19" s="7">
        <v>0.19717725851143086</v>
      </c>
      <c r="G19" s="38">
        <f t="shared" si="0"/>
        <v>4.7436921441276397E-2</v>
      </c>
      <c r="H19" s="38">
        <f t="shared" si="1"/>
        <v>0.14974033707015447</v>
      </c>
      <c r="I19" s="38">
        <f t="shared" si="2"/>
        <v>2.2422168545883477E-2</v>
      </c>
    </row>
    <row r="20" spans="5:9" x14ac:dyDescent="0.7">
      <c r="E20" s="7">
        <v>-2.3722627737226389</v>
      </c>
      <c r="F20" s="7">
        <v>3.4318097104502954E-2</v>
      </c>
      <c r="G20" s="38">
        <f t="shared" si="0"/>
        <v>-0.62225956752319245</v>
      </c>
      <c r="H20" s="38">
        <f t="shared" si="1"/>
        <v>0.6565776646276954</v>
      </c>
      <c r="I20" s="38">
        <f t="shared" si="2"/>
        <v>0.43109422968795846</v>
      </c>
    </row>
    <row r="21" spans="5:9" x14ac:dyDescent="0.7">
      <c r="E21" s="7">
        <v>-3.4890965732087267</v>
      </c>
      <c r="F21" s="7">
        <v>-1.2192471679469605</v>
      </c>
      <c r="G21" s="38">
        <f t="shared" si="0"/>
        <v>-0.97348009143872449</v>
      </c>
      <c r="H21" s="38">
        <f t="shared" si="1"/>
        <v>-0.24576707650823604</v>
      </c>
      <c r="I21" s="38">
        <f t="shared" si="2"/>
        <v>6.0401455895405146E-2</v>
      </c>
    </row>
    <row r="22" spans="5:9" x14ac:dyDescent="0.7">
      <c r="E22" s="7">
        <v>-2.7759845061329997</v>
      </c>
      <c r="F22" s="7">
        <v>-0.43642395008757262</v>
      </c>
      <c r="G22" s="38">
        <f t="shared" si="0"/>
        <v>-0.74922148292949597</v>
      </c>
      <c r="H22" s="38">
        <f t="shared" si="1"/>
        <v>0.31279753284192335</v>
      </c>
      <c r="I22" s="38">
        <f t="shared" si="2"/>
        <v>9.7842296551994112E-2</v>
      </c>
    </row>
    <row r="23" spans="5:9" x14ac:dyDescent="0.7">
      <c r="E23" s="7">
        <v>-1.128818061088964</v>
      </c>
      <c r="F23" s="7">
        <v>0.18090908412911233</v>
      </c>
      <c r="G23" s="38">
        <f t="shared" si="0"/>
        <v>-0.23122259887829993</v>
      </c>
      <c r="H23" s="38">
        <f t="shared" si="1"/>
        <v>0.41213168300741226</v>
      </c>
      <c r="I23" s="38">
        <f t="shared" si="2"/>
        <v>0.16985252413852214</v>
      </c>
    </row>
    <row r="24" spans="5:9" x14ac:dyDescent="0.7">
      <c r="E24" s="7">
        <v>-0.80591000671591928</v>
      </c>
      <c r="F24" s="7">
        <v>0.79828478630550137</v>
      </c>
      <c r="G24" s="38">
        <f t="shared" si="0"/>
        <v>-0.12967486985574306</v>
      </c>
      <c r="H24" s="38">
        <f t="shared" si="1"/>
        <v>0.92795965616124443</v>
      </c>
      <c r="I24" s="38">
        <f t="shared" si="2"/>
        <v>0.86110912346289503</v>
      </c>
    </row>
    <row r="25" spans="5:9" x14ac:dyDescent="0.7">
      <c r="E25" s="7">
        <v>0.91401489505757638</v>
      </c>
      <c r="F25" s="7">
        <v>-1.370778474551301</v>
      </c>
      <c r="G25" s="38">
        <f t="shared" si="0"/>
        <v>0.4112050044587896</v>
      </c>
      <c r="H25" s="38">
        <f t="shared" si="1"/>
        <v>-1.7819834790100906</v>
      </c>
      <c r="I25" s="38">
        <f t="shared" si="2"/>
        <v>3.1754651194649059</v>
      </c>
    </row>
    <row r="26" spans="5:9" x14ac:dyDescent="0.7">
      <c r="E26" s="7">
        <v>0.73800738007379607</v>
      </c>
      <c r="F26" s="7">
        <v>0.37793978423307806</v>
      </c>
      <c r="G26" s="38">
        <f t="shared" si="0"/>
        <v>0.35585437694902089</v>
      </c>
      <c r="H26" s="38">
        <f t="shared" si="1"/>
        <v>2.2085407284057168E-2</v>
      </c>
      <c r="I26" s="38">
        <f t="shared" si="2"/>
        <v>4.8776521490268541E-4</v>
      </c>
    </row>
    <row r="27" spans="5:9" x14ac:dyDescent="0.7">
      <c r="E27" s="7">
        <v>2.3643023643023469</v>
      </c>
      <c r="F27" s="7">
        <v>0.53428508703687783</v>
      </c>
      <c r="G27" s="38">
        <f t="shared" si="0"/>
        <v>0.86728962959340394</v>
      </c>
      <c r="H27" s="38">
        <f t="shared" si="1"/>
        <v>-0.33300454255652612</v>
      </c>
      <c r="I27" s="38">
        <f t="shared" si="2"/>
        <v>0.11089202536328122</v>
      </c>
    </row>
    <row r="28" spans="5:9" x14ac:dyDescent="0.7">
      <c r="E28" s="7">
        <v>1.9193233571893416</v>
      </c>
      <c r="F28" s="7">
        <v>2.9575405304953506E-2</v>
      </c>
      <c r="G28" s="38">
        <f t="shared" si="0"/>
        <v>0.72735317702404401</v>
      </c>
      <c r="H28" s="38">
        <f t="shared" si="1"/>
        <v>-0.6977777717190905</v>
      </c>
      <c r="I28" s="38">
        <f t="shared" si="2"/>
        <v>0.48689381870525916</v>
      </c>
    </row>
    <row r="29" spans="5:9" x14ac:dyDescent="0.7">
      <c r="E29" s="7">
        <v>1.9470156399616911</v>
      </c>
      <c r="F29" s="7">
        <v>1.7092709179356689</v>
      </c>
      <c r="G29" s="38">
        <f t="shared" si="0"/>
        <v>0.73606181215686073</v>
      </c>
      <c r="H29" s="38">
        <f t="shared" si="1"/>
        <v>0.97320910577880815</v>
      </c>
      <c r="I29" s="38">
        <f t="shared" si="2"/>
        <v>0.94713596357078733</v>
      </c>
    </row>
    <row r="30" spans="5:9" x14ac:dyDescent="0.7">
      <c r="E30" s="7">
        <v>2.3168440826549954</v>
      </c>
      <c r="F30" s="7">
        <v>0.46486641029690645</v>
      </c>
      <c r="G30" s="38">
        <f t="shared" si="0"/>
        <v>0.85236500736941356</v>
      </c>
      <c r="H30" s="38">
        <f t="shared" si="1"/>
        <v>-0.38749859707250711</v>
      </c>
      <c r="I30" s="38">
        <f t="shared" si="2"/>
        <v>0.15015516273316121</v>
      </c>
    </row>
    <row r="31" spans="5:9" x14ac:dyDescent="0.7">
      <c r="E31" s="7">
        <v>1.0709914320685527</v>
      </c>
      <c r="F31" s="7">
        <v>3.0096828404111875E-2</v>
      </c>
      <c r="G31" s="38">
        <f t="shared" si="0"/>
        <v>0.46057079334950074</v>
      </c>
      <c r="H31" s="38">
        <f t="shared" si="1"/>
        <v>-0.43047396494538887</v>
      </c>
      <c r="I31" s="38">
        <f t="shared" si="2"/>
        <v>0.18530783449580387</v>
      </c>
    </row>
    <row r="32" spans="5:9" x14ac:dyDescent="0.7">
      <c r="E32" s="7">
        <v>1.7257039055404135</v>
      </c>
      <c r="F32" s="7">
        <v>0.96471643569996957</v>
      </c>
      <c r="G32" s="38">
        <f t="shared" si="0"/>
        <v>0.66646396926576679</v>
      </c>
      <c r="H32" s="38">
        <f t="shared" si="1"/>
        <v>0.29825246643420278</v>
      </c>
      <c r="I32" s="38">
        <f t="shared" si="2"/>
        <v>8.8954533734085253E-2</v>
      </c>
    </row>
    <row r="33" spans="5:9" x14ac:dyDescent="0.7">
      <c r="E33" s="7">
        <v>-2.3511904761904674</v>
      </c>
      <c r="F33" s="7">
        <v>0.7518872657899891</v>
      </c>
      <c r="G33" s="38">
        <f t="shared" si="0"/>
        <v>-0.6156327772319613</v>
      </c>
      <c r="H33" s="38">
        <f t="shared" si="1"/>
        <v>1.3675200430219503</v>
      </c>
      <c r="I33" s="38">
        <f t="shared" si="2"/>
        <v>1.8701110680667568</v>
      </c>
    </row>
    <row r="34" spans="5:9" x14ac:dyDescent="0.7">
      <c r="E34" s="7">
        <v>-3.0478512648582949</v>
      </c>
      <c r="F34" s="7">
        <v>-0.75750796370989804</v>
      </c>
      <c r="G34" s="38">
        <f t="shared" si="0"/>
        <v>-0.83471780787834093</v>
      </c>
      <c r="H34" s="38">
        <f t="shared" si="1"/>
        <v>7.7209844168442898E-2</v>
      </c>
      <c r="I34" s="38">
        <f t="shared" si="2"/>
        <v>5.9613600365152359E-3</v>
      </c>
    </row>
    <row r="35" spans="5:9" x14ac:dyDescent="0.7">
      <c r="E35" s="7">
        <v>-3.6466519962275754</v>
      </c>
      <c r="F35" s="7">
        <v>-1.0805520352139268</v>
      </c>
      <c r="G35" s="38">
        <f t="shared" si="0"/>
        <v>-1.0230279276914209</v>
      </c>
      <c r="H35" s="38">
        <f t="shared" si="1"/>
        <v>-5.7524107522505918E-2</v>
      </c>
      <c r="I35" s="38">
        <f t="shared" si="2"/>
        <v>3.3090229462608219E-3</v>
      </c>
    </row>
    <row r="36" spans="5:9" x14ac:dyDescent="0.7">
      <c r="E36" s="7">
        <v>-2.9037520391517262</v>
      </c>
      <c r="F36" s="7">
        <v>-0.35613110923907243</v>
      </c>
      <c r="G36" s="38">
        <f t="shared" si="0"/>
        <v>-0.78940166005780388</v>
      </c>
      <c r="H36" s="38">
        <f t="shared" si="1"/>
        <v>0.43327055081873145</v>
      </c>
      <c r="I36" s="38">
        <f t="shared" si="2"/>
        <v>0.18772337020676694</v>
      </c>
    </row>
    <row r="37" spans="5:9" x14ac:dyDescent="0.7">
      <c r="E37" s="7">
        <v>0.43682795698923371</v>
      </c>
      <c r="F37" s="7">
        <v>0.18333857078435756</v>
      </c>
      <c r="G37" s="38">
        <f t="shared" si="0"/>
        <v>0.26113984125265083</v>
      </c>
      <c r="H37" s="38">
        <f t="shared" si="1"/>
        <v>-7.7801270468293271E-2</v>
      </c>
      <c r="I37" s="38">
        <f t="shared" si="2"/>
        <v>6.0530376864805224E-3</v>
      </c>
    </row>
    <row r="38" spans="5:9" x14ac:dyDescent="0.7">
      <c r="E38" s="7">
        <v>3.0779524924724058</v>
      </c>
      <c r="F38" s="7">
        <v>0.79867791836625202</v>
      </c>
      <c r="G38" s="38">
        <f t="shared" ref="G38:G69" si="3">+E38*C$7+C$8</f>
        <v>1.0917174468958628</v>
      </c>
      <c r="H38" s="38">
        <f t="shared" si="1"/>
        <v>-0.29303952852961079</v>
      </c>
      <c r="I38" s="38">
        <f t="shared" si="2"/>
        <v>8.5872165280856574E-2</v>
      </c>
    </row>
    <row r="39" spans="5:9" x14ac:dyDescent="0.7">
      <c r="E39" s="7">
        <v>1.9149626744563477</v>
      </c>
      <c r="F39" s="7">
        <v>0.32484744530864873</v>
      </c>
      <c r="G39" s="38">
        <f t="shared" si="3"/>
        <v>0.72598183486479317</v>
      </c>
      <c r="H39" s="38">
        <f t="shared" si="1"/>
        <v>-0.40113438955614444</v>
      </c>
      <c r="I39" s="38">
        <f t="shared" si="2"/>
        <v>0.16090879848458065</v>
      </c>
    </row>
    <row r="40" spans="5:9" x14ac:dyDescent="0.7">
      <c r="E40" s="7">
        <v>0.89171974522290043</v>
      </c>
      <c r="F40" s="7">
        <v>0.2694937109563682</v>
      </c>
      <c r="G40" s="38">
        <f t="shared" si="3"/>
        <v>0.40419365307480271</v>
      </c>
      <c r="H40" s="38">
        <f t="shared" si="1"/>
        <v>-0.1346999421184345</v>
      </c>
      <c r="I40" s="38">
        <f t="shared" si="2"/>
        <v>1.8144074406709607E-2</v>
      </c>
    </row>
    <row r="41" spans="5:9" x14ac:dyDescent="0.7">
      <c r="E41" s="7">
        <v>0.82070707070707272</v>
      </c>
      <c r="F41" s="7">
        <v>6.7633391325315984E-2</v>
      </c>
      <c r="G41" s="38">
        <f t="shared" si="3"/>
        <v>0.3818616742615103</v>
      </c>
      <c r="H41" s="38">
        <f t="shared" si="1"/>
        <v>-0.31422828293619431</v>
      </c>
      <c r="I41" s="38">
        <f t="shared" si="2"/>
        <v>9.8739413797028983E-2</v>
      </c>
    </row>
    <row r="42" spans="5:9" x14ac:dyDescent="0.7">
      <c r="E42" s="7">
        <v>0.12523481527865954</v>
      </c>
      <c r="F42" s="7">
        <v>0.68182172268429042</v>
      </c>
      <c r="G42" s="38">
        <f t="shared" si="3"/>
        <v>0.16315041209100434</v>
      </c>
      <c r="H42" s="38">
        <f t="shared" si="1"/>
        <v>0.51867131059328608</v>
      </c>
      <c r="I42" s="38">
        <f t="shared" si="2"/>
        <v>0.26901992843255707</v>
      </c>
    </row>
    <row r="43" spans="5:9" x14ac:dyDescent="0.7">
      <c r="E43" s="7">
        <v>1.5322076297686067</v>
      </c>
      <c r="F43" s="7">
        <v>0.30150459098156546</v>
      </c>
      <c r="G43" s="38">
        <f t="shared" si="3"/>
        <v>0.60561349770630102</v>
      </c>
      <c r="H43" s="38">
        <f t="shared" si="1"/>
        <v>-0.30410890672473556</v>
      </c>
      <c r="I43" s="38">
        <f t="shared" si="2"/>
        <v>9.2482227149313909E-2</v>
      </c>
    </row>
    <row r="44" spans="5:9" x14ac:dyDescent="0.7">
      <c r="E44" s="7">
        <v>3.7265167847243532</v>
      </c>
      <c r="F44" s="7">
        <v>1.0859944914676305</v>
      </c>
      <c r="G44" s="38">
        <f t="shared" si="3"/>
        <v>1.2956771503203586</v>
      </c>
      <c r="H44" s="38">
        <f t="shared" si="1"/>
        <v>-0.20968265885272808</v>
      </c>
      <c r="I44" s="38">
        <f t="shared" si="2"/>
        <v>4.3966817423549541E-2</v>
      </c>
    </row>
    <row r="45" spans="5:9" x14ac:dyDescent="0.7">
      <c r="E45" s="7">
        <v>2.3159144893111687</v>
      </c>
      <c r="F45" s="7">
        <v>0.73306003565693345</v>
      </c>
      <c r="G45" s="38">
        <f t="shared" si="3"/>
        <v>0.85207266999441877</v>
      </c>
      <c r="H45" s="38">
        <f t="shared" si="1"/>
        <v>-0.11901263433748532</v>
      </c>
      <c r="I45" s="38">
        <f t="shared" si="2"/>
        <v>1.416400713194799E-2</v>
      </c>
    </row>
    <row r="46" spans="5:9" x14ac:dyDescent="0.7">
      <c r="E46" s="7">
        <v>1.2188044109112042</v>
      </c>
      <c r="F46" s="7">
        <v>1.6187623325961908E-2</v>
      </c>
      <c r="G46" s="38">
        <f t="shared" si="3"/>
        <v>0.50705483770285054</v>
      </c>
      <c r="H46" s="38">
        <f t="shared" si="1"/>
        <v>-0.49086721437688863</v>
      </c>
      <c r="I46" s="38">
        <f t="shared" si="2"/>
        <v>0.24095062215012633</v>
      </c>
    </row>
    <row r="47" spans="5:9" x14ac:dyDescent="0.7">
      <c r="E47" s="7">
        <v>1.0894495412844094</v>
      </c>
      <c r="F47" s="7">
        <v>0.61168150624177997</v>
      </c>
      <c r="G47" s="38">
        <f t="shared" si="3"/>
        <v>0.4663754769042664</v>
      </c>
      <c r="H47" s="38">
        <f t="shared" si="1"/>
        <v>0.14530602933751358</v>
      </c>
      <c r="I47" s="38">
        <f t="shared" si="2"/>
        <v>2.1113842161834356E-2</v>
      </c>
    </row>
    <row r="48" spans="5:9" x14ac:dyDescent="0.7">
      <c r="E48" s="7">
        <v>-0.28360748723767415</v>
      </c>
      <c r="F48" s="7">
        <v>-0.18850251541401519</v>
      </c>
      <c r="G48" s="38">
        <f t="shared" si="3"/>
        <v>3.4578186076091463E-2</v>
      </c>
      <c r="H48" s="38">
        <f t="shared" si="1"/>
        <v>-0.22308070149010667</v>
      </c>
      <c r="I48" s="38">
        <f t="shared" si="2"/>
        <v>4.9764999377318077E-2</v>
      </c>
    </row>
    <row r="49" spans="5:9" x14ac:dyDescent="0.7">
      <c r="E49" s="7">
        <v>0.2275312855517484</v>
      </c>
      <c r="F49" s="7">
        <v>0.51088065233300028</v>
      </c>
      <c r="G49" s="38">
        <f t="shared" si="3"/>
        <v>0.1953204806370642</v>
      </c>
      <c r="H49" s="38">
        <f t="shared" si="1"/>
        <v>0.31556017169593609</v>
      </c>
      <c r="I49" s="38">
        <f t="shared" si="2"/>
        <v>9.9578221960768667E-2</v>
      </c>
    </row>
    <row r="50" spans="5:9" x14ac:dyDescent="0.7">
      <c r="E50" s="7">
        <v>1.0215664018161448</v>
      </c>
      <c r="F50" s="7">
        <v>0.78165019781188505</v>
      </c>
      <c r="G50" s="38">
        <f t="shared" si="3"/>
        <v>0.44502767043561731</v>
      </c>
      <c r="H50" s="38">
        <f t="shared" si="1"/>
        <v>0.33662252737626774</v>
      </c>
      <c r="I50" s="38">
        <f t="shared" si="2"/>
        <v>0.11331472593718613</v>
      </c>
    </row>
    <row r="51" spans="5:9" x14ac:dyDescent="0.7">
      <c r="E51" s="7">
        <v>-8.4269662921357735E-2</v>
      </c>
      <c r="F51" s="7">
        <v>1.0065672783533728</v>
      </c>
      <c r="G51" s="38">
        <f t="shared" si="3"/>
        <v>9.7265700659527971E-2</v>
      </c>
      <c r="H51" s="38">
        <f t="shared" si="1"/>
        <v>0.90930157769384479</v>
      </c>
      <c r="I51" s="38">
        <f t="shared" si="2"/>
        <v>0.82682935919651523</v>
      </c>
    </row>
    <row r="52" spans="5:9" x14ac:dyDescent="0.7">
      <c r="E52" s="7">
        <v>1.5181332583638039</v>
      </c>
      <c r="F52" s="7">
        <v>0.18291497683541991</v>
      </c>
      <c r="G52" s="38">
        <f t="shared" si="3"/>
        <v>0.6011874066434667</v>
      </c>
      <c r="H52" s="38">
        <f t="shared" si="1"/>
        <v>-0.4182724298080468</v>
      </c>
      <c r="I52" s="38">
        <f t="shared" si="2"/>
        <v>0.17495182553752744</v>
      </c>
    </row>
    <row r="53" spans="5:9" x14ac:dyDescent="0.7">
      <c r="E53" s="7">
        <v>1.5231237884242574</v>
      </c>
      <c r="F53" s="7">
        <v>0.15328362136621365</v>
      </c>
      <c r="G53" s="38">
        <f t="shared" si="3"/>
        <v>0.60275682241800299</v>
      </c>
      <c r="H53" s="38">
        <f t="shared" si="1"/>
        <v>-0.44947320105178934</v>
      </c>
      <c r="I53" s="38">
        <f t="shared" si="2"/>
        <v>0.20202615846374225</v>
      </c>
    </row>
    <row r="54" spans="5:9" x14ac:dyDescent="0.7">
      <c r="E54" s="7">
        <v>0.98199672667757909</v>
      </c>
      <c r="F54" s="7">
        <v>0.15699318607036616</v>
      </c>
      <c r="G54" s="38">
        <f t="shared" si="3"/>
        <v>0.43258384751431112</v>
      </c>
      <c r="H54" s="38">
        <f t="shared" si="1"/>
        <v>-0.27559066144394495</v>
      </c>
      <c r="I54" s="38">
        <f t="shared" si="2"/>
        <v>7.5950212675111081E-2</v>
      </c>
    </row>
    <row r="55" spans="5:9" x14ac:dyDescent="0.7">
      <c r="E55" s="7">
        <v>0.59427336574825063</v>
      </c>
      <c r="F55" s="7">
        <v>-0.20433104602246033</v>
      </c>
      <c r="G55" s="38">
        <f t="shared" si="3"/>
        <v>0.31065308035580341</v>
      </c>
      <c r="H55" s="38">
        <f t="shared" si="1"/>
        <v>-0.51498412637826374</v>
      </c>
      <c r="I55" s="38">
        <f t="shared" si="2"/>
        <v>0.26520865042158354</v>
      </c>
    </row>
    <row r="56" spans="5:9" x14ac:dyDescent="0.7">
      <c r="E56" s="7">
        <v>0.32223415682064172</v>
      </c>
      <c r="F56" s="7">
        <v>1.3596057360011145</v>
      </c>
      <c r="G56" s="38">
        <f t="shared" si="3"/>
        <v>0.22510252347877552</v>
      </c>
      <c r="H56" s="38">
        <f t="shared" si="1"/>
        <v>1.1345032125223389</v>
      </c>
      <c r="I56" s="38">
        <f t="shared" si="2"/>
        <v>1.2870975392235071</v>
      </c>
    </row>
    <row r="57" spans="5:9" x14ac:dyDescent="0.7">
      <c r="E57" s="7">
        <v>-0.18736616702355491</v>
      </c>
      <c r="F57" s="7">
        <v>0.65060795546278882</v>
      </c>
      <c r="G57" s="38">
        <f t="shared" si="3"/>
        <v>6.4844038455809411E-2</v>
      </c>
      <c r="H57" s="38">
        <f t="shared" si="1"/>
        <v>0.58576391700697938</v>
      </c>
      <c r="I57" s="38">
        <f t="shared" si="2"/>
        <v>0.34311936646735941</v>
      </c>
    </row>
    <row r="58" spans="5:9" x14ac:dyDescent="0.7">
      <c r="E58" s="7">
        <v>0.69723786537947774</v>
      </c>
      <c r="F58" s="7">
        <v>4.2035496388564297E-2</v>
      </c>
      <c r="G58" s="38">
        <f t="shared" si="3"/>
        <v>0.34303322995534158</v>
      </c>
      <c r="H58" s="38">
        <f t="shared" si="1"/>
        <v>-0.30099773356677728</v>
      </c>
      <c r="I58" s="38">
        <f t="shared" si="2"/>
        <v>9.0599635612336638E-2</v>
      </c>
    </row>
    <row r="59" spans="5:9" x14ac:dyDescent="0.7">
      <c r="E59" s="7">
        <v>-0.47936085219707536</v>
      </c>
      <c r="F59" s="7">
        <v>-0.54198646749037493</v>
      </c>
      <c r="G59" s="38">
        <f t="shared" si="3"/>
        <v>-2.6982092123678109E-2</v>
      </c>
      <c r="H59" s="38">
        <f t="shared" si="1"/>
        <v>-0.51500437536669685</v>
      </c>
      <c r="I59" s="38">
        <f t="shared" si="2"/>
        <v>0.26522950664684158</v>
      </c>
    </row>
    <row r="60" spans="5:9" x14ac:dyDescent="0.7">
      <c r="E60" s="7">
        <v>-8.0278298100083134E-2</v>
      </c>
      <c r="F60" s="7">
        <v>0.4392753138783263</v>
      </c>
      <c r="G60" s="38">
        <f t="shared" si="3"/>
        <v>9.8520900174720968E-2</v>
      </c>
      <c r="H60" s="38">
        <f t="shared" si="1"/>
        <v>0.34075441370360532</v>
      </c>
      <c r="I60" s="38">
        <f t="shared" si="2"/>
        <v>0.1161135704584878</v>
      </c>
    </row>
    <row r="61" spans="5:9" x14ac:dyDescent="0.7">
      <c r="E61" s="7">
        <v>-0.83020889126940745</v>
      </c>
      <c r="F61" s="7">
        <v>0.34106867552583253</v>
      </c>
      <c r="G61" s="38">
        <f t="shared" si="3"/>
        <v>-0.13731635327732844</v>
      </c>
      <c r="H61" s="38">
        <f t="shared" si="1"/>
        <v>0.47838502880316097</v>
      </c>
      <c r="I61" s="38">
        <f t="shared" si="2"/>
        <v>0.22885223578300115</v>
      </c>
    </row>
    <row r="62" spans="5:9" x14ac:dyDescent="0.7">
      <c r="E62" s="7">
        <v>-1.8093437753173021</v>
      </c>
      <c r="F62" s="7">
        <v>-0.57149469545146303</v>
      </c>
      <c r="G62" s="38">
        <f t="shared" si="3"/>
        <v>-0.44523349109811938</v>
      </c>
      <c r="H62" s="38">
        <f t="shared" si="1"/>
        <v>-0.12626120435334365</v>
      </c>
      <c r="I62" s="38">
        <f t="shared" si="2"/>
        <v>1.5941891724756806E-2</v>
      </c>
    </row>
    <row r="63" spans="5:9" x14ac:dyDescent="0.7">
      <c r="E63" s="7">
        <v>-4.2079207920792214</v>
      </c>
      <c r="F63" s="7">
        <v>-1.2339361244513327</v>
      </c>
      <c r="G63" s="38">
        <f t="shared" si="3"/>
        <v>-1.1995350504407181</v>
      </c>
      <c r="H63" s="38">
        <f t="shared" si="1"/>
        <v>-3.4401074010614652E-2</v>
      </c>
      <c r="I63" s="38">
        <f t="shared" si="2"/>
        <v>1.1834338930837868E-3</v>
      </c>
    </row>
    <row r="64" spans="5:9" x14ac:dyDescent="0.7">
      <c r="E64" s="7">
        <v>-10.737869652598334</v>
      </c>
      <c r="F64" s="7">
        <v>-2.4760423832868099</v>
      </c>
      <c r="G64" s="38">
        <f t="shared" si="3"/>
        <v>-3.2530653617444134</v>
      </c>
      <c r="H64" s="38">
        <f t="shared" si="1"/>
        <v>0.77702297845760349</v>
      </c>
      <c r="I64" s="38">
        <f t="shared" si="2"/>
        <v>0.60376470905112534</v>
      </c>
    </row>
    <row r="65" spans="5:9" x14ac:dyDescent="0.7">
      <c r="E65" s="7">
        <v>-17.626246381473138</v>
      </c>
      <c r="F65" s="7">
        <v>-4.8258518073055114</v>
      </c>
      <c r="G65" s="38">
        <f t="shared" si="3"/>
        <v>-5.4193136296211808</v>
      </c>
      <c r="H65" s="38">
        <f t="shared" si="1"/>
        <v>0.59346182231566935</v>
      </c>
      <c r="I65" s="38">
        <f t="shared" si="2"/>
        <v>0.35219693454623507</v>
      </c>
    </row>
    <row r="66" spans="5:9" x14ac:dyDescent="0.7">
      <c r="E66" s="7">
        <v>1.7571261226083692</v>
      </c>
      <c r="F66" s="7">
        <v>1.9756786572355196</v>
      </c>
      <c r="G66" s="38">
        <f t="shared" si="3"/>
        <v>0.67634558956260349</v>
      </c>
      <c r="H66" s="38">
        <f t="shared" si="1"/>
        <v>1.299333067672916</v>
      </c>
      <c r="I66" s="38">
        <f t="shared" si="2"/>
        <v>1.6882664207483105</v>
      </c>
    </row>
    <row r="67" spans="5:9" x14ac:dyDescent="0.7">
      <c r="E67" s="7">
        <v>5.5257099002302255</v>
      </c>
      <c r="F67" s="7">
        <v>-3.1815376428383502E-2</v>
      </c>
      <c r="G67" s="38">
        <f t="shared" si="3"/>
        <v>1.86148519529891</v>
      </c>
      <c r="H67" s="38">
        <f t="shared" si="1"/>
        <v>-1.8933005717272935</v>
      </c>
      <c r="I67" s="38">
        <f t="shared" si="2"/>
        <v>3.5845870549028964</v>
      </c>
    </row>
    <row r="68" spans="5:9" x14ac:dyDescent="0.7">
      <c r="E68" s="7">
        <v>6.9818181818181841</v>
      </c>
      <c r="F68" s="7">
        <v>1.2238981030454426</v>
      </c>
      <c r="G68" s="38">
        <f t="shared" si="3"/>
        <v>2.3194003423623277</v>
      </c>
      <c r="H68" s="38">
        <f t="shared" si="1"/>
        <v>-1.0955022393168852</v>
      </c>
      <c r="I68" s="38">
        <f t="shared" si="2"/>
        <v>1.20012515634831</v>
      </c>
    </row>
    <row r="69" spans="5:9" x14ac:dyDescent="0.7">
      <c r="E69" s="7">
        <v>5.948334466349408</v>
      </c>
      <c r="F69" s="7">
        <v>1.0362163087975063</v>
      </c>
      <c r="G69" s="38">
        <f t="shared" si="3"/>
        <v>1.9943916506732513</v>
      </c>
      <c r="H69" s="38">
        <f t="shared" si="1"/>
        <v>-0.95817534187574505</v>
      </c>
      <c r="I69" s="38">
        <f t="shared" si="2"/>
        <v>0.91809998577870089</v>
      </c>
    </row>
    <row r="70" spans="5:9" x14ac:dyDescent="0.7">
      <c r="E70" s="7">
        <v>2.2778312479948539</v>
      </c>
      <c r="F70" s="7">
        <v>1.2240971430504288</v>
      </c>
      <c r="G70" s="38">
        <f t="shared" ref="G70:G101" si="4">+E70*C$7+C$8</f>
        <v>0.84009629895902171</v>
      </c>
      <c r="H70" s="38">
        <f t="shared" si="1"/>
        <v>0.38400084409140711</v>
      </c>
      <c r="I70" s="38">
        <f t="shared" si="2"/>
        <v>0.14745664826291316</v>
      </c>
    </row>
    <row r="71" spans="5:9" x14ac:dyDescent="0.7">
      <c r="E71" s="7">
        <v>1.4429109159347604</v>
      </c>
      <c r="F71" s="7">
        <v>1.8111206792002434</v>
      </c>
      <c r="G71" s="38">
        <f t="shared" si="4"/>
        <v>0.57753157662628851</v>
      </c>
      <c r="H71" s="38">
        <f t="shared" ref="H71:H122" si="5">+F71-G71</f>
        <v>1.2335891025739549</v>
      </c>
      <c r="I71" s="38">
        <f t="shared" ref="I71:I122" si="6">+H71^2</f>
        <v>1.5217420739892156</v>
      </c>
    </row>
    <row r="72" spans="5:9" x14ac:dyDescent="0.7">
      <c r="E72" s="7">
        <v>1.5460729746444031</v>
      </c>
      <c r="F72" s="7">
        <v>-0.82098147868563842</v>
      </c>
      <c r="G72" s="38">
        <f t="shared" si="4"/>
        <v>0.60997385436258023</v>
      </c>
      <c r="H72" s="38">
        <f t="shared" si="5"/>
        <v>-1.4309553330482188</v>
      </c>
      <c r="I72" s="38">
        <f t="shared" si="6"/>
        <v>2.0476331651791386</v>
      </c>
    </row>
    <row r="73" spans="5:9" x14ac:dyDescent="0.7">
      <c r="E73" s="7">
        <v>-0.97442143727161579</v>
      </c>
      <c r="F73" s="7">
        <v>-1.0667045607177528</v>
      </c>
      <c r="G73" s="38">
        <f t="shared" si="4"/>
        <v>-0.18266813792549652</v>
      </c>
      <c r="H73" s="38">
        <f t="shared" si="5"/>
        <v>-0.88403642279225625</v>
      </c>
      <c r="I73" s="38">
        <f t="shared" si="6"/>
        <v>0.78152039682332886</v>
      </c>
    </row>
    <row r="74" spans="5:9" x14ac:dyDescent="0.7">
      <c r="E74" s="7">
        <v>-4.0590405904058997</v>
      </c>
      <c r="F74" s="7">
        <v>-0.84850812579738033</v>
      </c>
      <c r="G74" s="38">
        <f t="shared" si="4"/>
        <v>-1.1527153871600981</v>
      </c>
      <c r="H74" s="38">
        <f t="shared" si="5"/>
        <v>0.30420726136271781</v>
      </c>
      <c r="I74" s="38">
        <f t="shared" si="6"/>
        <v>9.2542057865804897E-2</v>
      </c>
    </row>
    <row r="75" spans="5:9" x14ac:dyDescent="0.7">
      <c r="E75" s="7">
        <v>4.7756410256410078</v>
      </c>
      <c r="F75" s="7">
        <v>2.4243293787436357</v>
      </c>
      <c r="G75" s="38">
        <f t="shared" si="4"/>
        <v>1.6256044552754789</v>
      </c>
      <c r="H75" s="38">
        <f t="shared" si="5"/>
        <v>0.79872492346815682</v>
      </c>
      <c r="I75" s="38">
        <f t="shared" si="6"/>
        <v>0.63796150336921298</v>
      </c>
    </row>
    <row r="76" spans="5:9" x14ac:dyDescent="0.7">
      <c r="E76" s="7">
        <v>2.0189660446619797</v>
      </c>
      <c r="F76" s="7">
        <v>-0.13143784359787958</v>
      </c>
      <c r="G76" s="38">
        <f t="shared" si="4"/>
        <v>0.75868868720881388</v>
      </c>
      <c r="H76" s="38">
        <f t="shared" si="5"/>
        <v>-0.89012653080669346</v>
      </c>
      <c r="I76" s="38">
        <f t="shared" si="6"/>
        <v>0.79232524084595946</v>
      </c>
    </row>
    <row r="77" spans="5:9" x14ac:dyDescent="0.7">
      <c r="E77" s="7">
        <v>2.0389805097451159</v>
      </c>
      <c r="F77" s="7">
        <v>1.3714182172746661</v>
      </c>
      <c r="G77" s="38">
        <f t="shared" si="4"/>
        <v>0.76498281164847792</v>
      </c>
      <c r="H77" s="38">
        <f t="shared" si="5"/>
        <v>0.60643540562618814</v>
      </c>
      <c r="I77" s="38">
        <f t="shared" si="6"/>
        <v>0.36776390119699937</v>
      </c>
    </row>
    <row r="78" spans="5:9" x14ac:dyDescent="0.7">
      <c r="E78" s="7">
        <v>-1.2048192771084132</v>
      </c>
      <c r="F78" s="7">
        <v>-0.9039894880314705</v>
      </c>
      <c r="G78" s="38">
        <f t="shared" si="4"/>
        <v>-0.2551233681072142</v>
      </c>
      <c r="H78" s="38">
        <f t="shared" si="5"/>
        <v>-0.64886611992425625</v>
      </c>
      <c r="I78" s="38">
        <f t="shared" si="6"/>
        <v>0.42102724158555926</v>
      </c>
    </row>
    <row r="79" spans="5:9" x14ac:dyDescent="0.7">
      <c r="E79" s="7">
        <v>-2.5877453896490152</v>
      </c>
      <c r="F79" s="7">
        <v>-0.38110901293653399</v>
      </c>
      <c r="G79" s="38">
        <f t="shared" si="4"/>
        <v>-0.69002427637707597</v>
      </c>
      <c r="H79" s="38">
        <f t="shared" si="5"/>
        <v>0.30891526344054199</v>
      </c>
      <c r="I79" s="38">
        <f t="shared" si="6"/>
        <v>9.5428639986539457E-2</v>
      </c>
    </row>
    <row r="80" spans="5:9" x14ac:dyDescent="0.7">
      <c r="E80" s="7">
        <v>-0.91603053435113679</v>
      </c>
      <c r="F80" s="7">
        <v>-5.3583420312691032E-2</v>
      </c>
      <c r="G80" s="38">
        <f t="shared" si="4"/>
        <v>-0.16430543836798989</v>
      </c>
      <c r="H80" s="38">
        <f t="shared" si="5"/>
        <v>0.11072201805529885</v>
      </c>
      <c r="I80" s="38">
        <f t="shared" si="6"/>
        <v>1.2259365282237925E-2</v>
      </c>
    </row>
    <row r="81" spans="5:9" x14ac:dyDescent="0.7">
      <c r="E81" s="7">
        <v>2.1571648690292875</v>
      </c>
      <c r="F81" s="7">
        <v>1.3606507009536131</v>
      </c>
      <c r="G81" s="38">
        <f t="shared" si="4"/>
        <v>0.80214928405064601</v>
      </c>
      <c r="H81" s="38">
        <f t="shared" si="5"/>
        <v>0.55850141690296706</v>
      </c>
      <c r="I81" s="38">
        <f t="shared" si="6"/>
        <v>0.3119238326826218</v>
      </c>
    </row>
    <row r="82" spans="5:9" x14ac:dyDescent="0.7">
      <c r="E82" s="7">
        <v>2.7149321266968229</v>
      </c>
      <c r="F82" s="7">
        <v>0.90533377652779734</v>
      </c>
      <c r="G82" s="38">
        <f t="shared" si="4"/>
        <v>0.97755524736503052</v>
      </c>
      <c r="H82" s="38">
        <f t="shared" si="5"/>
        <v>-7.2221470837233182E-2</v>
      </c>
      <c r="I82" s="38">
        <f t="shared" si="6"/>
        <v>5.2159408498933229E-3</v>
      </c>
    </row>
    <row r="83" spans="5:9" x14ac:dyDescent="0.7">
      <c r="E83" s="7">
        <v>2.0851688693098538</v>
      </c>
      <c r="F83" s="7">
        <v>0.96565394280720795</v>
      </c>
      <c r="G83" s="38">
        <f t="shared" si="4"/>
        <v>0.77950807033297598</v>
      </c>
      <c r="H83" s="38">
        <f t="shared" si="5"/>
        <v>0.18614587247423198</v>
      </c>
      <c r="I83" s="38">
        <f t="shared" si="6"/>
        <v>3.4650285839193037E-2</v>
      </c>
    </row>
    <row r="84" spans="5:9" x14ac:dyDescent="0.7">
      <c r="E84" s="7">
        <v>2.1288837744533993</v>
      </c>
      <c r="F84" s="7">
        <v>-0.10753342552094125</v>
      </c>
      <c r="G84" s="38">
        <f t="shared" si="4"/>
        <v>0.7932554801037931</v>
      </c>
      <c r="H84" s="38">
        <f t="shared" si="5"/>
        <v>-0.90078890562473435</v>
      </c>
      <c r="I84" s="38">
        <f t="shared" si="6"/>
        <v>0.81142065249660655</v>
      </c>
    </row>
    <row r="85" spans="5:9" x14ac:dyDescent="0.7">
      <c r="E85" s="7">
        <v>2.0563380281690229</v>
      </c>
      <c r="F85" s="7">
        <v>0.78082795291113882</v>
      </c>
      <c r="G85" s="38">
        <f t="shared" si="4"/>
        <v>0.77044138276042262</v>
      </c>
      <c r="H85" s="38">
        <f t="shared" si="5"/>
        <v>1.0386570150716201E-2</v>
      </c>
      <c r="I85" s="38">
        <f t="shared" si="6"/>
        <v>1.0788083949574877E-4</v>
      </c>
    </row>
    <row r="86" spans="5:9" x14ac:dyDescent="0.7">
      <c r="E86" s="7">
        <v>-2.704940656914161</v>
      </c>
      <c r="F86" s="7">
        <v>-1.7890090297509573</v>
      </c>
      <c r="G86" s="38">
        <f t="shared" si="4"/>
        <v>-0.72687970033382387</v>
      </c>
      <c r="H86" s="38">
        <f t="shared" si="5"/>
        <v>-1.0621293294171334</v>
      </c>
      <c r="I86" s="38">
        <f t="shared" si="6"/>
        <v>1.1281187124080896</v>
      </c>
    </row>
    <row r="87" spans="5:9" x14ac:dyDescent="0.7">
      <c r="E87" s="7">
        <v>-0.14184397163120366</v>
      </c>
      <c r="F87" s="7">
        <v>9.7305370735952579E-2</v>
      </c>
      <c r="G87" s="38">
        <f t="shared" si="4"/>
        <v>7.9159802648157335E-2</v>
      </c>
      <c r="H87" s="38">
        <f t="shared" si="5"/>
        <v>1.8145568087795244E-2</v>
      </c>
      <c r="I87" s="38">
        <f t="shared" si="6"/>
        <v>3.2926164122881317E-4</v>
      </c>
    </row>
    <row r="88" spans="5:9" x14ac:dyDescent="0.7">
      <c r="E88" s="7">
        <v>0.14204545454545325</v>
      </c>
      <c r="F88" s="7">
        <v>0.46551854700820172</v>
      </c>
      <c r="G88" s="38">
        <f t="shared" si="4"/>
        <v>0.16843700131614703</v>
      </c>
      <c r="H88" s="38">
        <f t="shared" si="5"/>
        <v>0.29708154569205469</v>
      </c>
      <c r="I88" s="38">
        <f t="shared" si="6"/>
        <v>8.8257444790780376E-2</v>
      </c>
    </row>
    <row r="89" spans="5:9" x14ac:dyDescent="0.7">
      <c r="E89" s="7">
        <v>0.39716312056737024</v>
      </c>
      <c r="F89" s="7">
        <v>1.5181852580839319</v>
      </c>
      <c r="G89" s="38">
        <f t="shared" si="4"/>
        <v>0.24866609212765015</v>
      </c>
      <c r="H89" s="38">
        <f t="shared" si="5"/>
        <v>1.2695191659562817</v>
      </c>
      <c r="I89" s="38">
        <f t="shared" si="6"/>
        <v>1.611678912730333</v>
      </c>
    </row>
    <row r="90" spans="5:9" x14ac:dyDescent="0.7">
      <c r="E90" s="7">
        <v>-0.19779598756709049</v>
      </c>
      <c r="F90" s="7">
        <v>0.16111336068551907</v>
      </c>
      <c r="G90" s="38">
        <f t="shared" si="4"/>
        <v>6.1564081279252648E-2</v>
      </c>
      <c r="H90" s="38">
        <f t="shared" si="5"/>
        <v>9.9549279406266428E-2</v>
      </c>
      <c r="I90" s="38">
        <f t="shared" si="6"/>
        <v>9.9100590303069017E-3</v>
      </c>
    </row>
    <row r="91" spans="5:9" x14ac:dyDescent="0.7">
      <c r="E91" s="7">
        <v>-0.2548131370328548</v>
      </c>
      <c r="F91" s="7">
        <v>0.10900110989027212</v>
      </c>
      <c r="G91" s="38">
        <f t="shared" si="4"/>
        <v>4.3633398023829387E-2</v>
      </c>
      <c r="H91" s="38">
        <f t="shared" si="5"/>
        <v>6.5367711866442732E-2</v>
      </c>
      <c r="I91" s="38">
        <f t="shared" si="6"/>
        <v>4.2729377546542784E-3</v>
      </c>
    </row>
    <row r="92" spans="5:9" x14ac:dyDescent="0.7">
      <c r="E92" s="7">
        <v>-0.65285268237296634</v>
      </c>
      <c r="F92" s="7">
        <v>-0.17443087264987867</v>
      </c>
      <c r="G92" s="38">
        <f t="shared" si="4"/>
        <v>-8.1541590159536048E-2</v>
      </c>
      <c r="H92" s="38">
        <f t="shared" si="5"/>
        <v>-9.2889282490342617E-2</v>
      </c>
      <c r="I92" s="38">
        <f t="shared" si="6"/>
        <v>8.6284188015706715E-3</v>
      </c>
    </row>
    <row r="93" spans="5:9" x14ac:dyDescent="0.7">
      <c r="E93" s="7">
        <v>-0.20000000000000284</v>
      </c>
      <c r="F93" s="7">
        <v>0.71985740052673464</v>
      </c>
      <c r="G93" s="38">
        <f t="shared" si="4"/>
        <v>6.087096615168397E-2</v>
      </c>
      <c r="H93" s="38">
        <f t="shared" si="5"/>
        <v>0.65898643437505067</v>
      </c>
      <c r="I93" s="38">
        <f t="shared" si="6"/>
        <v>0.43426312069034295</v>
      </c>
    </row>
    <row r="94" spans="5:9" x14ac:dyDescent="0.7">
      <c r="E94" s="7">
        <v>-0.40080160320641767</v>
      </c>
      <c r="F94" s="7">
        <v>-0.13334064270411261</v>
      </c>
      <c r="G94" s="38">
        <f t="shared" si="4"/>
        <v>-2.2768758223754293E-3</v>
      </c>
      <c r="H94" s="38">
        <f t="shared" si="5"/>
        <v>-0.13106376688173718</v>
      </c>
      <c r="I94" s="38">
        <f t="shared" si="6"/>
        <v>1.7177710989230349E-2</v>
      </c>
    </row>
    <row r="95" spans="5:9" x14ac:dyDescent="0.7">
      <c r="E95" s="7">
        <v>0.86231675768900118</v>
      </c>
      <c r="F95" s="7">
        <v>0.20262531284195973</v>
      </c>
      <c r="G95" s="38">
        <f t="shared" si="4"/>
        <v>0.39494703760606426</v>
      </c>
      <c r="H95" s="38">
        <f t="shared" si="5"/>
        <v>-0.19232172476410453</v>
      </c>
      <c r="I95" s="38">
        <f t="shared" si="6"/>
        <v>3.6987645816239978E-2</v>
      </c>
    </row>
    <row r="96" spans="5:9" x14ac:dyDescent="0.7">
      <c r="E96" s="7">
        <v>1.9663721858079271</v>
      </c>
      <c r="F96" s="7">
        <v>0.14787578655273137</v>
      </c>
      <c r="G96" s="38">
        <f t="shared" si="4"/>
        <v>0.74214903496157725</v>
      </c>
      <c r="H96" s="38">
        <f t="shared" si="5"/>
        <v>-0.59427324840884588</v>
      </c>
      <c r="I96" s="38">
        <f t="shared" si="6"/>
        <v>0.35316069377440185</v>
      </c>
    </row>
    <row r="97" spans="5:9" x14ac:dyDescent="0.7">
      <c r="E97" s="7">
        <v>0.55897149245389244</v>
      </c>
      <c r="F97" s="7">
        <v>0.78204845086776231</v>
      </c>
      <c r="G97" s="38">
        <f t="shared" si="4"/>
        <v>0.29955139052572344</v>
      </c>
      <c r="H97" s="38">
        <f t="shared" si="5"/>
        <v>0.48249706034203887</v>
      </c>
      <c r="I97" s="38">
        <f t="shared" si="6"/>
        <v>0.23280341323870909</v>
      </c>
    </row>
    <row r="98" spans="5:9" x14ac:dyDescent="0.7">
      <c r="E98" s="7">
        <v>1.4452473596442417</v>
      </c>
      <c r="F98" s="7">
        <v>0.39225719674264781</v>
      </c>
      <c r="G98" s="38">
        <f t="shared" si="4"/>
        <v>0.57826633857933896</v>
      </c>
      <c r="H98" s="38">
        <f t="shared" si="5"/>
        <v>-0.18600914183669115</v>
      </c>
      <c r="I98" s="38">
        <f t="shared" si="6"/>
        <v>3.4599400846822288E-2</v>
      </c>
    </row>
    <row r="99" spans="5:9" x14ac:dyDescent="0.7">
      <c r="E99" s="7">
        <v>0.30136986301370428</v>
      </c>
      <c r="F99" s="7">
        <v>0.82005918392016497</v>
      </c>
      <c r="G99" s="38">
        <f t="shared" si="4"/>
        <v>0.21854114594402316</v>
      </c>
      <c r="H99" s="38">
        <f t="shared" si="5"/>
        <v>0.60151803797614178</v>
      </c>
      <c r="I99" s="38">
        <f t="shared" si="6"/>
        <v>0.36182395001066714</v>
      </c>
    </row>
    <row r="100" spans="5:9" x14ac:dyDescent="0.7">
      <c r="E100" s="7">
        <v>1.2018574160065327</v>
      </c>
      <c r="F100" s="7">
        <v>0.12283257737340136</v>
      </c>
      <c r="G100" s="38">
        <f t="shared" si="4"/>
        <v>0.50172536752389341</v>
      </c>
      <c r="H100" s="38">
        <f t="shared" si="5"/>
        <v>-0.37889279015049204</v>
      </c>
      <c r="I100" s="38">
        <f t="shared" si="6"/>
        <v>0.1435597464280248</v>
      </c>
    </row>
    <row r="101" spans="5:9" x14ac:dyDescent="0.7">
      <c r="E101" s="7">
        <v>-0.40485829959514774</v>
      </c>
      <c r="F101" s="7">
        <v>7.6047259305127568E-2</v>
      </c>
      <c r="G101" s="38">
        <f t="shared" si="4"/>
        <v>-3.5526207287989719E-3</v>
      </c>
      <c r="H101" s="38">
        <f t="shared" si="5"/>
        <v>7.959988003392654E-2</v>
      </c>
      <c r="I101" s="38">
        <f t="shared" si="6"/>
        <v>6.3361409014154975E-3</v>
      </c>
    </row>
    <row r="102" spans="5:9" x14ac:dyDescent="0.7">
      <c r="E102" s="7">
        <v>0.40650406504066439</v>
      </c>
      <c r="F102" s="7">
        <v>0.3587740989967898</v>
      </c>
      <c r="G102" s="38">
        <f t="shared" ref="G102:G123" si="7">+E102*C$7+C$8</f>
        <v>0.25160362089270533</v>
      </c>
      <c r="H102" s="38">
        <f t="shared" si="5"/>
        <v>0.10717047810408448</v>
      </c>
      <c r="I102" s="38">
        <f t="shared" si="6"/>
        <v>1.148551137705805E-2</v>
      </c>
    </row>
    <row r="103" spans="5:9" x14ac:dyDescent="0.7">
      <c r="E103" s="7">
        <v>-1.3495276653171402</v>
      </c>
      <c r="F103" s="7">
        <v>-0.55844806668196156</v>
      </c>
      <c r="G103" s="38">
        <f t="shared" si="7"/>
        <v>-0.30063108460453752</v>
      </c>
      <c r="H103" s="38">
        <f t="shared" si="5"/>
        <v>-0.25781698207742404</v>
      </c>
      <c r="I103" s="38">
        <f t="shared" si="6"/>
        <v>6.6469596247510782E-2</v>
      </c>
    </row>
    <row r="104" spans="5:9" x14ac:dyDescent="0.7">
      <c r="E104" s="7">
        <v>-0.76607387140903427</v>
      </c>
      <c r="F104" s="7">
        <v>-0.12975192032300242</v>
      </c>
      <c r="G104" s="38">
        <f t="shared" si="7"/>
        <v>-0.1171472508674099</v>
      </c>
      <c r="H104" s="38">
        <f t="shared" si="5"/>
        <v>-1.2604669455592521E-2</v>
      </c>
      <c r="I104" s="38">
        <f t="shared" si="6"/>
        <v>1.5887769208474705E-4</v>
      </c>
    </row>
    <row r="105" spans="5:9" x14ac:dyDescent="0.7">
      <c r="E105" s="7">
        <v>-1.2406947890818856</v>
      </c>
      <c r="F105" s="7">
        <v>0.23006377602908401</v>
      </c>
      <c r="G105" s="38">
        <f t="shared" si="7"/>
        <v>-0.26640545512576513</v>
      </c>
      <c r="H105" s="38">
        <f t="shared" si="5"/>
        <v>0.49646923115484914</v>
      </c>
      <c r="I105" s="38">
        <f t="shared" si="6"/>
        <v>0.24648169748348703</v>
      </c>
    </row>
    <row r="106" spans="5:9" x14ac:dyDescent="0.7">
      <c r="E106" s="7">
        <v>-0.44667783361249747</v>
      </c>
      <c r="F106" s="7">
        <v>0.3730473682311839</v>
      </c>
      <c r="G106" s="38">
        <f t="shared" si="7"/>
        <v>-1.6703976511759339E-2</v>
      </c>
      <c r="H106" s="38">
        <f t="shared" si="5"/>
        <v>0.38975134474294326</v>
      </c>
      <c r="I106" s="38">
        <f t="shared" si="6"/>
        <v>0.15190611072893262</v>
      </c>
    </row>
    <row r="107" spans="5:9" x14ac:dyDescent="0.7">
      <c r="E107" s="7">
        <v>-1.1777902411665906</v>
      </c>
      <c r="F107" s="7">
        <v>0.14596150117145612</v>
      </c>
      <c r="G107" s="38">
        <f t="shared" si="7"/>
        <v>-0.24662331002445653</v>
      </c>
      <c r="H107" s="38">
        <f t="shared" si="5"/>
        <v>0.39258481119591265</v>
      </c>
      <c r="I107" s="38">
        <f t="shared" si="6"/>
        <v>0.15412283398173038</v>
      </c>
    </row>
    <row r="108" spans="5:9" x14ac:dyDescent="0.7">
      <c r="E108" s="7">
        <v>-4.4551645856980571</v>
      </c>
      <c r="F108" s="7">
        <v>-2.7490205205718183</v>
      </c>
      <c r="G108" s="38">
        <f t="shared" si="7"/>
        <v>-1.2772879755130335</v>
      </c>
      <c r="H108" s="38">
        <f t="shared" si="5"/>
        <v>-1.4717325450587848</v>
      </c>
      <c r="I108" s="38">
        <f t="shared" si="6"/>
        <v>2.1659966841852079</v>
      </c>
    </row>
    <row r="109" spans="5:9" x14ac:dyDescent="0.7">
      <c r="E109" s="7">
        <v>-2.7918027918027946</v>
      </c>
      <c r="F109" s="7">
        <v>0.51060899422465411</v>
      </c>
      <c r="G109" s="38">
        <f t="shared" si="7"/>
        <v>-0.75419599801217641</v>
      </c>
      <c r="H109" s="38">
        <f t="shared" si="5"/>
        <v>1.2648049922368305</v>
      </c>
      <c r="I109" s="38">
        <f t="shared" si="6"/>
        <v>1.5997316683872089</v>
      </c>
    </row>
    <row r="110" spans="5:9" x14ac:dyDescent="0.7">
      <c r="E110" s="7">
        <v>-16.865261228230992</v>
      </c>
      <c r="F110" s="7">
        <v>-7.7583543338700736</v>
      </c>
      <c r="G110" s="38">
        <f t="shared" si="7"/>
        <v>-5.1799999516713964</v>
      </c>
      <c r="H110" s="38">
        <f t="shared" si="5"/>
        <v>-2.5783543821986772</v>
      </c>
      <c r="I110" s="38">
        <f t="shared" si="6"/>
        <v>6.6479113202031224</v>
      </c>
    </row>
    <row r="111" spans="5:9" x14ac:dyDescent="0.7">
      <c r="E111" s="7">
        <v>6.50496141124583</v>
      </c>
      <c r="F111" s="7">
        <v>5.5163132336705871</v>
      </c>
      <c r="G111" s="38">
        <f t="shared" si="7"/>
        <v>2.1694390098255107</v>
      </c>
      <c r="H111" s="38">
        <f t="shared" si="5"/>
        <v>3.3468742238450764</v>
      </c>
      <c r="I111" s="38">
        <f t="shared" si="6"/>
        <v>11.201567070238582</v>
      </c>
    </row>
    <row r="112" spans="5:9" x14ac:dyDescent="0.7">
      <c r="E112" s="7">
        <v>7.2463768115942315</v>
      </c>
      <c r="F112" s="7">
        <v>1.8509349456630844</v>
      </c>
      <c r="G112" s="38">
        <f t="shared" si="7"/>
        <v>2.4025984158796909</v>
      </c>
      <c r="H112" s="38">
        <f t="shared" si="5"/>
        <v>-0.55166347021660656</v>
      </c>
      <c r="I112" s="38">
        <f t="shared" si="6"/>
        <v>0.30433258437142874</v>
      </c>
    </row>
    <row r="113" spans="5:9" x14ac:dyDescent="0.7">
      <c r="E113" s="7">
        <v>3.1531531531531414</v>
      </c>
      <c r="F113" s="7">
        <v>0.27793750665536265</v>
      </c>
      <c r="G113" s="38">
        <f t="shared" si="7"/>
        <v>1.1153664584634171</v>
      </c>
      <c r="H113" s="38">
        <f t="shared" si="5"/>
        <v>-0.83742895180805443</v>
      </c>
      <c r="I113" s="38">
        <f t="shared" si="6"/>
        <v>0.70128724932633679</v>
      </c>
    </row>
    <row r="114" spans="5:9" x14ac:dyDescent="0.7">
      <c r="E114" s="7">
        <v>2.9320024953212567</v>
      </c>
      <c r="F114" s="7">
        <v>0.37353297445159228</v>
      </c>
      <c r="G114" s="38">
        <f t="shared" si="7"/>
        <v>1.0458192707406599</v>
      </c>
      <c r="H114" s="38">
        <f t="shared" si="5"/>
        <v>-0.67228629628906766</v>
      </c>
      <c r="I114" s="38">
        <f t="shared" si="6"/>
        <v>0.45196886417807208</v>
      </c>
    </row>
    <row r="115" spans="5:9" x14ac:dyDescent="0.7">
      <c r="E115" s="7">
        <v>-2.7878787878787818</v>
      </c>
      <c r="F115" s="7">
        <v>-0.43341234577532362</v>
      </c>
      <c r="G115" s="38">
        <f t="shared" si="7"/>
        <v>-0.75296198206936338</v>
      </c>
      <c r="H115" s="38">
        <f t="shared" si="5"/>
        <v>0.31954963629403976</v>
      </c>
      <c r="I115" s="38">
        <f t="shared" si="6"/>
        <v>0.10211197005565309</v>
      </c>
    </row>
    <row r="116" spans="5:9" x14ac:dyDescent="0.7">
      <c r="E116" s="7">
        <v>2.8366583541147037</v>
      </c>
      <c r="F116" s="7">
        <v>1.1220646284833151</v>
      </c>
      <c r="G116" s="38">
        <f t="shared" si="7"/>
        <v>1.0158355621152126</v>
      </c>
      <c r="H116" s="38">
        <f t="shared" si="5"/>
        <v>0.10622906636810248</v>
      </c>
      <c r="I116" s="38">
        <f t="shared" si="6"/>
        <v>1.128461454143872E-2</v>
      </c>
    </row>
    <row r="117" spans="5:9" x14ac:dyDescent="0.7">
      <c r="E117" s="7">
        <v>1.2124886329190758</v>
      </c>
      <c r="F117" s="7">
        <v>-0.59663683878416407</v>
      </c>
      <c r="G117" s="38">
        <f t="shared" si="7"/>
        <v>0.50506865958364411</v>
      </c>
      <c r="H117" s="38">
        <f t="shared" si="5"/>
        <v>-1.1017054983678083</v>
      </c>
      <c r="I117" s="38">
        <f t="shared" si="6"/>
        <v>1.2137550051338608</v>
      </c>
    </row>
    <row r="118" spans="5:9" x14ac:dyDescent="0.7">
      <c r="E118" s="7">
        <v>0.86852351003292938</v>
      </c>
      <c r="F118" s="7">
        <v>1.081749064807866</v>
      </c>
      <c r="G118" s="38">
        <f t="shared" si="7"/>
        <v>0.39689892947310079</v>
      </c>
      <c r="H118" s="38">
        <f t="shared" si="5"/>
        <v>0.68485013533476524</v>
      </c>
      <c r="I118" s="38">
        <f t="shared" si="6"/>
        <v>0.46901970786804625</v>
      </c>
    </row>
    <row r="119" spans="5:9" x14ac:dyDescent="0.7">
      <c r="E119" s="7">
        <v>2.0190023752969353</v>
      </c>
      <c r="F119" s="7">
        <v>-9.6010341981596525E-2</v>
      </c>
      <c r="G119" s="38">
        <f t="shared" si="7"/>
        <v>0.75870011242234991</v>
      </c>
      <c r="H119" s="38">
        <f t="shared" si="5"/>
        <v>-0.85471045440394644</v>
      </c>
      <c r="I119" s="38">
        <f t="shared" si="6"/>
        <v>0.73052996086740063</v>
      </c>
    </row>
    <row r="120" spans="5:9" x14ac:dyDescent="0.7">
      <c r="E120" s="7">
        <v>-0.55296856810244321</v>
      </c>
      <c r="F120" s="7">
        <v>0.24807544464525222</v>
      </c>
      <c r="G120" s="38">
        <f t="shared" si="7"/>
        <v>-5.0130156371379991E-2</v>
      </c>
      <c r="H120" s="38">
        <f t="shared" si="5"/>
        <v>0.29820560101663218</v>
      </c>
      <c r="I120" s="38">
        <f t="shared" si="6"/>
        <v>8.8926580477690823E-2</v>
      </c>
    </row>
    <row r="121" spans="5:9" x14ac:dyDescent="0.7">
      <c r="E121" s="7">
        <v>-0.23412350014635308</v>
      </c>
      <c r="F121" s="7">
        <v>1.2273925974728428</v>
      </c>
      <c r="G121" s="38">
        <f t="shared" si="7"/>
        <v>5.0139849664389516E-2</v>
      </c>
      <c r="H121" s="38">
        <f t="shared" si="5"/>
        <v>1.1772527478084533</v>
      </c>
      <c r="I121" s="38">
        <f t="shared" si="6"/>
        <v>1.3859240322225539</v>
      </c>
    </row>
    <row r="122" spans="5:9" x14ac:dyDescent="0.7">
      <c r="E122" s="7">
        <v>1.4960398943971995</v>
      </c>
      <c r="F122" s="7">
        <v>0.88041500435120668</v>
      </c>
      <c r="G122" s="38">
        <f t="shared" si="7"/>
        <v>0.59423951263186181</v>
      </c>
      <c r="H122" s="38">
        <f t="shared" si="5"/>
        <v>0.28617549171934487</v>
      </c>
      <c r="I122" s="38">
        <f t="shared" si="6"/>
        <v>8.1896412060808818E-2</v>
      </c>
    </row>
    <row r="123" spans="5:9" x14ac:dyDescent="0.7">
      <c r="E123" s="7">
        <v>0</v>
      </c>
      <c r="F123" s="7">
        <v>-0.72868986268044011</v>
      </c>
      <c r="G123" s="38">
        <f t="shared" si="7"/>
        <v>0.1237667209322344</v>
      </c>
      <c r="H123" s="38">
        <f>+F123-G123</f>
        <v>-0.85245658361267451</v>
      </c>
      <c r="I123" s="38">
        <f>+H123^2</f>
        <v>0.72668222694459272</v>
      </c>
    </row>
  </sheetData>
  <phoneticPr fontId="1"/>
  <pageMargins left="0.51181102362204722" right="0.31496062992125984" top="0.55118110236220474" bottom="0.55118110236220474" header="0.11811023622047245" footer="0.11811023622047245"/>
  <pageSetup paperSize="9" scale="64"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30C32-5C3B-4909-BCF9-1F2EF8C6EF74}">
  <sheetPr>
    <pageSetUpPr fitToPage="1"/>
  </sheetPr>
  <dimension ref="B4:G124"/>
  <sheetViews>
    <sheetView zoomScaleNormal="100" workbookViewId="0"/>
  </sheetViews>
  <sheetFormatPr defaultColWidth="8.75" defaultRowHeight="14.25" x14ac:dyDescent="0.7"/>
  <cols>
    <col min="1" max="1" width="4.5625" style="18" customWidth="1"/>
    <col min="2" max="2" width="9.8125" style="18" customWidth="1"/>
    <col min="3" max="3" width="10.75" style="18" customWidth="1"/>
    <col min="4" max="4" width="37.5625" style="18" customWidth="1"/>
    <col min="5" max="5" width="3.1875" style="18" customWidth="1"/>
    <col min="6" max="7" width="11.75" style="18" customWidth="1"/>
    <col min="8" max="16384" width="8.75" style="18"/>
  </cols>
  <sheetData>
    <row r="4" spans="2:7" ht="15.75" x14ac:dyDescent="0.7">
      <c r="B4" s="9" t="s">
        <v>106</v>
      </c>
      <c r="C4" s="17"/>
    </row>
    <row r="5" spans="2:7" ht="28.5" x14ac:dyDescent="0.7">
      <c r="F5" s="5" t="s">
        <v>22</v>
      </c>
      <c r="G5" s="5" t="s">
        <v>23</v>
      </c>
    </row>
    <row r="6" spans="2:7" x14ac:dyDescent="0.7">
      <c r="B6" s="41" t="s">
        <v>5</v>
      </c>
      <c r="C6" s="42">
        <f>SLOPE(G7:G124,F7:F124)</f>
        <v>0.31447870467631756</v>
      </c>
      <c r="D6" s="43" t="s">
        <v>103</v>
      </c>
      <c r="F6" s="6" t="s">
        <v>86</v>
      </c>
      <c r="G6" s="6" t="s">
        <v>87</v>
      </c>
    </row>
    <row r="7" spans="2:7" x14ac:dyDescent="0.7">
      <c r="B7" s="41" t="s">
        <v>6</v>
      </c>
      <c r="C7" s="42">
        <f>INTERCEPT(G7:G124,F7:F124)</f>
        <v>0.12376906191834243</v>
      </c>
      <c r="D7" s="43" t="s">
        <v>104</v>
      </c>
      <c r="F7" s="7">
        <v>1.6065690824705428</v>
      </c>
      <c r="G7" s="7">
        <v>-0.55330932440379854</v>
      </c>
    </row>
    <row r="8" spans="2:7" x14ac:dyDescent="0.7">
      <c r="F8" s="7">
        <v>2.1784961349262062</v>
      </c>
      <c r="G8" s="7">
        <v>1.1475204091128575</v>
      </c>
    </row>
    <row r="9" spans="2:7" x14ac:dyDescent="0.7">
      <c r="B9" s="21" t="s">
        <v>7</v>
      </c>
      <c r="F9" s="7">
        <v>1.5474552957359009</v>
      </c>
      <c r="G9" s="7">
        <v>-0.38825854824851547</v>
      </c>
    </row>
    <row r="10" spans="2:7" x14ac:dyDescent="0.7">
      <c r="B10" s="17" t="s">
        <v>88</v>
      </c>
      <c r="F10" s="7">
        <v>0</v>
      </c>
      <c r="G10" s="7">
        <v>1.1004810369466043</v>
      </c>
    </row>
    <row r="11" spans="2:7" x14ac:dyDescent="0.7">
      <c r="F11" s="7">
        <v>1.0497798848628292</v>
      </c>
      <c r="G11" s="7">
        <v>0.94133802453946203</v>
      </c>
    </row>
    <row r="12" spans="2:7" x14ac:dyDescent="0.7">
      <c r="F12" s="7">
        <v>-0.8378016085790847</v>
      </c>
      <c r="G12" s="7">
        <v>1.1726898301797775</v>
      </c>
    </row>
    <row r="13" spans="2:7" x14ac:dyDescent="0.7">
      <c r="F13" s="7">
        <v>1.6897600540723374</v>
      </c>
      <c r="G13" s="7">
        <v>0.25027783980875995</v>
      </c>
    </row>
    <row r="14" spans="2:7" x14ac:dyDescent="0.7">
      <c r="F14" s="7">
        <v>1.0634762379527984</v>
      </c>
      <c r="G14" s="7">
        <v>0.80334040269430318</v>
      </c>
    </row>
    <row r="15" spans="2:7" x14ac:dyDescent="0.7">
      <c r="F15" s="7">
        <v>1.5784281486353109</v>
      </c>
      <c r="G15" s="7">
        <v>1.281891355592407</v>
      </c>
    </row>
    <row r="16" spans="2:7" x14ac:dyDescent="0.7">
      <c r="F16" s="7">
        <v>1.3920362576886021</v>
      </c>
      <c r="G16" s="7">
        <v>0.13124775945556166</v>
      </c>
    </row>
    <row r="17" spans="6:7" x14ac:dyDescent="0.7">
      <c r="F17" s="7">
        <v>2.5223499361430441</v>
      </c>
      <c r="G17" s="7">
        <v>1.1145663553424328</v>
      </c>
    </row>
    <row r="18" spans="6:7" x14ac:dyDescent="0.7">
      <c r="F18" s="7">
        <v>2.740579258797851</v>
      </c>
      <c r="G18" s="7">
        <v>0.24920820014745004</v>
      </c>
    </row>
    <row r="19" spans="6:7" x14ac:dyDescent="0.7">
      <c r="F19" s="7">
        <v>-9.093664746890795E-2</v>
      </c>
      <c r="G19" s="7">
        <v>-0.74192978052138869</v>
      </c>
    </row>
    <row r="20" spans="6:7" x14ac:dyDescent="0.7">
      <c r="F20" s="7">
        <v>-0.2427184466019412</v>
      </c>
      <c r="G20" s="7">
        <v>0.19717725851143086</v>
      </c>
    </row>
    <row r="21" spans="6:7" x14ac:dyDescent="0.7">
      <c r="F21" s="7">
        <v>-2.3722627737226389</v>
      </c>
      <c r="G21" s="7">
        <v>3.4318097104502954E-2</v>
      </c>
    </row>
    <row r="22" spans="6:7" x14ac:dyDescent="0.7">
      <c r="F22" s="7">
        <v>-3.4890965732087267</v>
      </c>
      <c r="G22" s="7">
        <v>-1.2192471679469605</v>
      </c>
    </row>
    <row r="23" spans="6:7" x14ac:dyDescent="0.7">
      <c r="F23" s="7">
        <v>-2.7759845061329997</v>
      </c>
      <c r="G23" s="7">
        <v>-0.43642395008757262</v>
      </c>
    </row>
    <row r="24" spans="6:7" x14ac:dyDescent="0.7">
      <c r="F24" s="7">
        <v>-1.128818061088964</v>
      </c>
      <c r="G24" s="7">
        <v>0.18090908412911233</v>
      </c>
    </row>
    <row r="25" spans="6:7" x14ac:dyDescent="0.7">
      <c r="F25" s="7">
        <v>-0.80591000671591928</v>
      </c>
      <c r="G25" s="7">
        <v>0.79828478630550137</v>
      </c>
    </row>
    <row r="26" spans="6:7" x14ac:dyDescent="0.7">
      <c r="F26" s="7">
        <v>0.91401489505757638</v>
      </c>
      <c r="G26" s="7">
        <v>-1.370778474551301</v>
      </c>
    </row>
    <row r="27" spans="6:7" x14ac:dyDescent="0.7">
      <c r="F27" s="7">
        <v>0.73800738007379607</v>
      </c>
      <c r="G27" s="7">
        <v>0.37793978423307806</v>
      </c>
    </row>
    <row r="28" spans="6:7" x14ac:dyDescent="0.7">
      <c r="F28" s="7">
        <v>2.3643023643023469</v>
      </c>
      <c r="G28" s="7">
        <v>0.53428508703687783</v>
      </c>
    </row>
    <row r="29" spans="6:7" x14ac:dyDescent="0.7">
      <c r="F29" s="7">
        <v>1.9193233571893416</v>
      </c>
      <c r="G29" s="7">
        <v>2.9575405304953506E-2</v>
      </c>
    </row>
    <row r="30" spans="6:7" x14ac:dyDescent="0.7">
      <c r="F30" s="7">
        <v>1.9470156399616911</v>
      </c>
      <c r="G30" s="7">
        <v>1.7092709179356689</v>
      </c>
    </row>
    <row r="31" spans="6:7" x14ac:dyDescent="0.7">
      <c r="F31" s="7">
        <v>2.3168440826549954</v>
      </c>
      <c r="G31" s="7">
        <v>0.46486641029690645</v>
      </c>
    </row>
    <row r="32" spans="6:7" x14ac:dyDescent="0.7">
      <c r="F32" s="7">
        <v>1.0709914320685527</v>
      </c>
      <c r="G32" s="7">
        <v>3.0096828404111875E-2</v>
      </c>
    </row>
    <row r="33" spans="6:7" x14ac:dyDescent="0.7">
      <c r="F33" s="7">
        <v>1.7257039055404135</v>
      </c>
      <c r="G33" s="7">
        <v>0.96471643569996957</v>
      </c>
    </row>
    <row r="34" spans="6:7" x14ac:dyDescent="0.7">
      <c r="F34" s="7">
        <v>-2.3511904761904674</v>
      </c>
      <c r="G34" s="7">
        <v>0.7518872657899891</v>
      </c>
    </row>
    <row r="35" spans="6:7" x14ac:dyDescent="0.7">
      <c r="F35" s="7">
        <v>-3.0478512648582949</v>
      </c>
      <c r="G35" s="7">
        <v>-0.75750796370989804</v>
      </c>
    </row>
    <row r="36" spans="6:7" x14ac:dyDescent="0.7">
      <c r="F36" s="7">
        <v>-3.6466519962275754</v>
      </c>
      <c r="G36" s="7">
        <v>-1.0805520352139268</v>
      </c>
    </row>
    <row r="37" spans="6:7" x14ac:dyDescent="0.7">
      <c r="F37" s="7">
        <v>-2.9037520391517262</v>
      </c>
      <c r="G37" s="7">
        <v>-0.35613110923907243</v>
      </c>
    </row>
    <row r="38" spans="6:7" x14ac:dyDescent="0.7">
      <c r="F38" s="7">
        <v>0.43682795698923371</v>
      </c>
      <c r="G38" s="7">
        <v>0.18333857078435756</v>
      </c>
    </row>
    <row r="39" spans="6:7" x14ac:dyDescent="0.7">
      <c r="F39" s="7">
        <v>3.0779524924724058</v>
      </c>
      <c r="G39" s="7">
        <v>0.79867791836625202</v>
      </c>
    </row>
    <row r="40" spans="6:7" x14ac:dyDescent="0.7">
      <c r="F40" s="7">
        <v>1.9149626744563477</v>
      </c>
      <c r="G40" s="7">
        <v>0.32484744530864873</v>
      </c>
    </row>
    <row r="41" spans="6:7" x14ac:dyDescent="0.7">
      <c r="F41" s="7">
        <v>0.89171974522290043</v>
      </c>
      <c r="G41" s="7">
        <v>0.2694937109563682</v>
      </c>
    </row>
    <row r="42" spans="6:7" x14ac:dyDescent="0.7">
      <c r="F42" s="7">
        <v>0.82070707070707272</v>
      </c>
      <c r="G42" s="7">
        <v>6.7633391325315984E-2</v>
      </c>
    </row>
    <row r="43" spans="6:7" x14ac:dyDescent="0.7">
      <c r="F43" s="7">
        <v>0.12523481527865954</v>
      </c>
      <c r="G43" s="7">
        <v>0.68182172268429042</v>
      </c>
    </row>
    <row r="44" spans="6:7" x14ac:dyDescent="0.7">
      <c r="F44" s="7">
        <v>1.5322076297686067</v>
      </c>
      <c r="G44" s="7">
        <v>0.30150459098156546</v>
      </c>
    </row>
    <row r="45" spans="6:7" x14ac:dyDescent="0.7">
      <c r="F45" s="7">
        <v>3.7265167847243532</v>
      </c>
      <c r="G45" s="7">
        <v>1.0859944914676305</v>
      </c>
    </row>
    <row r="46" spans="6:7" x14ac:dyDescent="0.7">
      <c r="F46" s="7">
        <v>2.3159144893111687</v>
      </c>
      <c r="G46" s="7">
        <v>0.73306003565693345</v>
      </c>
    </row>
    <row r="47" spans="6:7" x14ac:dyDescent="0.7">
      <c r="F47" s="7">
        <v>1.2188044109112042</v>
      </c>
      <c r="G47" s="7">
        <v>1.6187623325961908E-2</v>
      </c>
    </row>
    <row r="48" spans="6:7" x14ac:dyDescent="0.7">
      <c r="F48" s="7">
        <v>1.0894495412844094</v>
      </c>
      <c r="G48" s="7">
        <v>0.61168150624177997</v>
      </c>
    </row>
    <row r="49" spans="6:7" x14ac:dyDescent="0.7">
      <c r="F49" s="7">
        <v>-0.28360748723767415</v>
      </c>
      <c r="G49" s="7">
        <v>-0.18850251541401519</v>
      </c>
    </row>
    <row r="50" spans="6:7" x14ac:dyDescent="0.7">
      <c r="F50" s="7">
        <v>0.2275312855517484</v>
      </c>
      <c r="G50" s="7">
        <v>0.51088065233300028</v>
      </c>
    </row>
    <row r="51" spans="6:7" x14ac:dyDescent="0.7">
      <c r="F51" s="7">
        <v>1.0215664018161448</v>
      </c>
      <c r="G51" s="7">
        <v>0.78165019781188505</v>
      </c>
    </row>
    <row r="52" spans="6:7" x14ac:dyDescent="0.7">
      <c r="F52" s="7">
        <v>-8.4269662921357735E-2</v>
      </c>
      <c r="G52" s="7">
        <v>1.0065672783533728</v>
      </c>
    </row>
    <row r="53" spans="6:7" x14ac:dyDescent="0.7">
      <c r="F53" s="7">
        <v>1.5181332583638039</v>
      </c>
      <c r="G53" s="7">
        <v>0.18291497683541991</v>
      </c>
    </row>
    <row r="54" spans="6:7" x14ac:dyDescent="0.7">
      <c r="F54" s="7">
        <v>1.5231237884242574</v>
      </c>
      <c r="G54" s="7">
        <v>0.15328362136621365</v>
      </c>
    </row>
    <row r="55" spans="6:7" x14ac:dyDescent="0.7">
      <c r="F55" s="7">
        <v>0.98199672667757909</v>
      </c>
      <c r="G55" s="7">
        <v>0.15699318607036616</v>
      </c>
    </row>
    <row r="56" spans="6:7" x14ac:dyDescent="0.7">
      <c r="F56" s="7">
        <v>0.59427336574825063</v>
      </c>
      <c r="G56" s="7">
        <v>-0.20433104602246033</v>
      </c>
    </row>
    <row r="57" spans="6:7" x14ac:dyDescent="0.7">
      <c r="F57" s="7">
        <v>0.32223415682064172</v>
      </c>
      <c r="G57" s="7">
        <v>1.3596057360011145</v>
      </c>
    </row>
    <row r="58" spans="6:7" x14ac:dyDescent="0.7">
      <c r="F58" s="7">
        <v>-0.18736616702355491</v>
      </c>
      <c r="G58" s="7">
        <v>0.65060795546278882</v>
      </c>
    </row>
    <row r="59" spans="6:7" x14ac:dyDescent="0.7">
      <c r="F59" s="7">
        <v>0.69723786537947774</v>
      </c>
      <c r="G59" s="7">
        <v>4.2035496388564297E-2</v>
      </c>
    </row>
    <row r="60" spans="6:7" x14ac:dyDescent="0.7">
      <c r="F60" s="7">
        <v>-0.47936085219707536</v>
      </c>
      <c r="G60" s="7">
        <v>-0.54198646749037493</v>
      </c>
    </row>
    <row r="61" spans="6:7" x14ac:dyDescent="0.7">
      <c r="F61" s="7">
        <v>-8.0278298100083134E-2</v>
      </c>
      <c r="G61" s="7">
        <v>0.4392753138783263</v>
      </c>
    </row>
    <row r="62" spans="6:7" x14ac:dyDescent="0.7">
      <c r="F62" s="7">
        <v>-0.83020889126940745</v>
      </c>
      <c r="G62" s="7">
        <v>0.34106867552583253</v>
      </c>
    </row>
    <row r="63" spans="6:7" x14ac:dyDescent="0.7">
      <c r="F63" s="7">
        <v>-1.8093437753173021</v>
      </c>
      <c r="G63" s="7">
        <v>-0.57149469545146303</v>
      </c>
    </row>
    <row r="64" spans="6:7" x14ac:dyDescent="0.7">
      <c r="F64" s="7">
        <v>-4.2079207920792214</v>
      </c>
      <c r="G64" s="7">
        <v>-1.2339361244513327</v>
      </c>
    </row>
    <row r="65" spans="6:7" x14ac:dyDescent="0.7">
      <c r="F65" s="7">
        <v>-10.737869652598334</v>
      </c>
      <c r="G65" s="7">
        <v>-2.4760423832868099</v>
      </c>
    </row>
    <row r="66" spans="6:7" x14ac:dyDescent="0.7">
      <c r="F66" s="7">
        <v>-17.626246381473138</v>
      </c>
      <c r="G66" s="7">
        <v>-4.8258518073055114</v>
      </c>
    </row>
    <row r="67" spans="6:7" x14ac:dyDescent="0.7">
      <c r="F67" s="7">
        <v>1.7571261226083692</v>
      </c>
      <c r="G67" s="7">
        <v>1.9756786572355196</v>
      </c>
    </row>
    <row r="68" spans="6:7" x14ac:dyDescent="0.7">
      <c r="F68" s="7">
        <v>5.5257099002302255</v>
      </c>
      <c r="G68" s="7">
        <v>-3.1815376428383502E-2</v>
      </c>
    </row>
    <row r="69" spans="6:7" x14ac:dyDescent="0.7">
      <c r="F69" s="7">
        <v>6.9818181818181841</v>
      </c>
      <c r="G69" s="7">
        <v>1.2238981030454426</v>
      </c>
    </row>
    <row r="70" spans="6:7" x14ac:dyDescent="0.7">
      <c r="F70" s="7">
        <v>5.948334466349408</v>
      </c>
      <c r="G70" s="7">
        <v>1.0362163087975063</v>
      </c>
    </row>
    <row r="71" spans="6:7" x14ac:dyDescent="0.7">
      <c r="F71" s="7">
        <v>2.2778312479948539</v>
      </c>
      <c r="G71" s="7">
        <v>1.2240971430504288</v>
      </c>
    </row>
    <row r="72" spans="6:7" x14ac:dyDescent="0.7">
      <c r="F72" s="7">
        <v>1.4429109159347604</v>
      </c>
      <c r="G72" s="7">
        <v>1.8111206792002434</v>
      </c>
    </row>
    <row r="73" spans="6:7" x14ac:dyDescent="0.7">
      <c r="F73" s="7">
        <v>1.5460729746444031</v>
      </c>
      <c r="G73" s="7">
        <v>-0.82098147868563842</v>
      </c>
    </row>
    <row r="74" spans="6:7" x14ac:dyDescent="0.7">
      <c r="F74" s="7">
        <v>-0.97442143727161579</v>
      </c>
      <c r="G74" s="7">
        <v>-1.0667045607177528</v>
      </c>
    </row>
    <row r="75" spans="6:7" x14ac:dyDescent="0.7">
      <c r="F75" s="7">
        <v>-4.0590405904058997</v>
      </c>
      <c r="G75" s="7">
        <v>-0.84850812579738033</v>
      </c>
    </row>
    <row r="76" spans="6:7" x14ac:dyDescent="0.7">
      <c r="F76" s="7">
        <v>4.7756410256410078</v>
      </c>
      <c r="G76" s="7">
        <v>2.4243293787436357</v>
      </c>
    </row>
    <row r="77" spans="6:7" x14ac:dyDescent="0.7">
      <c r="F77" s="7">
        <v>2.0189660446619797</v>
      </c>
      <c r="G77" s="7">
        <v>-0.13143784359787958</v>
      </c>
    </row>
    <row r="78" spans="6:7" x14ac:dyDescent="0.7">
      <c r="F78" s="7">
        <v>2.0389805097451159</v>
      </c>
      <c r="G78" s="7">
        <v>1.3714182172746661</v>
      </c>
    </row>
    <row r="79" spans="6:7" x14ac:dyDescent="0.7">
      <c r="F79" s="7">
        <v>-1.2048192771084132</v>
      </c>
      <c r="G79" s="7">
        <v>-0.9039894880314705</v>
      </c>
    </row>
    <row r="80" spans="6:7" x14ac:dyDescent="0.7">
      <c r="F80" s="7">
        <v>-2.5877453896490152</v>
      </c>
      <c r="G80" s="7">
        <v>-0.38110901293653399</v>
      </c>
    </row>
    <row r="81" spans="6:7" x14ac:dyDescent="0.7">
      <c r="F81" s="7">
        <v>-0.91603053435113679</v>
      </c>
      <c r="G81" s="7">
        <v>-5.3583420312691032E-2</v>
      </c>
    </row>
    <row r="82" spans="6:7" x14ac:dyDescent="0.7">
      <c r="F82" s="7">
        <v>2.1571648690292875</v>
      </c>
      <c r="G82" s="7">
        <v>1.3606507009536131</v>
      </c>
    </row>
    <row r="83" spans="6:7" x14ac:dyDescent="0.7">
      <c r="F83" s="7">
        <v>2.7149321266968229</v>
      </c>
      <c r="G83" s="7">
        <v>0.90533377652779734</v>
      </c>
    </row>
    <row r="84" spans="6:7" x14ac:dyDescent="0.7">
      <c r="F84" s="7">
        <v>2.0851688693098538</v>
      </c>
      <c r="G84" s="7">
        <v>0.96565394280720795</v>
      </c>
    </row>
    <row r="85" spans="6:7" x14ac:dyDescent="0.7">
      <c r="F85" s="7">
        <v>2.1288837744533993</v>
      </c>
      <c r="G85" s="7">
        <v>-0.10753342552094125</v>
      </c>
    </row>
    <row r="86" spans="6:7" x14ac:dyDescent="0.7">
      <c r="F86" s="7">
        <v>2.0563380281690229</v>
      </c>
      <c r="G86" s="7">
        <v>0.78082795291113882</v>
      </c>
    </row>
    <row r="87" spans="6:7" x14ac:dyDescent="0.7">
      <c r="F87" s="7">
        <v>-2.704940656914161</v>
      </c>
      <c r="G87" s="7">
        <v>-1.7890090297509573</v>
      </c>
    </row>
    <row r="88" spans="6:7" x14ac:dyDescent="0.7">
      <c r="F88" s="7">
        <v>-0.14184397163120366</v>
      </c>
      <c r="G88" s="7">
        <v>9.7305370735952579E-2</v>
      </c>
    </row>
    <row r="89" spans="6:7" x14ac:dyDescent="0.7">
      <c r="F89" s="7">
        <v>0.14204545454545325</v>
      </c>
      <c r="G89" s="7">
        <v>0.46551854700820172</v>
      </c>
    </row>
    <row r="90" spans="6:7" x14ac:dyDescent="0.7">
      <c r="F90" s="7">
        <v>0.39716312056737024</v>
      </c>
      <c r="G90" s="7">
        <v>1.5181852580839319</v>
      </c>
    </row>
    <row r="91" spans="6:7" x14ac:dyDescent="0.7">
      <c r="F91" s="7">
        <v>-0.19779598756709049</v>
      </c>
      <c r="G91" s="7">
        <v>0.16111336068551907</v>
      </c>
    </row>
    <row r="92" spans="6:7" x14ac:dyDescent="0.7">
      <c r="F92" s="7">
        <v>-0.2548131370328548</v>
      </c>
      <c r="G92" s="7">
        <v>0.10900110989027212</v>
      </c>
    </row>
    <row r="93" spans="6:7" x14ac:dyDescent="0.7">
      <c r="F93" s="7">
        <v>-0.65285268237296634</v>
      </c>
      <c r="G93" s="7">
        <v>-0.17443087264987867</v>
      </c>
    </row>
    <row r="94" spans="6:7" x14ac:dyDescent="0.7">
      <c r="F94" s="7">
        <v>-0.20000000000000284</v>
      </c>
      <c r="G94" s="7">
        <v>0.71985740052673464</v>
      </c>
    </row>
    <row r="95" spans="6:7" x14ac:dyDescent="0.7">
      <c r="F95" s="7">
        <v>-0.40080160320641767</v>
      </c>
      <c r="G95" s="7">
        <v>-0.13334064270411261</v>
      </c>
    </row>
    <row r="96" spans="6:7" x14ac:dyDescent="0.7">
      <c r="F96" s="7">
        <v>0.86231675768900118</v>
      </c>
      <c r="G96" s="7">
        <v>0.20262531284195973</v>
      </c>
    </row>
    <row r="97" spans="6:7" x14ac:dyDescent="0.7">
      <c r="F97" s="7">
        <v>1.9663721858079271</v>
      </c>
      <c r="G97" s="7">
        <v>0.14787578655273137</v>
      </c>
    </row>
    <row r="98" spans="6:7" x14ac:dyDescent="0.7">
      <c r="F98" s="7">
        <v>0.55897149245389244</v>
      </c>
      <c r="G98" s="7">
        <v>0.78204845086776231</v>
      </c>
    </row>
    <row r="99" spans="6:7" x14ac:dyDescent="0.7">
      <c r="F99" s="7">
        <v>1.4452473596442417</v>
      </c>
      <c r="G99" s="7">
        <v>0.39225719674264781</v>
      </c>
    </row>
    <row r="100" spans="6:7" x14ac:dyDescent="0.7">
      <c r="F100" s="7">
        <v>0.30136986301370428</v>
      </c>
      <c r="G100" s="7">
        <v>0.82005918392016497</v>
      </c>
    </row>
    <row r="101" spans="6:7" x14ac:dyDescent="0.7">
      <c r="F101" s="7">
        <v>1.2018574160065327</v>
      </c>
      <c r="G101" s="7">
        <v>0.12283257737340136</v>
      </c>
    </row>
    <row r="102" spans="6:7" x14ac:dyDescent="0.7">
      <c r="F102" s="7">
        <v>-0.40485829959514774</v>
      </c>
      <c r="G102" s="7">
        <v>7.6047259305127568E-2</v>
      </c>
    </row>
    <row r="103" spans="6:7" x14ac:dyDescent="0.7">
      <c r="F103" s="7">
        <v>0.40650406504066439</v>
      </c>
      <c r="G103" s="7">
        <v>0.3587740989967898</v>
      </c>
    </row>
    <row r="104" spans="6:7" x14ac:dyDescent="0.7">
      <c r="F104" s="7">
        <v>-1.3495276653171402</v>
      </c>
      <c r="G104" s="7">
        <v>-0.55844806668196156</v>
      </c>
    </row>
    <row r="105" spans="6:7" x14ac:dyDescent="0.7">
      <c r="F105" s="7">
        <v>-0.76607387140903427</v>
      </c>
      <c r="G105" s="7">
        <v>-0.12975192032300242</v>
      </c>
    </row>
    <row r="106" spans="6:7" x14ac:dyDescent="0.7">
      <c r="F106" s="7">
        <v>-1.2406947890818856</v>
      </c>
      <c r="G106" s="7">
        <v>0.23006377602908401</v>
      </c>
    </row>
    <row r="107" spans="6:7" x14ac:dyDescent="0.7">
      <c r="F107" s="7">
        <v>-0.44667783361249747</v>
      </c>
      <c r="G107" s="7">
        <v>0.3730473682311839</v>
      </c>
    </row>
    <row r="108" spans="6:7" x14ac:dyDescent="0.7">
      <c r="F108" s="7">
        <v>-1.1777902411665906</v>
      </c>
      <c r="G108" s="7">
        <v>0.14596150117145612</v>
      </c>
    </row>
    <row r="109" spans="6:7" x14ac:dyDescent="0.7">
      <c r="F109" s="7">
        <v>-4.4551645856980571</v>
      </c>
      <c r="G109" s="7">
        <v>-2.7490205205718183</v>
      </c>
    </row>
    <row r="110" spans="6:7" x14ac:dyDescent="0.7">
      <c r="F110" s="7">
        <v>-2.7918027918027946</v>
      </c>
      <c r="G110" s="7">
        <v>0.51060899422465411</v>
      </c>
    </row>
    <row r="111" spans="6:7" x14ac:dyDescent="0.7">
      <c r="F111" s="7">
        <v>-16.865261228230992</v>
      </c>
      <c r="G111" s="7">
        <v>-7.7583543338700736</v>
      </c>
    </row>
    <row r="112" spans="6:7" x14ac:dyDescent="0.7">
      <c r="F112" s="7">
        <v>6.50496141124583</v>
      </c>
      <c r="G112" s="7">
        <v>5.5163132336705871</v>
      </c>
    </row>
    <row r="113" spans="6:7" x14ac:dyDescent="0.7">
      <c r="F113" s="7">
        <v>7.2463768115942315</v>
      </c>
      <c r="G113" s="7">
        <v>1.8509349456630844</v>
      </c>
    </row>
    <row r="114" spans="6:7" x14ac:dyDescent="0.7">
      <c r="F114" s="7">
        <v>3.1531531531531414</v>
      </c>
      <c r="G114" s="7">
        <v>0.27793750665536265</v>
      </c>
    </row>
    <row r="115" spans="6:7" x14ac:dyDescent="0.7">
      <c r="F115" s="7">
        <v>2.9320024953212567</v>
      </c>
      <c r="G115" s="7">
        <v>0.37353297445159228</v>
      </c>
    </row>
    <row r="116" spans="6:7" x14ac:dyDescent="0.7">
      <c r="F116" s="7">
        <v>-2.7878787878787818</v>
      </c>
      <c r="G116" s="7">
        <v>-0.43341234577532362</v>
      </c>
    </row>
    <row r="117" spans="6:7" x14ac:dyDescent="0.7">
      <c r="F117" s="7">
        <v>2.8366583541147037</v>
      </c>
      <c r="G117" s="7">
        <v>1.1220646284833151</v>
      </c>
    </row>
    <row r="118" spans="6:7" x14ac:dyDescent="0.7">
      <c r="F118" s="7">
        <v>1.2124886329190758</v>
      </c>
      <c r="G118" s="7">
        <v>-0.59663683878416407</v>
      </c>
    </row>
    <row r="119" spans="6:7" x14ac:dyDescent="0.7">
      <c r="F119" s="7">
        <v>0.86852351003292938</v>
      </c>
      <c r="G119" s="7">
        <v>1.081749064807866</v>
      </c>
    </row>
    <row r="120" spans="6:7" x14ac:dyDescent="0.7">
      <c r="F120" s="7">
        <v>2.0190023752969353</v>
      </c>
      <c r="G120" s="7">
        <v>-9.6010341981596525E-2</v>
      </c>
    </row>
    <row r="121" spans="6:7" x14ac:dyDescent="0.7">
      <c r="F121" s="7">
        <v>-0.55296856810244321</v>
      </c>
      <c r="G121" s="7">
        <v>0.24807544464525222</v>
      </c>
    </row>
    <row r="122" spans="6:7" x14ac:dyDescent="0.7">
      <c r="F122" s="7">
        <v>-0.23412350014635308</v>
      </c>
      <c r="G122" s="7">
        <v>1.2273925974728428</v>
      </c>
    </row>
    <row r="123" spans="6:7" x14ac:dyDescent="0.7">
      <c r="F123" s="7">
        <v>1.4960398943971995</v>
      </c>
      <c r="G123" s="7">
        <v>0.88041500435120668</v>
      </c>
    </row>
    <row r="124" spans="6:7" x14ac:dyDescent="0.7">
      <c r="F124" s="7">
        <v>0</v>
      </c>
      <c r="G124" s="7">
        <v>-0.72868986268044011</v>
      </c>
    </row>
  </sheetData>
  <phoneticPr fontId="1"/>
  <pageMargins left="0.7" right="0.7" top="0.75" bottom="0.75" header="0.3" footer="0.3"/>
  <pageSetup paperSize="9" scale="90"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79ABA-67A8-4C2C-8C8A-998A4AD0935C}">
  <sheetPr>
    <pageSetUpPr fitToPage="1"/>
  </sheetPr>
  <dimension ref="B4:F124"/>
  <sheetViews>
    <sheetView zoomScaleNormal="100" workbookViewId="0"/>
  </sheetViews>
  <sheetFormatPr defaultColWidth="8.75" defaultRowHeight="14.25" x14ac:dyDescent="0.7"/>
  <cols>
    <col min="1" max="1" width="6.0625" style="18" customWidth="1"/>
    <col min="2" max="3" width="10.75" style="18" customWidth="1"/>
    <col min="4" max="4" width="5.9375" style="18" customWidth="1"/>
    <col min="5" max="6" width="11.75" style="18" customWidth="1"/>
    <col min="7" max="16384" width="8.75" style="18"/>
  </cols>
  <sheetData>
    <row r="4" spans="2:6" ht="23.25" customHeight="1" x14ac:dyDescent="0.7">
      <c r="B4" s="9" t="s">
        <v>105</v>
      </c>
    </row>
    <row r="5" spans="2:6" ht="28.5" x14ac:dyDescent="0.7">
      <c r="B5" s="9"/>
      <c r="E5" s="5" t="s">
        <v>22</v>
      </c>
      <c r="F5" s="5" t="s">
        <v>23</v>
      </c>
    </row>
    <row r="6" spans="2:6" x14ac:dyDescent="0.7">
      <c r="B6" s="44" t="s">
        <v>5</v>
      </c>
      <c r="C6" s="45" t="s">
        <v>6</v>
      </c>
      <c r="E6" s="6" t="s">
        <v>86</v>
      </c>
      <c r="F6" s="6" t="s">
        <v>87</v>
      </c>
    </row>
    <row r="7" spans="2:6" x14ac:dyDescent="0.7">
      <c r="B7" s="42">
        <f t="array" ref="B7:C7">LINEST(F7:F124,E7:E124)</f>
        <v>0.31447870467631772</v>
      </c>
      <c r="C7" s="42">
        <v>0.12376906191834239</v>
      </c>
      <c r="E7" s="7">
        <v>1.6065690824705428</v>
      </c>
      <c r="F7" s="7">
        <v>-0.55330932440379854</v>
      </c>
    </row>
    <row r="8" spans="2:6" x14ac:dyDescent="0.7">
      <c r="E8" s="7">
        <v>2.1784961349262062</v>
      </c>
      <c r="F8" s="7">
        <v>1.1475204091128575</v>
      </c>
    </row>
    <row r="9" spans="2:6" x14ac:dyDescent="0.7">
      <c r="B9" s="21" t="s">
        <v>7</v>
      </c>
      <c r="E9" s="7">
        <v>1.5474552957359009</v>
      </c>
      <c r="F9" s="7">
        <v>-0.38825854824851547</v>
      </c>
    </row>
    <row r="10" spans="2:6" x14ac:dyDescent="0.7">
      <c r="B10" s="17" t="s">
        <v>88</v>
      </c>
      <c r="E10" s="7">
        <v>0</v>
      </c>
      <c r="F10" s="7">
        <v>1.1004810369466043</v>
      </c>
    </row>
    <row r="11" spans="2:6" x14ac:dyDescent="0.7">
      <c r="E11" s="7">
        <v>1.0497798848628292</v>
      </c>
      <c r="F11" s="7">
        <v>0.94133802453946203</v>
      </c>
    </row>
    <row r="12" spans="2:6" x14ac:dyDescent="0.7">
      <c r="E12" s="7">
        <v>-0.8378016085790847</v>
      </c>
      <c r="F12" s="7">
        <v>1.1726898301797775</v>
      </c>
    </row>
    <row r="13" spans="2:6" x14ac:dyDescent="0.7">
      <c r="E13" s="7">
        <v>1.6897600540723374</v>
      </c>
      <c r="F13" s="7">
        <v>0.25027783980875995</v>
      </c>
    </row>
    <row r="14" spans="2:6" x14ac:dyDescent="0.7">
      <c r="E14" s="7">
        <v>1.0634762379527984</v>
      </c>
      <c r="F14" s="7">
        <v>0.80334040269430318</v>
      </c>
    </row>
    <row r="15" spans="2:6" x14ac:dyDescent="0.7">
      <c r="E15" s="7">
        <v>1.5784281486353109</v>
      </c>
      <c r="F15" s="7">
        <v>1.281891355592407</v>
      </c>
    </row>
    <row r="16" spans="2:6" x14ac:dyDescent="0.7">
      <c r="E16" s="7">
        <v>1.3920362576886021</v>
      </c>
      <c r="F16" s="7">
        <v>0.13124775945556166</v>
      </c>
    </row>
    <row r="17" spans="5:6" x14ac:dyDescent="0.7">
      <c r="E17" s="7">
        <v>2.5223499361430441</v>
      </c>
      <c r="F17" s="7">
        <v>1.1145663553424328</v>
      </c>
    </row>
    <row r="18" spans="5:6" x14ac:dyDescent="0.7">
      <c r="E18" s="7">
        <v>2.740579258797851</v>
      </c>
      <c r="F18" s="7">
        <v>0.24920820014745004</v>
      </c>
    </row>
    <row r="19" spans="5:6" x14ac:dyDescent="0.7">
      <c r="E19" s="7">
        <v>-9.093664746890795E-2</v>
      </c>
      <c r="F19" s="7">
        <v>-0.74192978052138869</v>
      </c>
    </row>
    <row r="20" spans="5:6" x14ac:dyDescent="0.7">
      <c r="E20" s="7">
        <v>-0.2427184466019412</v>
      </c>
      <c r="F20" s="7">
        <v>0.19717725851143086</v>
      </c>
    </row>
    <row r="21" spans="5:6" x14ac:dyDescent="0.7">
      <c r="E21" s="7">
        <v>-2.3722627737226389</v>
      </c>
      <c r="F21" s="7">
        <v>3.4318097104502954E-2</v>
      </c>
    </row>
    <row r="22" spans="5:6" x14ac:dyDescent="0.7">
      <c r="E22" s="7">
        <v>-3.4890965732087267</v>
      </c>
      <c r="F22" s="7">
        <v>-1.2192471679469605</v>
      </c>
    </row>
    <row r="23" spans="5:6" x14ac:dyDescent="0.7">
      <c r="E23" s="7">
        <v>-2.7759845061329997</v>
      </c>
      <c r="F23" s="7">
        <v>-0.43642395008757262</v>
      </c>
    </row>
    <row r="24" spans="5:6" x14ac:dyDescent="0.7">
      <c r="E24" s="7">
        <v>-1.128818061088964</v>
      </c>
      <c r="F24" s="7">
        <v>0.18090908412911233</v>
      </c>
    </row>
    <row r="25" spans="5:6" x14ac:dyDescent="0.7">
      <c r="E25" s="7">
        <v>-0.80591000671591928</v>
      </c>
      <c r="F25" s="7">
        <v>0.79828478630550137</v>
      </c>
    </row>
    <row r="26" spans="5:6" x14ac:dyDescent="0.7">
      <c r="E26" s="7">
        <v>0.91401489505757638</v>
      </c>
      <c r="F26" s="7">
        <v>-1.370778474551301</v>
      </c>
    </row>
    <row r="27" spans="5:6" x14ac:dyDescent="0.7">
      <c r="E27" s="7">
        <v>0.73800738007379607</v>
      </c>
      <c r="F27" s="7">
        <v>0.37793978423307806</v>
      </c>
    </row>
    <row r="28" spans="5:6" x14ac:dyDescent="0.7">
      <c r="E28" s="7">
        <v>2.3643023643023469</v>
      </c>
      <c r="F28" s="7">
        <v>0.53428508703687783</v>
      </c>
    </row>
    <row r="29" spans="5:6" x14ac:dyDescent="0.7">
      <c r="E29" s="7">
        <v>1.9193233571893416</v>
      </c>
      <c r="F29" s="7">
        <v>2.9575405304953506E-2</v>
      </c>
    </row>
    <row r="30" spans="5:6" x14ac:dyDescent="0.7">
      <c r="E30" s="7">
        <v>1.9470156399616911</v>
      </c>
      <c r="F30" s="7">
        <v>1.7092709179356689</v>
      </c>
    </row>
    <row r="31" spans="5:6" x14ac:dyDescent="0.7">
      <c r="E31" s="7">
        <v>2.3168440826549954</v>
      </c>
      <c r="F31" s="7">
        <v>0.46486641029690645</v>
      </c>
    </row>
    <row r="32" spans="5:6" x14ac:dyDescent="0.7">
      <c r="E32" s="7">
        <v>1.0709914320685527</v>
      </c>
      <c r="F32" s="7">
        <v>3.0096828404111875E-2</v>
      </c>
    </row>
    <row r="33" spans="5:6" x14ac:dyDescent="0.7">
      <c r="E33" s="7">
        <v>1.7257039055404135</v>
      </c>
      <c r="F33" s="7">
        <v>0.96471643569996957</v>
      </c>
    </row>
    <row r="34" spans="5:6" x14ac:dyDescent="0.7">
      <c r="E34" s="7">
        <v>-2.3511904761904674</v>
      </c>
      <c r="F34" s="7">
        <v>0.7518872657899891</v>
      </c>
    </row>
    <row r="35" spans="5:6" x14ac:dyDescent="0.7">
      <c r="E35" s="7">
        <v>-3.0478512648582949</v>
      </c>
      <c r="F35" s="7">
        <v>-0.75750796370989804</v>
      </c>
    </row>
    <row r="36" spans="5:6" x14ac:dyDescent="0.7">
      <c r="E36" s="7">
        <v>-3.6466519962275754</v>
      </c>
      <c r="F36" s="7">
        <v>-1.0805520352139268</v>
      </c>
    </row>
    <row r="37" spans="5:6" x14ac:dyDescent="0.7">
      <c r="E37" s="7">
        <v>-2.9037520391517262</v>
      </c>
      <c r="F37" s="7">
        <v>-0.35613110923907243</v>
      </c>
    </row>
    <row r="38" spans="5:6" x14ac:dyDescent="0.7">
      <c r="E38" s="7">
        <v>0.43682795698923371</v>
      </c>
      <c r="F38" s="7">
        <v>0.18333857078435756</v>
      </c>
    </row>
    <row r="39" spans="5:6" x14ac:dyDescent="0.7">
      <c r="E39" s="7">
        <v>3.0779524924724058</v>
      </c>
      <c r="F39" s="7">
        <v>0.79867791836625202</v>
      </c>
    </row>
    <row r="40" spans="5:6" x14ac:dyDescent="0.7">
      <c r="E40" s="7">
        <v>1.9149626744563477</v>
      </c>
      <c r="F40" s="7">
        <v>0.32484744530864873</v>
      </c>
    </row>
    <row r="41" spans="5:6" x14ac:dyDescent="0.7">
      <c r="E41" s="7">
        <v>0.89171974522290043</v>
      </c>
      <c r="F41" s="7">
        <v>0.2694937109563682</v>
      </c>
    </row>
    <row r="42" spans="5:6" x14ac:dyDescent="0.7">
      <c r="E42" s="7">
        <v>0.82070707070707272</v>
      </c>
      <c r="F42" s="7">
        <v>6.7633391325315984E-2</v>
      </c>
    </row>
    <row r="43" spans="5:6" x14ac:dyDescent="0.7">
      <c r="E43" s="7">
        <v>0.12523481527865954</v>
      </c>
      <c r="F43" s="7">
        <v>0.68182172268429042</v>
      </c>
    </row>
    <row r="44" spans="5:6" x14ac:dyDescent="0.7">
      <c r="E44" s="7">
        <v>1.5322076297686067</v>
      </c>
      <c r="F44" s="7">
        <v>0.30150459098156546</v>
      </c>
    </row>
    <row r="45" spans="5:6" x14ac:dyDescent="0.7">
      <c r="E45" s="7">
        <v>3.7265167847243532</v>
      </c>
      <c r="F45" s="7">
        <v>1.0859944914676305</v>
      </c>
    </row>
    <row r="46" spans="5:6" x14ac:dyDescent="0.7">
      <c r="E46" s="7">
        <v>2.3159144893111687</v>
      </c>
      <c r="F46" s="7">
        <v>0.73306003565693345</v>
      </c>
    </row>
    <row r="47" spans="5:6" x14ac:dyDescent="0.7">
      <c r="E47" s="7">
        <v>1.2188044109112042</v>
      </c>
      <c r="F47" s="7">
        <v>1.6187623325961908E-2</v>
      </c>
    </row>
    <row r="48" spans="5:6" x14ac:dyDescent="0.7">
      <c r="E48" s="7">
        <v>1.0894495412844094</v>
      </c>
      <c r="F48" s="7">
        <v>0.61168150624177997</v>
      </c>
    </row>
    <row r="49" spans="5:6" x14ac:dyDescent="0.7">
      <c r="E49" s="7">
        <v>-0.28360748723767415</v>
      </c>
      <c r="F49" s="7">
        <v>-0.18850251541401519</v>
      </c>
    </row>
    <row r="50" spans="5:6" x14ac:dyDescent="0.7">
      <c r="E50" s="7">
        <v>0.2275312855517484</v>
      </c>
      <c r="F50" s="7">
        <v>0.51088065233300028</v>
      </c>
    </row>
    <row r="51" spans="5:6" x14ac:dyDescent="0.7">
      <c r="E51" s="7">
        <v>1.0215664018161448</v>
      </c>
      <c r="F51" s="7">
        <v>0.78165019781188505</v>
      </c>
    </row>
    <row r="52" spans="5:6" x14ac:dyDescent="0.7">
      <c r="E52" s="7">
        <v>-8.4269662921357735E-2</v>
      </c>
      <c r="F52" s="7">
        <v>1.0065672783533728</v>
      </c>
    </row>
    <row r="53" spans="5:6" x14ac:dyDescent="0.7">
      <c r="E53" s="7">
        <v>1.5181332583638039</v>
      </c>
      <c r="F53" s="7">
        <v>0.18291497683541991</v>
      </c>
    </row>
    <row r="54" spans="5:6" x14ac:dyDescent="0.7">
      <c r="E54" s="7">
        <v>1.5231237884242574</v>
      </c>
      <c r="F54" s="7">
        <v>0.15328362136621365</v>
      </c>
    </row>
    <row r="55" spans="5:6" x14ac:dyDescent="0.7">
      <c r="E55" s="7">
        <v>0.98199672667757909</v>
      </c>
      <c r="F55" s="7">
        <v>0.15699318607036616</v>
      </c>
    </row>
    <row r="56" spans="5:6" x14ac:dyDescent="0.7">
      <c r="E56" s="7">
        <v>0.59427336574825063</v>
      </c>
      <c r="F56" s="7">
        <v>-0.20433104602246033</v>
      </c>
    </row>
    <row r="57" spans="5:6" x14ac:dyDescent="0.7">
      <c r="E57" s="7">
        <v>0.32223415682064172</v>
      </c>
      <c r="F57" s="7">
        <v>1.3596057360011145</v>
      </c>
    </row>
    <row r="58" spans="5:6" x14ac:dyDescent="0.7">
      <c r="E58" s="7">
        <v>-0.18736616702355491</v>
      </c>
      <c r="F58" s="7">
        <v>0.65060795546278882</v>
      </c>
    </row>
    <row r="59" spans="5:6" x14ac:dyDescent="0.7">
      <c r="E59" s="7">
        <v>0.69723786537947774</v>
      </c>
      <c r="F59" s="7">
        <v>4.2035496388564297E-2</v>
      </c>
    </row>
    <row r="60" spans="5:6" x14ac:dyDescent="0.7">
      <c r="E60" s="7">
        <v>-0.47936085219707536</v>
      </c>
      <c r="F60" s="7">
        <v>-0.54198646749037493</v>
      </c>
    </row>
    <row r="61" spans="5:6" x14ac:dyDescent="0.7">
      <c r="E61" s="7">
        <v>-8.0278298100083134E-2</v>
      </c>
      <c r="F61" s="7">
        <v>0.4392753138783263</v>
      </c>
    </row>
    <row r="62" spans="5:6" x14ac:dyDescent="0.7">
      <c r="E62" s="7">
        <v>-0.83020889126940745</v>
      </c>
      <c r="F62" s="7">
        <v>0.34106867552583253</v>
      </c>
    </row>
    <row r="63" spans="5:6" x14ac:dyDescent="0.7">
      <c r="E63" s="7">
        <v>-1.8093437753173021</v>
      </c>
      <c r="F63" s="7">
        <v>-0.57149469545146303</v>
      </c>
    </row>
    <row r="64" spans="5:6" x14ac:dyDescent="0.7">
      <c r="E64" s="7">
        <v>-4.2079207920792214</v>
      </c>
      <c r="F64" s="7">
        <v>-1.2339361244513327</v>
      </c>
    </row>
    <row r="65" spans="5:6" x14ac:dyDescent="0.7">
      <c r="E65" s="7">
        <v>-10.737869652598334</v>
      </c>
      <c r="F65" s="7">
        <v>-2.4760423832868099</v>
      </c>
    </row>
    <row r="66" spans="5:6" x14ac:dyDescent="0.7">
      <c r="E66" s="7">
        <v>-17.626246381473138</v>
      </c>
      <c r="F66" s="7">
        <v>-4.8258518073055114</v>
      </c>
    </row>
    <row r="67" spans="5:6" x14ac:dyDescent="0.7">
      <c r="E67" s="7">
        <v>1.7571261226083692</v>
      </c>
      <c r="F67" s="7">
        <v>1.9756786572355196</v>
      </c>
    </row>
    <row r="68" spans="5:6" x14ac:dyDescent="0.7">
      <c r="E68" s="7">
        <v>5.5257099002302255</v>
      </c>
      <c r="F68" s="7">
        <v>-3.1815376428383502E-2</v>
      </c>
    </row>
    <row r="69" spans="5:6" x14ac:dyDescent="0.7">
      <c r="E69" s="7">
        <v>6.9818181818181841</v>
      </c>
      <c r="F69" s="7">
        <v>1.2238981030454426</v>
      </c>
    </row>
    <row r="70" spans="5:6" x14ac:dyDescent="0.7">
      <c r="E70" s="7">
        <v>5.948334466349408</v>
      </c>
      <c r="F70" s="7">
        <v>1.0362163087975063</v>
      </c>
    </row>
    <row r="71" spans="5:6" x14ac:dyDescent="0.7">
      <c r="E71" s="7">
        <v>2.2778312479948539</v>
      </c>
      <c r="F71" s="7">
        <v>1.2240971430504288</v>
      </c>
    </row>
    <row r="72" spans="5:6" x14ac:dyDescent="0.7">
      <c r="E72" s="7">
        <v>1.4429109159347604</v>
      </c>
      <c r="F72" s="7">
        <v>1.8111206792002434</v>
      </c>
    </row>
    <row r="73" spans="5:6" x14ac:dyDescent="0.7">
      <c r="E73" s="7">
        <v>1.5460729746444031</v>
      </c>
      <c r="F73" s="7">
        <v>-0.82098147868563842</v>
      </c>
    </row>
    <row r="74" spans="5:6" x14ac:dyDescent="0.7">
      <c r="E74" s="7">
        <v>-0.97442143727161579</v>
      </c>
      <c r="F74" s="7">
        <v>-1.0667045607177528</v>
      </c>
    </row>
    <row r="75" spans="5:6" x14ac:dyDescent="0.7">
      <c r="E75" s="7">
        <v>-4.0590405904058997</v>
      </c>
      <c r="F75" s="7">
        <v>-0.84850812579738033</v>
      </c>
    </row>
    <row r="76" spans="5:6" x14ac:dyDescent="0.7">
      <c r="E76" s="7">
        <v>4.7756410256410078</v>
      </c>
      <c r="F76" s="7">
        <v>2.4243293787436357</v>
      </c>
    </row>
    <row r="77" spans="5:6" x14ac:dyDescent="0.7">
      <c r="E77" s="7">
        <v>2.0189660446619797</v>
      </c>
      <c r="F77" s="7">
        <v>-0.13143784359787958</v>
      </c>
    </row>
    <row r="78" spans="5:6" x14ac:dyDescent="0.7">
      <c r="E78" s="7">
        <v>2.0389805097451159</v>
      </c>
      <c r="F78" s="7">
        <v>1.3714182172746661</v>
      </c>
    </row>
    <row r="79" spans="5:6" x14ac:dyDescent="0.7">
      <c r="E79" s="7">
        <v>-1.2048192771084132</v>
      </c>
      <c r="F79" s="7">
        <v>-0.9039894880314705</v>
      </c>
    </row>
    <row r="80" spans="5:6" x14ac:dyDescent="0.7">
      <c r="E80" s="7">
        <v>-2.5877453896490152</v>
      </c>
      <c r="F80" s="7">
        <v>-0.38110901293653399</v>
      </c>
    </row>
    <row r="81" spans="5:6" x14ac:dyDescent="0.7">
      <c r="E81" s="7">
        <v>-0.91603053435113679</v>
      </c>
      <c r="F81" s="7">
        <v>-5.3583420312691032E-2</v>
      </c>
    </row>
    <row r="82" spans="5:6" x14ac:dyDescent="0.7">
      <c r="E82" s="7">
        <v>2.1571648690292875</v>
      </c>
      <c r="F82" s="7">
        <v>1.3606507009536131</v>
      </c>
    </row>
    <row r="83" spans="5:6" x14ac:dyDescent="0.7">
      <c r="E83" s="7">
        <v>2.7149321266968229</v>
      </c>
      <c r="F83" s="7">
        <v>0.90533377652779734</v>
      </c>
    </row>
    <row r="84" spans="5:6" x14ac:dyDescent="0.7">
      <c r="E84" s="7">
        <v>2.0851688693098538</v>
      </c>
      <c r="F84" s="7">
        <v>0.96565394280720795</v>
      </c>
    </row>
    <row r="85" spans="5:6" x14ac:dyDescent="0.7">
      <c r="E85" s="7">
        <v>2.1288837744533993</v>
      </c>
      <c r="F85" s="7">
        <v>-0.10753342552094125</v>
      </c>
    </row>
    <row r="86" spans="5:6" x14ac:dyDescent="0.7">
      <c r="E86" s="7">
        <v>2.0563380281690229</v>
      </c>
      <c r="F86" s="7">
        <v>0.78082795291113882</v>
      </c>
    </row>
    <row r="87" spans="5:6" x14ac:dyDescent="0.7">
      <c r="E87" s="7">
        <v>-2.704940656914161</v>
      </c>
      <c r="F87" s="7">
        <v>-1.7890090297509573</v>
      </c>
    </row>
    <row r="88" spans="5:6" x14ac:dyDescent="0.7">
      <c r="E88" s="7">
        <v>-0.14184397163120366</v>
      </c>
      <c r="F88" s="7">
        <v>9.7305370735952579E-2</v>
      </c>
    </row>
    <row r="89" spans="5:6" x14ac:dyDescent="0.7">
      <c r="E89" s="7">
        <v>0.14204545454545325</v>
      </c>
      <c r="F89" s="7">
        <v>0.46551854700820172</v>
      </c>
    </row>
    <row r="90" spans="5:6" x14ac:dyDescent="0.7">
      <c r="E90" s="7">
        <v>0.39716312056737024</v>
      </c>
      <c r="F90" s="7">
        <v>1.5181852580839319</v>
      </c>
    </row>
    <row r="91" spans="5:6" x14ac:dyDescent="0.7">
      <c r="E91" s="7">
        <v>-0.19779598756709049</v>
      </c>
      <c r="F91" s="7">
        <v>0.16111336068551907</v>
      </c>
    </row>
    <row r="92" spans="5:6" x14ac:dyDescent="0.7">
      <c r="E92" s="7">
        <v>-0.2548131370328548</v>
      </c>
      <c r="F92" s="7">
        <v>0.10900110989027212</v>
      </c>
    </row>
    <row r="93" spans="5:6" x14ac:dyDescent="0.7">
      <c r="E93" s="7">
        <v>-0.65285268237296634</v>
      </c>
      <c r="F93" s="7">
        <v>-0.17443087264987867</v>
      </c>
    </row>
    <row r="94" spans="5:6" x14ac:dyDescent="0.7">
      <c r="E94" s="7">
        <v>-0.20000000000000284</v>
      </c>
      <c r="F94" s="7">
        <v>0.71985740052673464</v>
      </c>
    </row>
    <row r="95" spans="5:6" x14ac:dyDescent="0.7">
      <c r="E95" s="7">
        <v>-0.40080160320641767</v>
      </c>
      <c r="F95" s="7">
        <v>-0.13334064270411261</v>
      </c>
    </row>
    <row r="96" spans="5:6" x14ac:dyDescent="0.7">
      <c r="E96" s="7">
        <v>0.86231675768900118</v>
      </c>
      <c r="F96" s="7">
        <v>0.20262531284195973</v>
      </c>
    </row>
    <row r="97" spans="5:6" x14ac:dyDescent="0.7">
      <c r="E97" s="7">
        <v>1.9663721858079271</v>
      </c>
      <c r="F97" s="7">
        <v>0.14787578655273137</v>
      </c>
    </row>
    <row r="98" spans="5:6" x14ac:dyDescent="0.7">
      <c r="E98" s="7">
        <v>0.55897149245389244</v>
      </c>
      <c r="F98" s="7">
        <v>0.78204845086776231</v>
      </c>
    </row>
    <row r="99" spans="5:6" x14ac:dyDescent="0.7">
      <c r="E99" s="7">
        <v>1.4452473596442417</v>
      </c>
      <c r="F99" s="7">
        <v>0.39225719674264781</v>
      </c>
    </row>
    <row r="100" spans="5:6" x14ac:dyDescent="0.7">
      <c r="E100" s="7">
        <v>0.30136986301370428</v>
      </c>
      <c r="F100" s="7">
        <v>0.82005918392016497</v>
      </c>
    </row>
    <row r="101" spans="5:6" x14ac:dyDescent="0.7">
      <c r="E101" s="7">
        <v>1.2018574160065327</v>
      </c>
      <c r="F101" s="7">
        <v>0.12283257737340136</v>
      </c>
    </row>
    <row r="102" spans="5:6" x14ac:dyDescent="0.7">
      <c r="E102" s="7">
        <v>-0.40485829959514774</v>
      </c>
      <c r="F102" s="7">
        <v>7.6047259305127568E-2</v>
      </c>
    </row>
    <row r="103" spans="5:6" x14ac:dyDescent="0.7">
      <c r="E103" s="7">
        <v>0.40650406504066439</v>
      </c>
      <c r="F103" s="7">
        <v>0.3587740989967898</v>
      </c>
    </row>
    <row r="104" spans="5:6" x14ac:dyDescent="0.7">
      <c r="E104" s="7">
        <v>-1.3495276653171402</v>
      </c>
      <c r="F104" s="7">
        <v>-0.55844806668196156</v>
      </c>
    </row>
    <row r="105" spans="5:6" x14ac:dyDescent="0.7">
      <c r="E105" s="7">
        <v>-0.76607387140903427</v>
      </c>
      <c r="F105" s="7">
        <v>-0.12975192032300242</v>
      </c>
    </row>
    <row r="106" spans="5:6" x14ac:dyDescent="0.7">
      <c r="E106" s="7">
        <v>-1.2406947890818856</v>
      </c>
      <c r="F106" s="7">
        <v>0.23006377602908401</v>
      </c>
    </row>
    <row r="107" spans="5:6" x14ac:dyDescent="0.7">
      <c r="E107" s="7">
        <v>-0.44667783361249747</v>
      </c>
      <c r="F107" s="7">
        <v>0.3730473682311839</v>
      </c>
    </row>
    <row r="108" spans="5:6" x14ac:dyDescent="0.7">
      <c r="E108" s="7">
        <v>-1.1777902411665906</v>
      </c>
      <c r="F108" s="7">
        <v>0.14596150117145612</v>
      </c>
    </row>
    <row r="109" spans="5:6" x14ac:dyDescent="0.7">
      <c r="E109" s="7">
        <v>-4.4551645856980571</v>
      </c>
      <c r="F109" s="7">
        <v>-2.7490205205718183</v>
      </c>
    </row>
    <row r="110" spans="5:6" x14ac:dyDescent="0.7">
      <c r="E110" s="7">
        <v>-2.7918027918027946</v>
      </c>
      <c r="F110" s="7">
        <v>0.51060899422465411</v>
      </c>
    </row>
    <row r="111" spans="5:6" x14ac:dyDescent="0.7">
      <c r="E111" s="7">
        <v>-16.865261228230992</v>
      </c>
      <c r="F111" s="7">
        <v>-7.7583543338700736</v>
      </c>
    </row>
    <row r="112" spans="5:6" x14ac:dyDescent="0.7">
      <c r="E112" s="7">
        <v>6.50496141124583</v>
      </c>
      <c r="F112" s="7">
        <v>5.5163132336705871</v>
      </c>
    </row>
    <row r="113" spans="5:6" x14ac:dyDescent="0.7">
      <c r="E113" s="7">
        <v>7.2463768115942315</v>
      </c>
      <c r="F113" s="7">
        <v>1.8509349456630844</v>
      </c>
    </row>
    <row r="114" spans="5:6" x14ac:dyDescent="0.7">
      <c r="E114" s="7">
        <v>3.1531531531531414</v>
      </c>
      <c r="F114" s="7">
        <v>0.27793750665536265</v>
      </c>
    </row>
    <row r="115" spans="5:6" x14ac:dyDescent="0.7">
      <c r="E115" s="7">
        <v>2.9320024953212567</v>
      </c>
      <c r="F115" s="7">
        <v>0.37353297445159228</v>
      </c>
    </row>
    <row r="116" spans="5:6" x14ac:dyDescent="0.7">
      <c r="E116" s="7">
        <v>-2.7878787878787818</v>
      </c>
      <c r="F116" s="7">
        <v>-0.43341234577532362</v>
      </c>
    </row>
    <row r="117" spans="5:6" x14ac:dyDescent="0.7">
      <c r="E117" s="7">
        <v>2.8366583541147037</v>
      </c>
      <c r="F117" s="7">
        <v>1.1220646284833151</v>
      </c>
    </row>
    <row r="118" spans="5:6" x14ac:dyDescent="0.7">
      <c r="E118" s="7">
        <v>1.2124886329190758</v>
      </c>
      <c r="F118" s="7">
        <v>-0.59663683878416407</v>
      </c>
    </row>
    <row r="119" spans="5:6" x14ac:dyDescent="0.7">
      <c r="E119" s="7">
        <v>0.86852351003292938</v>
      </c>
      <c r="F119" s="7">
        <v>1.081749064807866</v>
      </c>
    </row>
    <row r="120" spans="5:6" x14ac:dyDescent="0.7">
      <c r="E120" s="7">
        <v>2.0190023752969353</v>
      </c>
      <c r="F120" s="7">
        <v>-9.6010341981596525E-2</v>
      </c>
    </row>
    <row r="121" spans="5:6" x14ac:dyDescent="0.7">
      <c r="E121" s="7">
        <v>-0.55296856810244321</v>
      </c>
      <c r="F121" s="7">
        <v>0.24807544464525222</v>
      </c>
    </row>
    <row r="122" spans="5:6" x14ac:dyDescent="0.7">
      <c r="E122" s="7">
        <v>-0.23412350014635308</v>
      </c>
      <c r="F122" s="7">
        <v>1.2273925974728428</v>
      </c>
    </row>
    <row r="123" spans="5:6" x14ac:dyDescent="0.7">
      <c r="E123" s="7">
        <v>1.4960398943971995</v>
      </c>
      <c r="F123" s="7">
        <v>0.88041500435120668</v>
      </c>
    </row>
    <row r="124" spans="5:6" x14ac:dyDescent="0.7">
      <c r="E124" s="7">
        <v>0</v>
      </c>
      <c r="F124" s="7">
        <v>-0.72868986268044011</v>
      </c>
    </row>
  </sheetData>
  <phoneticPr fontId="1"/>
  <pageMargins left="0.7" right="0.7" top="0.75" bottom="0.75" header="0.3" footer="0.3"/>
  <pageSetup paperSize="9"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DC12C-124F-47C6-8469-9ABB8FAEE2E7}">
  <sheetPr>
    <pageSetUpPr fitToPage="1"/>
  </sheetPr>
  <dimension ref="B4:DW126"/>
  <sheetViews>
    <sheetView zoomScaleNormal="100" workbookViewId="0"/>
  </sheetViews>
  <sheetFormatPr defaultColWidth="8.75" defaultRowHeight="14.25" x14ac:dyDescent="0.7"/>
  <cols>
    <col min="1" max="1" width="5.8125" style="33" customWidth="1"/>
    <col min="2" max="3" width="11.75" style="18" customWidth="1"/>
    <col min="4" max="4" width="9.75" style="33" customWidth="1"/>
    <col min="5" max="7" width="8.75" style="33"/>
    <col min="8" max="8" width="3.5625" style="33" customWidth="1"/>
    <col min="9" max="9" width="13.25" style="33" customWidth="1"/>
    <col min="10" max="11" width="12.5625" style="33" customWidth="1"/>
    <col min="12" max="128" width="10.3125" style="33" customWidth="1"/>
    <col min="129" max="131" width="12.5625" style="33" customWidth="1"/>
    <col min="132" max="16384" width="8.75" style="33"/>
  </cols>
  <sheetData>
    <row r="4" spans="2:127" ht="15.75" x14ac:dyDescent="0.7">
      <c r="B4" s="9" t="s">
        <v>109</v>
      </c>
    </row>
    <row r="6" spans="2:127" ht="28.5" x14ac:dyDescent="0.7">
      <c r="B6" s="5" t="s">
        <v>22</v>
      </c>
      <c r="C6" s="5" t="s">
        <v>23</v>
      </c>
      <c r="D6" s="34" t="s">
        <v>10</v>
      </c>
      <c r="J6" s="34" t="s">
        <v>0</v>
      </c>
      <c r="K6" s="34" t="s">
        <v>1</v>
      </c>
      <c r="L6" s="34" t="s">
        <v>10</v>
      </c>
      <c r="M6" s="34"/>
      <c r="N6" s="34"/>
      <c r="O6" s="34"/>
      <c r="P6" s="34"/>
    </row>
    <row r="7" spans="2:127" s="50" customFormat="1" x14ac:dyDescent="0.7">
      <c r="B7" s="47" t="s">
        <v>86</v>
      </c>
      <c r="C7" s="47" t="s">
        <v>87</v>
      </c>
      <c r="D7" s="48" t="s">
        <v>12</v>
      </c>
      <c r="E7" s="49" t="s">
        <v>3</v>
      </c>
      <c r="F7" s="111" t="s">
        <v>2</v>
      </c>
      <c r="G7" s="111"/>
      <c r="J7" s="49" t="s">
        <v>2</v>
      </c>
      <c r="K7" s="49" t="s">
        <v>3</v>
      </c>
      <c r="L7" s="48" t="s">
        <v>12</v>
      </c>
      <c r="O7" s="48" t="s">
        <v>3</v>
      </c>
      <c r="Q7" s="48" t="s">
        <v>2</v>
      </c>
      <c r="R7" s="48">
        <v>1</v>
      </c>
    </row>
    <row r="8" spans="2:127" s="50" customFormat="1" x14ac:dyDescent="0.7">
      <c r="B8" s="51">
        <v>1.6065690824705428</v>
      </c>
      <c r="C8" s="51">
        <v>-0.55330932440379854</v>
      </c>
      <c r="E8" s="52">
        <v>-0.55330932440379854</v>
      </c>
      <c r="F8" s="53">
        <v>1.6065690824705428</v>
      </c>
      <c r="G8" s="49">
        <v>1</v>
      </c>
      <c r="J8" s="54">
        <v>50</v>
      </c>
      <c r="K8" s="54">
        <v>40</v>
      </c>
      <c r="L8" s="55" t="s">
        <v>13</v>
      </c>
      <c r="M8" s="56"/>
      <c r="N8" s="56"/>
      <c r="O8" s="50">
        <v>40</v>
      </c>
      <c r="Q8" s="57">
        <v>50</v>
      </c>
      <c r="R8" s="57">
        <v>1</v>
      </c>
    </row>
    <row r="9" spans="2:127" s="50" customFormat="1" x14ac:dyDescent="0.7">
      <c r="B9" s="51">
        <v>2.1784961349262062</v>
      </c>
      <c r="C9" s="51">
        <v>1.1475204091128575</v>
      </c>
      <c r="E9" s="52">
        <v>1.1475204091128575</v>
      </c>
      <c r="F9" s="53">
        <v>2.1784961349262062</v>
      </c>
      <c r="G9" s="49">
        <v>1</v>
      </c>
      <c r="J9" s="54">
        <v>60</v>
      </c>
      <c r="K9" s="54">
        <v>70</v>
      </c>
      <c r="L9" s="55" t="s">
        <v>14</v>
      </c>
      <c r="M9" s="56"/>
      <c r="N9" s="56"/>
      <c r="O9" s="50">
        <v>70</v>
      </c>
      <c r="Q9" s="57">
        <v>60</v>
      </c>
      <c r="R9" s="57">
        <v>1</v>
      </c>
    </row>
    <row r="10" spans="2:127" s="50" customFormat="1" x14ac:dyDescent="0.7">
      <c r="B10" s="51">
        <v>1.5474552957359009</v>
      </c>
      <c r="C10" s="51">
        <v>-0.38825854824851547</v>
      </c>
      <c r="E10" s="52">
        <v>-0.38825854824851547</v>
      </c>
      <c r="F10" s="53">
        <v>1.5474552957359009</v>
      </c>
      <c r="G10" s="49">
        <v>1</v>
      </c>
      <c r="J10" s="54">
        <v>70</v>
      </c>
      <c r="K10" s="54">
        <v>90</v>
      </c>
      <c r="L10" s="55" t="s">
        <v>15</v>
      </c>
      <c r="M10" s="56"/>
      <c r="N10" s="56"/>
      <c r="O10" s="50">
        <v>90</v>
      </c>
      <c r="Q10" s="57">
        <v>70</v>
      </c>
      <c r="R10" s="57">
        <v>1</v>
      </c>
    </row>
    <row r="11" spans="2:127" s="50" customFormat="1" x14ac:dyDescent="0.7">
      <c r="B11" s="51">
        <v>0</v>
      </c>
      <c r="C11" s="51">
        <v>1.1004810369466043</v>
      </c>
      <c r="E11" s="52">
        <v>1.1004810369466043</v>
      </c>
      <c r="F11" s="53">
        <v>0</v>
      </c>
      <c r="G11" s="49">
        <v>1</v>
      </c>
      <c r="J11" s="54">
        <v>80</v>
      </c>
      <c r="K11" s="54">
        <v>60</v>
      </c>
      <c r="L11" s="55" t="s">
        <v>16</v>
      </c>
      <c r="M11" s="56"/>
      <c r="N11" s="56"/>
      <c r="O11" s="50">
        <v>60</v>
      </c>
      <c r="Q11" s="57">
        <v>80</v>
      </c>
      <c r="R11" s="57">
        <v>1</v>
      </c>
    </row>
    <row r="12" spans="2:127" s="50" customFormat="1" x14ac:dyDescent="0.7">
      <c r="B12" s="51">
        <v>1.0497798848628292</v>
      </c>
      <c r="C12" s="51">
        <v>0.94133802453946203</v>
      </c>
      <c r="E12" s="52">
        <v>0.94133802453946203</v>
      </c>
      <c r="F12" s="53">
        <v>1.0497798848628292</v>
      </c>
      <c r="G12" s="49">
        <v>1</v>
      </c>
      <c r="J12" s="54">
        <v>90</v>
      </c>
      <c r="K12" s="54">
        <v>100</v>
      </c>
      <c r="L12" s="55" t="s">
        <v>17</v>
      </c>
      <c r="M12" s="56"/>
      <c r="N12" s="56"/>
      <c r="O12" s="50">
        <v>100</v>
      </c>
      <c r="Q12" s="57">
        <v>90</v>
      </c>
      <c r="R12" s="57">
        <v>1</v>
      </c>
    </row>
    <row r="13" spans="2:127" s="50" customFormat="1" x14ac:dyDescent="0.7">
      <c r="B13" s="51">
        <v>-0.8378016085790847</v>
      </c>
      <c r="C13" s="51">
        <v>1.1726898301797775</v>
      </c>
      <c r="E13" s="52">
        <v>1.1726898301797775</v>
      </c>
      <c r="F13" s="53">
        <v>-0.8378016085790847</v>
      </c>
      <c r="G13" s="49">
        <v>1</v>
      </c>
      <c r="J13" s="58"/>
      <c r="K13" s="58"/>
      <c r="L13" s="55"/>
      <c r="M13" s="56"/>
      <c r="N13" s="56"/>
    </row>
    <row r="14" spans="2:127" s="50" customFormat="1" x14ac:dyDescent="0.7">
      <c r="B14" s="51">
        <v>1.6897600540723374</v>
      </c>
      <c r="C14" s="51">
        <v>0.25027783980875995</v>
      </c>
      <c r="E14" s="52">
        <v>0.25027783980875995</v>
      </c>
      <c r="F14" s="53">
        <v>1.6897600540723374</v>
      </c>
      <c r="G14" s="49">
        <v>1</v>
      </c>
      <c r="J14" s="59"/>
      <c r="K14" s="59"/>
      <c r="L14" s="56"/>
      <c r="M14" s="56"/>
      <c r="N14" s="56"/>
    </row>
    <row r="15" spans="2:127" s="50" customFormat="1" ht="16.149999999999999" x14ac:dyDescent="0.7">
      <c r="B15" s="51">
        <v>1.0634762379527984</v>
      </c>
      <c r="C15" s="51">
        <v>0.80334040269430318</v>
      </c>
      <c r="E15" s="52">
        <v>0.80334040269430318</v>
      </c>
      <c r="F15" s="53">
        <v>1.0634762379527984</v>
      </c>
      <c r="G15" s="49">
        <v>1</v>
      </c>
      <c r="I15" s="50" t="s">
        <v>130</v>
      </c>
      <c r="J15" s="60">
        <v>1.6065690824705428</v>
      </c>
      <c r="K15" s="60">
        <v>2.1784961349262062</v>
      </c>
      <c r="L15" s="60">
        <v>1.5474552957359009</v>
      </c>
      <c r="M15" s="60">
        <v>0</v>
      </c>
      <c r="N15" s="60">
        <v>1.0497798848628292</v>
      </c>
      <c r="O15" s="60">
        <v>-0.8378016085790847</v>
      </c>
      <c r="P15" s="60">
        <v>1.6897600540723374</v>
      </c>
      <c r="Q15" s="60">
        <v>1.0634762379527984</v>
      </c>
      <c r="R15" s="60">
        <v>1.5784281486353109</v>
      </c>
      <c r="S15" s="60">
        <v>1.3920362576886021</v>
      </c>
      <c r="T15" s="60">
        <v>2.5223499361430441</v>
      </c>
      <c r="U15" s="60">
        <v>2.740579258797851</v>
      </c>
      <c r="V15" s="60">
        <v>-9.093664746890795E-2</v>
      </c>
      <c r="W15" s="60">
        <v>-0.2427184466019412</v>
      </c>
      <c r="X15" s="60">
        <v>-2.3722627737226389</v>
      </c>
      <c r="Y15" s="60">
        <v>-3.4890965732087267</v>
      </c>
      <c r="Z15" s="60">
        <v>-2.7759845061329997</v>
      </c>
      <c r="AA15" s="60">
        <v>-1.128818061088964</v>
      </c>
      <c r="AB15" s="60">
        <v>-0.80591000671591928</v>
      </c>
      <c r="AC15" s="60">
        <v>0.91401489505757638</v>
      </c>
      <c r="AD15" s="60">
        <v>0.73800738007379607</v>
      </c>
      <c r="AE15" s="60">
        <v>2.3643023643023469</v>
      </c>
      <c r="AF15" s="60">
        <v>1.9193233571893416</v>
      </c>
      <c r="AG15" s="60">
        <v>1.9470156399616911</v>
      </c>
      <c r="AH15" s="60">
        <v>2.3168440826549954</v>
      </c>
      <c r="AI15" s="60">
        <v>1.0709914320685527</v>
      </c>
      <c r="AJ15" s="60">
        <v>1.7257039055404135</v>
      </c>
      <c r="AK15" s="60">
        <v>-2.3511904761904674</v>
      </c>
      <c r="AL15" s="60">
        <v>-3.0478512648582949</v>
      </c>
      <c r="AM15" s="60">
        <v>-3.6466519962275754</v>
      </c>
      <c r="AN15" s="60">
        <v>-2.9037520391517262</v>
      </c>
      <c r="AO15" s="60">
        <v>0.43682795698923371</v>
      </c>
      <c r="AP15" s="60">
        <v>3.0779524924724058</v>
      </c>
      <c r="AQ15" s="60">
        <v>1.9149626744563477</v>
      </c>
      <c r="AR15" s="60">
        <v>0.89171974522290043</v>
      </c>
      <c r="AS15" s="60">
        <v>0.82070707070707272</v>
      </c>
      <c r="AT15" s="60">
        <v>0.12523481527865954</v>
      </c>
      <c r="AU15" s="60">
        <v>1.5322076297686067</v>
      </c>
      <c r="AV15" s="60">
        <v>3.7265167847243532</v>
      </c>
      <c r="AW15" s="60">
        <v>2.3159144893111687</v>
      </c>
      <c r="AX15" s="60">
        <v>1.2188044109112042</v>
      </c>
      <c r="AY15" s="60">
        <v>1.0894495412844094</v>
      </c>
      <c r="AZ15" s="60">
        <v>-0.28360748723767415</v>
      </c>
      <c r="BA15" s="60">
        <v>0.2275312855517484</v>
      </c>
      <c r="BB15" s="60">
        <v>1.0215664018161448</v>
      </c>
      <c r="BC15" s="60">
        <v>-8.4269662921357735E-2</v>
      </c>
      <c r="BD15" s="60">
        <v>1.5181332583638039</v>
      </c>
      <c r="BE15" s="60">
        <v>1.5231237884242574</v>
      </c>
      <c r="BF15" s="60">
        <v>0.98199672667757909</v>
      </c>
      <c r="BG15" s="60">
        <v>0.59427336574825063</v>
      </c>
      <c r="BH15" s="60">
        <v>0.32223415682064172</v>
      </c>
      <c r="BI15" s="60">
        <v>-0.18736616702355491</v>
      </c>
      <c r="BJ15" s="60">
        <v>0.69723786537947774</v>
      </c>
      <c r="BK15" s="60">
        <v>-0.47936085219707536</v>
      </c>
      <c r="BL15" s="60">
        <v>-8.0278298100083134E-2</v>
      </c>
      <c r="BM15" s="60">
        <v>-0.83020889126940745</v>
      </c>
      <c r="BN15" s="60">
        <v>-1.8093437753173021</v>
      </c>
      <c r="BO15" s="60">
        <v>-4.2079207920792214</v>
      </c>
      <c r="BP15" s="60">
        <v>-10.737869652598334</v>
      </c>
      <c r="BQ15" s="60">
        <v>-17.626246381473138</v>
      </c>
      <c r="BR15" s="60">
        <v>1.7571261226083692</v>
      </c>
      <c r="BS15" s="60">
        <v>5.5257099002302255</v>
      </c>
      <c r="BT15" s="60">
        <v>6.9818181818181841</v>
      </c>
      <c r="BU15" s="60">
        <v>5.948334466349408</v>
      </c>
      <c r="BV15" s="60">
        <v>2.2778312479948539</v>
      </c>
      <c r="BW15" s="60">
        <v>1.4429109159347604</v>
      </c>
      <c r="BX15" s="60">
        <v>1.5460729746444031</v>
      </c>
      <c r="BY15" s="60">
        <v>-0.97442143727161579</v>
      </c>
      <c r="BZ15" s="60">
        <v>-4.0590405904058997</v>
      </c>
      <c r="CA15" s="60">
        <v>4.7756410256410078</v>
      </c>
      <c r="CB15" s="60">
        <v>2.0189660446619797</v>
      </c>
      <c r="CC15" s="60">
        <v>2.0389805097451159</v>
      </c>
      <c r="CD15" s="60">
        <v>-1.2048192771084132</v>
      </c>
      <c r="CE15" s="60">
        <v>-2.5877453896490152</v>
      </c>
      <c r="CF15" s="60">
        <v>-0.91603053435113679</v>
      </c>
      <c r="CG15" s="60">
        <v>2.1571648690292875</v>
      </c>
      <c r="CH15" s="60">
        <v>2.7149321266968229</v>
      </c>
      <c r="CI15" s="60">
        <v>2.0851688693098538</v>
      </c>
      <c r="CJ15" s="60">
        <v>2.1288837744533993</v>
      </c>
      <c r="CK15" s="60">
        <v>2.0563380281690229</v>
      </c>
      <c r="CL15" s="60">
        <v>-2.704940656914161</v>
      </c>
      <c r="CM15" s="60">
        <v>-0.14184397163120366</v>
      </c>
      <c r="CN15" s="60">
        <v>0.14204545454545325</v>
      </c>
      <c r="CO15" s="60">
        <v>0.39716312056737024</v>
      </c>
      <c r="CP15" s="60">
        <v>-0.19779598756709049</v>
      </c>
      <c r="CQ15" s="60">
        <v>-0.2548131370328548</v>
      </c>
      <c r="CR15" s="60">
        <v>-0.65285268237296634</v>
      </c>
      <c r="CS15" s="60">
        <v>-0.20000000000000284</v>
      </c>
      <c r="CT15" s="60">
        <v>-0.40080160320641767</v>
      </c>
      <c r="CU15" s="60">
        <v>0.86231675768900118</v>
      </c>
      <c r="CV15" s="60">
        <v>1.9663721858079271</v>
      </c>
      <c r="CW15" s="60">
        <v>0.55897149245389244</v>
      </c>
      <c r="CX15" s="60">
        <v>1.4452473596442417</v>
      </c>
      <c r="CY15" s="60">
        <v>0.30136986301370428</v>
      </c>
      <c r="CZ15" s="60">
        <v>1.2018574160065327</v>
      </c>
      <c r="DA15" s="60">
        <v>-0.40485829959514774</v>
      </c>
      <c r="DB15" s="60">
        <v>0.40650406504066439</v>
      </c>
      <c r="DC15" s="60">
        <v>-1.3495276653171402</v>
      </c>
      <c r="DD15" s="60">
        <v>-0.76607387140903427</v>
      </c>
      <c r="DE15" s="60">
        <v>-1.2406947890818856</v>
      </c>
      <c r="DF15" s="60">
        <v>-0.44667783361249747</v>
      </c>
      <c r="DG15" s="60">
        <v>-1.1777902411665906</v>
      </c>
      <c r="DH15" s="60">
        <v>-4.4551645856980571</v>
      </c>
      <c r="DI15" s="60">
        <v>-2.7918027918027946</v>
      </c>
      <c r="DJ15" s="60">
        <v>-16.865261228230992</v>
      </c>
      <c r="DK15" s="60">
        <v>6.50496141124583</v>
      </c>
      <c r="DL15" s="60">
        <v>7.2463768115942315</v>
      </c>
      <c r="DM15" s="60">
        <v>3.1531531531531414</v>
      </c>
      <c r="DN15" s="60">
        <v>2.9320024953212567</v>
      </c>
      <c r="DO15" s="60">
        <v>-2.7878787878787818</v>
      </c>
      <c r="DP15" s="60">
        <v>2.8366583541147037</v>
      </c>
      <c r="DQ15" s="60">
        <v>1.2124886329190758</v>
      </c>
      <c r="DR15" s="60">
        <v>0.86852351003292938</v>
      </c>
      <c r="DS15" s="60">
        <v>2.0190023752969353</v>
      </c>
      <c r="DT15" s="60">
        <v>-0.55296856810244321</v>
      </c>
      <c r="DU15" s="60">
        <v>-0.23412350014635308</v>
      </c>
      <c r="DV15" s="60">
        <v>1.4960398943971995</v>
      </c>
      <c r="DW15" s="60">
        <v>0</v>
      </c>
    </row>
    <row r="16" spans="2:127" s="50" customFormat="1" x14ac:dyDescent="0.7">
      <c r="B16" s="51">
        <v>1.5784281486353109</v>
      </c>
      <c r="C16" s="51">
        <v>1.281891355592407</v>
      </c>
      <c r="E16" s="52">
        <v>1.281891355592407</v>
      </c>
      <c r="F16" s="53">
        <v>1.5784281486353109</v>
      </c>
      <c r="G16" s="49">
        <v>1</v>
      </c>
      <c r="J16" s="49">
        <v>1</v>
      </c>
      <c r="K16" s="49">
        <v>1</v>
      </c>
      <c r="L16" s="49">
        <v>1</v>
      </c>
      <c r="M16" s="49">
        <v>1</v>
      </c>
      <c r="N16" s="49">
        <v>1</v>
      </c>
      <c r="O16" s="49">
        <v>1</v>
      </c>
      <c r="P16" s="49">
        <v>1</v>
      </c>
      <c r="Q16" s="49">
        <v>1</v>
      </c>
      <c r="R16" s="49">
        <v>1</v>
      </c>
      <c r="S16" s="49">
        <v>1</v>
      </c>
      <c r="T16" s="49">
        <v>1</v>
      </c>
      <c r="U16" s="49">
        <v>1</v>
      </c>
      <c r="V16" s="49">
        <v>1</v>
      </c>
      <c r="W16" s="49">
        <v>1</v>
      </c>
      <c r="X16" s="49">
        <v>1</v>
      </c>
      <c r="Y16" s="49">
        <v>1</v>
      </c>
      <c r="Z16" s="49">
        <v>1</v>
      </c>
      <c r="AA16" s="49">
        <v>1</v>
      </c>
      <c r="AB16" s="49">
        <v>1</v>
      </c>
      <c r="AC16" s="49">
        <v>1</v>
      </c>
      <c r="AD16" s="49">
        <v>1</v>
      </c>
      <c r="AE16" s="49">
        <v>1</v>
      </c>
      <c r="AF16" s="49">
        <v>1</v>
      </c>
      <c r="AG16" s="49">
        <v>1</v>
      </c>
      <c r="AH16" s="49">
        <v>1</v>
      </c>
      <c r="AI16" s="49">
        <v>1</v>
      </c>
      <c r="AJ16" s="49">
        <v>1</v>
      </c>
      <c r="AK16" s="49">
        <v>1</v>
      </c>
      <c r="AL16" s="49">
        <v>1</v>
      </c>
      <c r="AM16" s="49">
        <v>1</v>
      </c>
      <c r="AN16" s="49">
        <v>1</v>
      </c>
      <c r="AO16" s="49">
        <v>1</v>
      </c>
      <c r="AP16" s="49">
        <v>1</v>
      </c>
      <c r="AQ16" s="49">
        <v>1</v>
      </c>
      <c r="AR16" s="49">
        <v>1</v>
      </c>
      <c r="AS16" s="49">
        <v>1</v>
      </c>
      <c r="AT16" s="49">
        <v>1</v>
      </c>
      <c r="AU16" s="49">
        <v>1</v>
      </c>
      <c r="AV16" s="49">
        <v>1</v>
      </c>
      <c r="AW16" s="49">
        <v>1</v>
      </c>
      <c r="AX16" s="49">
        <v>1</v>
      </c>
      <c r="AY16" s="49">
        <v>1</v>
      </c>
      <c r="AZ16" s="49">
        <v>1</v>
      </c>
      <c r="BA16" s="49">
        <v>1</v>
      </c>
      <c r="BB16" s="49">
        <v>1</v>
      </c>
      <c r="BC16" s="49">
        <v>1</v>
      </c>
      <c r="BD16" s="49">
        <v>1</v>
      </c>
      <c r="BE16" s="49">
        <v>1</v>
      </c>
      <c r="BF16" s="49">
        <v>1</v>
      </c>
      <c r="BG16" s="49">
        <v>1</v>
      </c>
      <c r="BH16" s="49">
        <v>1</v>
      </c>
      <c r="BI16" s="49">
        <v>1</v>
      </c>
      <c r="BJ16" s="49">
        <v>1</v>
      </c>
      <c r="BK16" s="49">
        <v>1</v>
      </c>
      <c r="BL16" s="49">
        <v>1</v>
      </c>
      <c r="BM16" s="49">
        <v>1</v>
      </c>
      <c r="BN16" s="49">
        <v>1</v>
      </c>
      <c r="BO16" s="49">
        <v>1</v>
      </c>
      <c r="BP16" s="49">
        <v>1</v>
      </c>
      <c r="BQ16" s="49">
        <v>1</v>
      </c>
      <c r="BR16" s="49">
        <v>1</v>
      </c>
      <c r="BS16" s="49">
        <v>1</v>
      </c>
      <c r="BT16" s="49">
        <v>1</v>
      </c>
      <c r="BU16" s="49">
        <v>1</v>
      </c>
      <c r="BV16" s="49">
        <v>1</v>
      </c>
      <c r="BW16" s="49">
        <v>1</v>
      </c>
      <c r="BX16" s="49">
        <v>1</v>
      </c>
      <c r="BY16" s="49">
        <v>1</v>
      </c>
      <c r="BZ16" s="49">
        <v>1</v>
      </c>
      <c r="CA16" s="49">
        <v>1</v>
      </c>
      <c r="CB16" s="49">
        <v>1</v>
      </c>
      <c r="CC16" s="49">
        <v>1</v>
      </c>
      <c r="CD16" s="49">
        <v>1</v>
      </c>
      <c r="CE16" s="49">
        <v>1</v>
      </c>
      <c r="CF16" s="49">
        <v>1</v>
      </c>
      <c r="CG16" s="49">
        <v>1</v>
      </c>
      <c r="CH16" s="49">
        <v>1</v>
      </c>
      <c r="CI16" s="49">
        <v>1</v>
      </c>
      <c r="CJ16" s="49">
        <v>1</v>
      </c>
      <c r="CK16" s="49">
        <v>1</v>
      </c>
      <c r="CL16" s="49">
        <v>1</v>
      </c>
      <c r="CM16" s="49">
        <v>1</v>
      </c>
      <c r="CN16" s="49">
        <v>1</v>
      </c>
      <c r="CO16" s="49">
        <v>1</v>
      </c>
      <c r="CP16" s="49">
        <v>1</v>
      </c>
      <c r="CQ16" s="49">
        <v>1</v>
      </c>
      <c r="CR16" s="49">
        <v>1</v>
      </c>
      <c r="CS16" s="49">
        <v>1</v>
      </c>
      <c r="CT16" s="49">
        <v>1</v>
      </c>
      <c r="CU16" s="49">
        <v>1</v>
      </c>
      <c r="CV16" s="49">
        <v>1</v>
      </c>
      <c r="CW16" s="49">
        <v>1</v>
      </c>
      <c r="CX16" s="49">
        <v>1</v>
      </c>
      <c r="CY16" s="49">
        <v>1</v>
      </c>
      <c r="CZ16" s="49">
        <v>1</v>
      </c>
      <c r="DA16" s="49">
        <v>1</v>
      </c>
      <c r="DB16" s="49">
        <v>1</v>
      </c>
      <c r="DC16" s="49">
        <v>1</v>
      </c>
      <c r="DD16" s="49">
        <v>1</v>
      </c>
      <c r="DE16" s="49">
        <v>1</v>
      </c>
      <c r="DF16" s="49">
        <v>1</v>
      </c>
      <c r="DG16" s="49">
        <v>1</v>
      </c>
      <c r="DH16" s="49">
        <v>1</v>
      </c>
      <c r="DI16" s="49">
        <v>1</v>
      </c>
      <c r="DJ16" s="49">
        <v>1</v>
      </c>
      <c r="DK16" s="49">
        <v>1</v>
      </c>
      <c r="DL16" s="49">
        <v>1</v>
      </c>
      <c r="DM16" s="49">
        <v>1</v>
      </c>
      <c r="DN16" s="49">
        <v>1</v>
      </c>
      <c r="DO16" s="49">
        <v>1</v>
      </c>
      <c r="DP16" s="49">
        <v>1</v>
      </c>
      <c r="DQ16" s="49">
        <v>1</v>
      </c>
      <c r="DR16" s="49">
        <v>1</v>
      </c>
      <c r="DS16" s="49">
        <v>1</v>
      </c>
      <c r="DT16" s="49">
        <v>1</v>
      </c>
      <c r="DU16" s="49">
        <v>1</v>
      </c>
      <c r="DV16" s="49">
        <v>1</v>
      </c>
      <c r="DW16" s="49">
        <v>1</v>
      </c>
    </row>
    <row r="17" spans="2:127" s="50" customFormat="1" x14ac:dyDescent="0.7">
      <c r="B17" s="51">
        <v>1.3920362576886021</v>
      </c>
      <c r="C17" s="51">
        <v>0.13124775945556166</v>
      </c>
      <c r="E17" s="52">
        <v>0.13124775945556166</v>
      </c>
      <c r="F17" s="53">
        <v>1.3920362576886021</v>
      </c>
      <c r="G17" s="49">
        <v>1</v>
      </c>
    </row>
    <row r="18" spans="2:127" s="50" customFormat="1" ht="16.149999999999999" x14ac:dyDescent="0.7">
      <c r="B18" s="51">
        <v>2.5223499361430441</v>
      </c>
      <c r="C18" s="51">
        <v>1.1145663553424328</v>
      </c>
      <c r="E18" s="52">
        <v>1.1145663553424328</v>
      </c>
      <c r="F18" s="53">
        <v>2.5223499361430441</v>
      </c>
      <c r="G18" s="49">
        <v>1</v>
      </c>
      <c r="I18" s="50" t="s">
        <v>131</v>
      </c>
      <c r="J18" s="61">
        <f t="array" ref="J18:K19">MMULT(J15:DW16,F8:G125)</f>
        <v>1299.3393087437414</v>
      </c>
      <c r="K18" s="61">
        <v>28.021087428456298</v>
      </c>
    </row>
    <row r="19" spans="2:127" s="50" customFormat="1" x14ac:dyDescent="0.7">
      <c r="B19" s="51">
        <v>2.740579258797851</v>
      </c>
      <c r="C19" s="51">
        <v>0.24920820014745004</v>
      </c>
      <c r="E19" s="52">
        <v>0.24920820014745004</v>
      </c>
      <c r="F19" s="53">
        <v>2.740579258797851</v>
      </c>
      <c r="G19" s="49">
        <v>1</v>
      </c>
      <c r="J19" s="61">
        <v>28.021087428456298</v>
      </c>
      <c r="K19" s="61">
        <v>118</v>
      </c>
    </row>
    <row r="20" spans="2:127" s="50" customFormat="1" x14ac:dyDescent="0.7">
      <c r="B20" s="51">
        <v>-9.093664746890795E-2</v>
      </c>
      <c r="C20" s="51">
        <v>-0.74192978052138869</v>
      </c>
      <c r="E20" s="52">
        <v>-0.74192978052138869</v>
      </c>
      <c r="F20" s="53">
        <v>-9.093664746890795E-2</v>
      </c>
      <c r="G20" s="49">
        <v>1</v>
      </c>
    </row>
    <row r="21" spans="2:127" s="50" customFormat="1" ht="16.149999999999999" x14ac:dyDescent="0.7">
      <c r="B21" s="51">
        <v>-0.2427184466019412</v>
      </c>
      <c r="C21" s="51">
        <v>0.19717725851143086</v>
      </c>
      <c r="E21" s="52">
        <v>0.19717725851143086</v>
      </c>
      <c r="F21" s="53">
        <v>-0.2427184466019412</v>
      </c>
      <c r="G21" s="49">
        <v>1</v>
      </c>
      <c r="I21" s="50" t="s">
        <v>132</v>
      </c>
      <c r="J21" s="62">
        <f t="array" ref="J21:K22">MINVERSE(J18:K19)</f>
        <v>7.7358352761611963E-4</v>
      </c>
      <c r="K21" s="62">
        <v>-1.8370043780122815E-4</v>
      </c>
    </row>
    <row r="22" spans="2:127" s="50" customFormat="1" x14ac:dyDescent="0.7">
      <c r="B22" s="51">
        <v>-2.3722627737226389</v>
      </c>
      <c r="C22" s="51">
        <v>3.4318097104502954E-2</v>
      </c>
      <c r="E22" s="52">
        <v>3.4318097104502954E-2</v>
      </c>
      <c r="F22" s="53">
        <v>-2.3722627737226389</v>
      </c>
      <c r="G22" s="49">
        <v>1</v>
      </c>
      <c r="J22" s="62">
        <v>-1.8370043780122815E-4</v>
      </c>
      <c r="K22" s="62">
        <v>8.5181990341379136E-3</v>
      </c>
    </row>
    <row r="23" spans="2:127" s="50" customFormat="1" x14ac:dyDescent="0.7">
      <c r="B23" s="51">
        <v>-3.4890965732087267</v>
      </c>
      <c r="C23" s="51">
        <v>-1.2192471679469605</v>
      </c>
      <c r="E23" s="52">
        <v>-1.2192471679469605</v>
      </c>
      <c r="F23" s="53">
        <v>-3.4890965732087267</v>
      </c>
      <c r="G23" s="49">
        <v>1</v>
      </c>
    </row>
    <row r="24" spans="2:127" s="50" customFormat="1" ht="16.149999999999999" x14ac:dyDescent="0.7">
      <c r="B24" s="51">
        <v>-2.7759845061329997</v>
      </c>
      <c r="C24" s="51">
        <v>-0.43642395008757262</v>
      </c>
      <c r="E24" s="52">
        <v>-0.43642395008757262</v>
      </c>
      <c r="F24" s="53">
        <v>-2.7759845061329997</v>
      </c>
      <c r="G24" s="49">
        <v>1</v>
      </c>
      <c r="I24" s="50" t="s">
        <v>133</v>
      </c>
      <c r="J24" s="46">
        <f t="array" ref="J24:DW25">MMULT(J21:K22,J15:DW16)</f>
        <v>1.059114940375327E-3</v>
      </c>
      <c r="K24" s="46">
        <v>1.5015482871530686E-3</v>
      </c>
      <c r="L24" s="46">
        <v>1.0133854887023957E-3</v>
      </c>
      <c r="M24" s="46">
        <v>-1.8370043780122815E-4</v>
      </c>
      <c r="N24" s="46">
        <v>6.2839198875140319E-4</v>
      </c>
      <c r="O24" s="46">
        <v>-8.3180996160829601E-4</v>
      </c>
      <c r="P24" s="46">
        <v>1.1234701056528557E-3</v>
      </c>
      <c r="Q24" s="46">
        <v>6.3898726189021745E-4</v>
      </c>
      <c r="R24" s="46">
        <v>1.0373455775086564E-3</v>
      </c>
      <c r="S24" s="46">
        <v>8.931558809910623E-4</v>
      </c>
      <c r="T24" s="46">
        <v>1.7675479236826019E-3</v>
      </c>
      <c r="U24" s="46">
        <v>1.9363665329311837E-3</v>
      </c>
      <c r="V24" s="46">
        <v>-2.5404753033980942E-4</v>
      </c>
      <c r="W24" s="46">
        <v>-3.7146342994106261E-4</v>
      </c>
      <c r="X24" s="46">
        <v>-2.0188438427299876E-3</v>
      </c>
      <c r="Y24" s="46">
        <v>-2.8828080730973495E-3</v>
      </c>
      <c r="Z24" s="46">
        <v>-2.3311563246632859E-3</v>
      </c>
      <c r="AA24" s="46">
        <v>-1.0569354955352174E-3</v>
      </c>
      <c r="AB24" s="46">
        <v>-8.071391437376597E-4</v>
      </c>
      <c r="AC24" s="46">
        <v>5.2336642901108918E-4</v>
      </c>
      <c r="AD24" s="46">
        <v>3.872099146829893E-4</v>
      </c>
      <c r="AE24" s="46">
        <v>1.6452849255269133E-3</v>
      </c>
      <c r="AF24" s="46">
        <v>1.3010564954893163E-3</v>
      </c>
      <c r="AG24" s="46">
        <v>1.3224787892840936E-3</v>
      </c>
      <c r="AH24" s="46">
        <v>1.6085719805955558E-3</v>
      </c>
      <c r="AI24" s="46">
        <v>6.4480089226500261E-4</v>
      </c>
      <c r="AJ24" s="46">
        <v>1.1512756770676398E-3</v>
      </c>
      <c r="AK24" s="46">
        <v>-2.002542660470074E-3</v>
      </c>
      <c r="AL24" s="46">
        <v>-2.54146797091956E-3</v>
      </c>
      <c r="AM24" s="46">
        <v>-3.0046903530313207E-3</v>
      </c>
      <c r="AN24" s="46">
        <v>-2.4299951835707215E-3</v>
      </c>
      <c r="AO24" s="46">
        <v>1.5422247412784582E-4</v>
      </c>
      <c r="AP24" s="46">
        <v>2.1973529091604033E-3</v>
      </c>
      <c r="AQ24" s="46">
        <v>1.2976831431579122E-3</v>
      </c>
      <c r="AR24" s="46">
        <v>5.0611926835325062E-4</v>
      </c>
      <c r="AS24" s="46">
        <v>4.5118503309584128E-4</v>
      </c>
      <c r="AT24" s="46">
        <v>-8.682084761760959E-5</v>
      </c>
      <c r="AU24" s="46">
        <v>1.0015901454755039E-3</v>
      </c>
      <c r="AV24" s="46">
        <v>2.6990715622465166E-3</v>
      </c>
      <c r="AW24" s="46">
        <v>1.6078528624973898E-3</v>
      </c>
      <c r="AX24" s="46">
        <v>7.5914657786554777E-4</v>
      </c>
      <c r="AY24" s="46">
        <v>6.5907978150532857E-4</v>
      </c>
      <c r="AZ24" s="46">
        <v>-4.0309451823689177E-4</v>
      </c>
      <c r="BA24" s="46">
        <v>-7.6859832810760055E-6</v>
      </c>
      <c r="BB24" s="46">
        <v>6.0656650300981144E-4</v>
      </c>
      <c r="BC24" s="46">
        <v>-2.488900609149534E-4</v>
      </c>
      <c r="BD24" s="46">
        <v>9.9070244359519724E-4</v>
      </c>
      <c r="BE24" s="46">
        <v>9.945630354440372E-4</v>
      </c>
      <c r="BF24" s="46">
        <v>5.7595605412949589E-4</v>
      </c>
      <c r="BG24" s="46">
        <v>2.7601964884260807E-4</v>
      </c>
      <c r="BH24" s="46">
        <v>6.5574597950489761E-5</v>
      </c>
      <c r="BI24" s="46">
        <v>-3.2864381824322078E-4</v>
      </c>
      <c r="BJ24" s="46">
        <v>3.5567128968656131E-4</v>
      </c>
      <c r="BK24" s="46">
        <v>-5.5452609684491106E-4</v>
      </c>
      <c r="BL24" s="46">
        <v>-2.4580240683650891E-4</v>
      </c>
      <c r="BM24" s="46">
        <v>-8.2593636056768388E-4</v>
      </c>
      <c r="BN24" s="46">
        <v>-1.5833789781814545E-3</v>
      </c>
      <c r="BO24" s="46">
        <v>-3.4388786480670885E-3</v>
      </c>
      <c r="BP24" s="46">
        <v>-8.4903395227403245E-3</v>
      </c>
      <c r="BQ24" s="46">
        <v>-1.3819074292212082E-2</v>
      </c>
      <c r="BR24" s="46">
        <v>1.1755833865925885E-3</v>
      </c>
      <c r="BS24" s="46">
        <v>4.0908977194021867E-3</v>
      </c>
      <c r="BT24" s="46">
        <v>5.2173191004640457E-3</v>
      </c>
      <c r="BU24" s="46">
        <v>4.417833122117896E-3</v>
      </c>
      <c r="BV24" s="46">
        <v>1.5783922943368592E-3</v>
      </c>
      <c r="BW24" s="46">
        <v>9.3251167858339002E-4</v>
      </c>
      <c r="BX24" s="46">
        <v>1.0123161478761365E-3</v>
      </c>
      <c r="BY24" s="46">
        <v>-9.3749681063057418E-4</v>
      </c>
      <c r="BZ24" s="46">
        <v>-3.3237073764644412E-3</v>
      </c>
      <c r="CA24" s="46">
        <v>3.5106567934424064E-3</v>
      </c>
      <c r="CB24" s="46">
        <v>1.3781384371655502E-3</v>
      </c>
      <c r="CC24" s="46">
        <v>1.3936212976679123E-3</v>
      </c>
      <c r="CD24" s="46">
        <v>-1.1157287843266575E-3</v>
      </c>
      <c r="CE24" s="46">
        <v>-2.1855376448982632E-3</v>
      </c>
      <c r="CF24" s="46">
        <v>-8.9232656996865965E-4</v>
      </c>
      <c r="CG24" s="46">
        <v>1.4850467712320128E-3</v>
      </c>
      <c r="CH24" s="46">
        <v>1.9165263340072338E-3</v>
      </c>
      <c r="CI24" s="46">
        <v>1.4293518517948041E-3</v>
      </c>
      <c r="CJ24" s="46">
        <v>1.4631689823251519E-3</v>
      </c>
      <c r="CK24" s="46">
        <v>1.40704878800094E-3</v>
      </c>
      <c r="CL24" s="46">
        <v>-2.2761979731691488E-3</v>
      </c>
      <c r="CM24" s="46">
        <v>-2.9342859774677545E-4</v>
      </c>
      <c r="CN24" s="46">
        <v>-7.381641399212125E-5</v>
      </c>
      <c r="CO24" s="46">
        <v>1.2353841004630436E-4</v>
      </c>
      <c r="CP24" s="46">
        <v>-3.3671215561169212E-4</v>
      </c>
      <c r="CQ24" s="46">
        <v>-3.8081968323003365E-4</v>
      </c>
      <c r="CR24" s="46">
        <v>-6.8873651884495356E-4</v>
      </c>
      <c r="CS24" s="46">
        <v>-3.3841714332445428E-4</v>
      </c>
      <c r="CT24" s="46">
        <v>-4.9375395588384494E-4</v>
      </c>
      <c r="CU24" s="46">
        <v>4.8337360153432403E-4</v>
      </c>
      <c r="CV24" s="46">
        <v>1.3374526943022878E-3</v>
      </c>
      <c r="CW24" s="46">
        <v>2.487107011681012E-4</v>
      </c>
      <c r="CX24" s="46">
        <v>9.3431911295024711E-4</v>
      </c>
      <c r="CY24" s="46">
        <v>4.9434323946099927E-5</v>
      </c>
      <c r="CZ24" s="46">
        <v>7.4603666176469962E-4</v>
      </c>
      <c r="DA24" s="46">
        <v>-4.9689214938670632E-4</v>
      </c>
      <c r="DB24" s="46">
        <v>1.3076441082322156E-4</v>
      </c>
      <c r="DC24" s="46">
        <v>-1.2276728097528075E-3</v>
      </c>
      <c r="DD24" s="46">
        <v>-7.763225656603665E-4</v>
      </c>
      <c r="DE24" s="46">
        <v>-1.1434814894341306E-3</v>
      </c>
      <c r="DF24" s="46">
        <v>-5.2924305203511004E-4</v>
      </c>
      <c r="DG24" s="46">
        <v>-1.0948195673547195E-3</v>
      </c>
      <c r="DH24" s="46">
        <v>-3.6301423741159394E-3</v>
      </c>
      <c r="DI24" s="46">
        <v>-2.3433930898925652E-3</v>
      </c>
      <c r="DJ24" s="46">
        <v>-1.3230388712903529E-2</v>
      </c>
      <c r="DK24" s="46">
        <v>4.848430557717053E-3</v>
      </c>
      <c r="DL24" s="46">
        <v>5.4219772985474876E-3</v>
      </c>
      <c r="DM24" s="46">
        <v>2.2555269015288697E-3</v>
      </c>
      <c r="DN24" s="46">
        <v>2.0844483955086549E-3</v>
      </c>
      <c r="DO24" s="46">
        <v>-2.3403575450946477E-3</v>
      </c>
      <c r="DP24" s="46">
        <v>2.0106917384165603E-3</v>
      </c>
      <c r="DQ24" s="46">
        <v>7.5426079604675681E-4</v>
      </c>
      <c r="DR24" s="46">
        <v>4.881750429075796E-4</v>
      </c>
      <c r="DS24" s="46">
        <v>1.3781665419462996E-3</v>
      </c>
      <c r="DT24" s="46">
        <v>-6.1146781337475067E-4</v>
      </c>
      <c r="DU24" s="46">
        <v>-3.6481452094227703E-4</v>
      </c>
      <c r="DV24" s="46">
        <v>9.7361138116100455E-4</v>
      </c>
      <c r="DW24" s="46">
        <v>-1.8370043780122815E-4</v>
      </c>
    </row>
    <row r="25" spans="2:127" s="50" customFormat="1" x14ac:dyDescent="0.7">
      <c r="B25" s="51">
        <v>-1.128818061088964</v>
      </c>
      <c r="C25" s="51">
        <v>0.18090908412911233</v>
      </c>
      <c r="E25" s="52">
        <v>0.18090908412911233</v>
      </c>
      <c r="F25" s="53">
        <v>-1.128818061088964</v>
      </c>
      <c r="G25" s="49">
        <v>1</v>
      </c>
      <c r="J25" s="46">
        <v>8.2230715903301582E-3</v>
      </c>
      <c r="K25" s="46">
        <v>8.1180083404036856E-3</v>
      </c>
      <c r="L25" s="46">
        <v>8.2339308188333991E-3</v>
      </c>
      <c r="M25" s="46">
        <v>8.5181990341379136E-3</v>
      </c>
      <c r="N25" s="46">
        <v>8.3253540096936886E-3</v>
      </c>
      <c r="O25" s="46">
        <v>8.6721035564244642E-3</v>
      </c>
      <c r="P25" s="46">
        <v>8.2077893724257986E-3</v>
      </c>
      <c r="Q25" s="46">
        <v>8.3228379836347809E-3</v>
      </c>
      <c r="R25" s="46">
        <v>8.2282410921958246E-3</v>
      </c>
      <c r="S25" s="46">
        <v>8.2624813641653336E-3</v>
      </c>
      <c r="T25" s="46">
        <v>8.0548422465805368E-3</v>
      </c>
      <c r="U25" s="46">
        <v>8.0147534244677833E-3</v>
      </c>
      <c r="V25" s="46">
        <v>8.5349041360901282E-3</v>
      </c>
      <c r="W25" s="46">
        <v>8.5627865190411236E-3</v>
      </c>
      <c r="X25" s="46">
        <v>8.9539847442503175E-3</v>
      </c>
      <c r="Y25" s="46">
        <v>9.1591476021671211E-3</v>
      </c>
      <c r="Z25" s="46">
        <v>9.0281486032439719E-3</v>
      </c>
      <c r="AA25" s="46">
        <v>8.725563406157889E-3</v>
      </c>
      <c r="AB25" s="46">
        <v>8.6662450552000194E-3</v>
      </c>
      <c r="AC25" s="46">
        <v>8.350294097758993E-3</v>
      </c>
      <c r="AD25" s="46">
        <v>8.3826267553178194E-3</v>
      </c>
      <c r="AE25" s="46">
        <v>8.0838756547210941E-3</v>
      </c>
      <c r="AF25" s="46">
        <v>8.1656184931401081E-3</v>
      </c>
      <c r="AG25" s="46">
        <v>8.160531408671113E-3</v>
      </c>
      <c r="AH25" s="46">
        <v>8.0925937618370053E-3</v>
      </c>
      <c r="AI25" s="46">
        <v>8.3214574391855568E-3</v>
      </c>
      <c r="AJ25" s="46">
        <v>8.2011864711748501E-3</v>
      </c>
      <c r="AK25" s="46">
        <v>8.9501137539681804E-3</v>
      </c>
      <c r="AL25" s="46">
        <v>9.0780906458454089E-3</v>
      </c>
      <c r="AM25" s="46">
        <v>9.1880906023536421E-3</v>
      </c>
      <c r="AN25" s="46">
        <v>9.051619554996294E-3</v>
      </c>
      <c r="AO25" s="46">
        <v>8.4379535471951761E-3</v>
      </c>
      <c r="AP25" s="46">
        <v>7.9527778137393514E-3</v>
      </c>
      <c r="AQ25" s="46">
        <v>8.166419552467271E-3</v>
      </c>
      <c r="AR25" s="46">
        <v>8.3543897265444672E-3</v>
      </c>
      <c r="AS25" s="46">
        <v>8.3674347859424604E-3</v>
      </c>
      <c r="AT25" s="46">
        <v>8.4951933437432681E-3</v>
      </c>
      <c r="AU25" s="46">
        <v>8.2367318217470391E-3</v>
      </c>
      <c r="AV25" s="46">
        <v>7.8336362693104244E-3</v>
      </c>
      <c r="AW25" s="46">
        <v>8.0927645285412443E-3</v>
      </c>
      <c r="AX25" s="46">
        <v>8.2943041302594566E-3</v>
      </c>
      <c r="AY25" s="46">
        <v>8.3180666764416204E-3</v>
      </c>
      <c r="AZ25" s="46">
        <v>8.5702978537071806E-3</v>
      </c>
      <c r="BA25" s="46">
        <v>8.4764014373685803E-3</v>
      </c>
      <c r="BB25" s="46">
        <v>8.3305368388812626E-3</v>
      </c>
      <c r="BC25" s="46">
        <v>8.5336794081099284E-3</v>
      </c>
      <c r="BD25" s="46">
        <v>8.2393172899358786E-3</v>
      </c>
      <c r="BE25" s="46">
        <v>8.238400527378913E-3</v>
      </c>
      <c r="BF25" s="46">
        <v>8.3378058055278686E-3</v>
      </c>
      <c r="BG25" s="46">
        <v>8.4090307566763514E-3</v>
      </c>
      <c r="BH25" s="46">
        <v>8.4590044784554515E-3</v>
      </c>
      <c r="BI25" s="46">
        <v>8.552618281049279E-3</v>
      </c>
      <c r="BJ25" s="46">
        <v>8.3901161330161098E-3</v>
      </c>
      <c r="BK25" s="46">
        <v>8.6062578325512857E-3</v>
      </c>
      <c r="BL25" s="46">
        <v>8.5329461926448372E-3</v>
      </c>
      <c r="BM25" s="46">
        <v>8.6707087709305755E-3</v>
      </c>
      <c r="BN25" s="46">
        <v>8.8505762777966283E-3</v>
      </c>
      <c r="BO25" s="46">
        <v>9.2911959258757566E-3</v>
      </c>
      <c r="BP25" s="46">
        <v>1.049075039037275E-2</v>
      </c>
      <c r="BQ25" s="46">
        <v>1.1756148211206843E-2</v>
      </c>
      <c r="BR25" s="46">
        <v>8.1954141961427824E-3</v>
      </c>
      <c r="BS25" s="46">
        <v>7.5031237063030408E-3</v>
      </c>
      <c r="BT25" s="46">
        <v>7.2356359774893384E-3</v>
      </c>
      <c r="BU25" s="46">
        <v>7.4254873884813926E-3</v>
      </c>
      <c r="BV25" s="46">
        <v>8.0997604366439407E-3</v>
      </c>
      <c r="BW25" s="46">
        <v>8.2531356671725273E-3</v>
      </c>
      <c r="BX25" s="46">
        <v>8.2341847518230902E-3</v>
      </c>
      <c r="BY25" s="46">
        <v>8.697200678767612E-3</v>
      </c>
      <c r="BZ25" s="46">
        <v>9.2638465676484327E-3</v>
      </c>
      <c r="CA25" s="46">
        <v>7.6409116869461547E-3</v>
      </c>
      <c r="CB25" s="46">
        <v>8.147314087827694E-3</v>
      </c>
      <c r="CC25" s="46">
        <v>8.1436374218295648E-3</v>
      </c>
      <c r="CD25" s="46">
        <v>8.7395248628140878E-3</v>
      </c>
      <c r="CE25" s="46">
        <v>8.9935689951345481E-3</v>
      </c>
      <c r="CF25" s="46">
        <v>8.6864742443375099E-3</v>
      </c>
      <c r="CG25" s="46">
        <v>8.1219269032878037E-3</v>
      </c>
      <c r="CH25" s="46">
        <v>8.0194648138630885E-3</v>
      </c>
      <c r="CI25" s="46">
        <v>8.1351525999562024E-3</v>
      </c>
      <c r="CJ25" s="46">
        <v>8.1271221527428935E-3</v>
      </c>
      <c r="CK25" s="46">
        <v>8.1404488380959501E-3</v>
      </c>
      <c r="CL25" s="46">
        <v>9.0150978170393872E-3</v>
      </c>
      <c r="CM25" s="46">
        <v>8.5442558338260314E-3</v>
      </c>
      <c r="CN25" s="46">
        <v>8.4921052219502392E-3</v>
      </c>
      <c r="CO25" s="46">
        <v>8.4452399950111865E-3</v>
      </c>
      <c r="CP25" s="46">
        <v>8.5545342436493151E-3</v>
      </c>
      <c r="CQ25" s="46">
        <v>8.5650083189683542E-3</v>
      </c>
      <c r="CR25" s="46">
        <v>8.638128357709534E-3</v>
      </c>
      <c r="CS25" s="46">
        <v>8.5549391216981595E-3</v>
      </c>
      <c r="CT25" s="46">
        <v>8.5918264641183673E-3</v>
      </c>
      <c r="CU25" s="46">
        <v>8.3597910682271081E-3</v>
      </c>
      <c r="CV25" s="46">
        <v>8.1569756027248391E-3</v>
      </c>
      <c r="CW25" s="46">
        <v>8.4155157262557276E-3</v>
      </c>
      <c r="CX25" s="46">
        <v>8.2527064614401971E-3</v>
      </c>
      <c r="CY25" s="46">
        <v>8.4628372583622005E-3</v>
      </c>
      <c r="CZ25" s="46">
        <v>8.2974173006428609E-3</v>
      </c>
      <c r="DA25" s="46">
        <v>8.5925716810210037E-3</v>
      </c>
      <c r="DB25" s="46">
        <v>8.4435240594219647E-3</v>
      </c>
      <c r="DC25" s="46">
        <v>8.7661078570815416E-3</v>
      </c>
      <c r="DD25" s="46">
        <v>8.6589271397038356E-3</v>
      </c>
      <c r="DE25" s="46">
        <v>8.7461152100699584E-3</v>
      </c>
      <c r="DF25" s="46">
        <v>8.6002539477286338E-3</v>
      </c>
      <c r="DG25" s="46">
        <v>8.7345596170782299E-3</v>
      </c>
      <c r="DH25" s="46">
        <v>9.3366147190071733E-3</v>
      </c>
      <c r="DI25" s="46">
        <v>9.0310544292467772E-3</v>
      </c>
      <c r="DJ25" s="46">
        <v>1.1616354905396026E-2</v>
      </c>
      <c r="DK25" s="46">
        <v>7.3232347750119596E-3</v>
      </c>
      <c r="DL25" s="46">
        <v>7.187036441375385E-3</v>
      </c>
      <c r="DM25" s="46">
        <v>7.9389634194493592E-3</v>
      </c>
      <c r="DN25" s="46">
        <v>7.9795888921131049E-3</v>
      </c>
      <c r="DO25" s="46">
        <v>9.0303335880080032E-3</v>
      </c>
      <c r="DP25" s="46">
        <v>7.9971036525945307E-3</v>
      </c>
      <c r="DQ25" s="46">
        <v>8.2954643414416673E-3</v>
      </c>
      <c r="DR25" s="46">
        <v>8.3586508851042057E-3</v>
      </c>
      <c r="DS25" s="46">
        <v>8.1473074138741462E-3</v>
      </c>
      <c r="DT25" s="46">
        <v>8.6197796021886507E-3</v>
      </c>
      <c r="DU25" s="46">
        <v>8.5612076236143541E-3</v>
      </c>
      <c r="DV25" s="46">
        <v>8.2433758505690447E-3</v>
      </c>
      <c r="DW25" s="46">
        <v>8.5181990341379136E-3</v>
      </c>
    </row>
    <row r="26" spans="2:127" s="50" customFormat="1" x14ac:dyDescent="0.7">
      <c r="B26" s="51">
        <v>-0.80591000671591928</v>
      </c>
      <c r="C26" s="51">
        <v>0.79828478630550137</v>
      </c>
      <c r="E26" s="52">
        <v>0.79828478630550137</v>
      </c>
      <c r="F26" s="53">
        <v>-0.80591000671591928</v>
      </c>
      <c r="G26" s="49">
        <v>1</v>
      </c>
    </row>
    <row r="27" spans="2:127" s="50" customFormat="1" ht="16.149999999999999" x14ac:dyDescent="0.7">
      <c r="B27" s="51">
        <v>0.91401489505757638</v>
      </c>
      <c r="C27" s="51">
        <v>-1.370778474551301</v>
      </c>
      <c r="E27" s="52">
        <v>-1.370778474551301</v>
      </c>
      <c r="F27" s="53">
        <v>0.91401489505757638</v>
      </c>
      <c r="G27" s="49">
        <v>1</v>
      </c>
      <c r="I27" s="50" t="s">
        <v>134</v>
      </c>
      <c r="J27" s="63">
        <f t="array" ref="J27:J28">MMULT(J24:DW25,E8:E125)</f>
        <v>0.31447870467631794</v>
      </c>
    </row>
    <row r="28" spans="2:127" s="50" customFormat="1" x14ac:dyDescent="0.7">
      <c r="B28" s="51">
        <v>0.73800738007379607</v>
      </c>
      <c r="C28" s="51">
        <v>0.37793978423307806</v>
      </c>
      <c r="E28" s="52">
        <v>0.37793978423307806</v>
      </c>
      <c r="F28" s="53">
        <v>0.73800738007379607</v>
      </c>
      <c r="G28" s="49">
        <v>1</v>
      </c>
      <c r="J28" s="63">
        <v>0.12376906191834235</v>
      </c>
    </row>
    <row r="29" spans="2:127" s="50" customFormat="1" x14ac:dyDescent="0.7">
      <c r="B29" s="51">
        <v>2.3643023643023469</v>
      </c>
      <c r="C29" s="51">
        <v>0.53428508703687783</v>
      </c>
      <c r="E29" s="52">
        <v>0.53428508703687783</v>
      </c>
      <c r="F29" s="53">
        <v>2.3643023643023469</v>
      </c>
      <c r="G29" s="49">
        <v>1</v>
      </c>
    </row>
    <row r="30" spans="2:127" s="50" customFormat="1" x14ac:dyDescent="0.7">
      <c r="B30" s="51">
        <v>1.9193233571893416</v>
      </c>
      <c r="C30" s="51">
        <v>2.9575405304953506E-2</v>
      </c>
      <c r="E30" s="52">
        <v>2.9575405304953506E-2</v>
      </c>
      <c r="F30" s="53">
        <v>1.9193233571893416</v>
      </c>
      <c r="G30" s="49">
        <v>1</v>
      </c>
      <c r="J30" s="64" t="s">
        <v>7</v>
      </c>
    </row>
    <row r="31" spans="2:127" s="50" customFormat="1" x14ac:dyDescent="0.7">
      <c r="B31" s="51">
        <v>1.9470156399616911</v>
      </c>
      <c r="C31" s="51">
        <v>1.7092709179356689</v>
      </c>
      <c r="E31" s="52">
        <v>1.7092709179356689</v>
      </c>
      <c r="F31" s="53">
        <v>1.9470156399616911</v>
      </c>
      <c r="G31" s="49">
        <v>1</v>
      </c>
      <c r="J31" s="66" t="s">
        <v>88</v>
      </c>
    </row>
    <row r="32" spans="2:127" s="50" customFormat="1" x14ac:dyDescent="0.7">
      <c r="B32" s="51">
        <v>2.3168440826549954</v>
      </c>
      <c r="C32" s="51">
        <v>0.46486641029690645</v>
      </c>
      <c r="E32" s="52">
        <v>0.46486641029690645</v>
      </c>
      <c r="F32" s="53">
        <v>2.3168440826549954</v>
      </c>
      <c r="G32" s="49">
        <v>1</v>
      </c>
    </row>
    <row r="33" spans="2:7" s="50" customFormat="1" x14ac:dyDescent="0.7">
      <c r="B33" s="51">
        <v>1.0709914320685527</v>
      </c>
      <c r="C33" s="51">
        <v>3.0096828404111875E-2</v>
      </c>
      <c r="E33" s="52">
        <v>3.0096828404111875E-2</v>
      </c>
      <c r="F33" s="53">
        <v>1.0709914320685527</v>
      </c>
      <c r="G33" s="49">
        <v>1</v>
      </c>
    </row>
    <row r="34" spans="2:7" s="50" customFormat="1" x14ac:dyDescent="0.7">
      <c r="B34" s="51">
        <v>1.7257039055404135</v>
      </c>
      <c r="C34" s="51">
        <v>0.96471643569996957</v>
      </c>
      <c r="E34" s="52">
        <v>0.96471643569996957</v>
      </c>
      <c r="F34" s="53">
        <v>1.7257039055404135</v>
      </c>
      <c r="G34" s="49">
        <v>1</v>
      </c>
    </row>
    <row r="35" spans="2:7" s="50" customFormat="1" x14ac:dyDescent="0.7">
      <c r="B35" s="51">
        <v>-2.3511904761904674</v>
      </c>
      <c r="C35" s="51">
        <v>0.7518872657899891</v>
      </c>
      <c r="E35" s="52">
        <v>0.7518872657899891</v>
      </c>
      <c r="F35" s="53">
        <v>-2.3511904761904674</v>
      </c>
      <c r="G35" s="49">
        <v>1</v>
      </c>
    </row>
    <row r="36" spans="2:7" s="50" customFormat="1" x14ac:dyDescent="0.7">
      <c r="B36" s="51">
        <v>-3.0478512648582949</v>
      </c>
      <c r="C36" s="51">
        <v>-0.75750796370989804</v>
      </c>
      <c r="E36" s="52">
        <v>-0.75750796370989804</v>
      </c>
      <c r="F36" s="53">
        <v>-3.0478512648582949</v>
      </c>
      <c r="G36" s="49">
        <v>1</v>
      </c>
    </row>
    <row r="37" spans="2:7" s="50" customFormat="1" x14ac:dyDescent="0.7">
      <c r="B37" s="51">
        <v>-3.6466519962275754</v>
      </c>
      <c r="C37" s="51">
        <v>-1.0805520352139268</v>
      </c>
      <c r="E37" s="52">
        <v>-1.0805520352139268</v>
      </c>
      <c r="F37" s="53">
        <v>-3.6466519962275754</v>
      </c>
      <c r="G37" s="49">
        <v>1</v>
      </c>
    </row>
    <row r="38" spans="2:7" s="50" customFormat="1" x14ac:dyDescent="0.7">
      <c r="B38" s="51">
        <v>-2.9037520391517262</v>
      </c>
      <c r="C38" s="51">
        <v>-0.35613110923907243</v>
      </c>
      <c r="E38" s="52">
        <v>-0.35613110923907243</v>
      </c>
      <c r="F38" s="53">
        <v>-2.9037520391517262</v>
      </c>
      <c r="G38" s="49">
        <v>1</v>
      </c>
    </row>
    <row r="39" spans="2:7" s="50" customFormat="1" x14ac:dyDescent="0.7">
      <c r="B39" s="51">
        <v>0.43682795698923371</v>
      </c>
      <c r="C39" s="51">
        <v>0.18333857078435756</v>
      </c>
      <c r="E39" s="52">
        <v>0.18333857078435756</v>
      </c>
      <c r="F39" s="53">
        <v>0.43682795698923371</v>
      </c>
      <c r="G39" s="49">
        <v>1</v>
      </c>
    </row>
    <row r="40" spans="2:7" s="50" customFormat="1" x14ac:dyDescent="0.7">
      <c r="B40" s="51">
        <v>3.0779524924724058</v>
      </c>
      <c r="C40" s="51">
        <v>0.79867791836625202</v>
      </c>
      <c r="E40" s="52">
        <v>0.79867791836625202</v>
      </c>
      <c r="F40" s="53">
        <v>3.0779524924724058</v>
      </c>
      <c r="G40" s="49">
        <v>1</v>
      </c>
    </row>
    <row r="41" spans="2:7" s="50" customFormat="1" x14ac:dyDescent="0.7">
      <c r="B41" s="51">
        <v>1.9149626744563477</v>
      </c>
      <c r="C41" s="51">
        <v>0.32484744530864873</v>
      </c>
      <c r="E41" s="52">
        <v>0.32484744530864873</v>
      </c>
      <c r="F41" s="53">
        <v>1.9149626744563477</v>
      </c>
      <c r="G41" s="49">
        <v>1</v>
      </c>
    </row>
    <row r="42" spans="2:7" s="50" customFormat="1" x14ac:dyDescent="0.7">
      <c r="B42" s="51">
        <v>0.89171974522290043</v>
      </c>
      <c r="C42" s="51">
        <v>0.2694937109563682</v>
      </c>
      <c r="E42" s="52">
        <v>0.2694937109563682</v>
      </c>
      <c r="F42" s="53">
        <v>0.89171974522290043</v>
      </c>
      <c r="G42" s="49">
        <v>1</v>
      </c>
    </row>
    <row r="43" spans="2:7" s="50" customFormat="1" x14ac:dyDescent="0.7">
      <c r="B43" s="51">
        <v>0.82070707070707272</v>
      </c>
      <c r="C43" s="51">
        <v>6.7633391325315984E-2</v>
      </c>
      <c r="E43" s="52">
        <v>6.7633391325315984E-2</v>
      </c>
      <c r="F43" s="53">
        <v>0.82070707070707272</v>
      </c>
      <c r="G43" s="49">
        <v>1</v>
      </c>
    </row>
    <row r="44" spans="2:7" s="50" customFormat="1" x14ac:dyDescent="0.7">
      <c r="B44" s="51">
        <v>0.12523481527865954</v>
      </c>
      <c r="C44" s="51">
        <v>0.68182172268429042</v>
      </c>
      <c r="E44" s="52">
        <v>0.68182172268429042</v>
      </c>
      <c r="F44" s="53">
        <v>0.12523481527865954</v>
      </c>
      <c r="G44" s="49">
        <v>1</v>
      </c>
    </row>
    <row r="45" spans="2:7" s="50" customFormat="1" x14ac:dyDescent="0.7">
      <c r="B45" s="51">
        <v>1.5322076297686067</v>
      </c>
      <c r="C45" s="51">
        <v>0.30150459098156546</v>
      </c>
      <c r="E45" s="52">
        <v>0.30150459098156546</v>
      </c>
      <c r="F45" s="53">
        <v>1.5322076297686067</v>
      </c>
      <c r="G45" s="49">
        <v>1</v>
      </c>
    </row>
    <row r="46" spans="2:7" s="50" customFormat="1" x14ac:dyDescent="0.7">
      <c r="B46" s="51">
        <v>3.7265167847243532</v>
      </c>
      <c r="C46" s="51">
        <v>1.0859944914676305</v>
      </c>
      <c r="E46" s="52">
        <v>1.0859944914676305</v>
      </c>
      <c r="F46" s="53">
        <v>3.7265167847243532</v>
      </c>
      <c r="G46" s="49">
        <v>1</v>
      </c>
    </row>
    <row r="47" spans="2:7" s="50" customFormat="1" x14ac:dyDescent="0.7">
      <c r="B47" s="51">
        <v>2.3159144893111687</v>
      </c>
      <c r="C47" s="51">
        <v>0.73306003565693345</v>
      </c>
      <c r="E47" s="52">
        <v>0.73306003565693345</v>
      </c>
      <c r="F47" s="53">
        <v>2.3159144893111687</v>
      </c>
      <c r="G47" s="49">
        <v>1</v>
      </c>
    </row>
    <row r="48" spans="2:7" s="50" customFormat="1" x14ac:dyDescent="0.7">
      <c r="B48" s="51">
        <v>1.2188044109112042</v>
      </c>
      <c r="C48" s="51">
        <v>1.6187623325961908E-2</v>
      </c>
      <c r="E48" s="52">
        <v>1.6187623325961908E-2</v>
      </c>
      <c r="F48" s="53">
        <v>1.2188044109112042</v>
      </c>
      <c r="G48" s="49">
        <v>1</v>
      </c>
    </row>
    <row r="49" spans="2:7" s="50" customFormat="1" x14ac:dyDescent="0.7">
      <c r="B49" s="51">
        <v>1.0894495412844094</v>
      </c>
      <c r="C49" s="51">
        <v>0.61168150624177997</v>
      </c>
      <c r="E49" s="52">
        <v>0.61168150624177997</v>
      </c>
      <c r="F49" s="53">
        <v>1.0894495412844094</v>
      </c>
      <c r="G49" s="49">
        <v>1</v>
      </c>
    </row>
    <row r="50" spans="2:7" s="50" customFormat="1" x14ac:dyDescent="0.7">
      <c r="B50" s="51">
        <v>-0.28360748723767415</v>
      </c>
      <c r="C50" s="51">
        <v>-0.18850251541401519</v>
      </c>
      <c r="E50" s="52">
        <v>-0.18850251541401519</v>
      </c>
      <c r="F50" s="53">
        <v>-0.28360748723767415</v>
      </c>
      <c r="G50" s="49">
        <v>1</v>
      </c>
    </row>
    <row r="51" spans="2:7" s="50" customFormat="1" x14ac:dyDescent="0.7">
      <c r="B51" s="51">
        <v>0.2275312855517484</v>
      </c>
      <c r="C51" s="51">
        <v>0.51088065233300028</v>
      </c>
      <c r="E51" s="52">
        <v>0.51088065233300028</v>
      </c>
      <c r="F51" s="53">
        <v>0.2275312855517484</v>
      </c>
      <c r="G51" s="49">
        <v>1</v>
      </c>
    </row>
    <row r="52" spans="2:7" s="50" customFormat="1" x14ac:dyDescent="0.7">
      <c r="B52" s="51">
        <v>1.0215664018161448</v>
      </c>
      <c r="C52" s="51">
        <v>0.78165019781188505</v>
      </c>
      <c r="E52" s="52">
        <v>0.78165019781188505</v>
      </c>
      <c r="F52" s="53">
        <v>1.0215664018161448</v>
      </c>
      <c r="G52" s="49">
        <v>1</v>
      </c>
    </row>
    <row r="53" spans="2:7" s="50" customFormat="1" x14ac:dyDescent="0.7">
      <c r="B53" s="51">
        <v>-8.4269662921357735E-2</v>
      </c>
      <c r="C53" s="51">
        <v>1.0065672783533728</v>
      </c>
      <c r="E53" s="52">
        <v>1.0065672783533728</v>
      </c>
      <c r="F53" s="53">
        <v>-8.4269662921357735E-2</v>
      </c>
      <c r="G53" s="49">
        <v>1</v>
      </c>
    </row>
    <row r="54" spans="2:7" s="50" customFormat="1" x14ac:dyDescent="0.7">
      <c r="B54" s="51">
        <v>1.5181332583638039</v>
      </c>
      <c r="C54" s="51">
        <v>0.18291497683541991</v>
      </c>
      <c r="E54" s="52">
        <v>0.18291497683541991</v>
      </c>
      <c r="F54" s="53">
        <v>1.5181332583638039</v>
      </c>
      <c r="G54" s="49">
        <v>1</v>
      </c>
    </row>
    <row r="55" spans="2:7" s="50" customFormat="1" x14ac:dyDescent="0.7">
      <c r="B55" s="51">
        <v>1.5231237884242574</v>
      </c>
      <c r="C55" s="51">
        <v>0.15328362136621365</v>
      </c>
      <c r="E55" s="52">
        <v>0.15328362136621365</v>
      </c>
      <c r="F55" s="53">
        <v>1.5231237884242574</v>
      </c>
      <c r="G55" s="49">
        <v>1</v>
      </c>
    </row>
    <row r="56" spans="2:7" s="50" customFormat="1" x14ac:dyDescent="0.7">
      <c r="B56" s="51">
        <v>0.98199672667757909</v>
      </c>
      <c r="C56" s="51">
        <v>0.15699318607036616</v>
      </c>
      <c r="E56" s="52">
        <v>0.15699318607036616</v>
      </c>
      <c r="F56" s="53">
        <v>0.98199672667757909</v>
      </c>
      <c r="G56" s="49">
        <v>1</v>
      </c>
    </row>
    <row r="57" spans="2:7" s="50" customFormat="1" x14ac:dyDescent="0.7">
      <c r="B57" s="51">
        <v>0.59427336574825063</v>
      </c>
      <c r="C57" s="51">
        <v>-0.20433104602246033</v>
      </c>
      <c r="E57" s="52">
        <v>-0.20433104602246033</v>
      </c>
      <c r="F57" s="53">
        <v>0.59427336574825063</v>
      </c>
      <c r="G57" s="49">
        <v>1</v>
      </c>
    </row>
    <row r="58" spans="2:7" s="50" customFormat="1" x14ac:dyDescent="0.7">
      <c r="B58" s="51">
        <v>0.32223415682064172</v>
      </c>
      <c r="C58" s="51">
        <v>1.3596057360011145</v>
      </c>
      <c r="E58" s="52">
        <v>1.3596057360011145</v>
      </c>
      <c r="F58" s="53">
        <v>0.32223415682064172</v>
      </c>
      <c r="G58" s="49">
        <v>1</v>
      </c>
    </row>
    <row r="59" spans="2:7" s="50" customFormat="1" x14ac:dyDescent="0.7">
      <c r="B59" s="51">
        <v>-0.18736616702355491</v>
      </c>
      <c r="C59" s="51">
        <v>0.65060795546278882</v>
      </c>
      <c r="E59" s="52">
        <v>0.65060795546278882</v>
      </c>
      <c r="F59" s="53">
        <v>-0.18736616702355491</v>
      </c>
      <c r="G59" s="49">
        <v>1</v>
      </c>
    </row>
    <row r="60" spans="2:7" s="50" customFormat="1" x14ac:dyDescent="0.7">
      <c r="B60" s="51">
        <v>0.69723786537947774</v>
      </c>
      <c r="C60" s="51">
        <v>4.2035496388564297E-2</v>
      </c>
      <c r="E60" s="52">
        <v>4.2035496388564297E-2</v>
      </c>
      <c r="F60" s="53">
        <v>0.69723786537947774</v>
      </c>
      <c r="G60" s="49">
        <v>1</v>
      </c>
    </row>
    <row r="61" spans="2:7" s="50" customFormat="1" x14ac:dyDescent="0.7">
      <c r="B61" s="51">
        <v>-0.47936085219707536</v>
      </c>
      <c r="C61" s="51">
        <v>-0.54198646749037493</v>
      </c>
      <c r="E61" s="52">
        <v>-0.54198646749037493</v>
      </c>
      <c r="F61" s="53">
        <v>-0.47936085219707536</v>
      </c>
      <c r="G61" s="49">
        <v>1</v>
      </c>
    </row>
    <row r="62" spans="2:7" s="50" customFormat="1" x14ac:dyDescent="0.7">
      <c r="B62" s="51">
        <v>-8.0278298100083134E-2</v>
      </c>
      <c r="C62" s="51">
        <v>0.4392753138783263</v>
      </c>
      <c r="E62" s="52">
        <v>0.4392753138783263</v>
      </c>
      <c r="F62" s="53">
        <v>-8.0278298100083134E-2</v>
      </c>
      <c r="G62" s="49">
        <v>1</v>
      </c>
    </row>
    <row r="63" spans="2:7" s="50" customFormat="1" x14ac:dyDescent="0.7">
      <c r="B63" s="51">
        <v>-0.83020889126940745</v>
      </c>
      <c r="C63" s="51">
        <v>0.34106867552583253</v>
      </c>
      <c r="E63" s="52">
        <v>0.34106867552583253</v>
      </c>
      <c r="F63" s="53">
        <v>-0.83020889126940745</v>
      </c>
      <c r="G63" s="49">
        <v>1</v>
      </c>
    </row>
    <row r="64" spans="2:7" s="50" customFormat="1" x14ac:dyDescent="0.7">
      <c r="B64" s="51">
        <v>-1.8093437753173021</v>
      </c>
      <c r="C64" s="51">
        <v>-0.57149469545146303</v>
      </c>
      <c r="E64" s="52">
        <v>-0.57149469545146303</v>
      </c>
      <c r="F64" s="53">
        <v>-1.8093437753173021</v>
      </c>
      <c r="G64" s="49">
        <v>1</v>
      </c>
    </row>
    <row r="65" spans="2:7" s="50" customFormat="1" x14ac:dyDescent="0.7">
      <c r="B65" s="51">
        <v>-4.2079207920792214</v>
      </c>
      <c r="C65" s="51">
        <v>-1.2339361244513327</v>
      </c>
      <c r="E65" s="52">
        <v>-1.2339361244513327</v>
      </c>
      <c r="F65" s="53">
        <v>-4.2079207920792214</v>
      </c>
      <c r="G65" s="49">
        <v>1</v>
      </c>
    </row>
    <row r="66" spans="2:7" s="50" customFormat="1" x14ac:dyDescent="0.7">
      <c r="B66" s="51">
        <v>-10.737869652598334</v>
      </c>
      <c r="C66" s="51">
        <v>-2.4760423832868099</v>
      </c>
      <c r="E66" s="52">
        <v>-2.4760423832868099</v>
      </c>
      <c r="F66" s="53">
        <v>-10.737869652598334</v>
      </c>
      <c r="G66" s="49">
        <v>1</v>
      </c>
    </row>
    <row r="67" spans="2:7" s="50" customFormat="1" x14ac:dyDescent="0.7">
      <c r="B67" s="51">
        <v>-17.626246381473138</v>
      </c>
      <c r="C67" s="51">
        <v>-4.8258518073055114</v>
      </c>
      <c r="E67" s="52">
        <v>-4.8258518073055114</v>
      </c>
      <c r="F67" s="53">
        <v>-17.626246381473138</v>
      </c>
      <c r="G67" s="49">
        <v>1</v>
      </c>
    </row>
    <row r="68" spans="2:7" s="50" customFormat="1" x14ac:dyDescent="0.7">
      <c r="B68" s="51">
        <v>1.7571261226083692</v>
      </c>
      <c r="C68" s="51">
        <v>1.9756786572355196</v>
      </c>
      <c r="E68" s="52">
        <v>1.9756786572355196</v>
      </c>
      <c r="F68" s="53">
        <v>1.7571261226083692</v>
      </c>
      <c r="G68" s="49">
        <v>1</v>
      </c>
    </row>
    <row r="69" spans="2:7" s="50" customFormat="1" x14ac:dyDescent="0.7">
      <c r="B69" s="51">
        <v>5.5257099002302255</v>
      </c>
      <c r="C69" s="51">
        <v>-3.1815376428383502E-2</v>
      </c>
      <c r="E69" s="52">
        <v>-3.1815376428383502E-2</v>
      </c>
      <c r="F69" s="53">
        <v>5.5257099002302255</v>
      </c>
      <c r="G69" s="49">
        <v>1</v>
      </c>
    </row>
    <row r="70" spans="2:7" s="50" customFormat="1" x14ac:dyDescent="0.7">
      <c r="B70" s="51">
        <v>6.9818181818181841</v>
      </c>
      <c r="C70" s="51">
        <v>1.2238981030454426</v>
      </c>
      <c r="E70" s="52">
        <v>1.2238981030454426</v>
      </c>
      <c r="F70" s="53">
        <v>6.9818181818181841</v>
      </c>
      <c r="G70" s="49">
        <v>1</v>
      </c>
    </row>
    <row r="71" spans="2:7" s="50" customFormat="1" x14ac:dyDescent="0.7">
      <c r="B71" s="51">
        <v>5.948334466349408</v>
      </c>
      <c r="C71" s="51">
        <v>1.0362163087975063</v>
      </c>
      <c r="E71" s="52">
        <v>1.0362163087975063</v>
      </c>
      <c r="F71" s="53">
        <v>5.948334466349408</v>
      </c>
      <c r="G71" s="49">
        <v>1</v>
      </c>
    </row>
    <row r="72" spans="2:7" s="50" customFormat="1" x14ac:dyDescent="0.7">
      <c r="B72" s="51">
        <v>2.2778312479948539</v>
      </c>
      <c r="C72" s="51">
        <v>1.2240971430504288</v>
      </c>
      <c r="E72" s="52">
        <v>1.2240971430504288</v>
      </c>
      <c r="F72" s="53">
        <v>2.2778312479948539</v>
      </c>
      <c r="G72" s="49">
        <v>1</v>
      </c>
    </row>
    <row r="73" spans="2:7" s="50" customFormat="1" x14ac:dyDescent="0.7">
      <c r="B73" s="51">
        <v>1.4429109159347604</v>
      </c>
      <c r="C73" s="51">
        <v>1.8111206792002434</v>
      </c>
      <c r="E73" s="52">
        <v>1.8111206792002434</v>
      </c>
      <c r="F73" s="53">
        <v>1.4429109159347604</v>
      </c>
      <c r="G73" s="49">
        <v>1</v>
      </c>
    </row>
    <row r="74" spans="2:7" s="50" customFormat="1" x14ac:dyDescent="0.7">
      <c r="B74" s="51">
        <v>1.5460729746444031</v>
      </c>
      <c r="C74" s="51">
        <v>-0.82098147868563842</v>
      </c>
      <c r="E74" s="52">
        <v>-0.82098147868563842</v>
      </c>
      <c r="F74" s="53">
        <v>1.5460729746444031</v>
      </c>
      <c r="G74" s="49">
        <v>1</v>
      </c>
    </row>
    <row r="75" spans="2:7" s="50" customFormat="1" x14ac:dyDescent="0.7">
      <c r="B75" s="51">
        <v>-0.97442143727161579</v>
      </c>
      <c r="C75" s="51">
        <v>-1.0667045607177528</v>
      </c>
      <c r="E75" s="52">
        <v>-1.0667045607177528</v>
      </c>
      <c r="F75" s="53">
        <v>-0.97442143727161579</v>
      </c>
      <c r="G75" s="49">
        <v>1</v>
      </c>
    </row>
    <row r="76" spans="2:7" s="50" customFormat="1" x14ac:dyDescent="0.7">
      <c r="B76" s="51">
        <v>-4.0590405904058997</v>
      </c>
      <c r="C76" s="51">
        <v>-0.84850812579738033</v>
      </c>
      <c r="E76" s="52">
        <v>-0.84850812579738033</v>
      </c>
      <c r="F76" s="53">
        <v>-4.0590405904058997</v>
      </c>
      <c r="G76" s="49">
        <v>1</v>
      </c>
    </row>
    <row r="77" spans="2:7" s="50" customFormat="1" x14ac:dyDescent="0.7">
      <c r="B77" s="51">
        <v>4.7756410256410078</v>
      </c>
      <c r="C77" s="51">
        <v>2.4243293787436357</v>
      </c>
      <c r="E77" s="52">
        <v>2.4243293787436357</v>
      </c>
      <c r="F77" s="53">
        <v>4.7756410256410078</v>
      </c>
      <c r="G77" s="49">
        <v>1</v>
      </c>
    </row>
    <row r="78" spans="2:7" s="50" customFormat="1" x14ac:dyDescent="0.7">
      <c r="B78" s="51">
        <v>2.0189660446619797</v>
      </c>
      <c r="C78" s="51">
        <v>-0.13143784359787958</v>
      </c>
      <c r="E78" s="52">
        <v>-0.13143784359787958</v>
      </c>
      <c r="F78" s="53">
        <v>2.0189660446619797</v>
      </c>
      <c r="G78" s="49">
        <v>1</v>
      </c>
    </row>
    <row r="79" spans="2:7" s="50" customFormat="1" x14ac:dyDescent="0.7">
      <c r="B79" s="51">
        <v>2.0389805097451159</v>
      </c>
      <c r="C79" s="51">
        <v>1.3714182172746661</v>
      </c>
      <c r="E79" s="52">
        <v>1.3714182172746661</v>
      </c>
      <c r="F79" s="53">
        <v>2.0389805097451159</v>
      </c>
      <c r="G79" s="49">
        <v>1</v>
      </c>
    </row>
    <row r="80" spans="2:7" s="50" customFormat="1" x14ac:dyDescent="0.7">
      <c r="B80" s="51">
        <v>-1.2048192771084132</v>
      </c>
      <c r="C80" s="51">
        <v>-0.9039894880314705</v>
      </c>
      <c r="E80" s="52">
        <v>-0.9039894880314705</v>
      </c>
      <c r="F80" s="53">
        <v>-1.2048192771084132</v>
      </c>
      <c r="G80" s="49">
        <v>1</v>
      </c>
    </row>
    <row r="81" spans="2:7" s="50" customFormat="1" x14ac:dyDescent="0.7">
      <c r="B81" s="51">
        <v>-2.5877453896490152</v>
      </c>
      <c r="C81" s="51">
        <v>-0.38110901293653399</v>
      </c>
      <c r="E81" s="52">
        <v>-0.38110901293653399</v>
      </c>
      <c r="F81" s="53">
        <v>-2.5877453896490152</v>
      </c>
      <c r="G81" s="49">
        <v>1</v>
      </c>
    </row>
    <row r="82" spans="2:7" s="50" customFormat="1" x14ac:dyDescent="0.7">
      <c r="B82" s="51">
        <v>-0.91603053435113679</v>
      </c>
      <c r="C82" s="51">
        <v>-5.3583420312691032E-2</v>
      </c>
      <c r="E82" s="52">
        <v>-5.3583420312691032E-2</v>
      </c>
      <c r="F82" s="53">
        <v>-0.91603053435113679</v>
      </c>
      <c r="G82" s="49">
        <v>1</v>
      </c>
    </row>
    <row r="83" spans="2:7" s="50" customFormat="1" x14ac:dyDescent="0.7">
      <c r="B83" s="51">
        <v>2.1571648690292875</v>
      </c>
      <c r="C83" s="51">
        <v>1.3606507009536131</v>
      </c>
      <c r="E83" s="52">
        <v>1.3606507009536131</v>
      </c>
      <c r="F83" s="53">
        <v>2.1571648690292875</v>
      </c>
      <c r="G83" s="49">
        <v>1</v>
      </c>
    </row>
    <row r="84" spans="2:7" s="50" customFormat="1" x14ac:dyDescent="0.7">
      <c r="B84" s="51">
        <v>2.7149321266968229</v>
      </c>
      <c r="C84" s="51">
        <v>0.90533377652779734</v>
      </c>
      <c r="E84" s="52">
        <v>0.90533377652779734</v>
      </c>
      <c r="F84" s="53">
        <v>2.7149321266968229</v>
      </c>
      <c r="G84" s="49">
        <v>1</v>
      </c>
    </row>
    <row r="85" spans="2:7" s="50" customFormat="1" x14ac:dyDescent="0.7">
      <c r="B85" s="51">
        <v>2.0851688693098538</v>
      </c>
      <c r="C85" s="51">
        <v>0.96565394280720795</v>
      </c>
      <c r="E85" s="52">
        <v>0.96565394280720795</v>
      </c>
      <c r="F85" s="53">
        <v>2.0851688693098538</v>
      </c>
      <c r="G85" s="49">
        <v>1</v>
      </c>
    </row>
    <row r="86" spans="2:7" s="50" customFormat="1" x14ac:dyDescent="0.7">
      <c r="B86" s="51">
        <v>2.1288837744533993</v>
      </c>
      <c r="C86" s="51">
        <v>-0.10753342552094125</v>
      </c>
      <c r="E86" s="52">
        <v>-0.10753342552094125</v>
      </c>
      <c r="F86" s="53">
        <v>2.1288837744533993</v>
      </c>
      <c r="G86" s="49">
        <v>1</v>
      </c>
    </row>
    <row r="87" spans="2:7" s="50" customFormat="1" x14ac:dyDescent="0.7">
      <c r="B87" s="51">
        <v>2.0563380281690229</v>
      </c>
      <c r="C87" s="51">
        <v>0.78082795291113882</v>
      </c>
      <c r="E87" s="52">
        <v>0.78082795291113882</v>
      </c>
      <c r="F87" s="53">
        <v>2.0563380281690229</v>
      </c>
      <c r="G87" s="49">
        <v>1</v>
      </c>
    </row>
    <row r="88" spans="2:7" s="50" customFormat="1" x14ac:dyDescent="0.7">
      <c r="B88" s="51">
        <v>-2.704940656914161</v>
      </c>
      <c r="C88" s="51">
        <v>-1.7890090297509573</v>
      </c>
      <c r="E88" s="52">
        <v>-1.7890090297509573</v>
      </c>
      <c r="F88" s="53">
        <v>-2.704940656914161</v>
      </c>
      <c r="G88" s="49">
        <v>1</v>
      </c>
    </row>
    <row r="89" spans="2:7" s="50" customFormat="1" x14ac:dyDescent="0.7">
      <c r="B89" s="51">
        <v>-0.14184397163120366</v>
      </c>
      <c r="C89" s="51">
        <v>9.7305370735952579E-2</v>
      </c>
      <c r="E89" s="52">
        <v>9.7305370735952579E-2</v>
      </c>
      <c r="F89" s="53">
        <v>-0.14184397163120366</v>
      </c>
      <c r="G89" s="49">
        <v>1</v>
      </c>
    </row>
    <row r="90" spans="2:7" s="50" customFormat="1" x14ac:dyDescent="0.7">
      <c r="B90" s="51">
        <v>0.14204545454545325</v>
      </c>
      <c r="C90" s="51">
        <v>0.46551854700820172</v>
      </c>
      <c r="E90" s="52">
        <v>0.46551854700820172</v>
      </c>
      <c r="F90" s="53">
        <v>0.14204545454545325</v>
      </c>
      <c r="G90" s="49">
        <v>1</v>
      </c>
    </row>
    <row r="91" spans="2:7" s="50" customFormat="1" x14ac:dyDescent="0.7">
      <c r="B91" s="51">
        <v>0.39716312056737024</v>
      </c>
      <c r="C91" s="51">
        <v>1.5181852580839319</v>
      </c>
      <c r="E91" s="52">
        <v>1.5181852580839319</v>
      </c>
      <c r="F91" s="53">
        <v>0.39716312056737024</v>
      </c>
      <c r="G91" s="49">
        <v>1</v>
      </c>
    </row>
    <row r="92" spans="2:7" s="50" customFormat="1" x14ac:dyDescent="0.7">
      <c r="B92" s="51">
        <v>-0.19779598756709049</v>
      </c>
      <c r="C92" s="51">
        <v>0.16111336068551907</v>
      </c>
      <c r="E92" s="52">
        <v>0.16111336068551907</v>
      </c>
      <c r="F92" s="53">
        <v>-0.19779598756709049</v>
      </c>
      <c r="G92" s="49">
        <v>1</v>
      </c>
    </row>
    <row r="93" spans="2:7" s="50" customFormat="1" x14ac:dyDescent="0.7">
      <c r="B93" s="51">
        <v>-0.2548131370328548</v>
      </c>
      <c r="C93" s="51">
        <v>0.10900110989027212</v>
      </c>
      <c r="E93" s="52">
        <v>0.10900110989027212</v>
      </c>
      <c r="F93" s="53">
        <v>-0.2548131370328548</v>
      </c>
      <c r="G93" s="49">
        <v>1</v>
      </c>
    </row>
    <row r="94" spans="2:7" s="50" customFormat="1" x14ac:dyDescent="0.7">
      <c r="B94" s="51">
        <v>-0.65285268237296634</v>
      </c>
      <c r="C94" s="51">
        <v>-0.17443087264987867</v>
      </c>
      <c r="E94" s="52">
        <v>-0.17443087264987867</v>
      </c>
      <c r="F94" s="53">
        <v>-0.65285268237296634</v>
      </c>
      <c r="G94" s="49">
        <v>1</v>
      </c>
    </row>
    <row r="95" spans="2:7" s="50" customFormat="1" x14ac:dyDescent="0.7">
      <c r="B95" s="51">
        <v>-0.20000000000000284</v>
      </c>
      <c r="C95" s="51">
        <v>0.71985740052673464</v>
      </c>
      <c r="E95" s="52">
        <v>0.71985740052673464</v>
      </c>
      <c r="F95" s="53">
        <v>-0.20000000000000284</v>
      </c>
      <c r="G95" s="49">
        <v>1</v>
      </c>
    </row>
    <row r="96" spans="2:7" s="50" customFormat="1" x14ac:dyDescent="0.7">
      <c r="B96" s="51">
        <v>-0.40080160320641767</v>
      </c>
      <c r="C96" s="51">
        <v>-0.13334064270411261</v>
      </c>
      <c r="E96" s="52">
        <v>-0.13334064270411261</v>
      </c>
      <c r="F96" s="53">
        <v>-0.40080160320641767</v>
      </c>
      <c r="G96" s="49">
        <v>1</v>
      </c>
    </row>
    <row r="97" spans="2:7" s="50" customFormat="1" x14ac:dyDescent="0.7">
      <c r="B97" s="51">
        <v>0.86231675768900118</v>
      </c>
      <c r="C97" s="51">
        <v>0.20262531284195973</v>
      </c>
      <c r="E97" s="52">
        <v>0.20262531284195973</v>
      </c>
      <c r="F97" s="53">
        <v>0.86231675768900118</v>
      </c>
      <c r="G97" s="49">
        <v>1</v>
      </c>
    </row>
    <row r="98" spans="2:7" s="50" customFormat="1" x14ac:dyDescent="0.7">
      <c r="B98" s="51">
        <v>1.9663721858079271</v>
      </c>
      <c r="C98" s="51">
        <v>0.14787578655273137</v>
      </c>
      <c r="E98" s="52">
        <v>0.14787578655273137</v>
      </c>
      <c r="F98" s="53">
        <v>1.9663721858079271</v>
      </c>
      <c r="G98" s="49">
        <v>1</v>
      </c>
    </row>
    <row r="99" spans="2:7" s="50" customFormat="1" x14ac:dyDescent="0.7">
      <c r="B99" s="51">
        <v>0.55897149245389244</v>
      </c>
      <c r="C99" s="51">
        <v>0.78204845086776231</v>
      </c>
      <c r="E99" s="52">
        <v>0.78204845086776231</v>
      </c>
      <c r="F99" s="53">
        <v>0.55897149245389244</v>
      </c>
      <c r="G99" s="49">
        <v>1</v>
      </c>
    </row>
    <row r="100" spans="2:7" s="50" customFormat="1" x14ac:dyDescent="0.7">
      <c r="B100" s="51">
        <v>1.4452473596442417</v>
      </c>
      <c r="C100" s="51">
        <v>0.39225719674264781</v>
      </c>
      <c r="E100" s="52">
        <v>0.39225719674264781</v>
      </c>
      <c r="F100" s="53">
        <v>1.4452473596442417</v>
      </c>
      <c r="G100" s="49">
        <v>1</v>
      </c>
    </row>
    <row r="101" spans="2:7" s="50" customFormat="1" x14ac:dyDescent="0.7">
      <c r="B101" s="51">
        <v>0.30136986301370428</v>
      </c>
      <c r="C101" s="51">
        <v>0.82005918392016497</v>
      </c>
      <c r="E101" s="52">
        <v>0.82005918392016497</v>
      </c>
      <c r="F101" s="53">
        <v>0.30136986301370428</v>
      </c>
      <c r="G101" s="49">
        <v>1</v>
      </c>
    </row>
    <row r="102" spans="2:7" s="50" customFormat="1" x14ac:dyDescent="0.7">
      <c r="B102" s="51">
        <v>1.2018574160065327</v>
      </c>
      <c r="C102" s="51">
        <v>0.12283257737340136</v>
      </c>
      <c r="E102" s="52">
        <v>0.12283257737340136</v>
      </c>
      <c r="F102" s="53">
        <v>1.2018574160065327</v>
      </c>
      <c r="G102" s="49">
        <v>1</v>
      </c>
    </row>
    <row r="103" spans="2:7" s="50" customFormat="1" x14ac:dyDescent="0.7">
      <c r="B103" s="51">
        <v>-0.40485829959514774</v>
      </c>
      <c r="C103" s="51">
        <v>7.6047259305127568E-2</v>
      </c>
      <c r="E103" s="52">
        <v>7.6047259305127568E-2</v>
      </c>
      <c r="F103" s="53">
        <v>-0.40485829959514774</v>
      </c>
      <c r="G103" s="49">
        <v>1</v>
      </c>
    </row>
    <row r="104" spans="2:7" s="50" customFormat="1" x14ac:dyDescent="0.7">
      <c r="B104" s="51">
        <v>0.40650406504066439</v>
      </c>
      <c r="C104" s="51">
        <v>0.3587740989967898</v>
      </c>
      <c r="E104" s="52">
        <v>0.3587740989967898</v>
      </c>
      <c r="F104" s="53">
        <v>0.40650406504066439</v>
      </c>
      <c r="G104" s="49">
        <v>1</v>
      </c>
    </row>
    <row r="105" spans="2:7" s="50" customFormat="1" x14ac:dyDescent="0.7">
      <c r="B105" s="51">
        <v>-1.3495276653171402</v>
      </c>
      <c r="C105" s="51">
        <v>-0.55844806668196156</v>
      </c>
      <c r="E105" s="52">
        <v>-0.55844806668196156</v>
      </c>
      <c r="F105" s="53">
        <v>-1.3495276653171402</v>
      </c>
      <c r="G105" s="49">
        <v>1</v>
      </c>
    </row>
    <row r="106" spans="2:7" s="50" customFormat="1" x14ac:dyDescent="0.7">
      <c r="B106" s="51">
        <v>-0.76607387140903427</v>
      </c>
      <c r="C106" s="51">
        <v>-0.12975192032300242</v>
      </c>
      <c r="E106" s="52">
        <v>-0.12975192032300242</v>
      </c>
      <c r="F106" s="53">
        <v>-0.76607387140903427</v>
      </c>
      <c r="G106" s="49">
        <v>1</v>
      </c>
    </row>
    <row r="107" spans="2:7" s="50" customFormat="1" x14ac:dyDescent="0.7">
      <c r="B107" s="51">
        <v>-1.2406947890818856</v>
      </c>
      <c r="C107" s="51">
        <v>0.23006377602908401</v>
      </c>
      <c r="E107" s="52">
        <v>0.23006377602908401</v>
      </c>
      <c r="F107" s="53">
        <v>-1.2406947890818856</v>
      </c>
      <c r="G107" s="49">
        <v>1</v>
      </c>
    </row>
    <row r="108" spans="2:7" s="50" customFormat="1" x14ac:dyDescent="0.7">
      <c r="B108" s="51">
        <v>-0.44667783361249747</v>
      </c>
      <c r="C108" s="51">
        <v>0.3730473682311839</v>
      </c>
      <c r="E108" s="52">
        <v>0.3730473682311839</v>
      </c>
      <c r="F108" s="53">
        <v>-0.44667783361249747</v>
      </c>
      <c r="G108" s="49">
        <v>1</v>
      </c>
    </row>
    <row r="109" spans="2:7" s="50" customFormat="1" x14ac:dyDescent="0.7">
      <c r="B109" s="51">
        <v>-1.1777902411665906</v>
      </c>
      <c r="C109" s="51">
        <v>0.14596150117145612</v>
      </c>
      <c r="E109" s="52">
        <v>0.14596150117145612</v>
      </c>
      <c r="F109" s="53">
        <v>-1.1777902411665906</v>
      </c>
      <c r="G109" s="49">
        <v>1</v>
      </c>
    </row>
    <row r="110" spans="2:7" s="50" customFormat="1" x14ac:dyDescent="0.7">
      <c r="B110" s="51">
        <v>-4.4551645856980571</v>
      </c>
      <c r="C110" s="51">
        <v>-2.7490205205718183</v>
      </c>
      <c r="E110" s="52">
        <v>-2.7490205205718183</v>
      </c>
      <c r="F110" s="53">
        <v>-4.4551645856980571</v>
      </c>
      <c r="G110" s="49">
        <v>1</v>
      </c>
    </row>
    <row r="111" spans="2:7" s="50" customFormat="1" x14ac:dyDescent="0.7">
      <c r="B111" s="51">
        <v>-2.7918027918027946</v>
      </c>
      <c r="C111" s="51">
        <v>0.51060899422465411</v>
      </c>
      <c r="E111" s="52">
        <v>0.51060899422465411</v>
      </c>
      <c r="F111" s="53">
        <v>-2.7918027918027946</v>
      </c>
      <c r="G111" s="49">
        <v>1</v>
      </c>
    </row>
    <row r="112" spans="2:7" s="50" customFormat="1" x14ac:dyDescent="0.7">
      <c r="B112" s="51">
        <v>-16.865261228230992</v>
      </c>
      <c r="C112" s="51">
        <v>-7.7583543338700736</v>
      </c>
      <c r="E112" s="52">
        <v>-7.7583543338700736</v>
      </c>
      <c r="F112" s="53">
        <v>-16.865261228230992</v>
      </c>
      <c r="G112" s="49">
        <v>1</v>
      </c>
    </row>
    <row r="113" spans="2:7" s="50" customFormat="1" x14ac:dyDescent="0.7">
      <c r="B113" s="51">
        <v>6.50496141124583</v>
      </c>
      <c r="C113" s="51">
        <v>5.5163132336705871</v>
      </c>
      <c r="E113" s="52">
        <v>5.5163132336705871</v>
      </c>
      <c r="F113" s="53">
        <v>6.50496141124583</v>
      </c>
      <c r="G113" s="49">
        <v>1</v>
      </c>
    </row>
    <row r="114" spans="2:7" s="50" customFormat="1" x14ac:dyDescent="0.7">
      <c r="B114" s="51">
        <v>7.2463768115942315</v>
      </c>
      <c r="C114" s="51">
        <v>1.8509349456630844</v>
      </c>
      <c r="E114" s="52">
        <v>1.8509349456630844</v>
      </c>
      <c r="F114" s="53">
        <v>7.2463768115942315</v>
      </c>
      <c r="G114" s="49">
        <v>1</v>
      </c>
    </row>
    <row r="115" spans="2:7" s="50" customFormat="1" x14ac:dyDescent="0.7">
      <c r="B115" s="51">
        <v>3.1531531531531414</v>
      </c>
      <c r="C115" s="51">
        <v>0.27793750665536265</v>
      </c>
      <c r="E115" s="52">
        <v>0.27793750665536265</v>
      </c>
      <c r="F115" s="53">
        <v>3.1531531531531414</v>
      </c>
      <c r="G115" s="49">
        <v>1</v>
      </c>
    </row>
    <row r="116" spans="2:7" s="50" customFormat="1" x14ac:dyDescent="0.7">
      <c r="B116" s="51">
        <v>2.9320024953212567</v>
      </c>
      <c r="C116" s="51">
        <v>0.37353297445159228</v>
      </c>
      <c r="E116" s="52">
        <v>0.37353297445159228</v>
      </c>
      <c r="F116" s="53">
        <v>2.9320024953212567</v>
      </c>
      <c r="G116" s="49">
        <v>1</v>
      </c>
    </row>
    <row r="117" spans="2:7" s="50" customFormat="1" x14ac:dyDescent="0.7">
      <c r="B117" s="51">
        <v>-2.7878787878787818</v>
      </c>
      <c r="C117" s="51">
        <v>-0.43341234577532362</v>
      </c>
      <c r="E117" s="52">
        <v>-0.43341234577532362</v>
      </c>
      <c r="F117" s="53">
        <v>-2.7878787878787818</v>
      </c>
      <c r="G117" s="49">
        <v>1</v>
      </c>
    </row>
    <row r="118" spans="2:7" s="50" customFormat="1" x14ac:dyDescent="0.7">
      <c r="B118" s="51">
        <v>2.8366583541147037</v>
      </c>
      <c r="C118" s="51">
        <v>1.1220646284833151</v>
      </c>
      <c r="E118" s="52">
        <v>1.1220646284833151</v>
      </c>
      <c r="F118" s="53">
        <v>2.8366583541147037</v>
      </c>
      <c r="G118" s="49">
        <v>1</v>
      </c>
    </row>
    <row r="119" spans="2:7" s="50" customFormat="1" x14ac:dyDescent="0.7">
      <c r="B119" s="51">
        <v>1.2124886329190758</v>
      </c>
      <c r="C119" s="51">
        <v>-0.59663683878416407</v>
      </c>
      <c r="E119" s="52">
        <v>-0.59663683878416407</v>
      </c>
      <c r="F119" s="53">
        <v>1.2124886329190758</v>
      </c>
      <c r="G119" s="49">
        <v>1</v>
      </c>
    </row>
    <row r="120" spans="2:7" s="50" customFormat="1" x14ac:dyDescent="0.7">
      <c r="B120" s="51">
        <v>0.86852351003292938</v>
      </c>
      <c r="C120" s="51">
        <v>1.081749064807866</v>
      </c>
      <c r="E120" s="52">
        <v>1.081749064807866</v>
      </c>
      <c r="F120" s="53">
        <v>0.86852351003292938</v>
      </c>
      <c r="G120" s="49">
        <v>1</v>
      </c>
    </row>
    <row r="121" spans="2:7" s="50" customFormat="1" x14ac:dyDescent="0.7">
      <c r="B121" s="51">
        <v>2.0190023752969353</v>
      </c>
      <c r="C121" s="51">
        <v>-9.6010341981596525E-2</v>
      </c>
      <c r="E121" s="52">
        <v>-9.6010341981596525E-2</v>
      </c>
      <c r="F121" s="53">
        <v>2.0190023752969353</v>
      </c>
      <c r="G121" s="49">
        <v>1</v>
      </c>
    </row>
    <row r="122" spans="2:7" s="50" customFormat="1" x14ac:dyDescent="0.7">
      <c r="B122" s="51">
        <v>-0.55296856810244321</v>
      </c>
      <c r="C122" s="51">
        <v>0.24807544464525222</v>
      </c>
      <c r="E122" s="52">
        <v>0.24807544464525222</v>
      </c>
      <c r="F122" s="53">
        <v>-0.55296856810244321</v>
      </c>
      <c r="G122" s="49">
        <v>1</v>
      </c>
    </row>
    <row r="123" spans="2:7" s="50" customFormat="1" x14ac:dyDescent="0.7">
      <c r="B123" s="51">
        <v>-0.23412350014635308</v>
      </c>
      <c r="C123" s="51">
        <v>1.2273925974728428</v>
      </c>
      <c r="E123" s="52">
        <v>1.2273925974728428</v>
      </c>
      <c r="F123" s="53">
        <v>-0.23412350014635308</v>
      </c>
      <c r="G123" s="49">
        <v>1</v>
      </c>
    </row>
    <row r="124" spans="2:7" s="50" customFormat="1" x14ac:dyDescent="0.7">
      <c r="B124" s="51">
        <v>1.4960398943971995</v>
      </c>
      <c r="C124" s="51">
        <v>0.88041500435120668</v>
      </c>
      <c r="E124" s="52">
        <v>0.88041500435120668</v>
      </c>
      <c r="F124" s="53">
        <v>1.4960398943971995</v>
      </c>
      <c r="G124" s="49">
        <v>1</v>
      </c>
    </row>
    <row r="125" spans="2:7" s="50" customFormat="1" x14ac:dyDescent="0.7">
      <c r="B125" s="51">
        <v>0</v>
      </c>
      <c r="C125" s="51">
        <v>-0.72868986268044011</v>
      </c>
      <c r="E125" s="52">
        <v>-0.72868986268044011</v>
      </c>
      <c r="F125" s="53">
        <v>0</v>
      </c>
      <c r="G125" s="49">
        <v>1</v>
      </c>
    </row>
    <row r="126" spans="2:7" s="50" customFormat="1" x14ac:dyDescent="0.7">
      <c r="B126" s="65"/>
      <c r="C126" s="65"/>
    </row>
  </sheetData>
  <mergeCells count="1">
    <mergeCell ref="F7:G7"/>
  </mergeCells>
  <phoneticPr fontId="1"/>
  <pageMargins left="0.51181102362204722" right="0.31496062992125984" top="0.74803149606299213" bottom="0.74803149606299213" header="0.31496062992125984" footer="0.31496062992125984"/>
  <pageSetup paperSize="9" scale="39" fitToWidth="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55C55-C3B3-4BA9-AD40-42F3638F90D2}">
  <dimension ref="B3:O27"/>
  <sheetViews>
    <sheetView workbookViewId="0"/>
  </sheetViews>
  <sheetFormatPr defaultRowHeight="17.649999999999999" x14ac:dyDescent="0.7"/>
  <cols>
    <col min="2" max="2" width="30.5625" customWidth="1"/>
    <col min="3" max="3" width="1.5625" customWidth="1"/>
    <col min="4" max="4" width="11.4375" customWidth="1"/>
    <col min="5" max="5" width="2.8125" style="87" customWidth="1"/>
    <col min="6" max="6" width="2.25" customWidth="1"/>
    <col min="7" max="7" width="6.1875" customWidth="1"/>
    <col min="8" max="8" width="3.0625" customWidth="1"/>
    <col min="9" max="9" width="8.3125" customWidth="1"/>
    <col min="10" max="10" width="2.3125" customWidth="1"/>
    <col min="11" max="11" width="2.9375" customWidth="1"/>
    <col min="12" max="12" width="4.5" customWidth="1"/>
    <col min="14" max="14" width="1.9375" customWidth="1"/>
    <col min="15" max="15" width="9.0625" customWidth="1"/>
  </cols>
  <sheetData>
    <row r="3" spans="2:15" x14ac:dyDescent="0.7">
      <c r="B3" t="s">
        <v>162</v>
      </c>
    </row>
    <row r="4" spans="2:15" x14ac:dyDescent="0.7">
      <c r="B4" t="s">
        <v>163</v>
      </c>
    </row>
    <row r="6" spans="2:15" x14ac:dyDescent="0.7">
      <c r="B6" t="s">
        <v>164</v>
      </c>
    </row>
    <row r="7" spans="2:15" x14ac:dyDescent="0.7">
      <c r="B7" t="s">
        <v>165</v>
      </c>
    </row>
    <row r="10" spans="2:15" ht="18" thickBot="1" x14ac:dyDescent="0.75"/>
    <row r="11" spans="2:15" x14ac:dyDescent="0.7">
      <c r="B11" s="88"/>
      <c r="C11" s="87"/>
      <c r="D11" s="87"/>
    </row>
    <row r="12" spans="2:15" ht="18" thickBot="1" x14ac:dyDescent="0.75">
      <c r="B12" s="89" t="s">
        <v>166</v>
      </c>
      <c r="C12" s="87"/>
      <c r="D12" s="87"/>
      <c r="L12" s="90" t="s">
        <v>167</v>
      </c>
    </row>
    <row r="13" spans="2:15" ht="18" thickBot="1" x14ac:dyDescent="0.75">
      <c r="B13" s="91"/>
      <c r="C13" s="87"/>
      <c r="D13" s="87"/>
      <c r="M13" s="92" t="s">
        <v>168</v>
      </c>
      <c r="N13" s="93"/>
      <c r="O13" s="94"/>
    </row>
    <row r="14" spans="2:15" ht="18" thickBot="1" x14ac:dyDescent="0.75">
      <c r="B14" s="88"/>
      <c r="C14" s="87"/>
      <c r="D14" s="87"/>
      <c r="H14" s="92"/>
      <c r="I14" s="94"/>
      <c r="L14" s="92"/>
      <c r="M14" s="95"/>
      <c r="N14" s="96"/>
      <c r="O14" s="97"/>
    </row>
    <row r="15" spans="2:15" ht="18" thickBot="1" x14ac:dyDescent="0.75">
      <c r="B15" s="89" t="s">
        <v>169</v>
      </c>
      <c r="C15" s="87"/>
      <c r="D15" s="87"/>
      <c r="H15" s="98" t="s">
        <v>170</v>
      </c>
      <c r="I15" s="99"/>
      <c r="L15" s="98" t="s">
        <v>171</v>
      </c>
      <c r="M15" s="87"/>
      <c r="N15" s="99"/>
    </row>
    <row r="16" spans="2:15" ht="18" thickBot="1" x14ac:dyDescent="0.75">
      <c r="B16" s="91"/>
      <c r="C16" s="87"/>
      <c r="D16" s="87"/>
      <c r="G16" s="92"/>
      <c r="H16" s="88"/>
      <c r="I16" s="99"/>
      <c r="L16" s="98"/>
      <c r="M16" s="88" t="s">
        <v>172</v>
      </c>
      <c r="N16" s="99"/>
    </row>
    <row r="17" spans="2:14" ht="18" thickBot="1" x14ac:dyDescent="0.75">
      <c r="B17" s="88"/>
      <c r="C17" s="87"/>
      <c r="D17" s="87"/>
      <c r="G17" s="98"/>
      <c r="H17" s="91"/>
      <c r="I17" s="97"/>
      <c r="L17" s="100"/>
      <c r="M17" s="91" t="s">
        <v>173</v>
      </c>
      <c r="N17" s="97"/>
    </row>
    <row r="18" spans="2:14" x14ac:dyDescent="0.7">
      <c r="B18" s="89" t="s">
        <v>174</v>
      </c>
      <c r="C18" s="87"/>
      <c r="D18" s="87"/>
      <c r="G18" s="98" t="s">
        <v>175</v>
      </c>
      <c r="H18" s="99"/>
      <c r="I18" s="87"/>
    </row>
    <row r="19" spans="2:14" ht="18" thickBot="1" x14ac:dyDescent="0.75">
      <c r="B19" s="91"/>
      <c r="C19" s="87"/>
      <c r="D19" s="87"/>
      <c r="G19" s="98" t="s">
        <v>176</v>
      </c>
      <c r="H19" s="99"/>
      <c r="I19" s="87"/>
    </row>
    <row r="20" spans="2:14" ht="18" thickBot="1" x14ac:dyDescent="0.75">
      <c r="B20" s="88"/>
      <c r="C20" s="89"/>
      <c r="D20" s="88"/>
      <c r="E20" s="89"/>
      <c r="F20" s="92"/>
      <c r="G20" s="95"/>
      <c r="H20" s="96"/>
      <c r="I20" s="93"/>
      <c r="J20" s="94"/>
      <c r="L20" s="92"/>
      <c r="M20" s="93"/>
      <c r="N20" s="94"/>
    </row>
    <row r="21" spans="2:14" x14ac:dyDescent="0.7">
      <c r="B21" s="89" t="s">
        <v>177</v>
      </c>
      <c r="C21" s="89"/>
      <c r="D21" s="89"/>
      <c r="E21" s="89"/>
      <c r="F21" s="98"/>
      <c r="G21" s="87"/>
      <c r="H21" s="87"/>
      <c r="I21" s="87"/>
      <c r="J21" s="99"/>
      <c r="L21" s="98"/>
      <c r="M21" s="87"/>
      <c r="N21" s="99"/>
    </row>
    <row r="22" spans="2:14" ht="18" thickBot="1" x14ac:dyDescent="0.75">
      <c r="B22" s="91"/>
      <c r="C22" s="89"/>
      <c r="D22" s="101" t="s">
        <v>178</v>
      </c>
      <c r="E22" s="89"/>
      <c r="F22" s="98"/>
      <c r="G22" s="87"/>
      <c r="H22" s="87"/>
      <c r="I22" s="87"/>
      <c r="J22" s="99"/>
      <c r="L22" s="98" t="s">
        <v>179</v>
      </c>
      <c r="M22" s="87"/>
      <c r="N22" s="99"/>
    </row>
    <row r="23" spans="2:14" x14ac:dyDescent="0.7">
      <c r="B23" s="88"/>
      <c r="C23" s="89"/>
      <c r="D23" s="101" t="s">
        <v>180</v>
      </c>
      <c r="E23" s="89"/>
      <c r="F23" s="98"/>
      <c r="G23" s="87"/>
      <c r="H23" s="87"/>
      <c r="I23" s="87"/>
      <c r="J23" s="99"/>
      <c r="L23" s="98"/>
      <c r="M23" s="87"/>
      <c r="N23" s="99"/>
    </row>
    <row r="24" spans="2:14" x14ac:dyDescent="0.7">
      <c r="B24" s="89" t="s">
        <v>181</v>
      </c>
      <c r="C24" s="89"/>
      <c r="D24" s="89"/>
      <c r="E24" s="89"/>
      <c r="F24" s="98"/>
      <c r="G24" s="87"/>
      <c r="H24" s="87"/>
      <c r="I24" s="87"/>
      <c r="J24" s="99"/>
      <c r="L24" s="98"/>
      <c r="M24" s="87"/>
      <c r="N24" s="99"/>
    </row>
    <row r="25" spans="2:14" ht="18" thickBot="1" x14ac:dyDescent="0.75">
      <c r="B25" s="91"/>
      <c r="C25" s="89"/>
      <c r="D25" s="91"/>
      <c r="E25" s="89"/>
      <c r="F25" s="100"/>
      <c r="G25" s="102"/>
      <c r="H25" s="102"/>
      <c r="I25" s="102"/>
      <c r="J25" s="97"/>
      <c r="L25" s="100"/>
      <c r="M25" s="102"/>
      <c r="N25" s="97"/>
    </row>
    <row r="26" spans="2:14" ht="7.05" customHeight="1" x14ac:dyDescent="0.7"/>
    <row r="27" spans="2:14" x14ac:dyDescent="0.7">
      <c r="D27" s="103" t="s">
        <v>182</v>
      </c>
      <c r="F27" t="s">
        <v>183</v>
      </c>
      <c r="L27" t="s">
        <v>184</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12</vt:i4>
      </vt:variant>
    </vt:vector>
  </HeadingPairs>
  <TitlesOfParts>
    <vt:vector size="12" baseType="lpstr">
      <vt:lpstr>概要</vt:lpstr>
      <vt:lpstr>回帰分析</vt:lpstr>
      <vt:lpstr>最小二乗法</vt:lpstr>
      <vt:lpstr>評価指標</vt:lpstr>
      <vt:lpstr>公式</vt:lpstr>
      <vt:lpstr>近似曲線</vt:lpstr>
      <vt:lpstr>近似曲線 (2)</vt:lpstr>
      <vt:lpstr>ソルバー</vt:lpstr>
      <vt:lpstr>関数 １</vt:lpstr>
      <vt:lpstr>関数 2</vt:lpstr>
      <vt:lpstr>行列</vt:lpstr>
      <vt:lpstr>数理最適化</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2024-01-23T02:15:04Z</dcterms:created>
  <dcterms:modified xsi:type="dcterms:W3CDTF">2024-02-19T02:08:15Z</dcterms:modified>
</cp:coreProperties>
</file>