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40700\Desktop\031007【北岡様】財政状況資料集の修正について\"/>
    </mc:Choice>
  </mc:AlternateContent>
  <bookViews>
    <workbookView xWindow="0" yWindow="0" windowWidth="19200" windowHeight="10155" tabRatio="7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<sst xmlns="http://schemas.openxmlformats.org/spreadsheetml/2006/main" count="1114" uniqueCount="624">
  <si>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</si>
  <si>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</si>
  <si>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</si>
  <si>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</si>
  <si>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</si>
  <si>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</si>
  <si>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</si>
  <si>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</si>
  <si>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</si>
  <si>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</si>
  <si>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</si>
  <si>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</si>
  <si>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</si>
  <si>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</si>
  <si>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</si>
  <si>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</si>
  <si>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</si>
  <si>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</si>
  <si>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</si>
  <si>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</si>
  <si>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</si>
  <si>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</si>
  <si>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</si>
  <si>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</si>
  <si>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</si>
  <si>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</si>
  <si>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</si>
  <si>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</si>
  <si>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</si>
  <si>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</si>
  <si>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</si>
  <si>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</si>
  <si>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</si>
  <si>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</si>
  <si>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</si>
  <si>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</si>
  <si>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</si>
  <si>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</si>
  <si>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</si>
  <si>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</si>
  <si>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</si>
  <si>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</si>
  <si>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</si>
  <si>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</si>
  <si>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</si>
  <si>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</si>
  <si>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</si>
  <si>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</si>
  <si>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</si>
  <si>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</si>
  <si>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</si>
  <si>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</si>
  <si>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</si>
  <si>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</si>
  <si>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</si>
  <si>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</si>
  <si>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</si>
  <si>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</si>
  <si>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</si>
  <si>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</si>
  <si>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</si>
  <si>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</si>
  <si>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</si>
  <si>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</si>
  <si>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</si>
  <si>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</si>
  <si>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</si>
  <si>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</si>
  <si>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</si>
  <si>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</si>
  <si>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</si>
  <si>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</si>
  <si>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</si>
  <si>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</si>
  <si>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</si>
  <si>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</si>
  <si>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</si>
  <si>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</si>
  <si>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</si>
  <si>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</si>
  <si>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</si>
  <si>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</si>
  <si>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</si>
  <si>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</si>
  <si>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</si>
  <si>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</si>
  <si>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</si>
  <si>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</si>
  <si>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</si>
  <si>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</si>
  <si>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</si>
  <si>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</si>
  <si>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</si>
  <si>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</si>
  <si>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</si>
  <si>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</si>
  <si>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</si>
  <si>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</si>
  <si>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</si>
  <si>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</si>
  <si>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</si>
  <si>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</si>
  <si>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</si>
  <si>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</si>
  <si>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</si>
  <si>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</si>
  <si>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</si>
  <si>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</si>
  <si>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</si>
  <si>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</si>
  <si>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</si>
  <si>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</si>
  <si>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</si>
  <si>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</si>
  <si>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</si>
  <si>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</si>
  <si>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</si>
  <si>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</si>
  <si>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</si>
  <si>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</si>
  <si>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</si>
  <si>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</si>
  <si>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</si>
  <si>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</si>
  <si>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</si>
  <si>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</si>
  <si>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</si>
  <si>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</si>
  <si>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</si>
  <si>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</si>
  <si>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</si>
  <si>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</si>
  <si>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</si>
  <si>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</si>
  <si>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</si>
  <si>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</si>
  <si>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</si>
  <si>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</si>
  <si>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</si>
  <si>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</si>
  <si>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</si>
  <si>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</si>
  <si>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</si>
  <si>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</si>
  <si>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</si>
  <si>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</si>
  <si>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</si>
  <si>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</si>
  <si>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</si>
  <si>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</si>
  <si>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</si>
  <si>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</si>
  <si>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</si>
  <si>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</si>
  <si>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</si>
  <si>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</si>
  <si>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</si>
  <si>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</si>
  <si>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</si>
  <si>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</si>
  <si>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</si>
  <si>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</si>
  <si>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</si>
  <si>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</si>
  <si>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</si>
  <si>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</si>
  <si>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</si>
  <si>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</si>
  <si>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</si>
  <si>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</si>
  <si>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</si>
  <si>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</si>
  <si>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</si>
  <si>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</si>
  <si>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</si>
  <si>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</si>
  <si>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</si>
  <si>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</si>
  <si>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</si>
  <si>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</si>
  <si>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</si>
  <si>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</si>
  <si>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</si>
  <si>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</si>
  <si>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</si>
  <si>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</si>
  <si>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</si>
  <si>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</si>
  <si>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</si>
  <si>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</si>
  <si>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</si>
  <si>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</si>
  <si>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</si>
  <si>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</si>
  <si>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</si>
  <si>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</si>
  <si>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</si>
  <si>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</si>
  <si>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</si>
  <si>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</si>
  <si>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</si>
  <si>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</si>
  <si>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</si>
  <si>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</si>
  <si>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</si>
  <si>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</si>
  <si>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</si>
  <si>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</si>
  <si>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</si>
  <si>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</si>
  <si>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</si>
  <si>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</si>
  <si>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</si>
  <si>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</si>
  <si>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</si>
  <si>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</si>
  <si>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</si>
  <si>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</si>
  <si>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</si>
  <si>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愛知県東郷町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</si>
  <si>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</si>
  <si>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</si>
  <si>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</si>
  <si>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</si>
  <si>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</si>
  <si>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</si>
  <si>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</si>
  <si>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</si>
  <si>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</si>
  <si>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</si>
  <si>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</si>
  <si>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</si>
  <si>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</si>
  <si>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</si>
  <si>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</si>
  <si>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</si>
  <si>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</si>
  <si>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</si>
  <si>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</si>
  <si>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</si>
  <si>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</si>
  <si>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</si>
  <si>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</si>
  <si>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</si>
  <si>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</si>
  <si>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</si>
  <si>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</si>
  <si>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</si>
  <si>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</si>
  <si>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</si>
  <si>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</si>
  <si>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</si>
  <si>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</si>
  <si>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</si>
  <si>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</si>
  <si>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</si>
  <si>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</si>
  <si>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</si>
  <si>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</si>
  <si>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</si>
  <si>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</si>
  <si>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</si>
  <si>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</si>
  <si>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</si>
  <si>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</si>
  <si>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</si>
  <si>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</si>
  <si>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</si>
  <si>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</si>
  <si>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</si>
  <si>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</si>
  <si>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</si>
  <si>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</si>
  <si>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</si>
  <si>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</si>
  <si>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</si>
  <si>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</si>
  <si>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</si>
  <si>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</si>
  <si>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</si>
  <si>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</si>
  <si>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</si>
  <si>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</si>
  <si>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</si>
  <si>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</si>
  <si>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</si>
  <si>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</si>
  <si>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</si>
  <si>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</si>
  <si>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</si>
  <si>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</si>
  <si>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</si>
  <si>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</si>
  <si>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</si>
  <si>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</si>
  <si>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</si>
  <si>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</si>
  <si>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</si>
  <si>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</si>
  <si>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</si>
  <si>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</si>
  <si>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</si>
  <si>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</si>
  <si>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</si>
  <si>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</si>
  <si>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</si>
  <si>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</si>
  <si>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</si>
  <si>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</si>
  <si>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</si>
  <si>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</si>
  <si>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</si>
  <si>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</si>
  <si>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</si>
  <si>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</si>
  <si>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</si>
  <si>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</si>
  <si>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</si>
  <si>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</si>
  <si>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</si>
  <si>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</si>
  <si>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</si>
  <si>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</si>
  <si>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</si>
  <si>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</si>
  <si>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</si>
  <si>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</si>
  <si>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</si>
  <si>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</si>
  <si>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</si>
  <si>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</si>
  <si>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</si>
  <si>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</si>
  <si>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</si>
  <si>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</si>
  <si>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</si>
  <si>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</si>
  <si>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</si>
  <si>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</si>
  <si>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</si>
  <si>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</si>
  <si>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</si>
  <si>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</si>
  <si>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</si>
  <si>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</si>
  <si>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</si>
  <si>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</si>
  <si>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</si>
  <si>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</si>
  <si>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</si>
  <si>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</si>
  <si>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</si>
  <si>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</si>
  <si>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</si>
  <si>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</si>
  <si>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</si>
  <si>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</si>
  <si>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</si>
  <si>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</si>
  <si>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</si>
  <si>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</si>
  <si>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</si>
  <si>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</si>
  <si>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</si>
  <si>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</si>
  <si>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</si>
  <si>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</si>
  <si>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</si>
  <si>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</si>
  <si>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</si>
  <si>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</si>
  <si>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</si>
  <si>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愛知県東郷町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</si>
  <si>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</si>
  <si>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</si>
  <si>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</si>
  <si>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</si>
  <si>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</si>
  <si>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</si>
  <si>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</si>
  <si>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</si>
  <si>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</si>
  <si>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</si>
  <si>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</si>
  <si>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</si>
  <si>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</si>
  <si>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</si>
  <si>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</si>
  <si>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</si>
  <si>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</si>
  <si>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</si>
  <si>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</si>
  <si>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</si>
  <si>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</si>
  <si>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</si>
  <si>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</si>
  <si>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</si>
  <si>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</si>
  <si>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</si>
  <si>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</si>
  <si>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</si>
  <si>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</si>
  <si>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</si>
  <si>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</si>
  <si>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</si>
  <si>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</si>
  <si>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</si>
  <si>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</si>
  <si>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国民健康保険東郷診療所特別会計</t>
    <phoneticPr fontId="5"/>
  </si>
  <si>
    <t>後期高齢者医療特別会計</t>
    <phoneticPr fontId="5"/>
  </si>
  <si>
    <t>介護保険特別会計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</si>
  <si>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</si>
  <si>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</si>
  <si>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</si>
  <si>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</si>
  <si>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</si>
  <si>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</si>
  <si>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</si>
  <si>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</si>
  <si>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</si>
  <si>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</si>
  <si>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</si>
  <si>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</si>
  <si>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</si>
  <si>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</si>
  <si>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</si>
  <si>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</si>
  <si>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</si>
  <si>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</si>
  <si>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</si>
  <si>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</si>
  <si>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</si>
  <si>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</si>
  <si>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</si>
  <si>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</si>
  <si>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</si>
  <si>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</si>
  <si>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</si>
  <si>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</si>
  <si>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</si>
  <si>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</si>
  <si>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</si>
  <si>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</si>
  <si>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</si>
  <si>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</si>
  <si>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</si>
  <si>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</si>
  <si>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</si>
  <si>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</si>
  <si>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</si>
  <si>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</si>
  <si>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</si>
  <si>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</si>
  <si>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</si>
  <si>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</si>
  <si>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</si>
  <si>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</si>
  <si>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</si>
  <si>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</si>
  <si>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</si>
  <si>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</si>
  <si>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</si>
  <si>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</si>
  <si>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</si>
  <si>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</si>
  <si>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</si>
  <si>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</si>
  <si>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</si>
  <si>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</si>
  <si>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</si>
  <si>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</si>
  <si>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</si>
  <si>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</si>
  <si>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</si>
  <si>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</si>
  <si>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</si>
  <si>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</si>
  <si>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</si>
  <si>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</si>
  <si>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</si>
  <si>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</si>
  <si>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</si>
  <si>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</si>
  <si>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</si>
  <si>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</si>
  <si>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</si>
  <si>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</si>
  <si>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</si>
  <si>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</si>
  <si>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</si>
  <si>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</si>
  <si>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</si>
  <si>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</si>
  <si>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</si>
  <si>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</si>
  <si>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</si>
  <si>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</si>
  <si>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</si>
  <si>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</si>
  <si>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</si>
  <si>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</si>
  <si>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</si>
  <si>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</si>
  <si>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</si>
  <si>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</si>
  <si>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</si>
  <si>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</si>
  <si>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</si>
  <si>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</si>
  <si>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</si>
  <si>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</si>
  <si>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</si>
  <si>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</si>
  <si>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</si>
  <si>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</si>
  <si>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</si>
  <si>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</si>
  <si>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</si>
  <si>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</si>
  <si>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</si>
  <si>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</si>
  <si>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</si>
  <si>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</si>
  <si>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</si>
  <si>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</si>
  <si>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</si>
  <si>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</si>
  <si>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</si>
  <si>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</si>
  <si>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</si>
  <si>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</si>
  <si>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</si>
  <si>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</si>
  <si>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</si>
  <si>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</si>
  <si>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</si>
  <si>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</si>
  <si>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</si>
  <si>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</si>
  <si>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</si>
  <si>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</si>
  <si>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</si>
  <si>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</si>
  <si>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</si>
  <si>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</si>
  <si>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</si>
  <si>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</si>
  <si>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</si>
  <si>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</si>
  <si>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</si>
  <si>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</si>
  <si>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</si>
  <si>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</si>
  <si>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</si>
  <si>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</si>
  <si>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</si>
  <si>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</si>
  <si>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</si>
  <si>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</si>
  <si>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</si>
  <si>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</si>
  <si>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3.38</t>
  </si>
  <si>
    <t>▲ 5.21</t>
  </si>
  <si>
    <t>▲ 5.31</t>
  </si>
  <si>
    <t>▲ 0.52</t>
  </si>
  <si>
    <t>▲ 4.80</t>
  </si>
  <si>
    <t>一般会計</t>
  </si>
  <si>
    <t>介護保険特別会計</t>
  </si>
  <si>
    <t>下水道事業会計</t>
  </si>
  <si>
    <t>国民健康保険特別会計</t>
  </si>
  <si>
    <t>国民健康保険東郷診療所特別会計</t>
  </si>
  <si>
    <t>後期高齢者医療特別会計</t>
  </si>
  <si>
    <t>その他会計（赤字）</t>
  </si>
  <si>
    <t>▲ 0.04</t>
  </si>
  <si>
    <t>▲ 0.02</t>
  </si>
  <si>
    <t>▲ 0.03</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</si>
  <si>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</si>
  <si>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</si>
  <si>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</si>
  <si>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</si>
  <si>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</si>
  <si>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</si>
  <si>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</si>
  <si>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2"/>
  </si>
  <si>
    <t>図書館整備基金</t>
    <rPh sb="0" eb="3">
      <t>トショカン</t>
    </rPh>
    <rPh sb="3" eb="5">
      <t>セイビ</t>
    </rPh>
    <rPh sb="5" eb="7">
      <t>キキン</t>
    </rPh>
    <phoneticPr fontId="2"/>
  </si>
  <si>
    <t>地域福祉基金</t>
    <rPh sb="0" eb="2">
      <t>チイキ</t>
    </rPh>
    <rPh sb="2" eb="4">
      <t>フクシ</t>
    </rPh>
    <rPh sb="4" eb="6">
      <t>キキン</t>
    </rPh>
    <phoneticPr fontId="2"/>
  </si>
  <si>
    <t>森林環境譲与税基金</t>
    <rPh sb="0" eb="2">
      <t>シンリン</t>
    </rPh>
    <rPh sb="2" eb="4">
      <t>カンキョウ</t>
    </rPh>
    <rPh sb="4" eb="6">
      <t>ジョウヨ</t>
    </rPh>
    <rPh sb="6" eb="7">
      <t>ゼイ</t>
    </rPh>
    <rPh sb="7" eb="9">
      <t>キキン</t>
    </rPh>
    <phoneticPr fontId="2"/>
  </si>
  <si>
    <t>-</t>
    <phoneticPr fontId="2"/>
  </si>
  <si>
    <t>-</t>
    <phoneticPr fontId="2"/>
  </si>
  <si>
    <t>-</t>
    <phoneticPr fontId="2"/>
  </si>
  <si>
    <t>-</t>
    <phoneticPr fontId="2"/>
  </si>
  <si>
    <t>-</t>
    <phoneticPr fontId="2"/>
  </si>
  <si>
    <t>-</t>
    <phoneticPr fontId="2"/>
  </si>
  <si>
    <t>-</t>
    <phoneticPr fontId="2"/>
  </si>
  <si>
    <t>-</t>
    <phoneticPr fontId="2"/>
  </si>
  <si>
    <t>尾三消防組合</t>
    <rPh sb="0" eb="6">
      <t>ビサンショウボウクミアイ</t>
    </rPh>
    <phoneticPr fontId="2"/>
  </si>
  <si>
    <t>愛知中部水道企業団</t>
    <rPh sb="0" eb="2">
      <t>アイチ</t>
    </rPh>
    <rPh sb="2" eb="4">
      <t>チュウブ</t>
    </rPh>
    <rPh sb="4" eb="6">
      <t>スイドウ</t>
    </rPh>
    <rPh sb="6" eb="8">
      <t>キギョウ</t>
    </rPh>
    <rPh sb="8" eb="9">
      <t>ダン</t>
    </rPh>
    <phoneticPr fontId="2"/>
  </si>
  <si>
    <t>尾三衛生組合</t>
    <rPh sb="0" eb="1">
      <t>ビ</t>
    </rPh>
    <rPh sb="1" eb="2">
      <t>サン</t>
    </rPh>
    <rPh sb="2" eb="4">
      <t>エイセイ</t>
    </rPh>
    <rPh sb="4" eb="6">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</si>
  <si>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</si>
  <si>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</si>
  <si>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</si>
  <si>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</si>
  <si>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t>
    <phoneticPr fontId="2"/>
  </si>
  <si>
    <t>尾張土地開発公社</t>
    <rPh sb="0" eb="2">
      <t>オワリ</t>
    </rPh>
    <rPh sb="2" eb="4">
      <t>トチ</t>
    </rPh>
    <rPh sb="4" eb="6">
      <t>カイハツ</t>
    </rPh>
    <rPh sb="6" eb="8">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</si>
  <si>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</si>
  <si>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</si>
  <si>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</si>
  <si>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</si>
  <si>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</si>
  <si>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</si>
  <si>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</si>
  <si>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</si>
  <si>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</si>
  <si>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</si>
  <si>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</si>
  <si>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</si>
  <si>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</si>
  <si>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</si>
  <si>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</si>
  <si>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</si>
  <si>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</si>
  <si>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</si>
  <si>
    <t>有形固定資産減価償却率は類似団体より高い水準にあり、年々増加してきているが、各公共施設の長寿命化計画を作成し、施設の適切な維持管理を進めてきているところである。
今後は保育園や消防団詰所等の建替えが計画されており、老朽化した施設の計画的な除却が行われる予定である。</t>
    <rPh sb="0" eb="2">
      <t>ユウケイ</t>
    </rPh>
    <rPh sb="2" eb="4">
      <t>コテイ</t>
    </rPh>
    <rPh sb="4" eb="6">
      <t>シサン</t>
    </rPh>
    <rPh sb="6" eb="8">
      <t>ゲンカ</t>
    </rPh>
    <rPh sb="8" eb="10">
      <t>ショウキャク</t>
    </rPh>
    <rPh sb="10" eb="11">
      <t>リツ</t>
    </rPh>
    <rPh sb="12" eb="14">
      <t>ルイジ</t>
    </rPh>
    <rPh sb="14" eb="16">
      <t>ダンタイ</t>
    </rPh>
    <rPh sb="18" eb="19">
      <t>タカ</t>
    </rPh>
    <rPh sb="20" eb="22">
      <t>スイジュン</t>
    </rPh>
    <rPh sb="26" eb="28">
      <t>ネンネン</t>
    </rPh>
    <rPh sb="28" eb="30">
      <t>ゾウカ</t>
    </rPh>
    <rPh sb="38" eb="39">
      <t>カク</t>
    </rPh>
    <rPh sb="39" eb="41">
      <t>コウキョウ</t>
    </rPh>
    <rPh sb="41" eb="43">
      <t>シセツ</t>
    </rPh>
    <rPh sb="48" eb="50">
      <t>ケイカク</t>
    </rPh>
    <rPh sb="51" eb="53">
      <t>サクセイ</t>
    </rPh>
    <rPh sb="55" eb="57">
      <t>シセツ</t>
    </rPh>
    <rPh sb="58" eb="60">
      <t>テキセツ</t>
    </rPh>
    <rPh sb="61" eb="63">
      <t>イジ</t>
    </rPh>
    <rPh sb="63" eb="65">
      <t>カンリ</t>
    </rPh>
    <rPh sb="66" eb="67">
      <t>スス</t>
    </rPh>
    <rPh sb="81" eb="83">
      <t>コンゴ</t>
    </rPh>
    <rPh sb="84" eb="87">
      <t>ホイクエン</t>
    </rPh>
    <rPh sb="88" eb="91">
      <t>ショウボウダン</t>
    </rPh>
    <rPh sb="91" eb="93">
      <t>ツメショ</t>
    </rPh>
    <rPh sb="93" eb="94">
      <t>トウ</t>
    </rPh>
    <rPh sb="95" eb="96">
      <t>タ</t>
    </rPh>
    <rPh sb="96" eb="97">
      <t>カ</t>
    </rPh>
    <rPh sb="99" eb="101">
      <t>ケイカク</t>
    </rPh>
    <rPh sb="107" eb="110">
      <t>ロウキュウカ</t>
    </rPh>
    <rPh sb="112" eb="114">
      <t>シセツ</t>
    </rPh>
    <rPh sb="115" eb="118">
      <t>ケイカクテキ</t>
    </rPh>
    <rPh sb="119" eb="121">
      <t>ジョキャク</t>
    </rPh>
    <rPh sb="122" eb="123">
      <t>オコナ</t>
    </rPh>
    <rPh sb="126" eb="128">
      <t>ヨテイ</t>
    </rPh>
    <phoneticPr fontId="5"/>
  </si>
  <si>
    <t>実質公債費比率は類似団体よりも低い水準にあり、平成２８年度から続いた上昇傾向も収まりをみせた。これは、平成１５年度借入の大規模施設整備に係る発行債の償還が終了したことが要因として考えられる。
公共施設の改修は今後も計画的に行われる上、東郷中央土地区画整理事業に関連した事業に対する地方債の償還も開始されることから、公債費の額が過大にならないよう取り組んでいく必要がある。</t>
    <rPh sb="0" eb="2">
      <t>ジッシツ</t>
    </rPh>
    <rPh sb="2" eb="5">
      <t>コウサイヒ</t>
    </rPh>
    <rPh sb="5" eb="7">
      <t>ヒリツ</t>
    </rPh>
    <rPh sb="8" eb="10">
      <t>ルイジ</t>
    </rPh>
    <rPh sb="10" eb="12">
      <t>ダンタイ</t>
    </rPh>
    <rPh sb="15" eb="16">
      <t>ヒク</t>
    </rPh>
    <rPh sb="17" eb="19">
      <t>スイジュン</t>
    </rPh>
    <rPh sb="23" eb="25">
      <t>ヘイセイ</t>
    </rPh>
    <rPh sb="27" eb="29">
      <t>ネンド</t>
    </rPh>
    <rPh sb="31" eb="32">
      <t>ツヅ</t>
    </rPh>
    <rPh sb="34" eb="36">
      <t>ジョウショウ</t>
    </rPh>
    <rPh sb="36" eb="38">
      <t>ケイコウ</t>
    </rPh>
    <rPh sb="39" eb="40">
      <t>オサ</t>
    </rPh>
    <rPh sb="51" eb="53">
      <t>ヘイセイ</t>
    </rPh>
    <rPh sb="55" eb="57">
      <t>ネンド</t>
    </rPh>
    <rPh sb="57" eb="59">
      <t>カリイレ</t>
    </rPh>
    <rPh sb="65" eb="67">
      <t>セイビ</t>
    </rPh>
    <rPh sb="68" eb="69">
      <t>カカ</t>
    </rPh>
    <rPh sb="70" eb="72">
      <t>ハッコウ</t>
    </rPh>
    <rPh sb="72" eb="73">
      <t>サイ</t>
    </rPh>
    <rPh sb="74" eb="76">
      <t>ショウカン</t>
    </rPh>
    <rPh sb="77" eb="79">
      <t>シュウリョウ</t>
    </rPh>
    <rPh sb="115" eb="116">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</si>
</sst>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47738</c:v>
                </c:pt>
                <c:pt idx="2">
                  <c:v>52191</c:v>
                </c:pt>
                <c:pt idx="3">
                  <c:v>47387</c:v>
                </c:pt>
                <c:pt idx="4">
                  <c:v>51264</c:v>
                </c:pt>
              </c:numCache>
            </c:numRef>
          </c:val>
          <c:smooth val="0"/>
          <c:extLst>
            <c:ext xmlns:c16="http://schemas.microsoft.com/office/drawing/2014/chart" uri="{C3380CC4-5D6E-409C-BE32-E72D297353CC}">
              <c16:uniqueId val="{00000000-BE5C-49DB-97D0-5F0D600A56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24479</c:v>
                </c:pt>
                <c:pt idx="1">
                  <c:v>26439</c:v>
                </c:pt>
                <c:pt idx="2">
                  <c:v>28193</c:v>
                </c:pt>
                <c:pt idx="3">
                  <c:v>30064</c:v>
                </c:pt>
                <c:pt idx="4">
                  <c:v>43097</c:v>
                </c:pt>
              </c:numCache>
            </c:numRef>
          </c:val>
          <c:smooth val="0"/>
          <c:extLst>
            <c:ext xmlns:c16="http://schemas.microsoft.com/office/drawing/2014/chart" uri="{C3380CC4-5D6E-409C-BE32-E72D297353CC}">
              <c16:uniqueId val="{00000001-BE5C-49DB-97D0-5F0D600A56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5.26</c:v>
                </c:pt>
                <c:pt idx="1">
                  <c:v>4.97</c:v>
                </c:pt>
                <c:pt idx="2">
                  <c:v>4.16</c:v>
                </c:pt>
                <c:pt idx="3">
                  <c:v>5.85</c:v>
                </c:pt>
                <c:pt idx="4">
                  <c:v>4.92</c:v>
                </c:pt>
              </c:numCache>
            </c:numRef>
          </c:val>
          <c:extLst>
            <c:ext xmlns:c16="http://schemas.microsoft.com/office/drawing/2014/chart" uri="{C3380CC4-5D6E-409C-BE32-E72D297353CC}">
              <c16:uniqueId val="{00000000-9CAA-48EA-96C0-84FDC0C44D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16.37</c:v>
                </c:pt>
                <c:pt idx="1">
                  <c:v>14.62</c:v>
                </c:pt>
                <c:pt idx="2">
                  <c:v>13.7</c:v>
                </c:pt>
                <c:pt idx="3">
                  <c:v>14.37</c:v>
                </c:pt>
                <c:pt idx="4">
                  <c:v>13.65</c:v>
                </c:pt>
              </c:numCache>
            </c:numRef>
          </c:val>
          <c:extLst>
            <c:ext xmlns:c16="http://schemas.microsoft.com/office/drawing/2014/chart" uri="{C3380CC4-5D6E-409C-BE32-E72D297353CC}">
              <c16:uniqueId val="{00000001-9CAA-48EA-96C0-84FDC0C44D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-3.38</c:v>
                </c:pt>
                <c:pt idx="1">
                  <c:v>-5.21</c:v>
                </c:pt>
                <c:pt idx="2">
                  <c:v>-5.31</c:v>
                </c:pt>
                <c:pt idx="3">
                  <c:v>-0.52</c:v>
                </c:pt>
                <c:pt idx="4">
                  <c:v>-4.8</c:v>
                </c:pt>
              </c:numCache>
            </c:numRef>
          </c:val>
          <c:smooth val="0"/>
          <c:extLst>
            <c:ext xmlns:c16="http://schemas.microsoft.com/office/drawing/2014/chart" uri="{C3380CC4-5D6E-409C-BE32-E72D297353CC}">
              <c16:uniqueId val="{00000002-9CAA-48EA-96C0-84FDC0C44D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0.17</c:v>
                </c:pt>
                <c:pt idx="4">
                  <c:v>#N/A</c:v>
                </c:pt>
                <c:pt idx="5">
                  <c:v>0.22</c:v>
                </c:pt>
                <c:pt idx="6">
                  <c:v>#N/A</c:v>
                </c:pt>
                <c:pt idx="7">
                  <c:v>1.24</c:v>
                </c:pt>
                <c:pt idx="8">
                  <c:v>0</c:v>
                </c:pt>
                <c:pt idx="9">
                  <c:v>0</c:v>
                </c:pt>
              </c:numCache>
            </c:numRef>
          </c:val>
          <c:extLst>
            <c:ext xmlns:c16="http://schemas.microsoft.com/office/drawing/2014/chart" uri="{C3380CC4-5D6E-409C-BE32-E72D297353CC}">
              <c16:uniqueId val="{00000000-C08A-4A0D-932F-125C5ACF63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0.04</c:v>
                </c:pt>
                <c:pt idx="3">
                  <c:v>#N/A</c:v>
                </c:pt>
                <c:pt idx="4">
                  <c:v>0.02</c:v>
                </c:pt>
                <c:pt idx="5">
                  <c:v>#N/A</c:v>
                </c:pt>
                <c:pt idx="6">
                  <c:v>0.03</c:v>
                </c:pt>
                <c:pt idx="7">
                  <c:v>#N/A</c:v>
                </c:pt>
                <c:pt idx="8">
                  <c:v>0</c:v>
                </c:pt>
                <c:pt idx="9">
                  <c:v>0</c:v>
                </c:pt>
              </c:numCache>
            </c:numRef>
          </c:val>
          <c:extLst>
            <c:ext xmlns:c16="http://schemas.microsoft.com/office/drawing/2014/chart" uri="{C3380CC4-5D6E-409C-BE32-E72D297353CC}">
              <c16:uniqueId val="{00000001-C08A-4A0D-932F-125C5ACF63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8A-4A0D-932F-125C5ACF632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08A-4A0D-932F-125C5ACF632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0.04</c:v>
                </c:pt>
                <c:pt idx="6">
                  <c:v>#N/A</c:v>
                </c:pt>
                <c:pt idx="7">
                  <c:v>0.02</c:v>
                </c:pt>
                <c:pt idx="8">
                  <c:v>#N/A</c:v>
                </c:pt>
                <c:pt idx="9">
                  <c:v>0.01</c:v>
                </c:pt>
              </c:numCache>
            </c:numRef>
          </c:val>
          <c:extLst>
            <c:ext xmlns:c16="http://schemas.microsoft.com/office/drawing/2014/chart" uri="{C3380CC4-5D6E-409C-BE32-E72D297353CC}">
              <c16:uniqueId val="{00000004-C08A-4A0D-932F-125C5ACF632E}"/>
            </c:ext>
          </c:extLst>
        </c:ser>
        <c:ser>
          <c:idx val="5"/>
          <c:order val="5"/>
          <c:tx>
            <c:strRef>
              <c:f>データシート!$A$32</c:f>
              <c:strCache>
                <c:ptCount val="1"/>
                <c:pt idx="0">
                  <c:v>国民健康保険東郷診療所特別会計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0.12</c:v>
                </c:pt>
                <c:pt idx="4">
                  <c:v>#N/A</c:v>
                </c:pt>
                <c:pt idx="5">
                  <c:v>0.17</c:v>
                </c:pt>
                <c:pt idx="6">
                  <c:v>#N/A</c:v>
                </c:pt>
                <c:pt idx="7">
                  <c:v>0.1</c:v>
                </c:pt>
                <c:pt idx="8">
                  <c:v>#N/A</c:v>
                </c:pt>
                <c:pt idx="9">
                  <c:v>0.03</c:v>
                </c:pt>
              </c:numCache>
            </c:numRef>
          </c:val>
          <c:extLst>
            <c:ext xmlns:c16="http://schemas.microsoft.com/office/drawing/2014/chart" uri="{C3380CC4-5D6E-409C-BE32-E72D297353CC}">
              <c16:uniqueId val="{00000005-C08A-4A0D-932F-125C5ACF632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1.78</c:v>
                </c:pt>
                <c:pt idx="2">
                  <c:v>#N/A</c:v>
                </c:pt>
                <c:pt idx="3">
                  <c:v>1.76</c:v>
                </c:pt>
                <c:pt idx="4">
                  <c:v>#N/A</c:v>
                </c:pt>
                <c:pt idx="5">
                  <c:v>0.93</c:v>
                </c:pt>
                <c:pt idx="6">
                  <c:v>#N/A</c:v>
                </c:pt>
                <c:pt idx="7">
                  <c:v>0.95</c:v>
                </c:pt>
                <c:pt idx="8">
                  <c:v>#N/A</c:v>
                </c:pt>
                <c:pt idx="9">
                  <c:v>0.49</c:v>
                </c:pt>
              </c:numCache>
            </c:numRef>
          </c:val>
          <c:extLst>
            <c:ext xmlns:c16="http://schemas.microsoft.com/office/drawing/2014/chart" uri="{C3380CC4-5D6E-409C-BE32-E72D297353CC}">
              <c16:uniqueId val="{00000006-C08A-4A0D-932F-125C5ACF632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0.56000000000000005</c:v>
                </c:pt>
              </c:numCache>
            </c:numRef>
          </c:val>
          <c:extLst>
            <c:ext xmlns:c16="http://schemas.microsoft.com/office/drawing/2014/chart" uri="{C3380CC4-5D6E-409C-BE32-E72D297353CC}">
              <c16:uniqueId val="{00000007-C08A-4A0D-932F-125C5ACF632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0.89</c:v>
                </c:pt>
                <c:pt idx="2">
                  <c:v>#N/A</c:v>
                </c:pt>
                <c:pt idx="3">
                  <c:v>1.93</c:v>
                </c:pt>
                <c:pt idx="4">
                  <c:v>#N/A</c:v>
                </c:pt>
                <c:pt idx="5">
                  <c:v>7.0000000000000007E-2</c:v>
                </c:pt>
                <c:pt idx="6">
                  <c:v>#N/A</c:v>
                </c:pt>
                <c:pt idx="7">
                  <c:v>0.82</c:v>
                </c:pt>
                <c:pt idx="8">
                  <c:v>#N/A</c:v>
                </c:pt>
                <c:pt idx="9">
                  <c:v>0.82</c:v>
                </c:pt>
              </c:numCache>
            </c:numRef>
          </c:val>
          <c:extLst>
            <c:ext xmlns:c16="http://schemas.microsoft.com/office/drawing/2014/chart" uri="{C3380CC4-5D6E-409C-BE32-E72D297353CC}">
              <c16:uniqueId val="{00000008-C08A-4A0D-932F-125C5ACF63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5.25</c:v>
                </c:pt>
                <c:pt idx="2">
                  <c:v>#N/A</c:v>
                </c:pt>
                <c:pt idx="3">
                  <c:v>4.96</c:v>
                </c:pt>
                <c:pt idx="4">
                  <c:v>#N/A</c:v>
                </c:pt>
                <c:pt idx="5">
                  <c:v>4.1500000000000004</c:v>
                </c:pt>
                <c:pt idx="6">
                  <c:v>#N/A</c:v>
                </c:pt>
                <c:pt idx="7">
                  <c:v>5.74</c:v>
                </c:pt>
                <c:pt idx="8">
                  <c:v>#N/A</c:v>
                </c:pt>
                <c:pt idx="9">
                  <c:v>4.91</c:v>
                </c:pt>
              </c:numCache>
            </c:numRef>
          </c:val>
          <c:extLst>
            <c:ext xmlns:c16="http://schemas.microsoft.com/office/drawing/2014/chart" uri="{C3380CC4-5D6E-409C-BE32-E72D297353CC}">
              <c16:uniqueId val="{00000009-C08A-4A0D-932F-125C5ACF63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1103</c:v>
                </c:pt>
                <c:pt idx="5">
                  <c:v>1155</c:v>
                </c:pt>
                <c:pt idx="8">
                  <c:v>1184</c:v>
                </c:pt>
                <c:pt idx="11">
                  <c:v>1141</c:v>
                </c:pt>
                <c:pt idx="14">
                  <c:v>1142</c:v>
                </c:pt>
              </c:numCache>
            </c:numRef>
          </c:val>
          <c:extLst>
            <c:ext xmlns:c16="http://schemas.microsoft.com/office/drawing/2014/chart" uri="{C3380CC4-5D6E-409C-BE32-E72D297353CC}">
              <c16:uniqueId val="{00000000-B8FD-4A6A-A50A-AE4020E33E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FD-4A6A-A50A-AE4020E33E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165</c:v>
                </c:pt>
                <c:pt idx="3">
                  <c:v>192</c:v>
                </c:pt>
                <c:pt idx="6">
                  <c:v>191</c:v>
                </c:pt>
                <c:pt idx="9">
                  <c:v>190</c:v>
                </c:pt>
                <c:pt idx="12">
                  <c:v>163</c:v>
                </c:pt>
              </c:numCache>
            </c:numRef>
          </c:val>
          <c:extLst>
            <c:ext xmlns:c16="http://schemas.microsoft.com/office/drawing/2014/chart" uri="{C3380CC4-5D6E-409C-BE32-E72D297353CC}">
              <c16:uniqueId val="{00000002-B8FD-4A6A-A50A-AE4020E33E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36</c:v>
                </c:pt>
                <c:pt idx="6">
                  <c:v>30</c:v>
                </c:pt>
                <c:pt idx="9">
                  <c:v>28</c:v>
                </c:pt>
                <c:pt idx="12">
                  <c:v>19</c:v>
                </c:pt>
              </c:numCache>
            </c:numRef>
          </c:val>
          <c:extLst>
            <c:ext xmlns:c16="http://schemas.microsoft.com/office/drawing/2014/chart" uri="{C3380CC4-5D6E-409C-BE32-E72D297353CC}">
              <c16:uniqueId val="{00000003-B8FD-4A6A-A50A-AE4020E33E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359</c:v>
                </c:pt>
                <c:pt idx="3">
                  <c:v>354</c:v>
                </c:pt>
                <c:pt idx="6">
                  <c:v>359</c:v>
                </c:pt>
                <c:pt idx="9">
                  <c:v>351</c:v>
                </c:pt>
                <c:pt idx="12">
                  <c:v>354</c:v>
                </c:pt>
              </c:numCache>
            </c:numRef>
          </c:val>
          <c:extLst>
            <c:ext xmlns:c16="http://schemas.microsoft.com/office/drawing/2014/chart" uri="{C3380CC4-5D6E-409C-BE32-E72D297353CC}">
              <c16:uniqueId val="{00000004-B8FD-4A6A-A50A-AE4020E33E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FD-4A6A-A50A-AE4020E33E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FD-4A6A-A50A-AE4020E33E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758</c:v>
                </c:pt>
                <c:pt idx="3">
                  <c:v>798</c:v>
                </c:pt>
                <c:pt idx="6">
                  <c:v>842</c:v>
                </c:pt>
                <c:pt idx="9">
                  <c:v>824</c:v>
                </c:pt>
                <c:pt idx="12">
                  <c:v>700</c:v>
                </c:pt>
              </c:numCache>
            </c:numRef>
          </c:val>
          <c:extLst>
            <c:ext xmlns:c16="http://schemas.microsoft.com/office/drawing/2014/chart" uri="{C3380CC4-5D6E-409C-BE32-E72D297353CC}">
              <c16:uniqueId val="{00000007-B8FD-4A6A-A50A-AE4020E33E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211</c:v>
                </c:pt>
                <c:pt idx="2">
                  <c:v>#N/A</c:v>
                </c:pt>
                <c:pt idx="3">
                  <c:v>#N/A</c:v>
                </c:pt>
                <c:pt idx="4">
                  <c:v>225</c:v>
                </c:pt>
                <c:pt idx="5">
                  <c:v>#N/A</c:v>
                </c:pt>
                <c:pt idx="6">
                  <c:v>#N/A</c:v>
                </c:pt>
                <c:pt idx="7">
                  <c:v>238</c:v>
                </c:pt>
                <c:pt idx="8">
                  <c:v>#N/A</c:v>
                </c:pt>
                <c:pt idx="9">
                  <c:v>#N/A</c:v>
                </c:pt>
                <c:pt idx="10">
                  <c:v>252</c:v>
                </c:pt>
                <c:pt idx="11">
                  <c:v>#N/A</c:v>
                </c:pt>
                <c:pt idx="12">
                  <c:v>#N/A</c:v>
                </c:pt>
                <c:pt idx="13">
                  <c:v>94</c:v>
                </c:pt>
                <c:pt idx="14">
                  <c:v>#N/A</c:v>
                </c:pt>
              </c:numCache>
            </c:numRef>
          </c:val>
          <c:smooth val="0"/>
          <c:extLst>
            <c:ext xmlns:c16="http://schemas.microsoft.com/office/drawing/2014/chart" uri="{C3380CC4-5D6E-409C-BE32-E72D297353CC}">
              <c16:uniqueId val="{00000008-B8FD-4A6A-A50A-AE4020E33E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10178</c:v>
                </c:pt>
                <c:pt idx="5">
                  <c:v>9941</c:v>
                </c:pt>
                <c:pt idx="8">
                  <c:v>9854</c:v>
                </c:pt>
                <c:pt idx="11">
                  <c:v>9916</c:v>
                </c:pt>
                <c:pt idx="14">
                  <c:v>9751</c:v>
                </c:pt>
              </c:numCache>
            </c:numRef>
          </c:val>
          <c:extLst>
            <c:ext xmlns:c16="http://schemas.microsoft.com/office/drawing/2014/chart" uri="{C3380CC4-5D6E-409C-BE32-E72D297353CC}">
              <c16:uniqueId val="{00000000-A73B-4087-90B5-18CC0EF2BE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3745</c:v>
                </c:pt>
                <c:pt idx="5">
                  <c:v>3652</c:v>
                </c:pt>
                <c:pt idx="8">
                  <c:v>3569</c:v>
                </c:pt>
                <c:pt idx="11">
                  <c:v>3510</c:v>
                </c:pt>
                <c:pt idx="14">
                  <c:v>3422</c:v>
                </c:pt>
              </c:numCache>
            </c:numRef>
          </c:val>
          <c:extLst>
            <c:ext xmlns:c16="http://schemas.microsoft.com/office/drawing/2014/chart" uri="{C3380CC4-5D6E-409C-BE32-E72D297353CC}">
              <c16:uniqueId val="{00000001-A73B-4087-90B5-18CC0EF2BE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2194</c:v>
                </c:pt>
                <c:pt idx="5">
                  <c:v>2125</c:v>
                </c:pt>
                <c:pt idx="8">
                  <c:v>2206</c:v>
                </c:pt>
                <c:pt idx="11">
                  <c:v>2177</c:v>
                </c:pt>
                <c:pt idx="14">
                  <c:v>2280</c:v>
                </c:pt>
              </c:numCache>
            </c:numRef>
          </c:val>
          <c:extLst>
            <c:ext xmlns:c16="http://schemas.microsoft.com/office/drawing/2014/chart" uri="{C3380CC4-5D6E-409C-BE32-E72D297353CC}">
              <c16:uniqueId val="{00000002-A73B-4087-90B5-18CC0EF2BE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3B-4087-90B5-18CC0EF2BE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3B-4087-90B5-18CC0EF2BE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3B-4087-90B5-18CC0EF2BE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1552</c:v>
                </c:pt>
                <c:pt idx="3">
                  <c:v>1772</c:v>
                </c:pt>
                <c:pt idx="6">
                  <c:v>1595</c:v>
                </c:pt>
                <c:pt idx="9">
                  <c:v>1826</c:v>
                </c:pt>
                <c:pt idx="12">
                  <c:v>1714</c:v>
                </c:pt>
              </c:numCache>
            </c:numRef>
          </c:val>
          <c:extLst>
            <c:ext xmlns:c16="http://schemas.microsoft.com/office/drawing/2014/chart" uri="{C3380CC4-5D6E-409C-BE32-E72D297353CC}">
              <c16:uniqueId val="{00000006-A73B-4087-90B5-18CC0EF2BE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128</c:v>
                </c:pt>
                <c:pt idx="3">
                  <c:v>110</c:v>
                </c:pt>
                <c:pt idx="6">
                  <c:v>118</c:v>
                </c:pt>
                <c:pt idx="9">
                  <c:v>119</c:v>
                </c:pt>
                <c:pt idx="12">
                  <c:v>134</c:v>
                </c:pt>
              </c:numCache>
            </c:numRef>
          </c:val>
          <c:extLst>
            <c:ext xmlns:c16="http://schemas.microsoft.com/office/drawing/2014/chart" uri="{C3380CC4-5D6E-409C-BE32-E72D297353CC}">
              <c16:uniqueId val="{00000007-A73B-4087-90B5-18CC0EF2BE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4066</c:v>
                </c:pt>
                <c:pt idx="3">
                  <c:v>3787</c:v>
                </c:pt>
                <c:pt idx="6">
                  <c:v>3534</c:v>
                </c:pt>
                <c:pt idx="9">
                  <c:v>3286</c:v>
                </c:pt>
                <c:pt idx="12">
                  <c:v>3078</c:v>
                </c:pt>
              </c:numCache>
            </c:numRef>
          </c:val>
          <c:extLst>
            <c:ext xmlns:c16="http://schemas.microsoft.com/office/drawing/2014/chart" uri="{C3380CC4-5D6E-409C-BE32-E72D297353CC}">
              <c16:uniqueId val="{00000008-A73B-4087-90B5-18CC0EF2BE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1031</c:v>
                </c:pt>
                <c:pt idx="3">
                  <c:v>838</c:v>
                </c:pt>
                <c:pt idx="6">
                  <c:v>595</c:v>
                </c:pt>
                <c:pt idx="9">
                  <c:v>403</c:v>
                </c:pt>
                <c:pt idx="12">
                  <c:v>237</c:v>
                </c:pt>
              </c:numCache>
            </c:numRef>
          </c:val>
          <c:extLst>
            <c:ext xmlns:c16="http://schemas.microsoft.com/office/drawing/2014/chart" uri="{C3380CC4-5D6E-409C-BE32-E72D297353CC}">
              <c16:uniqueId val="{00000009-A73B-4087-90B5-18CC0EF2BE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8759</c:v>
                </c:pt>
                <c:pt idx="3">
                  <c:v>8610</c:v>
                </c:pt>
                <c:pt idx="6">
                  <c:v>8563</c:v>
                </c:pt>
                <c:pt idx="9">
                  <c:v>8910</c:v>
                </c:pt>
                <c:pt idx="12">
                  <c:v>9583</c:v>
                </c:pt>
              </c:numCache>
            </c:numRef>
          </c:val>
          <c:extLst>
            <c:ext xmlns:c16="http://schemas.microsoft.com/office/drawing/2014/chart" uri="{C3380CC4-5D6E-409C-BE32-E72D297353CC}">
              <c16:uniqueId val="{0000000A-A73B-4087-90B5-18CC0EF2BE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3B-4087-90B5-18CC0EF2BE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1100</c:v>
                </c:pt>
                <c:pt idx="1">
                  <c:v>1188</c:v>
                </c:pt>
                <c:pt idx="2">
                  <c:v>1129</c:v>
                </c:pt>
              </c:numCache>
            </c:numRef>
          </c:val>
          <c:extLst>
            <c:ext xmlns:c16="http://schemas.microsoft.com/office/drawing/2014/chart" uri="{C3380CC4-5D6E-409C-BE32-E72D297353CC}">
              <c16:uniqueId val="{00000000-3477-4D3B-A138-904B171CAD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310</c:v>
                </c:pt>
                <c:pt idx="1">
                  <c:v>310</c:v>
                </c:pt>
                <c:pt idx="2">
                  <c:v>464</c:v>
                </c:pt>
              </c:numCache>
            </c:numRef>
          </c:val>
          <c:extLst>
            <c:ext xmlns:c16="http://schemas.microsoft.com/office/drawing/2014/chart" uri="{C3380CC4-5D6E-409C-BE32-E72D297353CC}">
              <c16:uniqueId val="{00000001-3477-4D3B-A138-904B171CAD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353</c:v>
                </c:pt>
                <c:pt idx="1">
                  <c:v>355</c:v>
                </c:pt>
                <c:pt idx="2">
                  <c:v>311</c:v>
                </c:pt>
              </c:numCache>
            </c:numRef>
          </c:val>
          <c:extLst>
            <c:ext xmlns:c16="http://schemas.microsoft.com/office/drawing/2014/chart" uri="{C3380CC4-5D6E-409C-BE32-E72D297353CC}">
              <c16:uniqueId val="{00000002-3477-4D3B-A138-904B171CAD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{D0690B02-8AE7-4AF6-9B8D-A98D3EBF80B2}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80C-4BAB-96BC-149BF3A3AD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{6A96F16F-45CC-47F3-8C20-DAC0A0FA9389}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0C-4BAB-96BC-149BF3A3AD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{DF205D57-7503-4E28-A563-7AE8EB74C25A}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0C-4BAB-96BC-149BF3A3AD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{59131BED-31AE-4340-A5ED-A6EB2D37F08B}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0C-4BAB-96BC-149BF3A3AD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{0F25B3B5-FE18-4888-A520-1C7216B5CBE7}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0C-4BAB-96BC-149BF3A3ADF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{C9F9CD3A-8518-4ACC-9F85-D96151F96735}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80C-4BAB-96BC-149BF3A3ADF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{5129515E-9076-41B0-803D-DE51665B990B}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80C-4BAB-96BC-149BF3A3ADF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{50C5F603-6800-4C13-8C14-44DC02C40D93}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80C-4BAB-96BC-149BF3A3ADF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{671D2D51-12D5-4AAD-87B1-0563B0B4B52B}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80C-4BAB-96BC-149BF3A3AD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61.6</c:v>
                </c:pt>
                <c:pt idx="16">
                  <c:v>63.3</c:v>
                </c:pt>
                <c:pt idx="24">
                  <c:v>65.099999999999994</c:v>
                </c:pt>
                <c:pt idx="32">
                  <c:v>65.900000000000006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80C-4BAB-96BC-149BF3A3AD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{DE1234EB-DD84-4774-A213-74C66457A667}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80C-4BAB-96BC-149BF3A3AD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{61CD4480-0DFF-4CC0-8ED3-54EE855BCF33}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0C-4BAB-96BC-149BF3A3AD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{AF63D8EA-66E3-42C3-A7F2-93358FB2A491}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0C-4BAB-96BC-149BF3A3AD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{EA19A65A-58C4-47AB-8DF8-4179ACFD89C7}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0C-4BAB-96BC-149BF3A3AD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{D2B1976A-DE7A-4B0A-BD6D-75F8CA9A503C}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0C-4BAB-96BC-149BF3A3ADF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{9CDD4FEB-BAB2-41A3-A674-2D78FC54EC0B}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80C-4BAB-96BC-149BF3A3ADF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{A48D8AC0-950B-4479-8067-8CD2E77BA8C8}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80C-4BAB-96BC-149BF3A3ADF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{DD9C0AC0-8E52-4689-B89A-A54693CEDCF1}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80C-4BAB-96BC-149BF3A3ADF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{CC8302F2-8CD3-4ADE-93DF-7DB0EACE1E97}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80C-4BAB-96BC-149BF3A3AD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56.1</c:v>
                </c:pt>
                <c:pt idx="16">
                  <c:v>58.1</c:v>
                </c:pt>
                <c:pt idx="24">
                  <c:v>59.4</c:v>
                </c:pt>
                <c:pt idx="32">
                  <c:v>60.7</c:v>
                </c:pt>
              </c:numCache>
            </c:numRef>
          </c:xVal>
          <c:yVal>
            <c:numRef>
              <c:f>公会計指標分析・財政指標組合せ分析表!$BP$55:$DC$55</c:f>
              <c:numCache>
                <c:formatCode>#,##0.0;"▲ "#,##0.0</c:formatCode>
                <c:ptCount val="40"/>
                <c:pt idx="0">
                  <c:v>20.2</c:v>
                </c:pt>
                <c:pt idx="8">
                  <c:v>21</c:v>
                </c:pt>
                <c:pt idx="16">
                  <c:v>20.2</c:v>
                </c:pt>
                <c:pt idx="24">
                  <c:v>18.3</c:v>
                </c:pt>
                <c:pt idx="32">
                  <c:v>20.3</c:v>
                </c:pt>
              </c:numCache>
            </c:numRef>
          </c:yVal>
          <c:smooth val="0"/>
          <c:extLst>
            <c:ext xmlns:c16="http://schemas.microsoft.com/office/drawing/2014/chart" uri="{C3380CC4-5D6E-409C-BE32-E72D297353CC}">
              <c16:uniqueId val="{00000013-C80C-4BAB-96BC-149BF3A3ADF1}"/>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{57E07E67-F310-4D19-A73E-06FCF90CB332}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0B9-4453-9FD5-16B0461EFC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{0BD4C4C6-CC4F-4301-80D5-2547E6326110}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B9-4453-9FD5-16B0461EFC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{9B9D0CF3-D7A3-4EA2-B4B4-C2FAABC1BF17}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B9-4453-9FD5-16B0461EFC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{8DBA8BDD-6745-4DC3-921B-A9238A6D6360}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B9-4453-9FD5-16B0461EFC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{1B4A74E6-4498-4557-AC49-75095A91F0CD}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B9-4453-9FD5-16B0461EFC1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{8A7287AE-78E6-4C49-B8A3-6058B3BA4788}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0B9-4453-9FD5-16B0461EFC1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{C3D836AC-BF54-4BC3-AC23-F4178E55CEB5}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0B9-4453-9FD5-16B0461EFC1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{E39238E4-A62E-4BA5-B968-38F216AD5A08}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0B9-4453-9FD5-16B0461EFC1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{E2C37E61-2477-4282-9EBF-1E66349F778A}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0B9-4453-9FD5-16B0461EFC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2.8</c:v>
                </c:pt>
                <c:pt idx="16">
                  <c:v>3</c:v>
                </c:pt>
                <c:pt idx="24">
                  <c:v>3.2</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0B9-4453-9FD5-16B0461EFC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{A9948901-66B7-409C-AA6D-7BA22A02088B}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0B9-4453-9FD5-16B0461EFC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{7A86CB3A-6F87-4D1C-A8E5-2D2225750C0D}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B9-4453-9FD5-16B0461EFC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{0DC1EC5D-4F2D-4369-A75C-BBEAFBF1CFE7}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B9-4453-9FD5-16B0461EFC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{D34F1252-E338-4808-8C00-A505ADBF2B96}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B9-4453-9FD5-16B0461EFC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{0A06963A-9AA4-462C-9DFA-484DE79201C9}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B9-4453-9FD5-16B0461EFC1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{E05BB88A-F084-41F7-88E1-EDC4DC366D43}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0B9-4453-9FD5-16B0461EFC1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{D660480C-1FD1-4C0A-B3E8-13C43D4BDE56}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0B9-4453-9FD5-16B0461EFC1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{58795D43-45C7-4797-BE70-B370DE19C9D3}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0B9-4453-9FD5-16B0461EFC1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{486B3A26-D24A-47E9-B916-939E4A6F8AE0}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0B9-4453-9FD5-16B0461EFC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6.8</c:v>
                </c:pt>
                <c:pt idx="16">
                  <c:v>6.8</c:v>
                </c:pt>
                <c:pt idx="24">
                  <c:v>6.8</c:v>
                </c:pt>
                <c:pt idx="32">
                  <c:v>6.6</c:v>
                </c:pt>
              </c:numCache>
            </c:numRef>
          </c:xVal>
          <c:yVal>
            <c:numRef>
              <c:f>公会計指標分析・財政指標組合せ分析表!$BP$77:$DC$77</c:f>
              <c:numCache>
                <c:formatCode>#,##0.0;"▲ "#,##0.0</c:formatCode>
                <c:ptCount val="40"/>
                <c:pt idx="0">
                  <c:v>20.2</c:v>
                </c:pt>
                <c:pt idx="8">
                  <c:v>21</c:v>
                </c:pt>
                <c:pt idx="16">
                  <c:v>20.2</c:v>
                </c:pt>
                <c:pt idx="24">
                  <c:v>18.3</c:v>
                </c:pt>
                <c:pt idx="32">
                  <c:v>20.3</c:v>
                </c:pt>
              </c:numCache>
            </c:numRef>
          </c:yVal>
          <c:smooth val="0"/>
          <c:extLst>
            <c:ext xmlns:c16="http://schemas.microsoft.com/office/drawing/2014/chart" uri="{C3380CC4-5D6E-409C-BE32-E72D297353CC}">
              <c16:uniqueId val="{00000013-60B9-4453-9FD5-16B0461EFC15}"/>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いこまい館建設に係る町債の償還が完了したことにより元利償還金が減少した。</a:t>
          </a:r>
        </a:p>
        <a:p>
          <a:r>
            <a:rPr kumimoji="1" lang="ja-JP" altLang="en-US" sz="1400">
              <a:latin typeface="ＭＳ ゴシック" pitchFamily="49" charset="-128"/>
              <a:ea typeface="ＭＳ ゴシック" pitchFamily="49" charset="-128"/>
            </a:rPr>
            <a:t>　今後は、セントラル開発に係る起債の償還が始まり、元利償還金の額を押し上げるため、留意が必要。</a:t>
          </a:r>
        </a:p>
        <a:p>
          <a:r>
            <a:rPr kumimoji="1" lang="ja-JP" altLang="en-US" sz="1400">
              <a:latin typeface="ＭＳ ゴシック" pitchFamily="49" charset="-128"/>
              <a:ea typeface="ＭＳ ゴシック" pitchFamily="49" charset="-128"/>
            </a:rPr>
            <a:t>　債務負担行為に基づく支出額については、給食センター別館購入事業（</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事業）が最終年度となり、半年分の支払いとなったことで、減額となった。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が進んだことによる減、下水道事業債の償還が進んだことによる公営企業債等繰入見込額の減があったものの、公共事業等債や学校教育施設整備事業債等を新たに借り入れたことにより地方債現在高が増加したことから、将来負担額は増加した。</a:t>
          </a:r>
        </a:p>
        <a:p>
          <a:r>
            <a:rPr kumimoji="1" lang="ja-JP" altLang="en-US" sz="1400">
              <a:latin typeface="ＭＳ ゴシック" pitchFamily="49" charset="-128"/>
              <a:ea typeface="ＭＳ ゴシック" pitchFamily="49" charset="-128"/>
            </a:rPr>
            <a:t>　今後は、セントラル開発がピークを迎えたことにより、これに係る地方債残高は減少していくが、公共施設の老朽化対策を計画的に実施していくために地方債の活用を予定していることから、結果として残高は高い水準で横ばい傾向となる見込みであるため、注意が必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財政調整基金については、セントラル開発事業の影響等から、Ｈ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１の３か年で平均して毎年３億円程度の繰入れを行っており、決算剰余金についてもおおよそ同程度となっていることから、年度間の大幅な増減はない。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年度決算剰余額が例年よりも多かったことから、それに伴い基金への積立ても多くなり、基金総額は前年度よりも増額した。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令和２年度末に新たに策定する基金積立方針に沿った運用を行っていく。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・図書館整備基金：町立図書館整備の充実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・森林環境譲与税基金：森林の公益的機能の普及啓発及び木材の利用促進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・公共施設整備基金：小中学校特別教室等空調設備整備事業に充当するため取崩し、その結果、取崩額が積立額を上回ったため減額した。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・図書館整備基金：取崩しを行わず、預金利息を積み立てたため、微増した。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・森林環境譲与税基金：新たに基金を設置し、森林環境譲与税を積み立てたため、増額した。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公共施設整備基金については、基金積立方針において、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が、近年は財政調整基金や減債基金への積み立てを優先してきたため、達成はできていない。今後は、昨今の社会情勢と本町の財政状況を鑑みた新たな積立目標を設定し、それに沿った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269,894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千円を取り崩した結果、取崩額が積立額を上回ったため減額した。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基金積立方針で、令和２年度末の目標額を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億円としていたが、達成はできていない。今後は、昨今の社会情勢と本町の財政状況を鑑みた新たな積立目標を設定し、それに沿った運用を行っていく。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千円を積み立て、取崩を行わなかったため増額した。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基金積立方針において、令和２年度末の目標額を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億円としていたが、達成はできていない。今後は、昨今の社会情勢と本町の財政状況を鑑みた新たな積立目標を設定し、それに沿った運用を行っていく。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44,085
42,723
18.03
13,346,192
12,798,782
406,988
8,274,315
9,582,813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令和元年度末における本町の有形固定資産減価償却率は</a:t>
          </a:r>
          <a:r>
            <a:rPr kumimoji="1" lang="en-US" altLang="ja-JP" sz="1100">
              <a:latin typeface="ＭＳ Ｐゴシック" panose="020B0600070205080204" pitchFamily="50" charset="-128"/>
              <a:ea typeface="ＭＳ Ｐゴシック" panose="020B0600070205080204" pitchFamily="50" charset="-128"/>
            </a:rPr>
            <a:t>65.9</a:t>
          </a:r>
          <a:r>
            <a:rPr kumimoji="1" lang="ja-JP" altLang="en-US" sz="1100">
              <a:latin typeface="ＭＳ Ｐゴシック" panose="020B0600070205080204" pitchFamily="50" charset="-128"/>
              <a:ea typeface="ＭＳ Ｐゴシック" panose="020B0600070205080204" pitchFamily="50" charset="-128"/>
            </a:rPr>
            <a:t>％となっており、類似団体より高い水準にあり、増加傾向にある。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本町では建築年数が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年以上を経過し、大規模改修が必要となる公共施設が約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％に達していることから、公共施設等総合管理計画の下位計画である各施設の長寿命化計画に基づき、施設の適正な維持管理、改修及び建替えを行う予定としている。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8"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74930</xdr:rowOff>
    </xdr:from>
    <xdr:to>
      <xdr:col>7</xdr:col>
      <xdr:colOff>187325</xdr:colOff>
      <xdr:row>29</xdr:row>
      <xdr:rowOff>5080</xdr:rowOff>
    </xdr:to>
    <xdr:sp macro="" textlink="">
      <xdr:nvSpPr>
        <xdr:cNvPr id="83" name="フローチャート: 判断 82"/>
        <xdr:cNvSpPr/>
      </xdr:nvSpPr>
      <xdr:spPr>
        <a:xfrm>
          <a:off x="17145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149606</xdr:rowOff>
    </xdr:from>
    <xdr:to>
      <xdr:col>23</xdr:col>
      <xdr:colOff>136525</xdr:colOff>
      <xdr:row>30</xdr:row>
      <xdr:rowOff>79756</xdr:rowOff>
    </xdr:to>
    <xdr:sp macro="" textlink="">
      <xdr:nvSpPr>
        <xdr:cNvPr id="89" name="楕円 88"/>
        <xdr:cNvSpPr/>
      </xdr:nvSpPr>
      <xdr:spPr>
        <a:xfrm>
          <a:off x="4711700" y="5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128033</xdr:rowOff>
    </xdr:from>
    <xdr:ext cx="405111" cy="259045"/>
    <xdr:sp macro="" textlink="">
      <xdr:nvSpPr>
        <xdr:cNvPr id="90" name="有形固定資産減価償却率該当値テキスト"/>
        <xdr:cNvSpPr txBox="1"/>
      </xdr:nvSpPr>
      <xdr:spPr>
        <a:xfrm>
          <a:off x="4813300" y="587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132334</xdr:rowOff>
    </xdr:from>
    <xdr:to>
      <xdr:col>19</xdr:col>
      <xdr:colOff>187325</xdr:colOff>
      <xdr:row>30</xdr:row>
      <xdr:rowOff>62484</xdr:rowOff>
    </xdr:to>
    <xdr:sp macro="" textlink="">
      <xdr:nvSpPr>
        <xdr:cNvPr id="91" name="楕円 90"/>
        <xdr:cNvSpPr/>
      </xdr:nvSpPr>
      <xdr:spPr>
        <a:xfrm>
          <a:off x="4000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11684</xdr:rowOff>
    </xdr:from>
    <xdr:to>
      <xdr:col>23</xdr:col>
      <xdr:colOff>85725</xdr:colOff>
      <xdr:row>30</xdr:row>
      <xdr:rowOff>28956</xdr:rowOff>
    </xdr:to>
    <xdr:cxnSp macro="">
      <xdr:nvCxnSpPr>
        <xdr:cNvPr id="92" name="直線コネクタ 91"/>
        <xdr:cNvCxnSpPr/>
      </xdr:nvCxnSpPr>
      <xdr:spPr>
        <a:xfrm>
          <a:off x="4051300" y="5926709"/>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93472</xdr:rowOff>
    </xdr:from>
    <xdr:to>
      <xdr:col>15</xdr:col>
      <xdr:colOff>187325</xdr:colOff>
      <xdr:row>30</xdr:row>
      <xdr:rowOff>23622</xdr:rowOff>
    </xdr:to>
    <xdr:sp macro="" textlink="">
      <xdr:nvSpPr>
        <xdr:cNvPr id="93" name="楕円 92"/>
        <xdr:cNvSpPr/>
      </xdr:nvSpPr>
      <xdr:spPr>
        <a:xfrm>
          <a:off x="3238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144272</xdr:rowOff>
    </xdr:from>
    <xdr:to>
      <xdr:col>19</xdr:col>
      <xdr:colOff>136525</xdr:colOff>
      <xdr:row>30</xdr:row>
      <xdr:rowOff>11684</xdr:rowOff>
    </xdr:to>
    <xdr:cxnSp macro="">
      <xdr:nvCxnSpPr>
        <xdr:cNvPr id="94" name="直線コネクタ 93"/>
        <xdr:cNvCxnSpPr/>
      </xdr:nvCxnSpPr>
      <xdr:spPr>
        <a:xfrm>
          <a:off x="3289300" y="5887847"/>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56769</xdr:rowOff>
    </xdr:from>
    <xdr:to>
      <xdr:col>11</xdr:col>
      <xdr:colOff>187325</xdr:colOff>
      <xdr:row>29</xdr:row>
      <xdr:rowOff>158369</xdr:rowOff>
    </xdr:to>
    <xdr:sp macro="" textlink="">
      <xdr:nvSpPr>
        <xdr:cNvPr id="95" name="楕円 94"/>
        <xdr:cNvSpPr/>
      </xdr:nvSpPr>
      <xdr:spPr>
        <a:xfrm>
          <a:off x="2476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107569</xdr:rowOff>
    </xdr:from>
    <xdr:to>
      <xdr:col>15</xdr:col>
      <xdr:colOff>136525</xdr:colOff>
      <xdr:row>29</xdr:row>
      <xdr:rowOff>144272</xdr:rowOff>
    </xdr:to>
    <xdr:cxnSp macro="">
      <xdr:nvCxnSpPr>
        <xdr:cNvPr id="96" name="直線コネクタ 95"/>
        <xdr:cNvCxnSpPr/>
      </xdr:nvCxnSpPr>
      <xdr:spPr>
        <a:xfrm>
          <a:off x="2527300" y="585114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20066</xdr:rowOff>
    </xdr:from>
    <xdr:to>
      <xdr:col>7</xdr:col>
      <xdr:colOff>187325</xdr:colOff>
      <xdr:row>29</xdr:row>
      <xdr:rowOff>121666</xdr:rowOff>
    </xdr:to>
    <xdr:sp macro="" textlink="">
      <xdr:nvSpPr>
        <xdr:cNvPr id="97" name="楕円 96"/>
        <xdr:cNvSpPr/>
      </xdr:nvSpPr>
      <xdr:spPr>
        <a:xfrm>
          <a:off x="17145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70866</xdr:rowOff>
    </xdr:from>
    <xdr:to>
      <xdr:col>11</xdr:col>
      <xdr:colOff>136525</xdr:colOff>
      <xdr:row>29</xdr:row>
      <xdr:rowOff>107569</xdr:rowOff>
    </xdr:to>
    <xdr:cxnSp macro="">
      <xdr:nvCxnSpPr>
        <xdr:cNvPr id="98" name="直線コネクタ 97"/>
        <xdr:cNvCxnSpPr/>
      </xdr:nvCxnSpPr>
      <xdr:spPr>
        <a:xfrm>
          <a:off x="1765300" y="5814441"/>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9"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100"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102" name="n_4aveValue有形固定資産減価償却率"/>
        <xdr:cNvSpPr txBox="1"/>
      </xdr:nvSpPr>
      <xdr:spPr>
        <a:xfrm>
          <a:off x="1562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53611</xdr:rowOff>
    </xdr:from>
    <xdr:ext cx="405111" cy="259045"/>
    <xdr:sp macro="" textlink="">
      <xdr:nvSpPr>
        <xdr:cNvPr id="103" name="n_1mainValue有形固定資産減価償却率"/>
        <xdr:cNvSpPr txBox="1"/>
      </xdr:nvSpPr>
      <xdr:spPr>
        <a:xfrm>
          <a:off x="3836044" y="59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14749</xdr:rowOff>
    </xdr:from>
    <xdr:ext cx="405111" cy="259045"/>
    <xdr:sp macro="" textlink="">
      <xdr:nvSpPr>
        <xdr:cNvPr id="104" name="n_2mainValue有形固定資産減価償却率"/>
        <xdr:cNvSpPr txBox="1"/>
      </xdr:nvSpPr>
      <xdr:spPr>
        <a:xfrm>
          <a:off x="30867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105" name="n_3main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112793</xdr:rowOff>
    </xdr:from>
    <xdr:ext cx="405111" cy="259045"/>
    <xdr:sp macro="" textlink="">
      <xdr:nvSpPr>
        <xdr:cNvPr id="106" name="n_4mainValue有形固定資産減価償却率"/>
        <xdr:cNvSpPr txBox="1"/>
      </xdr:nvSpPr>
      <xdr:spPr>
        <a:xfrm>
          <a:off x="1562744" y="585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本町の債務償還比率は類似団体と比較すると低い水準にあるが、平成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年度から東郷中央土地区画整理事業に関連する事業に伴う起債額が増加したことにより、今後数年間にわたり公債費の額は増加傾向となる。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また、公共施設の長寿命化事業により地方債発行額は引き続き高い水準となることが見込まれることから、将来負担額が過大にならないよう健全化を図っていく必要がある。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39522</xdr:rowOff>
    </xdr:from>
    <xdr:to>
      <xdr:col>60</xdr:col>
      <xdr:colOff>123825</xdr:colOff>
      <xdr:row>28</xdr:row>
      <xdr:rowOff>141122</xdr:rowOff>
    </xdr:to>
    <xdr:sp macro="" textlink="">
      <xdr:nvSpPr>
        <xdr:cNvPr id="145" name="フローチャート: 判断 144"/>
        <xdr:cNvSpPr/>
      </xdr:nvSpPr>
      <xdr:spPr>
        <a:xfrm>
          <a:off x="11747500" y="561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28296</xdr:rowOff>
    </xdr:from>
    <xdr:to>
      <xdr:col>76</xdr:col>
      <xdr:colOff>73025</xdr:colOff>
      <xdr:row>28</xdr:row>
      <xdr:rowOff>129896</xdr:rowOff>
    </xdr:to>
    <xdr:sp macro="" textlink="">
      <xdr:nvSpPr>
        <xdr:cNvPr id="151" name="楕円 150"/>
        <xdr:cNvSpPr/>
      </xdr:nvSpPr>
      <xdr:spPr>
        <a:xfrm>
          <a:off x="14744700" y="56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51173</xdr:rowOff>
    </xdr:from>
    <xdr:ext cx="469744" cy="259045"/>
    <xdr:sp macro="" textlink="">
      <xdr:nvSpPr>
        <xdr:cNvPr id="152" name="債務償還比率該当値テキスト"/>
        <xdr:cNvSpPr txBox="1"/>
      </xdr:nvSpPr>
      <xdr:spPr>
        <a:xfrm>
          <a:off x="14846300" y="545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144403</xdr:rowOff>
    </xdr:from>
    <xdr:to>
      <xdr:col>72</xdr:col>
      <xdr:colOff>123825</xdr:colOff>
      <xdr:row>28</xdr:row>
      <xdr:rowOff>74553</xdr:rowOff>
    </xdr:to>
    <xdr:sp macro="" textlink="">
      <xdr:nvSpPr>
        <xdr:cNvPr id="153" name="楕円 152"/>
        <xdr:cNvSpPr/>
      </xdr:nvSpPr>
      <xdr:spPr>
        <a:xfrm>
          <a:off x="14033500" y="55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23753</xdr:rowOff>
    </xdr:from>
    <xdr:to>
      <xdr:col>76</xdr:col>
      <xdr:colOff>22225</xdr:colOff>
      <xdr:row>28</xdr:row>
      <xdr:rowOff>79096</xdr:rowOff>
    </xdr:to>
    <xdr:cxnSp macro="">
      <xdr:nvCxnSpPr>
        <xdr:cNvPr id="154" name="直線コネクタ 153"/>
        <xdr:cNvCxnSpPr/>
      </xdr:nvCxnSpPr>
      <xdr:spPr>
        <a:xfrm>
          <a:off x="14084300" y="5595878"/>
          <a:ext cx="711200" cy="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155198</xdr:rowOff>
    </xdr:from>
    <xdr:to>
      <xdr:col>68</xdr:col>
      <xdr:colOff>123825</xdr:colOff>
      <xdr:row>28</xdr:row>
      <xdr:rowOff>85348</xdr:rowOff>
    </xdr:to>
    <xdr:sp macro="" textlink="">
      <xdr:nvSpPr>
        <xdr:cNvPr id="155" name="楕円 154"/>
        <xdr:cNvSpPr/>
      </xdr:nvSpPr>
      <xdr:spPr>
        <a:xfrm>
          <a:off x="13271500" y="5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23753</xdr:rowOff>
    </xdr:from>
    <xdr:to>
      <xdr:col>72</xdr:col>
      <xdr:colOff>73025</xdr:colOff>
      <xdr:row>28</xdr:row>
      <xdr:rowOff>34548</xdr:rowOff>
    </xdr:to>
    <xdr:cxnSp macro="">
      <xdr:nvCxnSpPr>
        <xdr:cNvPr id="156" name="直線コネクタ 155"/>
        <xdr:cNvCxnSpPr/>
      </xdr:nvCxnSpPr>
      <xdr:spPr>
        <a:xfrm flipV="1">
          <a:off x="13322300" y="559587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62264</xdr:rowOff>
    </xdr:from>
    <xdr:to>
      <xdr:col>64</xdr:col>
      <xdr:colOff>123825</xdr:colOff>
      <xdr:row>28</xdr:row>
      <xdr:rowOff>163864</xdr:rowOff>
    </xdr:to>
    <xdr:sp macro="" textlink="">
      <xdr:nvSpPr>
        <xdr:cNvPr id="157" name="楕円 156"/>
        <xdr:cNvSpPr/>
      </xdr:nvSpPr>
      <xdr:spPr>
        <a:xfrm>
          <a:off x="12509500" y="56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34548</xdr:rowOff>
    </xdr:from>
    <xdr:to>
      <xdr:col>68</xdr:col>
      <xdr:colOff>73025</xdr:colOff>
      <xdr:row>28</xdr:row>
      <xdr:rowOff>113064</xdr:rowOff>
    </xdr:to>
    <xdr:cxnSp macro="">
      <xdr:nvCxnSpPr>
        <xdr:cNvPr id="158" name="直線コネクタ 157"/>
        <xdr:cNvCxnSpPr/>
      </xdr:nvCxnSpPr>
      <xdr:spPr>
        <a:xfrm flipV="1">
          <a:off x="12560300" y="5606673"/>
          <a:ext cx="762000" cy="7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21818</xdr:rowOff>
    </xdr:from>
    <xdr:to>
      <xdr:col>60</xdr:col>
      <xdr:colOff>123825</xdr:colOff>
      <xdr:row>28</xdr:row>
      <xdr:rowOff>123418</xdr:rowOff>
    </xdr:to>
    <xdr:sp macro="" textlink="">
      <xdr:nvSpPr>
        <xdr:cNvPr id="159" name="楕円 158"/>
        <xdr:cNvSpPr/>
      </xdr:nvSpPr>
      <xdr:spPr>
        <a:xfrm>
          <a:off x="11747500" y="55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72618</xdr:rowOff>
    </xdr:from>
    <xdr:to>
      <xdr:col>64</xdr:col>
      <xdr:colOff>73025</xdr:colOff>
      <xdr:row>28</xdr:row>
      <xdr:rowOff>113064</xdr:rowOff>
    </xdr:to>
    <xdr:cxnSp macro="">
      <xdr:nvCxnSpPr>
        <xdr:cNvPr id="160" name="直線コネクタ 159"/>
        <xdr:cNvCxnSpPr/>
      </xdr:nvCxnSpPr>
      <xdr:spPr>
        <a:xfrm>
          <a:off x="11798300" y="5644743"/>
          <a:ext cx="762000" cy="4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132249</xdr:rowOff>
    </xdr:from>
    <xdr:ext cx="469744" cy="259045"/>
    <xdr:sp macro="" textlink="">
      <xdr:nvSpPr>
        <xdr:cNvPr id="164" name="n_4aveValue債務償還比率"/>
        <xdr:cNvSpPr txBox="1"/>
      </xdr:nvSpPr>
      <xdr:spPr>
        <a:xfrm>
          <a:off x="11563427" y="570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91080</xdr:rowOff>
    </xdr:from>
    <xdr:ext cx="469744" cy="259045"/>
    <xdr:sp macro="" textlink="">
      <xdr:nvSpPr>
        <xdr:cNvPr id="165" name="n_1mainValue債務償還比率"/>
        <xdr:cNvSpPr txBox="1"/>
      </xdr:nvSpPr>
      <xdr:spPr>
        <a:xfrm>
          <a:off x="13836727" y="53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101875</xdr:rowOff>
    </xdr:from>
    <xdr:ext cx="469744" cy="259045"/>
    <xdr:sp macro="" textlink="">
      <xdr:nvSpPr>
        <xdr:cNvPr id="166" name="n_2mainValue債務償還比率"/>
        <xdr:cNvSpPr txBox="1"/>
      </xdr:nvSpPr>
      <xdr:spPr>
        <a:xfrm>
          <a:off x="13087427" y="53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8941</xdr:rowOff>
    </xdr:from>
    <xdr:ext cx="469744" cy="259045"/>
    <xdr:sp macro="" textlink="">
      <xdr:nvSpPr>
        <xdr:cNvPr id="167" name="n_3mainValue債務償還比率"/>
        <xdr:cNvSpPr txBox="1"/>
      </xdr:nvSpPr>
      <xdr:spPr>
        <a:xfrm>
          <a:off x="12325427" y="54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139945</xdr:rowOff>
    </xdr:from>
    <xdr:ext cx="469744" cy="259045"/>
    <xdr:sp macro="" textlink="">
      <xdr:nvSpPr>
        <xdr:cNvPr id="168" name="n_4mainValue債務償還比率"/>
        <xdr:cNvSpPr txBox="1"/>
      </xdr:nvSpPr>
      <xdr:spPr>
        <a:xfrm>
          <a:off x="11563427" y="536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44,085
42,723
18.03
13,346,192
12,798,782
406,988
8,274,315
9,582,813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33020</xdr:rowOff>
    </xdr:from>
    <xdr:to>
      <xdr:col>6</xdr:col>
      <xdr:colOff>38100</xdr:colOff>
      <xdr:row>37</xdr:row>
      <xdr:rowOff>134620</xdr:rowOff>
    </xdr:to>
    <xdr:sp macro="" textlink="">
      <xdr:nvSpPr>
        <xdr:cNvPr id="67" name="フローチャート: 判断 66"/>
        <xdr:cNvSpPr/>
      </xdr:nvSpPr>
      <xdr:spPr>
        <a:xfrm>
          <a:off x="1079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4" name="【道路】&#10;有形固定資産減価償却率該当値テキスト"/>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19050</xdr:rowOff>
    </xdr:to>
    <xdr:cxnSp macro="">
      <xdr:nvCxnSpPr>
        <xdr:cNvPr id="76" name="直線コネクタ 75"/>
        <xdr:cNvCxnSpPr/>
      </xdr:nvCxnSpPr>
      <xdr:spPr>
        <a:xfrm>
          <a:off x="3797300" y="65112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97790</xdr:rowOff>
    </xdr:from>
    <xdr:to>
      <xdr:col>15</xdr:col>
      <xdr:colOff>101600</xdr:colOff>
      <xdr:row>38</xdr:row>
      <xdr:rowOff>27940</xdr:rowOff>
    </xdr:to>
    <xdr:sp macro="" textlink="">
      <xdr:nvSpPr>
        <xdr:cNvPr id="77" name="楕円 76"/>
        <xdr:cNvSpPr/>
      </xdr:nvSpPr>
      <xdr:spPr>
        <a:xfrm>
          <a:off x="2857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37</xdr:row>
      <xdr:rowOff>167640</xdr:rowOff>
    </xdr:to>
    <xdr:cxnSp macro="">
      <xdr:nvCxnSpPr>
        <xdr:cNvPr id="78" name="直線コネクタ 77"/>
        <xdr:cNvCxnSpPr/>
      </xdr:nvCxnSpPr>
      <xdr:spPr>
        <a:xfrm>
          <a:off x="2908300" y="6492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148590</xdr:rowOff>
    </xdr:to>
    <xdr:cxnSp macro="">
      <xdr:nvCxnSpPr>
        <xdr:cNvPr id="80" name="直線コネクタ 79"/>
        <xdr:cNvCxnSpPr/>
      </xdr:nvCxnSpPr>
      <xdr:spPr>
        <a:xfrm>
          <a:off x="2019300" y="64598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116205</xdr:rowOff>
    </xdr:to>
    <xdr:cxnSp macro="">
      <xdr:nvCxnSpPr>
        <xdr:cNvPr id="82" name="直線コネクタ 81"/>
        <xdr:cNvCxnSpPr/>
      </xdr:nvCxnSpPr>
      <xdr:spPr>
        <a:xfrm>
          <a:off x="1130300" y="641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125747</xdr:rowOff>
    </xdr:from>
    <xdr:ext cx="405111" cy="259045"/>
    <xdr:sp macro="" textlink="">
      <xdr:nvSpPr>
        <xdr:cNvPr id="86" name="n_4aveValue【道路】&#10;有形固定資産減価償却率"/>
        <xdr:cNvSpPr txBox="1"/>
      </xdr:nvSpPr>
      <xdr:spPr>
        <a:xfrm>
          <a:off x="927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7" name="n_1mainValue【道路】&#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8" name="n_2main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158132</xdr:rowOff>
    </xdr:from>
    <xdr:ext cx="405111" cy="259045"/>
    <xdr:sp macro="" textlink="">
      <xdr:nvSpPr>
        <xdr:cNvPr id="89" name="n_3mainValue【道路】&#10;有形固定資産減価償却率"/>
        <xdr:cNvSpPr txBox="1"/>
      </xdr:nvSpPr>
      <xdr:spPr>
        <a:xfrm>
          <a:off x="1816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90" name="n_4mainValue【道路】&#10;有形固定資産減価償却率"/>
        <xdr:cNvSpPr txBox="1"/>
      </xdr:nvSpPr>
      <xdr:spPr>
        <a:xfrm>
          <a:off x="927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42164</xdr:rowOff>
    </xdr:from>
    <xdr:to>
      <xdr:col>36</xdr:col>
      <xdr:colOff>165100</xdr:colOff>
      <xdr:row>38</xdr:row>
      <xdr:rowOff>143764</xdr:rowOff>
    </xdr:to>
    <xdr:sp macro="" textlink="">
      <xdr:nvSpPr>
        <xdr:cNvPr id="124" name="フローチャート: 判断 123"/>
        <xdr:cNvSpPr/>
      </xdr:nvSpPr>
      <xdr:spPr>
        <a:xfrm>
          <a:off x="6921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30" name="楕円 129"/>
        <xdr:cNvSpPr/>
      </xdr:nvSpPr>
      <xdr:spPr>
        <a:xfrm>
          <a:off x="10426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108983</xdr:rowOff>
    </xdr:from>
    <xdr:ext cx="469744" cy="259045"/>
    <xdr:sp macro="" textlink="">
      <xdr:nvSpPr>
        <xdr:cNvPr id="131" name="【道路】&#10;一人当たり延長該当値テキスト"/>
        <xdr:cNvSpPr txBox="1"/>
      </xdr:nvSpPr>
      <xdr:spPr>
        <a:xfrm>
          <a:off x="10515600"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128575</xdr:rowOff>
    </xdr:from>
    <xdr:to>
      <xdr:col>50</xdr:col>
      <xdr:colOff>165100</xdr:colOff>
      <xdr:row>41</xdr:row>
      <xdr:rowOff>58725</xdr:rowOff>
    </xdr:to>
    <xdr:sp macro="" textlink="">
      <xdr:nvSpPr>
        <xdr:cNvPr id="132" name="楕円 131"/>
        <xdr:cNvSpPr/>
      </xdr:nvSpPr>
      <xdr:spPr>
        <a:xfrm>
          <a:off x="9588500" y="69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7925</xdr:rowOff>
    </xdr:from>
    <xdr:to>
      <xdr:col>55</xdr:col>
      <xdr:colOff>0</xdr:colOff>
      <xdr:row>41</xdr:row>
      <xdr:rowOff>9906</xdr:rowOff>
    </xdr:to>
    <xdr:cxnSp macro="">
      <xdr:nvCxnSpPr>
        <xdr:cNvPr id="133" name="直線コネクタ 132"/>
        <xdr:cNvCxnSpPr/>
      </xdr:nvCxnSpPr>
      <xdr:spPr>
        <a:xfrm>
          <a:off x="9639300" y="7037375"/>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127241</xdr:rowOff>
    </xdr:from>
    <xdr:to>
      <xdr:col>46</xdr:col>
      <xdr:colOff>38100</xdr:colOff>
      <xdr:row>41</xdr:row>
      <xdr:rowOff>57391</xdr:rowOff>
    </xdr:to>
    <xdr:sp macro="" textlink="">
      <xdr:nvSpPr>
        <xdr:cNvPr id="134" name="楕円 133"/>
        <xdr:cNvSpPr/>
      </xdr:nvSpPr>
      <xdr:spPr>
        <a:xfrm>
          <a:off x="8699500" y="69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6591</xdr:rowOff>
    </xdr:from>
    <xdr:to>
      <xdr:col>50</xdr:col>
      <xdr:colOff>114300</xdr:colOff>
      <xdr:row>41</xdr:row>
      <xdr:rowOff>7925</xdr:rowOff>
    </xdr:to>
    <xdr:cxnSp macro="">
      <xdr:nvCxnSpPr>
        <xdr:cNvPr id="135" name="直線コネクタ 134"/>
        <xdr:cNvCxnSpPr/>
      </xdr:nvCxnSpPr>
      <xdr:spPr>
        <a:xfrm>
          <a:off x="8750300" y="703604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133756</xdr:rowOff>
    </xdr:from>
    <xdr:to>
      <xdr:col>41</xdr:col>
      <xdr:colOff>101600</xdr:colOff>
      <xdr:row>41</xdr:row>
      <xdr:rowOff>63906</xdr:rowOff>
    </xdr:to>
    <xdr:sp macro="" textlink="">
      <xdr:nvSpPr>
        <xdr:cNvPr id="136" name="楕円 135"/>
        <xdr:cNvSpPr/>
      </xdr:nvSpPr>
      <xdr:spPr>
        <a:xfrm>
          <a:off x="7810500" y="69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6591</xdr:rowOff>
    </xdr:from>
    <xdr:to>
      <xdr:col>45</xdr:col>
      <xdr:colOff>177800</xdr:colOff>
      <xdr:row>41</xdr:row>
      <xdr:rowOff>13106</xdr:rowOff>
    </xdr:to>
    <xdr:cxnSp macro="">
      <xdr:nvCxnSpPr>
        <xdr:cNvPr id="137" name="直線コネクタ 136"/>
        <xdr:cNvCxnSpPr/>
      </xdr:nvCxnSpPr>
      <xdr:spPr>
        <a:xfrm flipV="1">
          <a:off x="7861300" y="703604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131623</xdr:rowOff>
    </xdr:from>
    <xdr:to>
      <xdr:col>36</xdr:col>
      <xdr:colOff>165100</xdr:colOff>
      <xdr:row>41</xdr:row>
      <xdr:rowOff>61773</xdr:rowOff>
    </xdr:to>
    <xdr:sp macro="" textlink="">
      <xdr:nvSpPr>
        <xdr:cNvPr id="138" name="楕円 137"/>
        <xdr:cNvSpPr/>
      </xdr:nvSpPr>
      <xdr:spPr>
        <a:xfrm>
          <a:off x="6921500" y="69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10973</xdr:rowOff>
    </xdr:from>
    <xdr:to>
      <xdr:col>41</xdr:col>
      <xdr:colOff>50800</xdr:colOff>
      <xdr:row>41</xdr:row>
      <xdr:rowOff>13106</xdr:rowOff>
    </xdr:to>
    <xdr:cxnSp macro="">
      <xdr:nvCxnSpPr>
        <xdr:cNvPr id="139" name="直線コネクタ 138"/>
        <xdr:cNvCxnSpPr/>
      </xdr:nvCxnSpPr>
      <xdr:spPr>
        <a:xfrm>
          <a:off x="6972300" y="704042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160291</xdr:rowOff>
    </xdr:from>
    <xdr:ext cx="534377" cy="259045"/>
    <xdr:sp macro="" textlink="">
      <xdr:nvSpPr>
        <xdr:cNvPr id="143" name="n_4aveValue【道路】&#10;一人当たり延長"/>
        <xdr:cNvSpPr txBox="1"/>
      </xdr:nvSpPr>
      <xdr:spPr>
        <a:xfrm>
          <a:off x="6705111"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49852</xdr:rowOff>
    </xdr:from>
    <xdr:ext cx="469744" cy="259045"/>
    <xdr:sp macro="" textlink="">
      <xdr:nvSpPr>
        <xdr:cNvPr id="144" name="n_1mainValue【道路】&#10;一人当たり延長"/>
        <xdr:cNvSpPr txBox="1"/>
      </xdr:nvSpPr>
      <xdr:spPr>
        <a:xfrm>
          <a:off x="9391727" y="707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48518</xdr:rowOff>
    </xdr:from>
    <xdr:ext cx="469744" cy="259045"/>
    <xdr:sp macro="" textlink="">
      <xdr:nvSpPr>
        <xdr:cNvPr id="145" name="n_2mainValue【道路】&#10;一人当たり延長"/>
        <xdr:cNvSpPr txBox="1"/>
      </xdr:nvSpPr>
      <xdr:spPr>
        <a:xfrm>
          <a:off x="8515427" y="707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55033</xdr:rowOff>
    </xdr:from>
    <xdr:ext cx="469744" cy="259045"/>
    <xdr:sp macro="" textlink="">
      <xdr:nvSpPr>
        <xdr:cNvPr id="146" name="n_3mainValue【道路】&#10;一人当たり延長"/>
        <xdr:cNvSpPr txBox="1"/>
      </xdr:nvSpPr>
      <xdr:spPr>
        <a:xfrm>
          <a:off x="7626427" y="708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52900</xdr:rowOff>
    </xdr:from>
    <xdr:ext cx="469744" cy="259045"/>
    <xdr:sp macro="" textlink="">
      <xdr:nvSpPr>
        <xdr:cNvPr id="147" name="n_4mainValue【道路】&#10;一人当たり延長"/>
        <xdr:cNvSpPr txBox="1"/>
      </xdr:nvSpPr>
      <xdr:spPr>
        <a:xfrm>
          <a:off x="6737427" y="708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3084</xdr:rowOff>
    </xdr:from>
    <xdr:to>
      <xdr:col>6</xdr:col>
      <xdr:colOff>38100</xdr:colOff>
      <xdr:row>60</xdr:row>
      <xdr:rowOff>104684</xdr:rowOff>
    </xdr:to>
    <xdr:sp macro="" textlink="">
      <xdr:nvSpPr>
        <xdr:cNvPr id="183" name="フローチャート: 判断 182"/>
        <xdr:cNvSpPr/>
      </xdr:nvSpPr>
      <xdr:spPr>
        <a:xfrm>
          <a:off x="10795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89" name="楕円 188"/>
        <xdr:cNvSpPr/>
      </xdr:nvSpPr>
      <xdr:spPr>
        <a:xfrm>
          <a:off x="4584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14168</xdr:rowOff>
    </xdr:from>
    <xdr:ext cx="405111" cy="259045"/>
    <xdr:sp macro="" textlink="">
      <xdr:nvSpPr>
        <xdr:cNvPr id="190" name="【橋りょう・トンネル】&#10;有形固定資産減価償却率該当値テキスト"/>
        <xdr:cNvSpPr txBox="1"/>
      </xdr:nvSpPr>
      <xdr:spPr>
        <a:xfrm>
          <a:off x="4673600"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91" name="楕円 190"/>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86541</xdr:rowOff>
    </xdr:to>
    <xdr:cxnSp macro="">
      <xdr:nvCxnSpPr>
        <xdr:cNvPr id="192" name="直線コネクタ 191"/>
        <xdr:cNvCxnSpPr/>
      </xdr:nvCxnSpPr>
      <xdr:spPr>
        <a:xfrm>
          <a:off x="3797300" y="1051723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3" name="楕円 192"/>
        <xdr:cNvSpPr/>
      </xdr:nvSpPr>
      <xdr:spPr>
        <a:xfrm>
          <a:off x="2857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58783</xdr:rowOff>
    </xdr:to>
    <xdr:cxnSp macro="">
      <xdr:nvCxnSpPr>
        <xdr:cNvPr id="194" name="直線コネクタ 193"/>
        <xdr:cNvCxnSpPr/>
      </xdr:nvCxnSpPr>
      <xdr:spPr>
        <a:xfrm>
          <a:off x="2908300" y="104780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5" name="楕円 194"/>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19594</xdr:rowOff>
    </xdr:to>
    <xdr:cxnSp macro="">
      <xdr:nvCxnSpPr>
        <xdr:cNvPr id="196" name="直線コネクタ 195"/>
        <xdr:cNvCxnSpPr/>
      </xdr:nvCxnSpPr>
      <xdr:spPr>
        <a:xfrm>
          <a:off x="2019300" y="104584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91259</xdr:rowOff>
    </xdr:from>
    <xdr:to>
      <xdr:col>6</xdr:col>
      <xdr:colOff>38100</xdr:colOff>
      <xdr:row>61</xdr:row>
      <xdr:rowOff>21409</xdr:rowOff>
    </xdr:to>
    <xdr:sp macro="" textlink="">
      <xdr:nvSpPr>
        <xdr:cNvPr id="197" name="楕円 196"/>
        <xdr:cNvSpPr/>
      </xdr:nvSpPr>
      <xdr:spPr>
        <a:xfrm>
          <a:off x="1079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142059</xdr:rowOff>
    </xdr:from>
    <xdr:to>
      <xdr:col>10</xdr:col>
      <xdr:colOff>114300</xdr:colOff>
      <xdr:row>61</xdr:row>
      <xdr:rowOff>0</xdr:rowOff>
    </xdr:to>
    <xdr:cxnSp macro="">
      <xdr:nvCxnSpPr>
        <xdr:cNvPr id="198" name="直線コネクタ 197"/>
        <xdr:cNvCxnSpPr/>
      </xdr:nvCxnSpPr>
      <xdr:spPr>
        <a:xfrm>
          <a:off x="1130300" y="104290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202" name="n_4aveValue【橋りょう・トンネル】&#10;有形固定資産減価償却率"/>
        <xdr:cNvSpPr txBox="1"/>
      </xdr:nvSpPr>
      <xdr:spPr>
        <a:xfrm>
          <a:off x="927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203" name="n_1mainValue【橋りょう・トンネル】&#10;有形固定資産減価償却率"/>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4" name="n_2mainValue【橋りょう・トンネ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5" name="n_3mainValue【橋りょう・トンネ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6" name="n_4main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27794</xdr:rowOff>
    </xdr:from>
    <xdr:to>
      <xdr:col>36</xdr:col>
      <xdr:colOff>165100</xdr:colOff>
      <xdr:row>64</xdr:row>
      <xdr:rowOff>129394</xdr:rowOff>
    </xdr:to>
    <xdr:sp macro="" textlink="">
      <xdr:nvSpPr>
        <xdr:cNvPr id="242" name="フローチャート: 判断 241"/>
        <xdr:cNvSpPr/>
      </xdr:nvSpPr>
      <xdr:spPr>
        <a:xfrm>
          <a:off x="6921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36231</xdr:rowOff>
    </xdr:from>
    <xdr:to>
      <xdr:col>55</xdr:col>
      <xdr:colOff>50800</xdr:colOff>
      <xdr:row>64</xdr:row>
      <xdr:rowOff>137831</xdr:rowOff>
    </xdr:to>
    <xdr:sp macro="" textlink="">
      <xdr:nvSpPr>
        <xdr:cNvPr id="248" name="楕円 247"/>
        <xdr:cNvSpPr/>
      </xdr:nvSpPr>
      <xdr:spPr>
        <a:xfrm>
          <a:off x="10426700" y="110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9" name="【橋りょう・トンネル】&#10;一人当たり有形固定資産（償却資産）額該当値テキスト"/>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35869</xdr:rowOff>
    </xdr:from>
    <xdr:to>
      <xdr:col>50</xdr:col>
      <xdr:colOff>165100</xdr:colOff>
      <xdr:row>64</xdr:row>
      <xdr:rowOff>137469</xdr:rowOff>
    </xdr:to>
    <xdr:sp macro="" textlink="">
      <xdr:nvSpPr>
        <xdr:cNvPr id="250" name="楕円 249"/>
        <xdr:cNvSpPr/>
      </xdr:nvSpPr>
      <xdr:spPr>
        <a:xfrm>
          <a:off x="9588500" y="1100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86669</xdr:rowOff>
    </xdr:from>
    <xdr:to>
      <xdr:col>55</xdr:col>
      <xdr:colOff>0</xdr:colOff>
      <xdr:row>64</xdr:row>
      <xdr:rowOff>87031</xdr:rowOff>
    </xdr:to>
    <xdr:cxnSp macro="">
      <xdr:nvCxnSpPr>
        <xdr:cNvPr id="251" name="直線コネクタ 250"/>
        <xdr:cNvCxnSpPr/>
      </xdr:nvCxnSpPr>
      <xdr:spPr>
        <a:xfrm>
          <a:off x="9639300" y="11059469"/>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35029</xdr:rowOff>
    </xdr:from>
    <xdr:to>
      <xdr:col>46</xdr:col>
      <xdr:colOff>38100</xdr:colOff>
      <xdr:row>64</xdr:row>
      <xdr:rowOff>136629</xdr:rowOff>
    </xdr:to>
    <xdr:sp macro="" textlink="">
      <xdr:nvSpPr>
        <xdr:cNvPr id="252" name="楕円 251"/>
        <xdr:cNvSpPr/>
      </xdr:nvSpPr>
      <xdr:spPr>
        <a:xfrm>
          <a:off x="8699500" y="110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85829</xdr:rowOff>
    </xdr:from>
    <xdr:to>
      <xdr:col>50</xdr:col>
      <xdr:colOff>114300</xdr:colOff>
      <xdr:row>64</xdr:row>
      <xdr:rowOff>86669</xdr:rowOff>
    </xdr:to>
    <xdr:cxnSp macro="">
      <xdr:nvCxnSpPr>
        <xdr:cNvPr id="253" name="直線コネクタ 252"/>
        <xdr:cNvCxnSpPr/>
      </xdr:nvCxnSpPr>
      <xdr:spPr>
        <a:xfrm>
          <a:off x="8750300" y="11058629"/>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35233</xdr:rowOff>
    </xdr:from>
    <xdr:to>
      <xdr:col>41</xdr:col>
      <xdr:colOff>101600</xdr:colOff>
      <xdr:row>64</xdr:row>
      <xdr:rowOff>136833</xdr:rowOff>
    </xdr:to>
    <xdr:sp macro="" textlink="">
      <xdr:nvSpPr>
        <xdr:cNvPr id="254" name="楕円 253"/>
        <xdr:cNvSpPr/>
      </xdr:nvSpPr>
      <xdr:spPr>
        <a:xfrm>
          <a:off x="7810500" y="110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85829</xdr:rowOff>
    </xdr:from>
    <xdr:to>
      <xdr:col>45</xdr:col>
      <xdr:colOff>177800</xdr:colOff>
      <xdr:row>64</xdr:row>
      <xdr:rowOff>86033</xdr:rowOff>
    </xdr:to>
    <xdr:cxnSp macro="">
      <xdr:nvCxnSpPr>
        <xdr:cNvPr id="255" name="直線コネクタ 254"/>
        <xdr:cNvCxnSpPr/>
      </xdr:nvCxnSpPr>
      <xdr:spPr>
        <a:xfrm flipV="1">
          <a:off x="7861300" y="11058629"/>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34732</xdr:rowOff>
    </xdr:from>
    <xdr:to>
      <xdr:col>36</xdr:col>
      <xdr:colOff>165100</xdr:colOff>
      <xdr:row>64</xdr:row>
      <xdr:rowOff>136332</xdr:rowOff>
    </xdr:to>
    <xdr:sp macro="" textlink="">
      <xdr:nvSpPr>
        <xdr:cNvPr id="256" name="楕円 255"/>
        <xdr:cNvSpPr/>
      </xdr:nvSpPr>
      <xdr:spPr>
        <a:xfrm>
          <a:off x="6921500" y="110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85532</xdr:rowOff>
    </xdr:from>
    <xdr:to>
      <xdr:col>41</xdr:col>
      <xdr:colOff>50800</xdr:colOff>
      <xdr:row>64</xdr:row>
      <xdr:rowOff>86033</xdr:rowOff>
    </xdr:to>
    <xdr:cxnSp macro="">
      <xdr:nvCxnSpPr>
        <xdr:cNvPr id="257" name="直線コネクタ 256"/>
        <xdr:cNvCxnSpPr/>
      </xdr:nvCxnSpPr>
      <xdr:spPr>
        <a:xfrm>
          <a:off x="6972300" y="11058332"/>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145921</xdr:rowOff>
    </xdr:from>
    <xdr:ext cx="599010" cy="259045"/>
    <xdr:sp macro="" textlink="">
      <xdr:nvSpPr>
        <xdr:cNvPr id="261" name="n_4aveValue【橋りょう・トンネル】&#10;一人当たり有形固定資産（償却資産）額"/>
        <xdr:cNvSpPr txBox="1"/>
      </xdr:nvSpPr>
      <xdr:spPr>
        <a:xfrm>
          <a:off x="6672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128596</xdr:rowOff>
    </xdr:from>
    <xdr:ext cx="599010" cy="259045"/>
    <xdr:sp macro="" textlink="">
      <xdr:nvSpPr>
        <xdr:cNvPr id="262" name="n_1mainValue【橋りょう・トンネル】&#10;一人当たり有形固定資産（償却資産）額"/>
        <xdr:cNvSpPr txBox="1"/>
      </xdr:nvSpPr>
      <xdr:spPr>
        <a:xfrm>
          <a:off x="9327095" y="1110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127756</xdr:rowOff>
    </xdr:from>
    <xdr:ext cx="599010" cy="259045"/>
    <xdr:sp macro="" textlink="">
      <xdr:nvSpPr>
        <xdr:cNvPr id="263" name="n_2mainValue【橋りょう・トンネル】&#10;一人当たり有形固定資産（償却資産）額"/>
        <xdr:cNvSpPr txBox="1"/>
      </xdr:nvSpPr>
      <xdr:spPr>
        <a:xfrm>
          <a:off x="8450795" y="111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127960</xdr:rowOff>
    </xdr:from>
    <xdr:ext cx="599010" cy="259045"/>
    <xdr:sp macro="" textlink="">
      <xdr:nvSpPr>
        <xdr:cNvPr id="264" name="n_3mainValue【橋りょう・トンネル】&#10;一人当たり有形固定資産（償却資産）額"/>
        <xdr:cNvSpPr txBox="1"/>
      </xdr:nvSpPr>
      <xdr:spPr>
        <a:xfrm>
          <a:off x="7561795" y="1110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127459</xdr:rowOff>
    </xdr:from>
    <xdr:ext cx="599010" cy="259045"/>
    <xdr:sp macro="" textlink="">
      <xdr:nvSpPr>
        <xdr:cNvPr id="265" name="n_4mainValue【橋りょう・トンネル】&#10;一人当たり有形固定資産（償却資産）額"/>
        <xdr:cNvSpPr txBox="1"/>
      </xdr:nvSpPr>
      <xdr:spPr>
        <a:xfrm>
          <a:off x="6672795" y="1110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23" name="直線コネクタ 32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7" name="直線コネクタ 32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28"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9" name="フローチャート: 判断 32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30" name="フローチャート: 判断 32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31" name="フローチャート: 判断 33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32" name="フローチャート: 判断 33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162560</xdr:rowOff>
    </xdr:from>
    <xdr:to>
      <xdr:col>67</xdr:col>
      <xdr:colOff>101600</xdr:colOff>
      <xdr:row>38</xdr:row>
      <xdr:rowOff>92710</xdr:rowOff>
    </xdr:to>
    <xdr:sp macro="" textlink="">
      <xdr:nvSpPr>
        <xdr:cNvPr id="333" name="フローチャート: 判断 332"/>
        <xdr:cNvSpPr/>
      </xdr:nvSpPr>
      <xdr:spPr>
        <a:xfrm>
          <a:off x="1276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12337</xdr:rowOff>
    </xdr:from>
    <xdr:to>
      <xdr:col>85</xdr:col>
      <xdr:colOff>177800</xdr:colOff>
      <xdr:row>39</xdr:row>
      <xdr:rowOff>113937</xdr:rowOff>
    </xdr:to>
    <xdr:sp macro="" textlink="">
      <xdr:nvSpPr>
        <xdr:cNvPr id="339" name="楕円 338"/>
        <xdr:cNvSpPr/>
      </xdr:nvSpPr>
      <xdr:spPr>
        <a:xfrm>
          <a:off x="16268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162214</xdr:rowOff>
    </xdr:from>
    <xdr:ext cx="405111" cy="259045"/>
    <xdr:sp macro="" textlink="">
      <xdr:nvSpPr>
        <xdr:cNvPr id="340" name="【認定こども園・幼稚園・保育所】&#10;有形固定資産減価償却率該当値テキスト"/>
        <xdr:cNvSpPr txBox="1"/>
      </xdr:nvSpPr>
      <xdr:spPr>
        <a:xfrm>
          <a:off x="16357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341" name="楕円 340"/>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63137</xdr:rowOff>
    </xdr:to>
    <xdr:cxnSp macro="">
      <xdr:nvCxnSpPr>
        <xdr:cNvPr id="342" name="直線コネクタ 341"/>
        <xdr:cNvCxnSpPr/>
      </xdr:nvCxnSpPr>
      <xdr:spPr>
        <a:xfrm>
          <a:off x="15481300" y="674478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53159</xdr:rowOff>
    </xdr:from>
    <xdr:to>
      <xdr:col>76</xdr:col>
      <xdr:colOff>165100</xdr:colOff>
      <xdr:row>39</xdr:row>
      <xdr:rowOff>154759</xdr:rowOff>
    </xdr:to>
    <xdr:sp macro="" textlink="">
      <xdr:nvSpPr>
        <xdr:cNvPr id="343" name="楕円 342"/>
        <xdr:cNvSpPr/>
      </xdr:nvSpPr>
      <xdr:spPr>
        <a:xfrm>
          <a:off x="14541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39</xdr:row>
      <xdr:rowOff>103959</xdr:rowOff>
    </xdr:to>
    <xdr:cxnSp macro="">
      <xdr:nvCxnSpPr>
        <xdr:cNvPr id="344" name="直線コネクタ 343"/>
        <xdr:cNvCxnSpPr/>
      </xdr:nvCxnSpPr>
      <xdr:spPr>
        <a:xfrm flipV="1">
          <a:off x="14592300" y="67447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17235</xdr:rowOff>
    </xdr:from>
    <xdr:to>
      <xdr:col>72</xdr:col>
      <xdr:colOff>38100</xdr:colOff>
      <xdr:row>39</xdr:row>
      <xdr:rowOff>118835</xdr:rowOff>
    </xdr:to>
    <xdr:sp macro="" textlink="">
      <xdr:nvSpPr>
        <xdr:cNvPr id="345" name="楕円 344"/>
        <xdr:cNvSpPr/>
      </xdr:nvSpPr>
      <xdr:spPr>
        <a:xfrm>
          <a:off x="1365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68035</xdr:rowOff>
    </xdr:from>
    <xdr:to>
      <xdr:col>76</xdr:col>
      <xdr:colOff>114300</xdr:colOff>
      <xdr:row>39</xdr:row>
      <xdr:rowOff>103959</xdr:rowOff>
    </xdr:to>
    <xdr:cxnSp macro="">
      <xdr:nvCxnSpPr>
        <xdr:cNvPr id="346" name="直線コネクタ 345"/>
        <xdr:cNvCxnSpPr/>
      </xdr:nvCxnSpPr>
      <xdr:spPr>
        <a:xfrm>
          <a:off x="13703300" y="67545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7438</xdr:rowOff>
    </xdr:from>
    <xdr:to>
      <xdr:col>67</xdr:col>
      <xdr:colOff>101600</xdr:colOff>
      <xdr:row>38</xdr:row>
      <xdr:rowOff>109038</xdr:rowOff>
    </xdr:to>
    <xdr:sp macro="" textlink="">
      <xdr:nvSpPr>
        <xdr:cNvPr id="347" name="楕円 346"/>
        <xdr:cNvSpPr/>
      </xdr:nvSpPr>
      <xdr:spPr>
        <a:xfrm>
          <a:off x="12763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58238</xdr:rowOff>
    </xdr:from>
    <xdr:to>
      <xdr:col>71</xdr:col>
      <xdr:colOff>177800</xdr:colOff>
      <xdr:row>39</xdr:row>
      <xdr:rowOff>68035</xdr:rowOff>
    </xdr:to>
    <xdr:cxnSp macro="">
      <xdr:nvCxnSpPr>
        <xdr:cNvPr id="348" name="直線コネクタ 347"/>
        <xdr:cNvCxnSpPr/>
      </xdr:nvCxnSpPr>
      <xdr:spPr>
        <a:xfrm>
          <a:off x="12814300" y="6573338"/>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49"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50"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51"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109237</xdr:rowOff>
    </xdr:from>
    <xdr:ext cx="405111" cy="259045"/>
    <xdr:sp macro="" textlink="">
      <xdr:nvSpPr>
        <xdr:cNvPr id="352" name="n_4aveValue【認定こども園・幼稚園・保育所】&#10;有形固定資産減価償却率"/>
        <xdr:cNvSpPr txBox="1"/>
      </xdr:nvSpPr>
      <xdr:spPr>
        <a:xfrm>
          <a:off x="12611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353" name="n_1mainValue【認定こども園・幼稚園・保育所】&#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145886</xdr:rowOff>
    </xdr:from>
    <xdr:ext cx="405111" cy="259045"/>
    <xdr:sp macro="" textlink="">
      <xdr:nvSpPr>
        <xdr:cNvPr id="354" name="n_2mainValue【認定こども園・幼稚園・保育所】&#10;有形固定資産減価償却率"/>
        <xdr:cNvSpPr txBox="1"/>
      </xdr:nvSpPr>
      <xdr:spPr>
        <a:xfrm>
          <a:off x="14389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109962</xdr:rowOff>
    </xdr:from>
    <xdr:ext cx="405111" cy="259045"/>
    <xdr:sp macro="" textlink="">
      <xdr:nvSpPr>
        <xdr:cNvPr id="355" name="n_3mainValue【認定こども園・幼稚園・保育所】&#10;有形固定資産減価償却率"/>
        <xdr:cNvSpPr txBox="1"/>
      </xdr:nvSpPr>
      <xdr:spPr>
        <a:xfrm>
          <a:off x="13500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356" name="n_4mainValue【認定こども園・幼稚園・保育所】&#10;有形固定資産減価償却率"/>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8" name="直線コネクタ 377"/>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0" name="直線コネクタ 37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81"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82" name="直線コネクタ 381"/>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383"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4" name="フローチャート: 判断 383"/>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5" name="フローチャート: 判断 384"/>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6" name="フローチャート: 判断 385"/>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7" name="フローチャート: 判断 386"/>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388" name="フローチャート: 判断 387"/>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94" name="楕円 393"/>
        <xdr:cNvSpPr/>
      </xdr:nvSpPr>
      <xdr:spPr>
        <a:xfrm>
          <a:off x="22110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137431</xdr:rowOff>
    </xdr:from>
    <xdr:ext cx="469744" cy="259045"/>
    <xdr:sp macro="" textlink="">
      <xdr:nvSpPr>
        <xdr:cNvPr id="395" name="【認定こども園・幼稚園・保育所】&#10;一人当たり面積該当値テキスト"/>
        <xdr:cNvSpPr txBox="1"/>
      </xdr:nvSpPr>
      <xdr:spPr>
        <a:xfrm>
          <a:off x="22199600" y="665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396" name="楕円 395"/>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165354</xdr:rowOff>
    </xdr:to>
    <xdr:cxnSp macro="">
      <xdr:nvCxnSpPr>
        <xdr:cNvPr id="397" name="直線コネクタ 396"/>
        <xdr:cNvCxnSpPr/>
      </xdr:nvCxnSpPr>
      <xdr:spPr>
        <a:xfrm>
          <a:off x="21323300" y="68061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398" name="楕円 397"/>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119634</xdr:rowOff>
    </xdr:to>
    <xdr:cxnSp macro="">
      <xdr:nvCxnSpPr>
        <xdr:cNvPr id="399" name="直線コネクタ 398"/>
        <xdr:cNvCxnSpPr/>
      </xdr:nvCxnSpPr>
      <xdr:spPr>
        <a:xfrm>
          <a:off x="20434300" y="67627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00" name="楕円 399"/>
        <xdr:cNvSpPr/>
      </xdr:nvSpPr>
      <xdr:spPr>
        <a:xfrm>
          <a:off x="19494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73914</xdr:rowOff>
    </xdr:from>
    <xdr:to>
      <xdr:col>107</xdr:col>
      <xdr:colOff>50800</xdr:colOff>
      <xdr:row>39</xdr:row>
      <xdr:rowOff>76200</xdr:rowOff>
    </xdr:to>
    <xdr:cxnSp macro="">
      <xdr:nvCxnSpPr>
        <xdr:cNvPr id="401" name="直線コネクタ 400"/>
        <xdr:cNvCxnSpPr/>
      </xdr:nvCxnSpPr>
      <xdr:spPr>
        <a:xfrm>
          <a:off x="19545300" y="6760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91694</xdr:rowOff>
    </xdr:from>
    <xdr:to>
      <xdr:col>98</xdr:col>
      <xdr:colOff>38100</xdr:colOff>
      <xdr:row>39</xdr:row>
      <xdr:rowOff>21844</xdr:rowOff>
    </xdr:to>
    <xdr:sp macro="" textlink="">
      <xdr:nvSpPr>
        <xdr:cNvPr id="402" name="楕円 401"/>
        <xdr:cNvSpPr/>
      </xdr:nvSpPr>
      <xdr:spPr>
        <a:xfrm>
          <a:off x="18605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142494</xdr:rowOff>
    </xdr:from>
    <xdr:to>
      <xdr:col>102</xdr:col>
      <xdr:colOff>114300</xdr:colOff>
      <xdr:row>39</xdr:row>
      <xdr:rowOff>73914</xdr:rowOff>
    </xdr:to>
    <xdr:cxnSp macro="">
      <xdr:nvCxnSpPr>
        <xdr:cNvPr id="403" name="直線コネクタ 402"/>
        <xdr:cNvCxnSpPr/>
      </xdr:nvCxnSpPr>
      <xdr:spPr>
        <a:xfrm>
          <a:off x="18656300" y="665759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04"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05"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06"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07" name="n_4ave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15511</xdr:rowOff>
    </xdr:from>
    <xdr:ext cx="469744" cy="259045"/>
    <xdr:sp macro="" textlink="">
      <xdr:nvSpPr>
        <xdr:cNvPr id="408" name="n_1main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143527</xdr:rowOff>
    </xdr:from>
    <xdr:ext cx="469744" cy="259045"/>
    <xdr:sp macro="" textlink="">
      <xdr:nvSpPr>
        <xdr:cNvPr id="409" name="n_2mainValue【認定こども園・幼稚園・保育所】&#10;一人当たり面積"/>
        <xdr:cNvSpPr txBox="1"/>
      </xdr:nvSpPr>
      <xdr:spPr>
        <a:xfrm>
          <a:off x="20199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10" name="n_3main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38371</xdr:rowOff>
    </xdr:from>
    <xdr:ext cx="469744" cy="259045"/>
    <xdr:sp macro="" textlink="">
      <xdr:nvSpPr>
        <xdr:cNvPr id="411" name="n_4mainValue【認定こども園・幼稚園・保育所】&#10;一人当たり面積"/>
        <xdr:cNvSpPr txBox="1"/>
      </xdr:nvSpPr>
      <xdr:spPr>
        <a:xfrm>
          <a:off x="18421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6" name="直線コネクタ 435"/>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7"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8" name="直線コネクタ 437"/>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9"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40" name="直線コネクタ 439"/>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41"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2" name="フローチャート: 判断 441"/>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43" name="フローチャート: 判断 442"/>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4" name="フローチャート: 判断 443"/>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5" name="フローチャート: 判断 444"/>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46" name="フローチャート: 判断 445"/>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149225</xdr:rowOff>
    </xdr:from>
    <xdr:to>
      <xdr:col>85</xdr:col>
      <xdr:colOff>177800</xdr:colOff>
      <xdr:row>62</xdr:row>
      <xdr:rowOff>79375</xdr:rowOff>
    </xdr:to>
    <xdr:sp macro="" textlink="">
      <xdr:nvSpPr>
        <xdr:cNvPr id="452" name="楕円 451"/>
        <xdr:cNvSpPr/>
      </xdr:nvSpPr>
      <xdr:spPr>
        <a:xfrm>
          <a:off x="16268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127652</xdr:rowOff>
    </xdr:from>
    <xdr:ext cx="405111" cy="259045"/>
    <xdr:sp macro="" textlink="">
      <xdr:nvSpPr>
        <xdr:cNvPr id="453" name="【学校施設】&#10;有形固定資産減価償却率該当値テキスト"/>
        <xdr:cNvSpPr txBox="1"/>
      </xdr:nvSpPr>
      <xdr:spPr>
        <a:xfrm>
          <a:off x="16357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114935</xdr:rowOff>
    </xdr:from>
    <xdr:to>
      <xdr:col>81</xdr:col>
      <xdr:colOff>101600</xdr:colOff>
      <xdr:row>62</xdr:row>
      <xdr:rowOff>45085</xdr:rowOff>
    </xdr:to>
    <xdr:sp macro="" textlink="">
      <xdr:nvSpPr>
        <xdr:cNvPr id="454" name="楕円 453"/>
        <xdr:cNvSpPr/>
      </xdr:nvSpPr>
      <xdr:spPr>
        <a:xfrm>
          <a:off x="15430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165735</xdr:rowOff>
    </xdr:from>
    <xdr:to>
      <xdr:col>85</xdr:col>
      <xdr:colOff>127000</xdr:colOff>
      <xdr:row>62</xdr:row>
      <xdr:rowOff>28575</xdr:rowOff>
    </xdr:to>
    <xdr:cxnSp macro="">
      <xdr:nvCxnSpPr>
        <xdr:cNvPr id="455" name="直線コネクタ 454"/>
        <xdr:cNvCxnSpPr/>
      </xdr:nvCxnSpPr>
      <xdr:spPr>
        <a:xfrm>
          <a:off x="15481300" y="106241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456" name="楕円 455"/>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165735</xdr:rowOff>
    </xdr:to>
    <xdr:cxnSp macro="">
      <xdr:nvCxnSpPr>
        <xdr:cNvPr id="457" name="直線コネクタ 456"/>
        <xdr:cNvCxnSpPr/>
      </xdr:nvCxnSpPr>
      <xdr:spPr>
        <a:xfrm>
          <a:off x="14592300" y="1044702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458" name="楕円 457"/>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127635</xdr:rowOff>
    </xdr:from>
    <xdr:to>
      <xdr:col>76</xdr:col>
      <xdr:colOff>114300</xdr:colOff>
      <xdr:row>60</xdr:row>
      <xdr:rowOff>160020</xdr:rowOff>
    </xdr:to>
    <xdr:cxnSp macro="">
      <xdr:nvCxnSpPr>
        <xdr:cNvPr id="459" name="直線コネクタ 458"/>
        <xdr:cNvCxnSpPr/>
      </xdr:nvCxnSpPr>
      <xdr:spPr>
        <a:xfrm>
          <a:off x="13703300" y="104146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42545</xdr:rowOff>
    </xdr:from>
    <xdr:to>
      <xdr:col>67</xdr:col>
      <xdr:colOff>101600</xdr:colOff>
      <xdr:row>60</xdr:row>
      <xdr:rowOff>144145</xdr:rowOff>
    </xdr:to>
    <xdr:sp macro="" textlink="">
      <xdr:nvSpPr>
        <xdr:cNvPr id="460" name="楕円 459"/>
        <xdr:cNvSpPr/>
      </xdr:nvSpPr>
      <xdr:spPr>
        <a:xfrm>
          <a:off x="12763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93345</xdr:rowOff>
    </xdr:from>
    <xdr:to>
      <xdr:col>71</xdr:col>
      <xdr:colOff>177800</xdr:colOff>
      <xdr:row>60</xdr:row>
      <xdr:rowOff>127635</xdr:rowOff>
    </xdr:to>
    <xdr:cxnSp macro="">
      <xdr:nvCxnSpPr>
        <xdr:cNvPr id="461" name="直線コネクタ 460"/>
        <xdr:cNvCxnSpPr/>
      </xdr:nvCxnSpPr>
      <xdr:spPr>
        <a:xfrm>
          <a:off x="12814300" y="1038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62"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63"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64"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465"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36212</xdr:rowOff>
    </xdr:from>
    <xdr:ext cx="405111" cy="259045"/>
    <xdr:sp macro="" textlink="">
      <xdr:nvSpPr>
        <xdr:cNvPr id="466" name="n_1mainValue【学校施設】&#10;有形固定資産減価償却率"/>
        <xdr:cNvSpPr txBox="1"/>
      </xdr:nvSpPr>
      <xdr:spPr>
        <a:xfrm>
          <a:off x="15266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467" name="n_2mainValue【学校施設】&#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468" name="n_3mainValue【学校施設】&#10;有形固定資産減価償却率"/>
        <xdr:cNvSpPr txBox="1"/>
      </xdr:nvSpPr>
      <xdr:spPr>
        <a:xfrm>
          <a:off x="13500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135272</xdr:rowOff>
    </xdr:from>
    <xdr:ext cx="405111" cy="259045"/>
    <xdr:sp macro="" textlink="">
      <xdr:nvSpPr>
        <xdr:cNvPr id="469" name="n_4mainValue【学校施設】&#10;有形固定資産減価償却率"/>
        <xdr:cNvSpPr txBox="1"/>
      </xdr:nvSpPr>
      <xdr:spPr>
        <a:xfrm>
          <a:off x="12611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92" name="直線コネクタ 491"/>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93"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4" name="直線コネクタ 493"/>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5"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6" name="直線コネクタ 495"/>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7"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8" name="フローチャート: 判断 497"/>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9" name="フローチャート: 判断 498"/>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00" name="フローチャート: 判断 499"/>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01" name="フローチャート: 判断 500"/>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864</xdr:rowOff>
    </xdr:from>
    <xdr:to>
      <xdr:col>98</xdr:col>
      <xdr:colOff>38100</xdr:colOff>
      <xdr:row>62</xdr:row>
      <xdr:rowOff>102464</xdr:rowOff>
    </xdr:to>
    <xdr:sp macro="" textlink="">
      <xdr:nvSpPr>
        <xdr:cNvPr id="502" name="フローチャート: 判断 501"/>
        <xdr:cNvSpPr/>
      </xdr:nvSpPr>
      <xdr:spPr>
        <a:xfrm>
          <a:off x="18605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08" name="楕円 507"/>
        <xdr:cNvSpPr/>
      </xdr:nvSpPr>
      <xdr:spPr>
        <a:xfrm>
          <a:off x="221107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41470</xdr:rowOff>
    </xdr:from>
    <xdr:ext cx="469744" cy="259045"/>
    <xdr:sp macro="" textlink="">
      <xdr:nvSpPr>
        <xdr:cNvPr id="509" name="【学校施設】&#10;一人当たり面積該当値テキスト"/>
        <xdr:cNvSpPr txBox="1"/>
      </xdr:nvSpPr>
      <xdr:spPr>
        <a:xfrm>
          <a:off x="22199600" y="1067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57556</xdr:rowOff>
    </xdr:from>
    <xdr:to>
      <xdr:col>112</xdr:col>
      <xdr:colOff>38100</xdr:colOff>
      <xdr:row>62</xdr:row>
      <xdr:rowOff>159156</xdr:rowOff>
    </xdr:to>
    <xdr:sp macro="" textlink="">
      <xdr:nvSpPr>
        <xdr:cNvPr id="510" name="楕円 509"/>
        <xdr:cNvSpPr/>
      </xdr:nvSpPr>
      <xdr:spPr>
        <a:xfrm>
          <a:off x="21272500" y="106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108356</xdr:rowOff>
    </xdr:from>
    <xdr:to>
      <xdr:col>116</xdr:col>
      <xdr:colOff>63500</xdr:colOff>
      <xdr:row>62</xdr:row>
      <xdr:rowOff>113843</xdr:rowOff>
    </xdr:to>
    <xdr:cxnSp macro="">
      <xdr:nvCxnSpPr>
        <xdr:cNvPr id="511" name="直線コネクタ 510"/>
        <xdr:cNvCxnSpPr/>
      </xdr:nvCxnSpPr>
      <xdr:spPr>
        <a:xfrm>
          <a:off x="21323300" y="1073825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52527</xdr:rowOff>
    </xdr:from>
    <xdr:to>
      <xdr:col>107</xdr:col>
      <xdr:colOff>101600</xdr:colOff>
      <xdr:row>62</xdr:row>
      <xdr:rowOff>154127</xdr:rowOff>
    </xdr:to>
    <xdr:sp macro="" textlink="">
      <xdr:nvSpPr>
        <xdr:cNvPr id="512" name="楕円 511"/>
        <xdr:cNvSpPr/>
      </xdr:nvSpPr>
      <xdr:spPr>
        <a:xfrm>
          <a:off x="20383500" y="106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103327</xdr:rowOff>
    </xdr:from>
    <xdr:to>
      <xdr:col>111</xdr:col>
      <xdr:colOff>177800</xdr:colOff>
      <xdr:row>62</xdr:row>
      <xdr:rowOff>108356</xdr:rowOff>
    </xdr:to>
    <xdr:cxnSp macro="">
      <xdr:nvCxnSpPr>
        <xdr:cNvPr id="513" name="直線コネクタ 512"/>
        <xdr:cNvCxnSpPr/>
      </xdr:nvCxnSpPr>
      <xdr:spPr>
        <a:xfrm>
          <a:off x="20434300" y="1073322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514" name="楕円 513"/>
        <xdr:cNvSpPr/>
      </xdr:nvSpPr>
      <xdr:spPr>
        <a:xfrm>
          <a:off x="19494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103327</xdr:rowOff>
    </xdr:to>
    <xdr:cxnSp macro="">
      <xdr:nvCxnSpPr>
        <xdr:cNvPr id="515" name="直線コネクタ 514"/>
        <xdr:cNvCxnSpPr/>
      </xdr:nvCxnSpPr>
      <xdr:spPr>
        <a:xfrm>
          <a:off x="19545300" y="1073048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42469</xdr:rowOff>
    </xdr:from>
    <xdr:to>
      <xdr:col>98</xdr:col>
      <xdr:colOff>38100</xdr:colOff>
      <xdr:row>62</xdr:row>
      <xdr:rowOff>144069</xdr:rowOff>
    </xdr:to>
    <xdr:sp macro="" textlink="">
      <xdr:nvSpPr>
        <xdr:cNvPr id="516" name="楕円 515"/>
        <xdr:cNvSpPr/>
      </xdr:nvSpPr>
      <xdr:spPr>
        <a:xfrm>
          <a:off x="18605500" y="106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93269</xdr:rowOff>
    </xdr:from>
    <xdr:to>
      <xdr:col>102</xdr:col>
      <xdr:colOff>114300</xdr:colOff>
      <xdr:row>62</xdr:row>
      <xdr:rowOff>100584</xdr:rowOff>
    </xdr:to>
    <xdr:cxnSp macro="">
      <xdr:nvCxnSpPr>
        <xdr:cNvPr id="517" name="直線コネクタ 516"/>
        <xdr:cNvCxnSpPr/>
      </xdr:nvCxnSpPr>
      <xdr:spPr>
        <a:xfrm>
          <a:off x="18656300" y="1072316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518"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519"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520"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118991</xdr:rowOff>
    </xdr:from>
    <xdr:ext cx="469744" cy="259045"/>
    <xdr:sp macro="" textlink="">
      <xdr:nvSpPr>
        <xdr:cNvPr id="521" name="n_4aveValue【学校施設】&#10;一人当たり面積"/>
        <xdr:cNvSpPr txBox="1"/>
      </xdr:nvSpPr>
      <xdr:spPr>
        <a:xfrm>
          <a:off x="18421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4233</xdr:rowOff>
    </xdr:from>
    <xdr:ext cx="469744" cy="259045"/>
    <xdr:sp macro="" textlink="">
      <xdr:nvSpPr>
        <xdr:cNvPr id="522" name="n_1mainValue【学校施設】&#10;一人当たり面積"/>
        <xdr:cNvSpPr txBox="1"/>
      </xdr:nvSpPr>
      <xdr:spPr>
        <a:xfrm>
          <a:off x="21075727" y="104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170654</xdr:rowOff>
    </xdr:from>
    <xdr:ext cx="469744" cy="259045"/>
    <xdr:sp macro="" textlink="">
      <xdr:nvSpPr>
        <xdr:cNvPr id="523" name="n_2mainValue【学校施設】&#10;一人当たり面積"/>
        <xdr:cNvSpPr txBox="1"/>
      </xdr:nvSpPr>
      <xdr:spPr>
        <a:xfrm>
          <a:off x="20199427" y="1045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167911</xdr:rowOff>
    </xdr:from>
    <xdr:ext cx="469744" cy="259045"/>
    <xdr:sp macro="" textlink="">
      <xdr:nvSpPr>
        <xdr:cNvPr id="524" name="n_3mainValue【学校施設】&#10;一人当たり面積"/>
        <xdr:cNvSpPr txBox="1"/>
      </xdr:nvSpPr>
      <xdr:spPr>
        <a:xfrm>
          <a:off x="19310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135196</xdr:rowOff>
    </xdr:from>
    <xdr:ext cx="469744" cy="259045"/>
    <xdr:sp macro="" textlink="">
      <xdr:nvSpPr>
        <xdr:cNvPr id="525" name="n_4mainValue【学校施設】&#10;一人当たり面積"/>
        <xdr:cNvSpPr txBox="1"/>
      </xdr:nvSpPr>
      <xdr:spPr>
        <a:xfrm>
          <a:off x="18421427" y="107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56"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7" name="フローチャート: 判断 556"/>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58" name="フローチャート: 判断 557"/>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59" name="フローチャート: 判断 558"/>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60" name="フローチャート: 判断 559"/>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13426</xdr:rowOff>
    </xdr:from>
    <xdr:to>
      <xdr:col>67</xdr:col>
      <xdr:colOff>101600</xdr:colOff>
      <xdr:row>82</xdr:row>
      <xdr:rowOff>115026</xdr:rowOff>
    </xdr:to>
    <xdr:sp macro="" textlink="">
      <xdr:nvSpPr>
        <xdr:cNvPr id="561" name="フローチャート: 判断 560"/>
        <xdr:cNvSpPr/>
      </xdr:nvSpPr>
      <xdr:spPr>
        <a:xfrm>
          <a:off x="12763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567" name="楕円 566"/>
        <xdr:cNvSpPr/>
      </xdr:nvSpPr>
      <xdr:spPr>
        <a:xfrm>
          <a:off x="16268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2013</xdr:rowOff>
    </xdr:from>
    <xdr:ext cx="405111" cy="259045"/>
    <xdr:sp macro="" textlink="">
      <xdr:nvSpPr>
        <xdr:cNvPr id="568" name="【児童館】&#10;有形固定資産減価償却率該当値テキスト"/>
        <xdr:cNvSpPr txBox="1"/>
      </xdr:nvSpPr>
      <xdr:spPr>
        <a:xfrm>
          <a:off x="16357600" y="138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155484</xdr:rowOff>
    </xdr:from>
    <xdr:to>
      <xdr:col>81</xdr:col>
      <xdr:colOff>101600</xdr:colOff>
      <xdr:row>82</xdr:row>
      <xdr:rowOff>85634</xdr:rowOff>
    </xdr:to>
    <xdr:sp macro="" textlink="">
      <xdr:nvSpPr>
        <xdr:cNvPr id="569" name="楕円 568"/>
        <xdr:cNvSpPr/>
      </xdr:nvSpPr>
      <xdr:spPr>
        <a:xfrm>
          <a:off x="15430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29936</xdr:rowOff>
    </xdr:from>
    <xdr:to>
      <xdr:col>85</xdr:col>
      <xdr:colOff>127000</xdr:colOff>
      <xdr:row>82</xdr:row>
      <xdr:rowOff>34834</xdr:rowOff>
    </xdr:to>
    <xdr:cxnSp macro="">
      <xdr:nvCxnSpPr>
        <xdr:cNvPr id="570" name="直線コネクタ 569"/>
        <xdr:cNvCxnSpPr/>
      </xdr:nvCxnSpPr>
      <xdr:spPr>
        <a:xfrm flipV="1">
          <a:off x="15481300" y="1408883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71" name="楕円 570"/>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34834</xdr:rowOff>
    </xdr:to>
    <xdr:cxnSp macro="">
      <xdr:nvCxnSpPr>
        <xdr:cNvPr id="572" name="直線コネクタ 571"/>
        <xdr:cNvCxnSpPr/>
      </xdr:nvCxnSpPr>
      <xdr:spPr>
        <a:xfrm>
          <a:off x="14592300" y="1406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96701</xdr:rowOff>
    </xdr:from>
    <xdr:to>
      <xdr:col>72</xdr:col>
      <xdr:colOff>38100</xdr:colOff>
      <xdr:row>82</xdr:row>
      <xdr:rowOff>26851</xdr:rowOff>
    </xdr:to>
    <xdr:sp macro="" textlink="">
      <xdr:nvSpPr>
        <xdr:cNvPr id="573" name="楕円 572"/>
        <xdr:cNvSpPr/>
      </xdr:nvSpPr>
      <xdr:spPr>
        <a:xfrm>
          <a:off x="13652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82</xdr:row>
      <xdr:rowOff>3811</xdr:rowOff>
    </xdr:to>
    <xdr:cxnSp macro="">
      <xdr:nvCxnSpPr>
        <xdr:cNvPr id="574" name="直線コネクタ 573"/>
        <xdr:cNvCxnSpPr/>
      </xdr:nvCxnSpPr>
      <xdr:spPr>
        <a:xfrm>
          <a:off x="13703300" y="140349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62412</xdr:rowOff>
    </xdr:from>
    <xdr:to>
      <xdr:col>67</xdr:col>
      <xdr:colOff>101600</xdr:colOff>
      <xdr:row>81</xdr:row>
      <xdr:rowOff>164012</xdr:rowOff>
    </xdr:to>
    <xdr:sp macro="" textlink="">
      <xdr:nvSpPr>
        <xdr:cNvPr id="575" name="楕円 574"/>
        <xdr:cNvSpPr/>
      </xdr:nvSpPr>
      <xdr:spPr>
        <a:xfrm>
          <a:off x="12763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113212</xdr:rowOff>
    </xdr:from>
    <xdr:to>
      <xdr:col>71</xdr:col>
      <xdr:colOff>177800</xdr:colOff>
      <xdr:row>81</xdr:row>
      <xdr:rowOff>147501</xdr:rowOff>
    </xdr:to>
    <xdr:cxnSp macro="">
      <xdr:nvCxnSpPr>
        <xdr:cNvPr id="576" name="直線コネクタ 575"/>
        <xdr:cNvCxnSpPr/>
      </xdr:nvCxnSpPr>
      <xdr:spPr>
        <a:xfrm>
          <a:off x="12814300" y="1400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577"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578"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579"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106153</xdr:rowOff>
    </xdr:from>
    <xdr:ext cx="405111" cy="259045"/>
    <xdr:sp macro="" textlink="">
      <xdr:nvSpPr>
        <xdr:cNvPr id="580" name="n_4aveValue【児童館】&#10;有形固定資産減価償却率"/>
        <xdr:cNvSpPr txBox="1"/>
      </xdr:nvSpPr>
      <xdr:spPr>
        <a:xfrm>
          <a:off x="12611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76761</xdr:rowOff>
    </xdr:from>
    <xdr:ext cx="405111" cy="259045"/>
    <xdr:sp macro="" textlink="">
      <xdr:nvSpPr>
        <xdr:cNvPr id="581" name="n_1mainValue【児童館】&#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82" name="n_2main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17978</xdr:rowOff>
    </xdr:from>
    <xdr:ext cx="405111" cy="259045"/>
    <xdr:sp macro="" textlink="">
      <xdr:nvSpPr>
        <xdr:cNvPr id="583" name="n_3mainValue【児童館】&#10;有形固定資産減価償却率"/>
        <xdr:cNvSpPr txBox="1"/>
      </xdr:nvSpPr>
      <xdr:spPr>
        <a:xfrm>
          <a:off x="135007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9089</xdr:rowOff>
    </xdr:from>
    <xdr:ext cx="405111" cy="259045"/>
    <xdr:sp macro="" textlink="">
      <xdr:nvSpPr>
        <xdr:cNvPr id="584" name="n_4mainValue【児童館】&#10;有形固定資産減価償却率"/>
        <xdr:cNvSpPr txBox="1"/>
      </xdr:nvSpPr>
      <xdr:spPr>
        <a:xfrm>
          <a:off x="12611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08" name="直線コネクタ 607"/>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11"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12" name="直線コネクタ 61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3"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4" name="フローチャート: 判断 613"/>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16" name="フローチャート: 判断 615"/>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17" name="フローチャート: 判断 616"/>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18" name="フローチャート: 判断 617"/>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165100</xdr:rowOff>
    </xdr:from>
    <xdr:to>
      <xdr:col>116</xdr:col>
      <xdr:colOff>114300</xdr:colOff>
      <xdr:row>83</xdr:row>
      <xdr:rowOff>95250</xdr:rowOff>
    </xdr:to>
    <xdr:sp macro="" textlink="">
      <xdr:nvSpPr>
        <xdr:cNvPr id="624" name="楕円 623"/>
        <xdr:cNvSpPr/>
      </xdr:nvSpPr>
      <xdr:spPr>
        <a:xfrm>
          <a:off x="221107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16527</xdr:rowOff>
    </xdr:from>
    <xdr:ext cx="469744" cy="259045"/>
    <xdr:sp macro="" textlink="">
      <xdr:nvSpPr>
        <xdr:cNvPr id="625" name="【児童館】&#10;一人当たり面積該当値テキスト"/>
        <xdr:cNvSpPr txBox="1"/>
      </xdr:nvSpPr>
      <xdr:spPr>
        <a:xfrm>
          <a:off x="2219960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165100</xdr:rowOff>
    </xdr:from>
    <xdr:to>
      <xdr:col>112</xdr:col>
      <xdr:colOff>38100</xdr:colOff>
      <xdr:row>83</xdr:row>
      <xdr:rowOff>95250</xdr:rowOff>
    </xdr:to>
    <xdr:sp macro="" textlink="">
      <xdr:nvSpPr>
        <xdr:cNvPr id="626" name="楕円 625"/>
        <xdr:cNvSpPr/>
      </xdr:nvSpPr>
      <xdr:spPr>
        <a:xfrm>
          <a:off x="2127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44450</xdr:rowOff>
    </xdr:from>
    <xdr:to>
      <xdr:col>116</xdr:col>
      <xdr:colOff>63500</xdr:colOff>
      <xdr:row>83</xdr:row>
      <xdr:rowOff>44450</xdr:rowOff>
    </xdr:to>
    <xdr:cxnSp macro="">
      <xdr:nvCxnSpPr>
        <xdr:cNvPr id="627" name="直線コネクタ 626"/>
        <xdr:cNvCxnSpPr/>
      </xdr:nvCxnSpPr>
      <xdr:spPr>
        <a:xfrm>
          <a:off x="21323300" y="1427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152400</xdr:rowOff>
    </xdr:from>
    <xdr:to>
      <xdr:col>107</xdr:col>
      <xdr:colOff>101600</xdr:colOff>
      <xdr:row>83</xdr:row>
      <xdr:rowOff>82550</xdr:rowOff>
    </xdr:to>
    <xdr:sp macro="" textlink="">
      <xdr:nvSpPr>
        <xdr:cNvPr id="628" name="楕円 627"/>
        <xdr:cNvSpPr/>
      </xdr:nvSpPr>
      <xdr:spPr>
        <a:xfrm>
          <a:off x="20383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31750</xdr:rowOff>
    </xdr:from>
    <xdr:to>
      <xdr:col>111</xdr:col>
      <xdr:colOff>177800</xdr:colOff>
      <xdr:row>83</xdr:row>
      <xdr:rowOff>44450</xdr:rowOff>
    </xdr:to>
    <xdr:cxnSp macro="">
      <xdr:nvCxnSpPr>
        <xdr:cNvPr id="629" name="直線コネクタ 628"/>
        <xdr:cNvCxnSpPr/>
      </xdr:nvCxnSpPr>
      <xdr:spPr>
        <a:xfrm>
          <a:off x="20434300" y="1426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630" name="楕円 629"/>
        <xdr:cNvSpPr/>
      </xdr:nvSpPr>
      <xdr:spPr>
        <a:xfrm>
          <a:off x="19494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31750</xdr:rowOff>
    </xdr:from>
    <xdr:to>
      <xdr:col>107</xdr:col>
      <xdr:colOff>50800</xdr:colOff>
      <xdr:row>83</xdr:row>
      <xdr:rowOff>31750</xdr:rowOff>
    </xdr:to>
    <xdr:cxnSp macro="">
      <xdr:nvCxnSpPr>
        <xdr:cNvPr id="631" name="直線コネクタ 630"/>
        <xdr:cNvCxnSpPr/>
      </xdr:nvCxnSpPr>
      <xdr:spPr>
        <a:xfrm>
          <a:off x="19545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632" name="楕円 631"/>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31750</xdr:rowOff>
    </xdr:from>
    <xdr:to>
      <xdr:col>102</xdr:col>
      <xdr:colOff>114300</xdr:colOff>
      <xdr:row>83</xdr:row>
      <xdr:rowOff>31750</xdr:rowOff>
    </xdr:to>
    <xdr:cxnSp macro="">
      <xdr:nvCxnSpPr>
        <xdr:cNvPr id="633" name="直線コネクタ 632"/>
        <xdr:cNvCxnSpPr/>
      </xdr:nvCxnSpPr>
      <xdr:spPr>
        <a:xfrm>
          <a:off x="18656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35"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36"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637" name="n_4aveValue【児童館】&#10;一人当たり面積"/>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111777</xdr:rowOff>
    </xdr:from>
    <xdr:ext cx="469744" cy="259045"/>
    <xdr:sp macro="" textlink="">
      <xdr:nvSpPr>
        <xdr:cNvPr id="638" name="n_1main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99077</xdr:rowOff>
    </xdr:from>
    <xdr:ext cx="469744" cy="259045"/>
    <xdr:sp macro="" textlink="">
      <xdr:nvSpPr>
        <xdr:cNvPr id="639" name="n_2mainValue【児童館】&#10;一人当たり面積"/>
        <xdr:cNvSpPr txBox="1"/>
      </xdr:nvSpPr>
      <xdr:spPr>
        <a:xfrm>
          <a:off x="20199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640" name="n_3mainValue【児童館】&#10;一人当たり面積"/>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641" name="n_4mainValue【児童館】&#10;一人当たり面積"/>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7" name="直線コネクタ 666"/>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70"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1" name="直線コネクタ 67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2"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3" name="フローチャート: 判断 67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4" name="フローチャート: 判断 673"/>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5" name="フローチャート: 判断 674"/>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6" name="フローチャート: 判断 675"/>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7" name="フローチャート: 判断 676"/>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46627</xdr:rowOff>
    </xdr:from>
    <xdr:to>
      <xdr:col>85</xdr:col>
      <xdr:colOff>177800</xdr:colOff>
      <xdr:row>106</xdr:row>
      <xdr:rowOff>148227</xdr:rowOff>
    </xdr:to>
    <xdr:sp macro="" textlink="">
      <xdr:nvSpPr>
        <xdr:cNvPr id="683" name="楕円 682"/>
        <xdr:cNvSpPr/>
      </xdr:nvSpPr>
      <xdr:spPr>
        <a:xfrm>
          <a:off x="16268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25054</xdr:rowOff>
    </xdr:from>
    <xdr:ext cx="405111" cy="259045"/>
    <xdr:sp macro="" textlink="">
      <xdr:nvSpPr>
        <xdr:cNvPr id="684" name="【公民館】&#10;有形固定資産減価償却率該当値テキスト"/>
        <xdr:cNvSpPr txBox="1"/>
      </xdr:nvSpPr>
      <xdr:spPr>
        <a:xfrm>
          <a:off x="16357600"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685" name="楕円 684"/>
        <xdr:cNvSpPr/>
      </xdr:nvSpPr>
      <xdr:spPr>
        <a:xfrm>
          <a:off x="15430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71301</xdr:rowOff>
    </xdr:from>
    <xdr:to>
      <xdr:col>85</xdr:col>
      <xdr:colOff>127000</xdr:colOff>
      <xdr:row>106</xdr:row>
      <xdr:rowOff>97427</xdr:rowOff>
    </xdr:to>
    <xdr:cxnSp macro="">
      <xdr:nvCxnSpPr>
        <xdr:cNvPr id="686" name="直線コネクタ 685"/>
        <xdr:cNvCxnSpPr/>
      </xdr:nvCxnSpPr>
      <xdr:spPr>
        <a:xfrm>
          <a:off x="15481300" y="182450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687" name="楕円 686"/>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37012</xdr:rowOff>
    </xdr:from>
    <xdr:to>
      <xdr:col>81</xdr:col>
      <xdr:colOff>50800</xdr:colOff>
      <xdr:row>106</xdr:row>
      <xdr:rowOff>71301</xdr:rowOff>
    </xdr:to>
    <xdr:cxnSp macro="">
      <xdr:nvCxnSpPr>
        <xdr:cNvPr id="688" name="直線コネクタ 687"/>
        <xdr:cNvCxnSpPr/>
      </xdr:nvCxnSpPr>
      <xdr:spPr>
        <a:xfrm>
          <a:off x="14592300" y="1821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123371</xdr:rowOff>
    </xdr:from>
    <xdr:to>
      <xdr:col>72</xdr:col>
      <xdr:colOff>38100</xdr:colOff>
      <xdr:row>106</xdr:row>
      <xdr:rowOff>53521</xdr:rowOff>
    </xdr:to>
    <xdr:sp macro="" textlink="">
      <xdr:nvSpPr>
        <xdr:cNvPr id="689" name="楕円 688"/>
        <xdr:cNvSpPr/>
      </xdr:nvSpPr>
      <xdr:spPr>
        <a:xfrm>
          <a:off x="13652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xdr:rowOff>
    </xdr:from>
    <xdr:to>
      <xdr:col>76</xdr:col>
      <xdr:colOff>114300</xdr:colOff>
      <xdr:row>106</xdr:row>
      <xdr:rowOff>37012</xdr:rowOff>
    </xdr:to>
    <xdr:cxnSp macro="">
      <xdr:nvCxnSpPr>
        <xdr:cNvPr id="690" name="直線コネクタ 689"/>
        <xdr:cNvCxnSpPr/>
      </xdr:nvCxnSpPr>
      <xdr:spPr>
        <a:xfrm>
          <a:off x="13703300" y="181764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113574</xdr:rowOff>
    </xdr:from>
    <xdr:to>
      <xdr:col>67</xdr:col>
      <xdr:colOff>101600</xdr:colOff>
      <xdr:row>106</xdr:row>
      <xdr:rowOff>43724</xdr:rowOff>
    </xdr:to>
    <xdr:sp macro="" textlink="">
      <xdr:nvSpPr>
        <xdr:cNvPr id="691" name="楕円 690"/>
        <xdr:cNvSpPr/>
      </xdr:nvSpPr>
      <xdr:spPr>
        <a:xfrm>
          <a:off x="12763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164374</xdr:rowOff>
    </xdr:from>
    <xdr:to>
      <xdr:col>71</xdr:col>
      <xdr:colOff>177800</xdr:colOff>
      <xdr:row>106</xdr:row>
      <xdr:rowOff>2721</xdr:rowOff>
    </xdr:to>
    <xdr:cxnSp macro="">
      <xdr:nvCxnSpPr>
        <xdr:cNvPr id="692" name="直線コネクタ 691"/>
        <xdr:cNvCxnSpPr/>
      </xdr:nvCxnSpPr>
      <xdr:spPr>
        <a:xfrm>
          <a:off x="12814300" y="1816662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3"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4"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5"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96" name="n_4aveValue【公民館】&#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697" name="n_1mainValue【公民館】&#10;有形固定資産減価償却率"/>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698" name="n_2mainValue【公民館】&#10;有形固定資産減価償却率"/>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44648</xdr:rowOff>
    </xdr:from>
    <xdr:ext cx="405111" cy="259045"/>
    <xdr:sp macro="" textlink="">
      <xdr:nvSpPr>
        <xdr:cNvPr id="699" name="n_3mainValue【公民館】&#10;有形固定資産減価償却率"/>
        <xdr:cNvSpPr txBox="1"/>
      </xdr:nvSpPr>
      <xdr:spPr>
        <a:xfrm>
          <a:off x="13500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34851</xdr:rowOff>
    </xdr:from>
    <xdr:ext cx="405111" cy="259045"/>
    <xdr:sp macro="" textlink="">
      <xdr:nvSpPr>
        <xdr:cNvPr id="700" name="n_4mainValue【公民館】&#10;有形固定資産減価償却率"/>
        <xdr:cNvSpPr txBox="1"/>
      </xdr:nvSpPr>
      <xdr:spPr>
        <a:xfrm>
          <a:off x="12611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6" name="直線コネクタ 725"/>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7"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8" name="直線コネクタ 72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31"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2" name="フローチャート: 判断 731"/>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3" name="フローチャート: 判断 732"/>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4" name="フローチャート: 判断 733"/>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5" name="フローチャート: 判断 734"/>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36" name="フローチャート: 判断 735"/>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23768</xdr:rowOff>
    </xdr:from>
    <xdr:to>
      <xdr:col>116</xdr:col>
      <xdr:colOff>114300</xdr:colOff>
      <xdr:row>107</xdr:row>
      <xdr:rowOff>125368</xdr:rowOff>
    </xdr:to>
    <xdr:sp macro="" textlink="">
      <xdr:nvSpPr>
        <xdr:cNvPr id="742" name="楕円 741"/>
        <xdr:cNvSpPr/>
      </xdr:nvSpPr>
      <xdr:spPr>
        <a:xfrm>
          <a:off x="22110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2195</xdr:rowOff>
    </xdr:from>
    <xdr:ext cx="469744" cy="259045"/>
    <xdr:sp macro="" textlink="">
      <xdr:nvSpPr>
        <xdr:cNvPr id="743" name="【公民館】&#10;一人当たり面積該当値テキスト"/>
        <xdr:cNvSpPr txBox="1"/>
      </xdr:nvSpPr>
      <xdr:spPr>
        <a:xfrm>
          <a:off x="22199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744" name="楕円 743"/>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74568</xdr:rowOff>
    </xdr:to>
    <xdr:cxnSp macro="">
      <xdr:nvCxnSpPr>
        <xdr:cNvPr id="745" name="直線コネクタ 744"/>
        <xdr:cNvCxnSpPr/>
      </xdr:nvCxnSpPr>
      <xdr:spPr>
        <a:xfrm>
          <a:off x="21323300" y="184164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746" name="楕円 745"/>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71301</xdr:rowOff>
    </xdr:to>
    <xdr:cxnSp macro="">
      <xdr:nvCxnSpPr>
        <xdr:cNvPr id="747" name="直線コネクタ 746"/>
        <xdr:cNvCxnSpPr/>
      </xdr:nvCxnSpPr>
      <xdr:spPr>
        <a:xfrm>
          <a:off x="20434300" y="1841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748" name="楕円 747"/>
        <xdr:cNvSpPr/>
      </xdr:nvSpPr>
      <xdr:spPr>
        <a:xfrm>
          <a:off x="19494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68036</xdr:rowOff>
    </xdr:to>
    <xdr:cxnSp macro="">
      <xdr:nvCxnSpPr>
        <xdr:cNvPr id="749" name="直線コネクタ 748"/>
        <xdr:cNvCxnSpPr/>
      </xdr:nvCxnSpPr>
      <xdr:spPr>
        <a:xfrm>
          <a:off x="19545300" y="1841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750" name="楕円 749"/>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68036</xdr:rowOff>
    </xdr:to>
    <xdr:cxnSp macro="">
      <xdr:nvCxnSpPr>
        <xdr:cNvPr id="751" name="直線コネクタ 750"/>
        <xdr:cNvCxnSpPr/>
      </xdr:nvCxnSpPr>
      <xdr:spPr>
        <a:xfrm>
          <a:off x="18656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52"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53"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54"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55"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113228</xdr:rowOff>
    </xdr:from>
    <xdr:ext cx="469744" cy="259045"/>
    <xdr:sp macro="" textlink="">
      <xdr:nvSpPr>
        <xdr:cNvPr id="756" name="n_1mainValue【公民館】&#10;一人当たり面積"/>
        <xdr:cNvSpPr txBox="1"/>
      </xdr:nvSpPr>
      <xdr:spPr>
        <a:xfrm>
          <a:off x="21075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757" name="n_2mainValue【公民館】&#10;一人当たり面積"/>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758" name="n_3mainValue【公民館】&#10;一人当たり面積"/>
        <xdr:cNvSpPr txBox="1"/>
      </xdr:nvSpPr>
      <xdr:spPr>
        <a:xfrm>
          <a:off x="19310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759" name="n_4mainValue【公民館】&#10;一人当たり面積"/>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学校施設の有形固定資産減価償却率は類似団体と比較して特に高くなっている。要因としては、本町の小中学校計９校のうち、８校が建築から３０年以上経過しており、保育所については公立５園すべてが建築から４０年以上経過（１園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年度に一部建替え）していることが考えられる。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保育所に関しては、平成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年度に上城保育園、諸輪保育園の集約化及び民営化が行われ、学校に関しても東郷町学校施設長寿命化計画に基づき施設の改修が行われているところである。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また、橋りょうについても、類似団体と比較すると有形固定資産減価償却率が高い状態であり、半数以上が建設後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年以上を経過しているが、東郷町橋梁長寿命化計画に基づき、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度の定期点検を行い、修繕が必要とされる橋りょうに対しては補修工事を行っている。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44,085
42,723
18.03
13,346,192
12,798,782
406,988
8,274,315
9,582,813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103777</xdr:rowOff>
    </xdr:from>
    <xdr:to>
      <xdr:col>24</xdr:col>
      <xdr:colOff>114300</xdr:colOff>
      <xdr:row>40</xdr:row>
      <xdr:rowOff>33927</xdr:rowOff>
    </xdr:to>
    <xdr:sp macro="" textlink="">
      <xdr:nvSpPr>
        <xdr:cNvPr id="74" name="楕円 73"/>
        <xdr:cNvSpPr/>
      </xdr:nvSpPr>
      <xdr:spPr>
        <a:xfrm>
          <a:off x="45847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82204</xdr:rowOff>
    </xdr:from>
    <xdr:ext cx="405111" cy="259045"/>
    <xdr:sp macro="" textlink="">
      <xdr:nvSpPr>
        <xdr:cNvPr id="75" name="【図書館】&#10;有形固定資産減価償却率該当値テキスト"/>
        <xdr:cNvSpPr txBox="1"/>
      </xdr:nvSpPr>
      <xdr:spPr>
        <a:xfrm>
          <a:off x="4673600"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77651</xdr:rowOff>
    </xdr:from>
    <xdr:to>
      <xdr:col>20</xdr:col>
      <xdr:colOff>38100</xdr:colOff>
      <xdr:row>40</xdr:row>
      <xdr:rowOff>7801</xdr:rowOff>
    </xdr:to>
    <xdr:sp macro="" textlink="">
      <xdr:nvSpPr>
        <xdr:cNvPr id="76" name="楕円 75"/>
        <xdr:cNvSpPr/>
      </xdr:nvSpPr>
      <xdr:spPr>
        <a:xfrm>
          <a:off x="3746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128451</xdr:rowOff>
    </xdr:from>
    <xdr:to>
      <xdr:col>24</xdr:col>
      <xdr:colOff>63500</xdr:colOff>
      <xdr:row>39</xdr:row>
      <xdr:rowOff>154577</xdr:rowOff>
    </xdr:to>
    <xdr:cxnSp macro="">
      <xdr:nvCxnSpPr>
        <xdr:cNvPr id="77" name="直線コネクタ 76"/>
        <xdr:cNvCxnSpPr/>
      </xdr:nvCxnSpPr>
      <xdr:spPr>
        <a:xfrm>
          <a:off x="3797300" y="68150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43362</xdr:rowOff>
    </xdr:from>
    <xdr:to>
      <xdr:col>15</xdr:col>
      <xdr:colOff>101600</xdr:colOff>
      <xdr:row>39</xdr:row>
      <xdr:rowOff>144962</xdr:rowOff>
    </xdr:to>
    <xdr:sp macro="" textlink="">
      <xdr:nvSpPr>
        <xdr:cNvPr id="78" name="楕円 77"/>
        <xdr:cNvSpPr/>
      </xdr:nvSpPr>
      <xdr:spPr>
        <a:xfrm>
          <a:off x="2857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94162</xdr:rowOff>
    </xdr:from>
    <xdr:to>
      <xdr:col>19</xdr:col>
      <xdr:colOff>177800</xdr:colOff>
      <xdr:row>39</xdr:row>
      <xdr:rowOff>128451</xdr:rowOff>
    </xdr:to>
    <xdr:cxnSp macro="">
      <xdr:nvCxnSpPr>
        <xdr:cNvPr id="79" name="直線コネクタ 78"/>
        <xdr:cNvCxnSpPr/>
      </xdr:nvCxnSpPr>
      <xdr:spPr>
        <a:xfrm>
          <a:off x="2908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9072</xdr:rowOff>
    </xdr:from>
    <xdr:to>
      <xdr:col>10</xdr:col>
      <xdr:colOff>165100</xdr:colOff>
      <xdr:row>39</xdr:row>
      <xdr:rowOff>110672</xdr:rowOff>
    </xdr:to>
    <xdr:sp macro="" textlink="">
      <xdr:nvSpPr>
        <xdr:cNvPr id="80" name="楕円 79"/>
        <xdr:cNvSpPr/>
      </xdr:nvSpPr>
      <xdr:spPr>
        <a:xfrm>
          <a:off x="1968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59872</xdr:rowOff>
    </xdr:from>
    <xdr:to>
      <xdr:col>15</xdr:col>
      <xdr:colOff>50800</xdr:colOff>
      <xdr:row>39</xdr:row>
      <xdr:rowOff>94162</xdr:rowOff>
    </xdr:to>
    <xdr:cxnSp macro="">
      <xdr:nvCxnSpPr>
        <xdr:cNvPr id="81" name="直線コネクタ 80"/>
        <xdr:cNvCxnSpPr/>
      </xdr:nvCxnSpPr>
      <xdr:spPr>
        <a:xfrm>
          <a:off x="2019300" y="67464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xdr:cNvSpPr/>
      </xdr:nvSpPr>
      <xdr:spPr>
        <a:xfrm>
          <a:off x="107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59872</xdr:rowOff>
    </xdr:to>
    <xdr:cxnSp macro="">
      <xdr:nvCxnSpPr>
        <xdr:cNvPr id="83" name="直線コネクタ 82"/>
        <xdr:cNvCxnSpPr/>
      </xdr:nvCxnSpPr>
      <xdr:spPr>
        <a:xfrm>
          <a:off x="1130300" y="673825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170378</xdr:rowOff>
    </xdr:from>
    <xdr:ext cx="405111" cy="259045"/>
    <xdr:sp macro="" textlink="">
      <xdr:nvSpPr>
        <xdr:cNvPr id="88" name="n_1mainValue【図書館】&#10;有形固定資産減価償却率"/>
        <xdr:cNvSpPr txBox="1"/>
      </xdr:nvSpPr>
      <xdr:spPr>
        <a:xfrm>
          <a:off x="35820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136089</xdr:rowOff>
    </xdr:from>
    <xdr:ext cx="405111" cy="259045"/>
    <xdr:sp macro="" textlink="">
      <xdr:nvSpPr>
        <xdr:cNvPr id="89" name="n_2mainValue【図書館】&#10;有形固定資産減価償却率"/>
        <xdr:cNvSpPr txBox="1"/>
      </xdr:nvSpPr>
      <xdr:spPr>
        <a:xfrm>
          <a:off x="2705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101799</xdr:rowOff>
    </xdr:from>
    <xdr:ext cx="405111" cy="259045"/>
    <xdr:sp macro="" textlink="">
      <xdr:nvSpPr>
        <xdr:cNvPr id="90" name="n_3mainValue【図書館】&#10;有形固定資産減価償却率"/>
        <xdr:cNvSpPr txBox="1"/>
      </xdr:nvSpPr>
      <xdr:spPr>
        <a:xfrm>
          <a:off x="1816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xdr:cNvSpPr txBox="1"/>
      </xdr:nvSpPr>
      <xdr:spPr>
        <a:xfrm>
          <a:off x="927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133985</xdr:rowOff>
    </xdr:from>
    <xdr:to>
      <xdr:col>36</xdr:col>
      <xdr:colOff>165100</xdr:colOff>
      <xdr:row>39</xdr:row>
      <xdr:rowOff>64135</xdr:rowOff>
    </xdr:to>
    <xdr:sp macro="" textlink="">
      <xdr:nvSpPr>
        <xdr:cNvPr id="121" name="フローチャート: 判断 120"/>
        <xdr:cNvSpPr/>
      </xdr:nvSpPr>
      <xdr:spPr>
        <a:xfrm>
          <a:off x="692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27" name="楕円 126"/>
        <xdr:cNvSpPr/>
      </xdr:nvSpPr>
      <xdr:spPr>
        <a:xfrm>
          <a:off x="10426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100347</xdr:rowOff>
    </xdr:from>
    <xdr:ext cx="469744" cy="259045"/>
    <xdr:sp macro="" textlink="">
      <xdr:nvSpPr>
        <xdr:cNvPr id="128" name="【図書館】&#10;一人当たり面積該当値テキスト"/>
        <xdr:cNvSpPr txBox="1"/>
      </xdr:nvSpPr>
      <xdr:spPr>
        <a:xfrm>
          <a:off x="10515600"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29" name="楕円 128"/>
        <xdr:cNvSpPr/>
      </xdr:nvSpPr>
      <xdr:spPr>
        <a:xfrm>
          <a:off x="958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64770</xdr:rowOff>
    </xdr:to>
    <xdr:cxnSp macro="">
      <xdr:nvCxnSpPr>
        <xdr:cNvPr id="130" name="直線コネクタ 129"/>
        <xdr:cNvCxnSpPr/>
      </xdr:nvCxnSpPr>
      <xdr:spPr>
        <a:xfrm>
          <a:off x="9639300" y="692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31" name="楕円 130"/>
        <xdr:cNvSpPr/>
      </xdr:nvSpPr>
      <xdr:spPr>
        <a:xfrm>
          <a:off x="869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64770</xdr:rowOff>
    </xdr:to>
    <xdr:cxnSp macro="">
      <xdr:nvCxnSpPr>
        <xdr:cNvPr id="132" name="直線コネクタ 131"/>
        <xdr:cNvCxnSpPr/>
      </xdr:nvCxnSpPr>
      <xdr:spPr>
        <a:xfrm>
          <a:off x="8750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33" name="楕円 132"/>
        <xdr:cNvSpPr/>
      </xdr:nvSpPr>
      <xdr:spPr>
        <a:xfrm>
          <a:off x="781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64770</xdr:rowOff>
    </xdr:to>
    <xdr:cxnSp macro="">
      <xdr:nvCxnSpPr>
        <xdr:cNvPr id="134" name="直線コネクタ 133"/>
        <xdr:cNvCxnSpPr/>
      </xdr:nvCxnSpPr>
      <xdr:spPr>
        <a:xfrm>
          <a:off x="7861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5" name="楕円 134"/>
        <xdr:cNvSpPr/>
      </xdr:nvSpPr>
      <xdr:spPr>
        <a:xfrm>
          <a:off x="692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64770</xdr:rowOff>
    </xdr:to>
    <xdr:cxnSp macro="">
      <xdr:nvCxnSpPr>
        <xdr:cNvPr id="136" name="直線コネクタ 135"/>
        <xdr:cNvCxnSpPr/>
      </xdr:nvCxnSpPr>
      <xdr:spPr>
        <a:xfrm>
          <a:off x="6972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80662</xdr:rowOff>
    </xdr:from>
    <xdr:ext cx="469744" cy="259045"/>
    <xdr:sp macro="" textlink="">
      <xdr:nvSpPr>
        <xdr:cNvPr id="140" name="n_4aveValue【図書館】&#10;一人当たり面積"/>
        <xdr:cNvSpPr txBox="1"/>
      </xdr:nvSpPr>
      <xdr:spPr>
        <a:xfrm>
          <a:off x="6737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106697</xdr:rowOff>
    </xdr:from>
    <xdr:ext cx="469744" cy="259045"/>
    <xdr:sp macro="" textlink="">
      <xdr:nvSpPr>
        <xdr:cNvPr id="141" name="n_1mainValue【図書館】&#10;一人当たり面積"/>
        <xdr:cNvSpPr txBox="1"/>
      </xdr:nvSpPr>
      <xdr:spPr>
        <a:xfrm>
          <a:off x="9391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106697</xdr:rowOff>
    </xdr:from>
    <xdr:ext cx="469744" cy="259045"/>
    <xdr:sp macro="" textlink="">
      <xdr:nvSpPr>
        <xdr:cNvPr id="142" name="n_2mainValue【図書館】&#10;一人当たり面積"/>
        <xdr:cNvSpPr txBox="1"/>
      </xdr:nvSpPr>
      <xdr:spPr>
        <a:xfrm>
          <a:off x="8515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106697</xdr:rowOff>
    </xdr:from>
    <xdr:ext cx="469744" cy="259045"/>
    <xdr:sp macro="" textlink="">
      <xdr:nvSpPr>
        <xdr:cNvPr id="143" name="n_3mainValue【図書館】&#10;一人当たり面積"/>
        <xdr:cNvSpPr txBox="1"/>
      </xdr:nvSpPr>
      <xdr:spPr>
        <a:xfrm>
          <a:off x="7626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106697</xdr:rowOff>
    </xdr:from>
    <xdr:ext cx="469744" cy="259045"/>
    <xdr:sp macro="" textlink="">
      <xdr:nvSpPr>
        <xdr:cNvPr id="144" name="n_4mainValue【図書館】&#10;一人当たり面積"/>
        <xdr:cNvSpPr txBox="1"/>
      </xdr:nvSpPr>
      <xdr:spPr>
        <a:xfrm>
          <a:off x="6737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115570</xdr:rowOff>
    </xdr:from>
    <xdr:to>
      <xdr:col>6</xdr:col>
      <xdr:colOff>38100</xdr:colOff>
      <xdr:row>60</xdr:row>
      <xdr:rowOff>45720</xdr:rowOff>
    </xdr:to>
    <xdr:sp macro="" textlink="">
      <xdr:nvSpPr>
        <xdr:cNvPr id="178" name="フローチャート: 判断 177"/>
        <xdr:cNvSpPr/>
      </xdr:nvSpPr>
      <xdr:spPr>
        <a:xfrm>
          <a:off x="1079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168910</xdr:rowOff>
    </xdr:from>
    <xdr:to>
      <xdr:col>24</xdr:col>
      <xdr:colOff>114300</xdr:colOff>
      <xdr:row>60</xdr:row>
      <xdr:rowOff>99060</xdr:rowOff>
    </xdr:to>
    <xdr:sp macro="" textlink="">
      <xdr:nvSpPr>
        <xdr:cNvPr id="184" name="楕円 183"/>
        <xdr:cNvSpPr/>
      </xdr:nvSpPr>
      <xdr:spPr>
        <a:xfrm>
          <a:off x="45847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147337</xdr:rowOff>
    </xdr:from>
    <xdr:ext cx="405111" cy="259045"/>
    <xdr:sp macro="" textlink="">
      <xdr:nvSpPr>
        <xdr:cNvPr id="185" name="【体育館・プール】&#10;有形固定資産減価償却率該当値テキスト"/>
        <xdr:cNvSpPr txBox="1"/>
      </xdr:nvSpPr>
      <xdr:spPr>
        <a:xfrm>
          <a:off x="4673600"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140970</xdr:rowOff>
    </xdr:from>
    <xdr:to>
      <xdr:col>20</xdr:col>
      <xdr:colOff>38100</xdr:colOff>
      <xdr:row>60</xdr:row>
      <xdr:rowOff>71120</xdr:rowOff>
    </xdr:to>
    <xdr:sp macro="" textlink="">
      <xdr:nvSpPr>
        <xdr:cNvPr id="186" name="楕円 185"/>
        <xdr:cNvSpPr/>
      </xdr:nvSpPr>
      <xdr:spPr>
        <a:xfrm>
          <a:off x="37465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20320</xdr:rowOff>
    </xdr:from>
    <xdr:to>
      <xdr:col>24</xdr:col>
      <xdr:colOff>63500</xdr:colOff>
      <xdr:row>60</xdr:row>
      <xdr:rowOff>48260</xdr:rowOff>
    </xdr:to>
    <xdr:cxnSp macro="">
      <xdr:nvCxnSpPr>
        <xdr:cNvPr id="187" name="直線コネクタ 186"/>
        <xdr:cNvCxnSpPr/>
      </xdr:nvCxnSpPr>
      <xdr:spPr>
        <a:xfrm>
          <a:off x="3797300" y="103073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111760</xdr:rowOff>
    </xdr:from>
    <xdr:to>
      <xdr:col>15</xdr:col>
      <xdr:colOff>101600</xdr:colOff>
      <xdr:row>60</xdr:row>
      <xdr:rowOff>41910</xdr:rowOff>
    </xdr:to>
    <xdr:sp macro="" textlink="">
      <xdr:nvSpPr>
        <xdr:cNvPr id="188" name="楕円 187"/>
        <xdr:cNvSpPr/>
      </xdr:nvSpPr>
      <xdr:spPr>
        <a:xfrm>
          <a:off x="28575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162560</xdr:rowOff>
    </xdr:from>
    <xdr:to>
      <xdr:col>19</xdr:col>
      <xdr:colOff>177800</xdr:colOff>
      <xdr:row>60</xdr:row>
      <xdr:rowOff>20320</xdr:rowOff>
    </xdr:to>
    <xdr:cxnSp macro="">
      <xdr:nvCxnSpPr>
        <xdr:cNvPr id="189" name="直線コネクタ 188"/>
        <xdr:cNvCxnSpPr/>
      </xdr:nvCxnSpPr>
      <xdr:spPr>
        <a:xfrm>
          <a:off x="2908300" y="1027811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83820</xdr:rowOff>
    </xdr:from>
    <xdr:to>
      <xdr:col>10</xdr:col>
      <xdr:colOff>165100</xdr:colOff>
      <xdr:row>60</xdr:row>
      <xdr:rowOff>13970</xdr:rowOff>
    </xdr:to>
    <xdr:sp macro="" textlink="">
      <xdr:nvSpPr>
        <xdr:cNvPr id="190" name="楕円 189"/>
        <xdr:cNvSpPr/>
      </xdr:nvSpPr>
      <xdr:spPr>
        <a:xfrm>
          <a:off x="1968500" y="101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134620</xdr:rowOff>
    </xdr:from>
    <xdr:to>
      <xdr:col>15</xdr:col>
      <xdr:colOff>50800</xdr:colOff>
      <xdr:row>59</xdr:row>
      <xdr:rowOff>162560</xdr:rowOff>
    </xdr:to>
    <xdr:cxnSp macro="">
      <xdr:nvCxnSpPr>
        <xdr:cNvPr id="191" name="直線コネクタ 190"/>
        <xdr:cNvCxnSpPr/>
      </xdr:nvCxnSpPr>
      <xdr:spPr>
        <a:xfrm>
          <a:off x="2019300" y="102501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54610</xdr:rowOff>
    </xdr:from>
    <xdr:to>
      <xdr:col>6</xdr:col>
      <xdr:colOff>38100</xdr:colOff>
      <xdr:row>59</xdr:row>
      <xdr:rowOff>156210</xdr:rowOff>
    </xdr:to>
    <xdr:sp macro="" textlink="">
      <xdr:nvSpPr>
        <xdr:cNvPr id="192" name="楕円 191"/>
        <xdr:cNvSpPr/>
      </xdr:nvSpPr>
      <xdr:spPr>
        <a:xfrm>
          <a:off x="1079500" y="101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105410</xdr:rowOff>
    </xdr:from>
    <xdr:to>
      <xdr:col>10</xdr:col>
      <xdr:colOff>114300</xdr:colOff>
      <xdr:row>59</xdr:row>
      <xdr:rowOff>134620</xdr:rowOff>
    </xdr:to>
    <xdr:cxnSp macro="">
      <xdr:nvCxnSpPr>
        <xdr:cNvPr id="193" name="直線コネクタ 192"/>
        <xdr:cNvCxnSpPr/>
      </xdr:nvCxnSpPr>
      <xdr:spPr>
        <a:xfrm>
          <a:off x="1130300" y="1022096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36847</xdr:rowOff>
    </xdr:from>
    <xdr:ext cx="405111" cy="259045"/>
    <xdr:sp macro="" textlink="">
      <xdr:nvSpPr>
        <xdr:cNvPr id="197" name="n_4aveValue【体育館・プール】&#10;有形固定資産減価償却率"/>
        <xdr:cNvSpPr txBox="1"/>
      </xdr:nvSpPr>
      <xdr:spPr>
        <a:xfrm>
          <a:off x="927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87647</xdr:rowOff>
    </xdr:from>
    <xdr:ext cx="405111" cy="259045"/>
    <xdr:sp macro="" textlink="">
      <xdr:nvSpPr>
        <xdr:cNvPr id="198" name="n_1mainValue【体育館・プール】&#10;有形固定資産減価償却率"/>
        <xdr:cNvSpPr txBox="1"/>
      </xdr:nvSpPr>
      <xdr:spPr>
        <a:xfrm>
          <a:off x="35820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58437</xdr:rowOff>
    </xdr:from>
    <xdr:ext cx="405111" cy="259045"/>
    <xdr:sp macro="" textlink="">
      <xdr:nvSpPr>
        <xdr:cNvPr id="199" name="n_2mainValue【体育館・プール】&#10;有形固定資産減価償却率"/>
        <xdr:cNvSpPr txBox="1"/>
      </xdr:nvSpPr>
      <xdr:spPr>
        <a:xfrm>
          <a:off x="2705744"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30497</xdr:rowOff>
    </xdr:from>
    <xdr:ext cx="405111" cy="259045"/>
    <xdr:sp macro="" textlink="">
      <xdr:nvSpPr>
        <xdr:cNvPr id="200" name="n_3mainValue【体育館・プール】&#10;有形固定資産減価償却率"/>
        <xdr:cNvSpPr txBox="1"/>
      </xdr:nvSpPr>
      <xdr:spPr>
        <a:xfrm>
          <a:off x="18167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1287</xdr:rowOff>
    </xdr:from>
    <xdr:ext cx="405111" cy="259045"/>
    <xdr:sp macro="" textlink="">
      <xdr:nvSpPr>
        <xdr:cNvPr id="201" name="n_4mainValue【体育館・プール】&#10;有形固定資産減価償却率"/>
        <xdr:cNvSpPr txBox="1"/>
      </xdr:nvSpPr>
      <xdr:spPr>
        <a:xfrm>
          <a:off x="927744" y="994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107315</xdr:rowOff>
    </xdr:from>
    <xdr:to>
      <xdr:col>36</xdr:col>
      <xdr:colOff>165100</xdr:colOff>
      <xdr:row>62</xdr:row>
      <xdr:rowOff>37465</xdr:rowOff>
    </xdr:to>
    <xdr:sp macro="" textlink="">
      <xdr:nvSpPr>
        <xdr:cNvPr id="235" name="フローチャート: 判断 234"/>
        <xdr:cNvSpPr/>
      </xdr:nvSpPr>
      <xdr:spPr>
        <a:xfrm>
          <a:off x="6921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41" name="楕円 240"/>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108602</xdr:rowOff>
    </xdr:from>
    <xdr:ext cx="469744" cy="259045"/>
    <xdr:sp macro="" textlink="">
      <xdr:nvSpPr>
        <xdr:cNvPr id="242" name="【体育館・プール】&#10;一人当たり面積該当値テキスト"/>
        <xdr:cNvSpPr txBox="1"/>
      </xdr:nvSpPr>
      <xdr:spPr>
        <a:xfrm>
          <a:off x="10515600"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43" name="楕円 242"/>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9525</xdr:rowOff>
    </xdr:to>
    <xdr:cxnSp macro="">
      <xdr:nvCxnSpPr>
        <xdr:cNvPr id="244" name="直線コネクタ 243"/>
        <xdr:cNvCxnSpPr/>
      </xdr:nvCxnSpPr>
      <xdr:spPr>
        <a:xfrm>
          <a:off x="9639300" y="108089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126365</xdr:rowOff>
    </xdr:from>
    <xdr:to>
      <xdr:col>46</xdr:col>
      <xdr:colOff>38100</xdr:colOff>
      <xdr:row>63</xdr:row>
      <xdr:rowOff>56515</xdr:rowOff>
    </xdr:to>
    <xdr:sp macro="" textlink="">
      <xdr:nvSpPr>
        <xdr:cNvPr id="245" name="楕円 244"/>
        <xdr:cNvSpPr/>
      </xdr:nvSpPr>
      <xdr:spPr>
        <a:xfrm>
          <a:off x="8699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xdr:rowOff>
    </xdr:from>
    <xdr:to>
      <xdr:col>50</xdr:col>
      <xdr:colOff>114300</xdr:colOff>
      <xdr:row>63</xdr:row>
      <xdr:rowOff>7620</xdr:rowOff>
    </xdr:to>
    <xdr:cxnSp macro="">
      <xdr:nvCxnSpPr>
        <xdr:cNvPr id="246" name="直線コネクタ 245"/>
        <xdr:cNvCxnSpPr/>
      </xdr:nvCxnSpPr>
      <xdr:spPr>
        <a:xfrm>
          <a:off x="8750300" y="108070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126365</xdr:rowOff>
    </xdr:from>
    <xdr:to>
      <xdr:col>41</xdr:col>
      <xdr:colOff>101600</xdr:colOff>
      <xdr:row>63</xdr:row>
      <xdr:rowOff>56515</xdr:rowOff>
    </xdr:to>
    <xdr:sp macro="" textlink="">
      <xdr:nvSpPr>
        <xdr:cNvPr id="247" name="楕円 246"/>
        <xdr:cNvSpPr/>
      </xdr:nvSpPr>
      <xdr:spPr>
        <a:xfrm>
          <a:off x="7810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xdr:rowOff>
    </xdr:from>
    <xdr:to>
      <xdr:col>45</xdr:col>
      <xdr:colOff>177800</xdr:colOff>
      <xdr:row>63</xdr:row>
      <xdr:rowOff>5715</xdr:rowOff>
    </xdr:to>
    <xdr:cxnSp macro="">
      <xdr:nvCxnSpPr>
        <xdr:cNvPr id="248" name="直線コネクタ 247"/>
        <xdr:cNvCxnSpPr/>
      </xdr:nvCxnSpPr>
      <xdr:spPr>
        <a:xfrm>
          <a:off x="78613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124460</xdr:rowOff>
    </xdr:from>
    <xdr:to>
      <xdr:col>36</xdr:col>
      <xdr:colOff>165100</xdr:colOff>
      <xdr:row>63</xdr:row>
      <xdr:rowOff>54610</xdr:rowOff>
    </xdr:to>
    <xdr:sp macro="" textlink="">
      <xdr:nvSpPr>
        <xdr:cNvPr id="249" name="楕円 248"/>
        <xdr:cNvSpPr/>
      </xdr:nvSpPr>
      <xdr:spPr>
        <a:xfrm>
          <a:off x="6921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xdr:rowOff>
    </xdr:from>
    <xdr:to>
      <xdr:col>41</xdr:col>
      <xdr:colOff>50800</xdr:colOff>
      <xdr:row>63</xdr:row>
      <xdr:rowOff>5715</xdr:rowOff>
    </xdr:to>
    <xdr:cxnSp macro="">
      <xdr:nvCxnSpPr>
        <xdr:cNvPr id="250" name="直線コネクタ 249"/>
        <xdr:cNvCxnSpPr/>
      </xdr:nvCxnSpPr>
      <xdr:spPr>
        <a:xfrm>
          <a:off x="6972300" y="10805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53992</xdr:rowOff>
    </xdr:from>
    <xdr:ext cx="469744" cy="259045"/>
    <xdr:sp macro="" textlink="">
      <xdr:nvSpPr>
        <xdr:cNvPr id="254" name="n_4aveValue【体育館・プール】&#10;一人当たり面積"/>
        <xdr:cNvSpPr txBox="1"/>
      </xdr:nvSpPr>
      <xdr:spPr>
        <a:xfrm>
          <a:off x="6737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55"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47642</xdr:rowOff>
    </xdr:from>
    <xdr:ext cx="469744" cy="259045"/>
    <xdr:sp macro="" textlink="">
      <xdr:nvSpPr>
        <xdr:cNvPr id="256" name="n_2mainValue【体育館・プール】&#10;一人当たり面積"/>
        <xdr:cNvSpPr txBox="1"/>
      </xdr:nvSpPr>
      <xdr:spPr>
        <a:xfrm>
          <a:off x="8515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47642</xdr:rowOff>
    </xdr:from>
    <xdr:ext cx="469744" cy="259045"/>
    <xdr:sp macro="" textlink="">
      <xdr:nvSpPr>
        <xdr:cNvPr id="257" name="n_3mainValue【体育館・プール】&#10;一人当たり面積"/>
        <xdr:cNvSpPr txBox="1"/>
      </xdr:nvSpPr>
      <xdr:spPr>
        <a:xfrm>
          <a:off x="7626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45737</xdr:rowOff>
    </xdr:from>
    <xdr:ext cx="469744" cy="259045"/>
    <xdr:sp macro="" textlink="">
      <xdr:nvSpPr>
        <xdr:cNvPr id="258" name="n_4mainValue【体育館・プール】&#10;一人当たり面積"/>
        <xdr:cNvSpPr txBox="1"/>
      </xdr:nvSpPr>
      <xdr:spPr>
        <a:xfrm>
          <a:off x="6737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0" name="直線コネクタ 299"/>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2" name="直線コネクタ 3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3"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4" name="直線コネクタ 303"/>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05"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6" name="フローチャート: 判断 305"/>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7" name="フローチャート: 判断 306"/>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8" name="フローチャート: 判断 307"/>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09" name="フローチャート: 判断 308"/>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27032</xdr:rowOff>
    </xdr:from>
    <xdr:to>
      <xdr:col>6</xdr:col>
      <xdr:colOff>38100</xdr:colOff>
      <xdr:row>104</xdr:row>
      <xdr:rowOff>128632</xdr:rowOff>
    </xdr:to>
    <xdr:sp macro="" textlink="">
      <xdr:nvSpPr>
        <xdr:cNvPr id="310" name="フローチャート: 判断 309"/>
        <xdr:cNvSpPr/>
      </xdr:nvSpPr>
      <xdr:spPr>
        <a:xfrm>
          <a:off x="1079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16" name="楕円 315"/>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139716</xdr:rowOff>
    </xdr:from>
    <xdr:ext cx="405111" cy="259045"/>
    <xdr:sp macro="" textlink="">
      <xdr:nvSpPr>
        <xdr:cNvPr id="317" name="【市民会館】&#10;有形固定資産減価償却率該当値テキスト"/>
        <xdr:cNvSpPr txBox="1"/>
      </xdr:nvSpPr>
      <xdr:spPr>
        <a:xfrm>
          <a:off x="4673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72752</xdr:rowOff>
    </xdr:from>
    <xdr:to>
      <xdr:col>20</xdr:col>
      <xdr:colOff>38100</xdr:colOff>
      <xdr:row>104</xdr:row>
      <xdr:rowOff>2902</xdr:rowOff>
    </xdr:to>
    <xdr:sp macro="" textlink="">
      <xdr:nvSpPr>
        <xdr:cNvPr id="318" name="楕円 317"/>
        <xdr:cNvSpPr/>
      </xdr:nvSpPr>
      <xdr:spPr>
        <a:xfrm>
          <a:off x="3746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123552</xdr:rowOff>
    </xdr:from>
    <xdr:to>
      <xdr:col>24</xdr:col>
      <xdr:colOff>63500</xdr:colOff>
      <xdr:row>103</xdr:row>
      <xdr:rowOff>167639</xdr:rowOff>
    </xdr:to>
    <xdr:cxnSp macro="">
      <xdr:nvCxnSpPr>
        <xdr:cNvPr id="319" name="直線コネクタ 318"/>
        <xdr:cNvCxnSpPr/>
      </xdr:nvCxnSpPr>
      <xdr:spPr>
        <a:xfrm>
          <a:off x="3797300" y="1778290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22134</xdr:rowOff>
    </xdr:from>
    <xdr:to>
      <xdr:col>15</xdr:col>
      <xdr:colOff>101600</xdr:colOff>
      <xdr:row>103</xdr:row>
      <xdr:rowOff>123734</xdr:rowOff>
    </xdr:to>
    <xdr:sp macro="" textlink="">
      <xdr:nvSpPr>
        <xdr:cNvPr id="320" name="楕円 319"/>
        <xdr:cNvSpPr/>
      </xdr:nvSpPr>
      <xdr:spPr>
        <a:xfrm>
          <a:off x="2857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72934</xdr:rowOff>
    </xdr:from>
    <xdr:to>
      <xdr:col>19</xdr:col>
      <xdr:colOff>177800</xdr:colOff>
      <xdr:row>103</xdr:row>
      <xdr:rowOff>123552</xdr:rowOff>
    </xdr:to>
    <xdr:cxnSp macro="">
      <xdr:nvCxnSpPr>
        <xdr:cNvPr id="321" name="直線コネクタ 320"/>
        <xdr:cNvCxnSpPr/>
      </xdr:nvCxnSpPr>
      <xdr:spPr>
        <a:xfrm>
          <a:off x="2908300" y="1773228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146231</xdr:rowOff>
    </xdr:from>
    <xdr:to>
      <xdr:col>10</xdr:col>
      <xdr:colOff>165100</xdr:colOff>
      <xdr:row>103</xdr:row>
      <xdr:rowOff>76381</xdr:rowOff>
    </xdr:to>
    <xdr:sp macro="" textlink="">
      <xdr:nvSpPr>
        <xdr:cNvPr id="322" name="楕円 321"/>
        <xdr:cNvSpPr/>
      </xdr:nvSpPr>
      <xdr:spPr>
        <a:xfrm>
          <a:off x="1968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25581</xdr:rowOff>
    </xdr:from>
    <xdr:to>
      <xdr:col>15</xdr:col>
      <xdr:colOff>50800</xdr:colOff>
      <xdr:row>103</xdr:row>
      <xdr:rowOff>72934</xdr:rowOff>
    </xdr:to>
    <xdr:cxnSp macro="">
      <xdr:nvCxnSpPr>
        <xdr:cNvPr id="323" name="直線コネクタ 322"/>
        <xdr:cNvCxnSpPr/>
      </xdr:nvCxnSpPr>
      <xdr:spPr>
        <a:xfrm>
          <a:off x="2019300" y="176849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93980</xdr:rowOff>
    </xdr:from>
    <xdr:to>
      <xdr:col>6</xdr:col>
      <xdr:colOff>38100</xdr:colOff>
      <xdr:row>103</xdr:row>
      <xdr:rowOff>24130</xdr:rowOff>
    </xdr:to>
    <xdr:sp macro="" textlink="">
      <xdr:nvSpPr>
        <xdr:cNvPr id="324" name="楕円 323"/>
        <xdr:cNvSpPr/>
      </xdr:nvSpPr>
      <xdr:spPr>
        <a:xfrm>
          <a:off x="1079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144780</xdr:rowOff>
    </xdr:from>
    <xdr:to>
      <xdr:col>10</xdr:col>
      <xdr:colOff>114300</xdr:colOff>
      <xdr:row>103</xdr:row>
      <xdr:rowOff>25581</xdr:rowOff>
    </xdr:to>
    <xdr:cxnSp macro="">
      <xdr:nvCxnSpPr>
        <xdr:cNvPr id="325" name="直線コネクタ 324"/>
        <xdr:cNvCxnSpPr/>
      </xdr:nvCxnSpPr>
      <xdr:spPr>
        <a:xfrm>
          <a:off x="1130300" y="176326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326"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27"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28"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119759</xdr:rowOff>
    </xdr:from>
    <xdr:ext cx="405111" cy="259045"/>
    <xdr:sp macro="" textlink="">
      <xdr:nvSpPr>
        <xdr:cNvPr id="329" name="n_4aveValue【市民会館】&#10;有形固定資産減価償却率"/>
        <xdr:cNvSpPr txBox="1"/>
      </xdr:nvSpPr>
      <xdr:spPr>
        <a:xfrm>
          <a:off x="927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19429</xdr:rowOff>
    </xdr:from>
    <xdr:ext cx="405111" cy="259045"/>
    <xdr:sp macro="" textlink="">
      <xdr:nvSpPr>
        <xdr:cNvPr id="330" name="n_1mainValue【市民会館】&#10;有形固定資産減価償却率"/>
        <xdr:cNvSpPr txBox="1"/>
      </xdr:nvSpPr>
      <xdr:spPr>
        <a:xfrm>
          <a:off x="35820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140261</xdr:rowOff>
    </xdr:from>
    <xdr:ext cx="405111" cy="259045"/>
    <xdr:sp macro="" textlink="">
      <xdr:nvSpPr>
        <xdr:cNvPr id="331" name="n_2mainValue【市民会館】&#10;有形固定資産減価償却率"/>
        <xdr:cNvSpPr txBox="1"/>
      </xdr:nvSpPr>
      <xdr:spPr>
        <a:xfrm>
          <a:off x="2705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92908</xdr:rowOff>
    </xdr:from>
    <xdr:ext cx="405111" cy="259045"/>
    <xdr:sp macro="" textlink="">
      <xdr:nvSpPr>
        <xdr:cNvPr id="332" name="n_3mainValue【市民会館】&#10;有形固定資産減価償却率"/>
        <xdr:cNvSpPr txBox="1"/>
      </xdr:nvSpPr>
      <xdr:spPr>
        <a:xfrm>
          <a:off x="1816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33" name="n_4main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5" name="直線コネクタ 354"/>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6"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7" name="直線コネクタ 356"/>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8"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59" name="直線コネクタ 358"/>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60"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1" name="フローチャート: 判断 360"/>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2" name="フローチャート: 判断 361"/>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3" name="フローチャート: 判断 362"/>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4" name="フローチャート: 判断 363"/>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365" name="フローチャート: 判断 364"/>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xdr:rowOff>
    </xdr:from>
    <xdr:to>
      <xdr:col>55</xdr:col>
      <xdr:colOff>50800</xdr:colOff>
      <xdr:row>106</xdr:row>
      <xdr:rowOff>101854</xdr:rowOff>
    </xdr:to>
    <xdr:sp macro="" textlink="">
      <xdr:nvSpPr>
        <xdr:cNvPr id="371" name="楕円 370"/>
        <xdr:cNvSpPr/>
      </xdr:nvSpPr>
      <xdr:spPr>
        <a:xfrm>
          <a:off x="104267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23131</xdr:rowOff>
    </xdr:from>
    <xdr:ext cx="469744" cy="259045"/>
    <xdr:sp macro="" textlink="">
      <xdr:nvSpPr>
        <xdr:cNvPr id="372" name="【市民会館】&#10;一人当たり面積該当値テキスト"/>
        <xdr:cNvSpPr txBox="1"/>
      </xdr:nvSpPr>
      <xdr:spPr>
        <a:xfrm>
          <a:off x="10515600" y="180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169418</xdr:rowOff>
    </xdr:from>
    <xdr:to>
      <xdr:col>50</xdr:col>
      <xdr:colOff>165100</xdr:colOff>
      <xdr:row>106</xdr:row>
      <xdr:rowOff>99568</xdr:rowOff>
    </xdr:to>
    <xdr:sp macro="" textlink="">
      <xdr:nvSpPr>
        <xdr:cNvPr id="373" name="楕円 372"/>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48768</xdr:rowOff>
    </xdr:from>
    <xdr:to>
      <xdr:col>55</xdr:col>
      <xdr:colOff>0</xdr:colOff>
      <xdr:row>106</xdr:row>
      <xdr:rowOff>51054</xdr:rowOff>
    </xdr:to>
    <xdr:cxnSp macro="">
      <xdr:nvCxnSpPr>
        <xdr:cNvPr id="374" name="直線コネクタ 373"/>
        <xdr:cNvCxnSpPr/>
      </xdr:nvCxnSpPr>
      <xdr:spPr>
        <a:xfrm>
          <a:off x="9639300" y="182224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167132</xdr:rowOff>
    </xdr:from>
    <xdr:to>
      <xdr:col>46</xdr:col>
      <xdr:colOff>38100</xdr:colOff>
      <xdr:row>106</xdr:row>
      <xdr:rowOff>97282</xdr:rowOff>
    </xdr:to>
    <xdr:sp macro="" textlink="">
      <xdr:nvSpPr>
        <xdr:cNvPr id="375" name="楕円 374"/>
        <xdr:cNvSpPr/>
      </xdr:nvSpPr>
      <xdr:spPr>
        <a:xfrm>
          <a:off x="8699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46482</xdr:rowOff>
    </xdr:from>
    <xdr:to>
      <xdr:col>50</xdr:col>
      <xdr:colOff>114300</xdr:colOff>
      <xdr:row>106</xdr:row>
      <xdr:rowOff>48768</xdr:rowOff>
    </xdr:to>
    <xdr:cxnSp macro="">
      <xdr:nvCxnSpPr>
        <xdr:cNvPr id="376" name="直線コネクタ 375"/>
        <xdr:cNvCxnSpPr/>
      </xdr:nvCxnSpPr>
      <xdr:spPr>
        <a:xfrm>
          <a:off x="8750300" y="182201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164846</xdr:rowOff>
    </xdr:from>
    <xdr:to>
      <xdr:col>41</xdr:col>
      <xdr:colOff>101600</xdr:colOff>
      <xdr:row>106</xdr:row>
      <xdr:rowOff>94996</xdr:rowOff>
    </xdr:to>
    <xdr:sp macro="" textlink="">
      <xdr:nvSpPr>
        <xdr:cNvPr id="377" name="楕円 376"/>
        <xdr:cNvSpPr/>
      </xdr:nvSpPr>
      <xdr:spPr>
        <a:xfrm>
          <a:off x="7810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44196</xdr:rowOff>
    </xdr:from>
    <xdr:to>
      <xdr:col>45</xdr:col>
      <xdr:colOff>177800</xdr:colOff>
      <xdr:row>106</xdr:row>
      <xdr:rowOff>46482</xdr:rowOff>
    </xdr:to>
    <xdr:cxnSp macro="">
      <xdr:nvCxnSpPr>
        <xdr:cNvPr id="378" name="直線コネクタ 377"/>
        <xdr:cNvCxnSpPr/>
      </xdr:nvCxnSpPr>
      <xdr:spPr>
        <a:xfrm>
          <a:off x="7861300" y="1821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160274</xdr:rowOff>
    </xdr:from>
    <xdr:to>
      <xdr:col>36</xdr:col>
      <xdr:colOff>165100</xdr:colOff>
      <xdr:row>106</xdr:row>
      <xdr:rowOff>90424</xdr:rowOff>
    </xdr:to>
    <xdr:sp macro="" textlink="">
      <xdr:nvSpPr>
        <xdr:cNvPr id="379" name="楕円 378"/>
        <xdr:cNvSpPr/>
      </xdr:nvSpPr>
      <xdr:spPr>
        <a:xfrm>
          <a:off x="6921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39624</xdr:rowOff>
    </xdr:from>
    <xdr:to>
      <xdr:col>41</xdr:col>
      <xdr:colOff>50800</xdr:colOff>
      <xdr:row>106</xdr:row>
      <xdr:rowOff>44196</xdr:rowOff>
    </xdr:to>
    <xdr:cxnSp macro="">
      <xdr:nvCxnSpPr>
        <xdr:cNvPr id="380" name="直線コネクタ 379"/>
        <xdr:cNvCxnSpPr/>
      </xdr:nvCxnSpPr>
      <xdr:spPr>
        <a:xfrm>
          <a:off x="6972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81"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82"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83"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384"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116095</xdr:rowOff>
    </xdr:from>
    <xdr:ext cx="469744" cy="259045"/>
    <xdr:sp macro="" textlink="">
      <xdr:nvSpPr>
        <xdr:cNvPr id="385" name="n_1mainValue【市民会館】&#10;一人当たり面積"/>
        <xdr:cNvSpPr txBox="1"/>
      </xdr:nvSpPr>
      <xdr:spPr>
        <a:xfrm>
          <a:off x="9391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113809</xdr:rowOff>
    </xdr:from>
    <xdr:ext cx="469744" cy="259045"/>
    <xdr:sp macro="" textlink="">
      <xdr:nvSpPr>
        <xdr:cNvPr id="386" name="n_2mainValue【市民会館】&#10;一人当たり面積"/>
        <xdr:cNvSpPr txBox="1"/>
      </xdr:nvSpPr>
      <xdr:spPr>
        <a:xfrm>
          <a:off x="85154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111523</xdr:rowOff>
    </xdr:from>
    <xdr:ext cx="469744" cy="259045"/>
    <xdr:sp macro="" textlink="">
      <xdr:nvSpPr>
        <xdr:cNvPr id="387" name="n_3mainValue【市民会館】&#10;一人当たり面積"/>
        <xdr:cNvSpPr txBox="1"/>
      </xdr:nvSpPr>
      <xdr:spPr>
        <a:xfrm>
          <a:off x="76264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81551</xdr:rowOff>
    </xdr:from>
    <xdr:ext cx="469744" cy="259045"/>
    <xdr:sp macro="" textlink="">
      <xdr:nvSpPr>
        <xdr:cNvPr id="388" name="n_4mainValue【市民会館】&#10;一人当たり面積"/>
        <xdr:cNvSpPr txBox="1"/>
      </xdr:nvSpPr>
      <xdr:spPr>
        <a:xfrm>
          <a:off x="6737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7" name="テキスト ボックス 4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7" name="テキスト ボックス 4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30" name="直線コネクタ 429"/>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31"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32" name="直線コネクタ 431"/>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3"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4" name="直線コネクタ 4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35"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36" name="フローチャート: 判断 435"/>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37" name="フローチャート: 判断 436"/>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38" name="フローチャート: 判断 437"/>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39" name="フローチャート: 判断 438"/>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440" name="フローチャート: 判断 439"/>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446" name="楕円 445"/>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60251</xdr:rowOff>
    </xdr:from>
    <xdr:ext cx="405111" cy="259045"/>
    <xdr:sp macro="" textlink="">
      <xdr:nvSpPr>
        <xdr:cNvPr id="447" name="【保健センター・保健所】&#10;有形固定資産減価償却率該当値テキスト"/>
        <xdr:cNvSpPr txBox="1"/>
      </xdr:nvSpPr>
      <xdr:spPr>
        <a:xfrm>
          <a:off x="16357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159838</xdr:rowOff>
    </xdr:from>
    <xdr:to>
      <xdr:col>81</xdr:col>
      <xdr:colOff>101600</xdr:colOff>
      <xdr:row>59</xdr:row>
      <xdr:rowOff>89988</xdr:rowOff>
    </xdr:to>
    <xdr:sp macro="" textlink="">
      <xdr:nvSpPr>
        <xdr:cNvPr id="448" name="楕円 447"/>
        <xdr:cNvSpPr/>
      </xdr:nvSpPr>
      <xdr:spPr>
        <a:xfrm>
          <a:off x="15430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39188</xdr:rowOff>
    </xdr:from>
    <xdr:to>
      <xdr:col>85</xdr:col>
      <xdr:colOff>127000</xdr:colOff>
      <xdr:row>59</xdr:row>
      <xdr:rowOff>88174</xdr:rowOff>
    </xdr:to>
    <xdr:cxnSp macro="">
      <xdr:nvCxnSpPr>
        <xdr:cNvPr id="449" name="直線コネクタ 448"/>
        <xdr:cNvCxnSpPr/>
      </xdr:nvCxnSpPr>
      <xdr:spPr>
        <a:xfrm>
          <a:off x="15481300" y="1015473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110853</xdr:rowOff>
    </xdr:from>
    <xdr:to>
      <xdr:col>76</xdr:col>
      <xdr:colOff>165100</xdr:colOff>
      <xdr:row>59</xdr:row>
      <xdr:rowOff>41003</xdr:rowOff>
    </xdr:to>
    <xdr:sp macro="" textlink="">
      <xdr:nvSpPr>
        <xdr:cNvPr id="450" name="楕円 449"/>
        <xdr:cNvSpPr/>
      </xdr:nvSpPr>
      <xdr:spPr>
        <a:xfrm>
          <a:off x="14541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161653</xdr:rowOff>
    </xdr:from>
    <xdr:to>
      <xdr:col>81</xdr:col>
      <xdr:colOff>50800</xdr:colOff>
      <xdr:row>59</xdr:row>
      <xdr:rowOff>39188</xdr:rowOff>
    </xdr:to>
    <xdr:cxnSp macro="">
      <xdr:nvCxnSpPr>
        <xdr:cNvPr id="451" name="直線コネクタ 450"/>
        <xdr:cNvCxnSpPr/>
      </xdr:nvCxnSpPr>
      <xdr:spPr>
        <a:xfrm>
          <a:off x="14592300" y="1010575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52" name="楕円 451"/>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161653</xdr:rowOff>
    </xdr:to>
    <xdr:cxnSp macro="">
      <xdr:nvCxnSpPr>
        <xdr:cNvPr id="453" name="直線コネクタ 452"/>
        <xdr:cNvCxnSpPr/>
      </xdr:nvCxnSpPr>
      <xdr:spPr>
        <a:xfrm>
          <a:off x="13703300" y="100584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14515</xdr:rowOff>
    </xdr:from>
    <xdr:to>
      <xdr:col>67</xdr:col>
      <xdr:colOff>101600</xdr:colOff>
      <xdr:row>58</xdr:row>
      <xdr:rowOff>116115</xdr:rowOff>
    </xdr:to>
    <xdr:sp macro="" textlink="">
      <xdr:nvSpPr>
        <xdr:cNvPr id="454" name="楕円 453"/>
        <xdr:cNvSpPr/>
      </xdr:nvSpPr>
      <xdr:spPr>
        <a:xfrm>
          <a:off x="12763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65315</xdr:rowOff>
    </xdr:from>
    <xdr:to>
      <xdr:col>71</xdr:col>
      <xdr:colOff>177800</xdr:colOff>
      <xdr:row>58</xdr:row>
      <xdr:rowOff>114300</xdr:rowOff>
    </xdr:to>
    <xdr:cxnSp macro="">
      <xdr:nvCxnSpPr>
        <xdr:cNvPr id="455" name="直線コネクタ 454"/>
        <xdr:cNvCxnSpPr/>
      </xdr:nvCxnSpPr>
      <xdr:spPr>
        <a:xfrm>
          <a:off x="12814300" y="100094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456"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457"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458"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459" name="n_4aveValue【保健センター・保健所】&#10;有形固定資産減価償却率"/>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106515</xdr:rowOff>
    </xdr:from>
    <xdr:ext cx="405111" cy="259045"/>
    <xdr:sp macro="" textlink="">
      <xdr:nvSpPr>
        <xdr:cNvPr id="460" name="n_1mainValue【保健センター・保健所】&#10;有形固定資産減価償却率"/>
        <xdr:cNvSpPr txBox="1"/>
      </xdr:nvSpPr>
      <xdr:spPr>
        <a:xfrm>
          <a:off x="15266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57530</xdr:rowOff>
    </xdr:from>
    <xdr:ext cx="405111" cy="259045"/>
    <xdr:sp macro="" textlink="">
      <xdr:nvSpPr>
        <xdr:cNvPr id="461" name="n_2mainValue【保健センター・保健所】&#10;有形固定資産減価償却率"/>
        <xdr:cNvSpPr txBox="1"/>
      </xdr:nvSpPr>
      <xdr:spPr>
        <a:xfrm>
          <a:off x="14389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62"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132642</xdr:rowOff>
    </xdr:from>
    <xdr:ext cx="405111" cy="259045"/>
    <xdr:sp macro="" textlink="">
      <xdr:nvSpPr>
        <xdr:cNvPr id="463" name="n_4mainValue【保健センター・保健所】&#10;有形固定資産減価償却率"/>
        <xdr:cNvSpPr txBox="1"/>
      </xdr:nvSpPr>
      <xdr:spPr>
        <a:xfrm>
          <a:off x="12611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4" name="直線コネクタ 4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5" name="テキスト ボックス 4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6" name="直線コネクタ 4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7" name="テキスト ボックス 4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8" name="直線コネクタ 4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9" name="テキスト ボックス 4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0" name="直線コネクタ 4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1" name="テキスト ボックス 4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2" name="直線コネクタ 4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3" name="テキスト ボックス 4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4" name="直線コネクタ 4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5" name="テキスト ボックス 4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89" name="直線コネクタ 488"/>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9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91" name="直線コネクタ 49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92"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93" name="直線コネクタ 492"/>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94"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5" name="フローチャート: 判断 494"/>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96" name="フローチャート: 判断 495"/>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97" name="フローチャート: 判断 496"/>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98" name="フローチャート: 判断 497"/>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35741</xdr:rowOff>
    </xdr:from>
    <xdr:to>
      <xdr:col>98</xdr:col>
      <xdr:colOff>38100</xdr:colOff>
      <xdr:row>63</xdr:row>
      <xdr:rowOff>137341</xdr:rowOff>
    </xdr:to>
    <xdr:sp macro="" textlink="">
      <xdr:nvSpPr>
        <xdr:cNvPr id="499" name="フローチャート: 判断 498"/>
        <xdr:cNvSpPr/>
      </xdr:nvSpPr>
      <xdr:spPr>
        <a:xfrm>
          <a:off x="18605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7983</xdr:rowOff>
    </xdr:from>
    <xdr:to>
      <xdr:col>116</xdr:col>
      <xdr:colOff>114300</xdr:colOff>
      <xdr:row>64</xdr:row>
      <xdr:rowOff>109583</xdr:rowOff>
    </xdr:to>
    <xdr:sp macro="" textlink="">
      <xdr:nvSpPr>
        <xdr:cNvPr id="505" name="楕円 504"/>
        <xdr:cNvSpPr/>
      </xdr:nvSpPr>
      <xdr:spPr>
        <a:xfrm>
          <a:off x="22110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94360</xdr:rowOff>
    </xdr:from>
    <xdr:ext cx="469744" cy="259045"/>
    <xdr:sp macro="" textlink="">
      <xdr:nvSpPr>
        <xdr:cNvPr id="506" name="【保健センター・保健所】&#10;一人当たり面積該当値テキスト"/>
        <xdr:cNvSpPr txBox="1"/>
      </xdr:nvSpPr>
      <xdr:spPr>
        <a:xfrm>
          <a:off x="22199600" y="1089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7983</xdr:rowOff>
    </xdr:from>
    <xdr:to>
      <xdr:col>112</xdr:col>
      <xdr:colOff>38100</xdr:colOff>
      <xdr:row>64</xdr:row>
      <xdr:rowOff>109583</xdr:rowOff>
    </xdr:to>
    <xdr:sp macro="" textlink="">
      <xdr:nvSpPr>
        <xdr:cNvPr id="507" name="楕円 506"/>
        <xdr:cNvSpPr/>
      </xdr:nvSpPr>
      <xdr:spPr>
        <a:xfrm>
          <a:off x="21272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58783</xdr:rowOff>
    </xdr:from>
    <xdr:to>
      <xdr:col>116</xdr:col>
      <xdr:colOff>63500</xdr:colOff>
      <xdr:row>64</xdr:row>
      <xdr:rowOff>58783</xdr:rowOff>
    </xdr:to>
    <xdr:cxnSp macro="">
      <xdr:nvCxnSpPr>
        <xdr:cNvPr id="508" name="直線コネクタ 507"/>
        <xdr:cNvCxnSpPr/>
      </xdr:nvCxnSpPr>
      <xdr:spPr>
        <a:xfrm>
          <a:off x="21323300" y="110315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7983</xdr:rowOff>
    </xdr:from>
    <xdr:to>
      <xdr:col>107</xdr:col>
      <xdr:colOff>101600</xdr:colOff>
      <xdr:row>64</xdr:row>
      <xdr:rowOff>109583</xdr:rowOff>
    </xdr:to>
    <xdr:sp macro="" textlink="">
      <xdr:nvSpPr>
        <xdr:cNvPr id="509" name="楕円 508"/>
        <xdr:cNvSpPr/>
      </xdr:nvSpPr>
      <xdr:spPr>
        <a:xfrm>
          <a:off x="20383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58783</xdr:rowOff>
    </xdr:to>
    <xdr:cxnSp macro="">
      <xdr:nvCxnSpPr>
        <xdr:cNvPr id="510" name="直線コネクタ 509"/>
        <xdr:cNvCxnSpPr/>
      </xdr:nvCxnSpPr>
      <xdr:spPr>
        <a:xfrm>
          <a:off x="20434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511" name="楕円 510"/>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58783</xdr:rowOff>
    </xdr:from>
    <xdr:to>
      <xdr:col>107</xdr:col>
      <xdr:colOff>50800</xdr:colOff>
      <xdr:row>64</xdr:row>
      <xdr:rowOff>58783</xdr:rowOff>
    </xdr:to>
    <xdr:cxnSp macro="">
      <xdr:nvCxnSpPr>
        <xdr:cNvPr id="512" name="直線コネクタ 511"/>
        <xdr:cNvCxnSpPr/>
      </xdr:nvCxnSpPr>
      <xdr:spPr>
        <a:xfrm>
          <a:off x="19545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7983</xdr:rowOff>
    </xdr:from>
    <xdr:to>
      <xdr:col>98</xdr:col>
      <xdr:colOff>38100</xdr:colOff>
      <xdr:row>64</xdr:row>
      <xdr:rowOff>109583</xdr:rowOff>
    </xdr:to>
    <xdr:sp macro="" textlink="">
      <xdr:nvSpPr>
        <xdr:cNvPr id="513" name="楕円 512"/>
        <xdr:cNvSpPr/>
      </xdr:nvSpPr>
      <xdr:spPr>
        <a:xfrm>
          <a:off x="18605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58783</xdr:rowOff>
    </xdr:from>
    <xdr:to>
      <xdr:col>102</xdr:col>
      <xdr:colOff>114300</xdr:colOff>
      <xdr:row>64</xdr:row>
      <xdr:rowOff>58783</xdr:rowOff>
    </xdr:to>
    <xdr:cxnSp macro="">
      <xdr:nvCxnSpPr>
        <xdr:cNvPr id="514" name="直線コネクタ 513"/>
        <xdr:cNvCxnSpPr/>
      </xdr:nvCxnSpPr>
      <xdr:spPr>
        <a:xfrm>
          <a:off x="18656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515"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16"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17"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153868</xdr:rowOff>
    </xdr:from>
    <xdr:ext cx="469744" cy="259045"/>
    <xdr:sp macro="" textlink="">
      <xdr:nvSpPr>
        <xdr:cNvPr id="518" name="n_4aveValue【保健センター・保健所】&#10;一人当たり面積"/>
        <xdr:cNvSpPr txBox="1"/>
      </xdr:nvSpPr>
      <xdr:spPr>
        <a:xfrm>
          <a:off x="18421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100710</xdr:rowOff>
    </xdr:from>
    <xdr:ext cx="469744" cy="259045"/>
    <xdr:sp macro="" textlink="">
      <xdr:nvSpPr>
        <xdr:cNvPr id="519" name="n_1mainValue【保健センター・保健所】&#10;一人当たり面積"/>
        <xdr:cNvSpPr txBox="1"/>
      </xdr:nvSpPr>
      <xdr:spPr>
        <a:xfrm>
          <a:off x="210757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100710</xdr:rowOff>
    </xdr:from>
    <xdr:ext cx="469744" cy="259045"/>
    <xdr:sp macro="" textlink="">
      <xdr:nvSpPr>
        <xdr:cNvPr id="520" name="n_2mainValue【保健センター・保健所】&#10;一人当たり面積"/>
        <xdr:cNvSpPr txBox="1"/>
      </xdr:nvSpPr>
      <xdr:spPr>
        <a:xfrm>
          <a:off x="20199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521" name="n_3mainValue【保健センター・保健所】&#10;一人当たり面積"/>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100710</xdr:rowOff>
    </xdr:from>
    <xdr:ext cx="469744" cy="259045"/>
    <xdr:sp macro="" textlink="">
      <xdr:nvSpPr>
        <xdr:cNvPr id="522" name="n_4mainValue【保健センター・保健所】&#10;一人当たり面積"/>
        <xdr:cNvSpPr txBox="1"/>
      </xdr:nvSpPr>
      <xdr:spPr>
        <a:xfrm>
          <a:off x="18421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564" name="直線コネクタ 563"/>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567"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568" name="直線コネクタ 567"/>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569"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570" name="フローチャート: 判断 569"/>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71" name="フローチャート: 判断 570"/>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572" name="フローチャート: 判断 571"/>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573" name="フローチャート: 判断 572"/>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74" name="フローチャート: 判断 573"/>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580" name="楕円 579"/>
        <xdr:cNvSpPr/>
      </xdr:nvSpPr>
      <xdr:spPr>
        <a:xfrm>
          <a:off x="16268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157315</xdr:rowOff>
    </xdr:from>
    <xdr:ext cx="405111" cy="259045"/>
    <xdr:sp macro="" textlink="">
      <xdr:nvSpPr>
        <xdr:cNvPr id="581" name="【庁舎】&#10;有形固定資産減価償却率該当値テキスト"/>
        <xdr:cNvSpPr txBox="1"/>
      </xdr:nvSpPr>
      <xdr:spPr>
        <a:xfrm>
          <a:off x="16357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582" name="楕円 581"/>
        <xdr:cNvSpPr/>
      </xdr:nvSpPr>
      <xdr:spPr>
        <a:xfrm>
          <a:off x="1543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32113</xdr:rowOff>
    </xdr:from>
    <xdr:to>
      <xdr:col>85</xdr:col>
      <xdr:colOff>127000</xdr:colOff>
      <xdr:row>106</xdr:row>
      <xdr:rowOff>58238</xdr:rowOff>
    </xdr:to>
    <xdr:cxnSp macro="">
      <xdr:nvCxnSpPr>
        <xdr:cNvPr id="583" name="直線コネクタ 582"/>
        <xdr:cNvCxnSpPr/>
      </xdr:nvCxnSpPr>
      <xdr:spPr>
        <a:xfrm>
          <a:off x="15481300" y="182058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584" name="楕円 583"/>
        <xdr:cNvSpPr/>
      </xdr:nvSpPr>
      <xdr:spPr>
        <a:xfrm>
          <a:off x="14541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106</xdr:row>
      <xdr:rowOff>32113</xdr:rowOff>
    </xdr:to>
    <xdr:cxnSp macro="">
      <xdr:nvCxnSpPr>
        <xdr:cNvPr id="585" name="直線コネクタ 584"/>
        <xdr:cNvCxnSpPr/>
      </xdr:nvCxnSpPr>
      <xdr:spPr>
        <a:xfrm>
          <a:off x="14592300" y="181715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586" name="楕円 585"/>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169273</xdr:rowOff>
    </xdr:to>
    <xdr:cxnSp macro="">
      <xdr:nvCxnSpPr>
        <xdr:cNvPr id="587" name="直線コネクタ 586"/>
        <xdr:cNvCxnSpPr/>
      </xdr:nvCxnSpPr>
      <xdr:spPr>
        <a:xfrm>
          <a:off x="13703300" y="1813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588" name="楕円 587"/>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58238</xdr:rowOff>
    </xdr:to>
    <xdr:cxnSp macro="">
      <xdr:nvCxnSpPr>
        <xdr:cNvPr id="589" name="直線コネクタ 588"/>
        <xdr:cNvCxnSpPr/>
      </xdr:nvCxnSpPr>
      <xdr:spPr>
        <a:xfrm flipV="1">
          <a:off x="12814300" y="18135600"/>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590"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591"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592"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593"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74040</xdr:rowOff>
    </xdr:from>
    <xdr:ext cx="405111" cy="259045"/>
    <xdr:sp macro="" textlink="">
      <xdr:nvSpPr>
        <xdr:cNvPr id="594" name="n_1mainValue【庁舎】&#10;有形固定資産減価償却率"/>
        <xdr:cNvSpPr txBox="1"/>
      </xdr:nvSpPr>
      <xdr:spPr>
        <a:xfrm>
          <a:off x="15266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595" name="n_2main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596" name="n_3mainValue【庁舎】&#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597" name="n_4mainValue【庁舎】&#10;有形固定資産減価償却率"/>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3" name="テキスト ボックス 6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5" name="テキスト ボックス 6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7" name="テキスト ボックス 6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21" name="直線コネクタ 620"/>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22"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23" name="直線コネクタ 622"/>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24"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25" name="直線コネクタ 624"/>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26"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27" name="フローチャート: 判断 626"/>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28" name="フローチャート: 判断 627"/>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29" name="フローチャート: 判断 628"/>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30" name="フローチャート: 判断 629"/>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4445</xdr:rowOff>
    </xdr:from>
    <xdr:to>
      <xdr:col>98</xdr:col>
      <xdr:colOff>38100</xdr:colOff>
      <xdr:row>106</xdr:row>
      <xdr:rowOff>106045</xdr:rowOff>
    </xdr:to>
    <xdr:sp macro="" textlink="">
      <xdr:nvSpPr>
        <xdr:cNvPr id="631" name="フローチャート: 判断 630"/>
        <xdr:cNvSpPr/>
      </xdr:nvSpPr>
      <xdr:spPr>
        <a:xfrm>
          <a:off x="18605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88264</xdr:rowOff>
    </xdr:from>
    <xdr:to>
      <xdr:col>116</xdr:col>
      <xdr:colOff>114300</xdr:colOff>
      <xdr:row>107</xdr:row>
      <xdr:rowOff>18414</xdr:rowOff>
    </xdr:to>
    <xdr:sp macro="" textlink="">
      <xdr:nvSpPr>
        <xdr:cNvPr id="637" name="楕円 636"/>
        <xdr:cNvSpPr/>
      </xdr:nvSpPr>
      <xdr:spPr>
        <a:xfrm>
          <a:off x="22110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66691</xdr:rowOff>
    </xdr:from>
    <xdr:ext cx="469744" cy="259045"/>
    <xdr:sp macro="" textlink="">
      <xdr:nvSpPr>
        <xdr:cNvPr id="638" name="【庁舎】&#10;一人当たり面積該当値テキスト"/>
        <xdr:cNvSpPr txBox="1"/>
      </xdr:nvSpPr>
      <xdr:spPr>
        <a:xfrm>
          <a:off x="22199600"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639" name="楕円 638"/>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139064</xdr:rowOff>
    </xdr:to>
    <xdr:cxnSp macro="">
      <xdr:nvCxnSpPr>
        <xdr:cNvPr id="640" name="直線コネクタ 639"/>
        <xdr:cNvCxnSpPr/>
      </xdr:nvCxnSpPr>
      <xdr:spPr>
        <a:xfrm>
          <a:off x="21323300" y="183108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641" name="楕円 640"/>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137161</xdr:rowOff>
    </xdr:to>
    <xdr:cxnSp macro="">
      <xdr:nvCxnSpPr>
        <xdr:cNvPr id="642" name="直線コネクタ 641"/>
        <xdr:cNvCxnSpPr/>
      </xdr:nvCxnSpPr>
      <xdr:spPr>
        <a:xfrm>
          <a:off x="20434300" y="1830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643" name="楕円 642"/>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133350</xdr:rowOff>
    </xdr:to>
    <xdr:cxnSp macro="">
      <xdr:nvCxnSpPr>
        <xdr:cNvPr id="644" name="直線コネクタ 643"/>
        <xdr:cNvCxnSpPr/>
      </xdr:nvCxnSpPr>
      <xdr:spPr>
        <a:xfrm>
          <a:off x="19545300" y="1830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645" name="楕円 644"/>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133350</xdr:rowOff>
    </xdr:to>
    <xdr:cxnSp macro="">
      <xdr:nvCxnSpPr>
        <xdr:cNvPr id="646" name="直線コネクタ 645"/>
        <xdr:cNvCxnSpPr/>
      </xdr:nvCxnSpPr>
      <xdr:spPr>
        <a:xfrm>
          <a:off x="18656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647"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648"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649"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122572</xdr:rowOff>
    </xdr:from>
    <xdr:ext cx="469744" cy="259045"/>
    <xdr:sp macro="" textlink="">
      <xdr:nvSpPr>
        <xdr:cNvPr id="650" name="n_4aveValue【庁舎】&#10;一人当たり面積"/>
        <xdr:cNvSpPr txBox="1"/>
      </xdr:nvSpPr>
      <xdr:spPr>
        <a:xfrm>
          <a:off x="18421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651" name="n_1mainValue【庁舎】&#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652" name="n_2mainValue【庁舎】&#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653" name="n_3mainValue【庁舎】&#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654" name="n_4mainValue【庁舎】&#10;一人当たり面積"/>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本町の図書館は公民館と複合された施設であり、町民にとって必要不可欠な施設であることから継続的な維持修繕を行っていく。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保健センターと市民会館は複合施設であり、平成１６年に増築していることから、減価償却率は類似団体と比較して低くなっている。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庁舎に関しては、昭和４５年建築の旧庁舎と平成２年に増築された新庁舎の２棟で構成されており、旧庁舎の影響により有形固定資産減価償却率が高くなっていると考えられる。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２４年度の旧庁舎の耐震改修をはじめ、平成２７年度、２８年度に旧庁舎トイレの改修、エレベーター２基の更新、新庁舎の空調設備更新などの必要な維持修繕を順次実施したことにより一時的に減少したものの、平成２９年度以降再び増加傾向が続いており、今後も維持修繕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44,085
42,723
18.03
13,346,192
12,798,782
406,988
8,274,315
9,582,813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基準財政収入額については、景気回復による所得割の増加や宅地の増加に伴う固定資産税の増加により増加した。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高齢者数の増加により高齢者保健福祉費が増加したことなどから、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結果的に財政力指数は横ばいとなった。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今後、区画整理事業に伴う人口増等により、税収の伸びが見込まれるものの、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高齢化や利用者の増に伴う社会保障費の増、近年の私立保育園の開設等による保育給付費の増により、依然として経常的な社会保障費の増額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指数においては同水準での推移もしくは悪化が懸念される。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050" baseline="0">
              <a:latin typeface="ＭＳ Ｐゴシック" panose="020B0600070205080204" pitchFamily="50" charset="-128"/>
              <a:ea typeface="ＭＳ Ｐゴシック" panose="020B0600070205080204" pitchFamily="50" charset="-128"/>
            </a:rPr>
            <a:t>H30</a:t>
          </a:r>
          <a:r>
            <a:rPr kumimoji="1" lang="ja-JP" altLang="en-US" sz="1050" baseline="0">
              <a:latin typeface="ＭＳ Ｐゴシック" panose="020B0600070205080204" pitchFamily="50" charset="-128"/>
              <a:ea typeface="ＭＳ Ｐゴシック" panose="020B0600070205080204" pitchFamily="50" charset="-128"/>
            </a:rPr>
            <a:t>決算においては、町税や臨時財政対策債発行額の増、いこまい館建設に係る町債の一部償還完了による公債費の減及び公立保育園２園を統合して私立保育所を開設したことによる保育士賃金の減などの要因により、一時的に経常収支比率が低下した。</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a:t>
          </a:r>
          <a:r>
            <a:rPr kumimoji="1" lang="en-US" altLang="ja-JP" sz="1050" baseline="0">
              <a:latin typeface="ＭＳ Ｐゴシック" panose="020B0600070205080204" pitchFamily="50" charset="-128"/>
              <a:ea typeface="ＭＳ Ｐゴシック" panose="020B0600070205080204" pitchFamily="50" charset="-128"/>
            </a:rPr>
            <a:t>R1</a:t>
          </a:r>
          <a:r>
            <a:rPr kumimoji="1" lang="ja-JP" altLang="en-US" sz="1050" baseline="0">
              <a:latin typeface="ＭＳ Ｐゴシック" panose="020B0600070205080204" pitchFamily="50" charset="-128"/>
              <a:ea typeface="ＭＳ Ｐゴシック" panose="020B0600070205080204" pitchFamily="50" charset="-128"/>
            </a:rPr>
            <a:t>決算においては、臨時財政対策債発行可能額が</a:t>
          </a:r>
          <a:r>
            <a:rPr kumimoji="1" lang="en-US" altLang="ja-JP" sz="1050" baseline="0">
              <a:latin typeface="ＭＳ Ｐゴシック" panose="020B0600070205080204" pitchFamily="50" charset="-128"/>
              <a:ea typeface="ＭＳ Ｐゴシック" panose="020B0600070205080204" pitchFamily="50" charset="-128"/>
            </a:rPr>
            <a:t>H30</a:t>
          </a:r>
          <a:r>
            <a:rPr kumimoji="1" lang="ja-JP" altLang="en-US" sz="1050" baseline="0">
              <a:latin typeface="ＭＳ Ｐゴシック" panose="020B0600070205080204" pitchFamily="50" charset="-128"/>
              <a:ea typeface="ＭＳ Ｐゴシック" panose="020B0600070205080204" pitchFamily="50" charset="-128"/>
            </a:rPr>
            <a:t>と比較して大きく減少したこと、幼児教育・保育の無償化に伴う地域型保育給付費の増、利用者の増による放課後等デイサービス事業費の増を始めとした扶助費の増加などにより、経常収支比率は</a:t>
          </a:r>
          <a:r>
            <a:rPr kumimoji="1" lang="en-US" altLang="ja-JP" sz="1050" baseline="0">
              <a:latin typeface="ＭＳ Ｐゴシック" panose="020B0600070205080204" pitchFamily="50" charset="-128"/>
              <a:ea typeface="ＭＳ Ｐゴシック" panose="020B0600070205080204" pitchFamily="50" charset="-128"/>
            </a:rPr>
            <a:t>2.1</a:t>
          </a:r>
          <a:r>
            <a:rPr kumimoji="1" lang="ja-JP" altLang="en-US" sz="1050" baseline="0">
              <a:latin typeface="ＭＳ Ｐゴシック" panose="020B0600070205080204" pitchFamily="50" charset="-128"/>
              <a:ea typeface="ＭＳ Ｐゴシック" panose="020B0600070205080204" pitchFamily="50" charset="-128"/>
            </a:rPr>
            <a:t>ポイント上昇した。</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今後も、扶助費の増加に加えて、東郷中央土地区画整理事業に係る建設事業費及び臨時財政対策債の影響により公債費も増加することが見込まれるため、引き続き経常的な事務事業の見直しを進めていく必要がある。</a:t>
          </a:r>
          <a:endParaRPr kumimoji="1" lang="en-US" altLang="ja-JP" sz="1050" baseline="0">
            <a:latin typeface="ＭＳ Ｐゴシック" panose="020B0600070205080204" pitchFamily="50" charset="-128"/>
            <a:ea typeface="ＭＳ Ｐゴシック" panose="020B0600070205080204" pitchFamily="50" charset="-128"/>
          </a:endParaRPr>
        </a:p>
        <a:p>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110807</xdr:rowOff>
    </xdr:from>
    <xdr:to>
      <xdr:col>23</xdr:col>
      <xdr:colOff>133350</xdr:colOff>
      <xdr:row>63</xdr:row>
      <xdr:rowOff>66040</xdr:rowOff>
    </xdr:to>
    <xdr:cxnSp macro="">
      <xdr:nvCxnSpPr>
        <xdr:cNvPr id="128" name="直線コネクタ 127"/>
        <xdr:cNvCxnSpPr/>
      </xdr:nvCxnSpPr>
      <xdr:spPr>
        <a:xfrm>
          <a:off x="4114800" y="10740707"/>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110807</xdr:rowOff>
    </xdr:from>
    <xdr:to>
      <xdr:col>19</xdr:col>
      <xdr:colOff>133350</xdr:colOff>
      <xdr:row>63</xdr:row>
      <xdr:rowOff>150495</xdr:rowOff>
    </xdr:to>
    <xdr:cxnSp macro="">
      <xdr:nvCxnSpPr>
        <xdr:cNvPr id="131" name="直線コネクタ 130"/>
        <xdr:cNvCxnSpPr/>
      </xdr:nvCxnSpPr>
      <xdr:spPr>
        <a:xfrm flipV="1">
          <a:off x="3225800" y="10740707"/>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39370</xdr:rowOff>
    </xdr:to>
    <xdr:cxnSp macro="">
      <xdr:nvCxnSpPr>
        <xdr:cNvPr id="134" name="直線コネクタ 133"/>
        <xdr:cNvCxnSpPr/>
      </xdr:nvCxnSpPr>
      <xdr:spPr>
        <a:xfrm flipV="1">
          <a:off x="2336800" y="109518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39370</xdr:rowOff>
    </xdr:to>
    <xdr:cxnSp macro="">
      <xdr:nvCxnSpPr>
        <xdr:cNvPr id="137" name="直線コネクタ 136"/>
        <xdr:cNvCxnSpPr/>
      </xdr:nvCxnSpPr>
      <xdr:spPr>
        <a:xfrm>
          <a:off x="1447800" y="108673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40" name="フローチャート: 判断 139"/>
        <xdr:cNvSpPr/>
      </xdr:nvSpPr>
      <xdr:spPr>
        <a:xfrm>
          <a:off x="1397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77805</xdr:rowOff>
    </xdr:from>
    <xdr:ext cx="762000" cy="259045"/>
    <xdr:sp macro="" textlink="">
      <xdr:nvSpPr>
        <xdr:cNvPr id="141" name="テキスト ボックス 140"/>
        <xdr:cNvSpPr txBox="1"/>
      </xdr:nvSpPr>
      <xdr:spPr>
        <a:xfrm>
          <a:off x="1066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7" name="楕円 146"/>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48"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60007</xdr:rowOff>
    </xdr:from>
    <xdr:to>
      <xdr:col>19</xdr:col>
      <xdr:colOff>184150</xdr:colOff>
      <xdr:row>62</xdr:row>
      <xdr:rowOff>161607</xdr:rowOff>
    </xdr:to>
    <xdr:sp macro="" textlink="">
      <xdr:nvSpPr>
        <xdr:cNvPr id="149" name="楕円 148"/>
        <xdr:cNvSpPr/>
      </xdr:nvSpPr>
      <xdr:spPr>
        <a:xfrm>
          <a:off x="4064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334</xdr:rowOff>
    </xdr:from>
    <xdr:ext cx="736600" cy="259045"/>
    <xdr:sp macro="" textlink="">
      <xdr:nvSpPr>
        <xdr:cNvPr id="150" name="テキスト ボックス 149"/>
        <xdr:cNvSpPr txBox="1"/>
      </xdr:nvSpPr>
      <xdr:spPr>
        <a:xfrm>
          <a:off x="3733800" y="1045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1" name="楕円 150"/>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2" name="テキスト ボックス 151"/>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3" name="楕円 152"/>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4" name="テキスト ボックス 153"/>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5" name="楕円 154"/>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6" name="テキスト ボックス 155"/>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減少、再任用職員の増加による基本給の減により人件費は減少したものの、日進美化センター運営業務委託料や歳入システム委託料の増加等による物件費の増加がそれを上回ったため、結果として決算額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今後は、委託事業に係る人件費の上昇や会計年度任用職員制度の開始により、引き続き上昇する見込みである。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162802</xdr:rowOff>
    </xdr:from>
    <xdr:to>
      <xdr:col>23</xdr:col>
      <xdr:colOff>133350</xdr:colOff>
      <xdr:row>82</xdr:row>
      <xdr:rowOff>168289</xdr:rowOff>
    </xdr:to>
    <xdr:cxnSp macro="">
      <xdr:nvCxnSpPr>
        <xdr:cNvPr id="191" name="直線コネクタ 190"/>
        <xdr:cNvCxnSpPr/>
      </xdr:nvCxnSpPr>
      <xdr:spPr>
        <a:xfrm>
          <a:off x="4114800" y="14221702"/>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156490</xdr:rowOff>
    </xdr:from>
    <xdr:to>
      <xdr:col>19</xdr:col>
      <xdr:colOff>133350</xdr:colOff>
      <xdr:row>82</xdr:row>
      <xdr:rowOff>162802</xdr:rowOff>
    </xdr:to>
    <xdr:cxnSp macro="">
      <xdr:nvCxnSpPr>
        <xdr:cNvPr id="194" name="直線コネクタ 193"/>
        <xdr:cNvCxnSpPr/>
      </xdr:nvCxnSpPr>
      <xdr:spPr>
        <a:xfrm>
          <a:off x="3225800" y="14215390"/>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156490</xdr:rowOff>
    </xdr:from>
    <xdr:to>
      <xdr:col>15</xdr:col>
      <xdr:colOff>82550</xdr:colOff>
      <xdr:row>82</xdr:row>
      <xdr:rowOff>156835</xdr:rowOff>
    </xdr:to>
    <xdr:cxnSp macro="">
      <xdr:nvCxnSpPr>
        <xdr:cNvPr id="197" name="直線コネクタ 196"/>
        <xdr:cNvCxnSpPr/>
      </xdr:nvCxnSpPr>
      <xdr:spPr>
        <a:xfrm flipV="1">
          <a:off x="2336800" y="14215390"/>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156835</xdr:rowOff>
    </xdr:from>
    <xdr:to>
      <xdr:col>11</xdr:col>
      <xdr:colOff>31750</xdr:colOff>
      <xdr:row>83</xdr:row>
      <xdr:rowOff>1817</xdr:rowOff>
    </xdr:to>
    <xdr:cxnSp macro="">
      <xdr:nvCxnSpPr>
        <xdr:cNvPr id="200" name="直線コネクタ 199"/>
        <xdr:cNvCxnSpPr/>
      </xdr:nvCxnSpPr>
      <xdr:spPr>
        <a:xfrm flipV="1">
          <a:off x="1447800" y="14215735"/>
          <a:ext cx="8890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11730</xdr:rowOff>
    </xdr:from>
    <xdr:to>
      <xdr:col>7</xdr:col>
      <xdr:colOff>31750</xdr:colOff>
      <xdr:row>84</xdr:row>
      <xdr:rowOff>113330</xdr:rowOff>
    </xdr:to>
    <xdr:sp macro="" textlink="">
      <xdr:nvSpPr>
        <xdr:cNvPr id="203" name="フローチャート: 判断 202"/>
        <xdr:cNvSpPr/>
      </xdr:nvSpPr>
      <xdr:spPr>
        <a:xfrm>
          <a:off x="1397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98107</xdr:rowOff>
    </xdr:from>
    <xdr:ext cx="762000" cy="259045"/>
    <xdr:sp macro="" textlink="">
      <xdr:nvSpPr>
        <xdr:cNvPr id="204" name="テキスト ボックス 203"/>
        <xdr:cNvSpPr txBox="1"/>
      </xdr:nvSpPr>
      <xdr:spPr>
        <a:xfrm>
          <a:off x="1066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117489</xdr:rowOff>
    </xdr:from>
    <xdr:to>
      <xdr:col>23</xdr:col>
      <xdr:colOff>184150</xdr:colOff>
      <xdr:row>83</xdr:row>
      <xdr:rowOff>47639</xdr:rowOff>
    </xdr:to>
    <xdr:sp macro="" textlink="">
      <xdr:nvSpPr>
        <xdr:cNvPr id="210" name="楕円 209"/>
        <xdr:cNvSpPr/>
      </xdr:nvSpPr>
      <xdr:spPr>
        <a:xfrm>
          <a:off x="4902200" y="141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134016</xdr:rowOff>
    </xdr:from>
    <xdr:ext cx="762000" cy="259045"/>
    <xdr:sp macro="" textlink="">
      <xdr:nvSpPr>
        <xdr:cNvPr id="211" name="人件費・物件費等の状況該当値テキスト"/>
        <xdr:cNvSpPr txBox="1"/>
      </xdr:nvSpPr>
      <xdr:spPr>
        <a:xfrm>
          <a:off x="5041900" y="1402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112002</xdr:rowOff>
    </xdr:from>
    <xdr:to>
      <xdr:col>19</xdr:col>
      <xdr:colOff>184150</xdr:colOff>
      <xdr:row>83</xdr:row>
      <xdr:rowOff>42152</xdr:rowOff>
    </xdr:to>
    <xdr:sp macro="" textlink="">
      <xdr:nvSpPr>
        <xdr:cNvPr id="212" name="楕円 211"/>
        <xdr:cNvSpPr/>
      </xdr:nvSpPr>
      <xdr:spPr>
        <a:xfrm>
          <a:off x="4064000" y="141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52329</xdr:rowOff>
    </xdr:from>
    <xdr:ext cx="736600" cy="259045"/>
    <xdr:sp macro="" textlink="">
      <xdr:nvSpPr>
        <xdr:cNvPr id="213" name="テキスト ボックス 212"/>
        <xdr:cNvSpPr txBox="1"/>
      </xdr:nvSpPr>
      <xdr:spPr>
        <a:xfrm>
          <a:off x="3733800" y="1393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105690</xdr:rowOff>
    </xdr:from>
    <xdr:to>
      <xdr:col>15</xdr:col>
      <xdr:colOff>133350</xdr:colOff>
      <xdr:row>83</xdr:row>
      <xdr:rowOff>35840</xdr:rowOff>
    </xdr:to>
    <xdr:sp macro="" textlink="">
      <xdr:nvSpPr>
        <xdr:cNvPr id="214" name="楕円 213"/>
        <xdr:cNvSpPr/>
      </xdr:nvSpPr>
      <xdr:spPr>
        <a:xfrm>
          <a:off x="3175000" y="141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46017</xdr:rowOff>
    </xdr:from>
    <xdr:ext cx="762000" cy="259045"/>
    <xdr:sp macro="" textlink="">
      <xdr:nvSpPr>
        <xdr:cNvPr id="215" name="テキスト ボックス 214"/>
        <xdr:cNvSpPr txBox="1"/>
      </xdr:nvSpPr>
      <xdr:spPr>
        <a:xfrm>
          <a:off x="2844800" y="1393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106035</xdr:rowOff>
    </xdr:from>
    <xdr:to>
      <xdr:col>11</xdr:col>
      <xdr:colOff>82550</xdr:colOff>
      <xdr:row>83</xdr:row>
      <xdr:rowOff>36185</xdr:rowOff>
    </xdr:to>
    <xdr:sp macro="" textlink="">
      <xdr:nvSpPr>
        <xdr:cNvPr id="216" name="楕円 215"/>
        <xdr:cNvSpPr/>
      </xdr:nvSpPr>
      <xdr:spPr>
        <a:xfrm>
          <a:off x="2286000" y="141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46362</xdr:rowOff>
    </xdr:from>
    <xdr:ext cx="762000" cy="259045"/>
    <xdr:sp macro="" textlink="">
      <xdr:nvSpPr>
        <xdr:cNvPr id="217" name="テキスト ボックス 216"/>
        <xdr:cNvSpPr txBox="1"/>
      </xdr:nvSpPr>
      <xdr:spPr>
        <a:xfrm>
          <a:off x="1955800" y="1393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122467</xdr:rowOff>
    </xdr:from>
    <xdr:to>
      <xdr:col>7</xdr:col>
      <xdr:colOff>31750</xdr:colOff>
      <xdr:row>83</xdr:row>
      <xdr:rowOff>52617</xdr:rowOff>
    </xdr:to>
    <xdr:sp macro="" textlink="">
      <xdr:nvSpPr>
        <xdr:cNvPr id="218" name="楕円 217"/>
        <xdr:cNvSpPr/>
      </xdr:nvSpPr>
      <xdr:spPr>
        <a:xfrm>
          <a:off x="1397000" y="1418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62794</xdr:rowOff>
    </xdr:from>
    <xdr:ext cx="762000" cy="259045"/>
    <xdr:sp macro="" textlink="">
      <xdr:nvSpPr>
        <xdr:cNvPr id="219" name="テキスト ボックス 218"/>
        <xdr:cNvSpPr txBox="1"/>
      </xdr:nvSpPr>
      <xdr:spPr>
        <a:xfrm>
          <a:off x="1066800" y="1395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比較するラスパイレス指数では、特に高校卒などの学歴が数値に影響するが、本町では学歴に関係なく人事評価等による職員配置を行っているため、人事異動等により数値が大きく変動する可能性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120650</xdr:rowOff>
    </xdr:to>
    <xdr:cxnSp macro="">
      <xdr:nvCxnSpPr>
        <xdr:cNvPr id="255" name="直線コネクタ 254"/>
        <xdr:cNvCxnSpPr/>
      </xdr:nvCxnSpPr>
      <xdr:spPr>
        <a:xfrm>
          <a:off x="16179800" y="1505312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89</xdr:row>
      <xdr:rowOff>69850</xdr:rowOff>
    </xdr:to>
    <xdr:cxnSp macro="">
      <xdr:nvCxnSpPr>
        <xdr:cNvPr id="258" name="直線コネクタ 257"/>
        <xdr:cNvCxnSpPr/>
      </xdr:nvCxnSpPr>
      <xdr:spPr>
        <a:xfrm flipV="1">
          <a:off x="15290800" y="1505312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89</xdr:row>
      <xdr:rowOff>69850</xdr:rowOff>
    </xdr:to>
    <xdr:cxnSp macro="">
      <xdr:nvCxnSpPr>
        <xdr:cNvPr id="261" name="直線コネクタ 260"/>
        <xdr:cNvCxnSpPr/>
      </xdr:nvCxnSpPr>
      <xdr:spPr>
        <a:xfrm>
          <a:off x="14401800" y="1505312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87</xdr:row>
      <xdr:rowOff>154214</xdr:rowOff>
    </xdr:to>
    <xdr:cxnSp macro="">
      <xdr:nvCxnSpPr>
        <xdr:cNvPr id="264" name="直線コネクタ 263"/>
        <xdr:cNvCxnSpPr/>
      </xdr:nvCxnSpPr>
      <xdr:spPr>
        <a:xfrm flipV="1">
          <a:off x="13512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5"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8" name="楕円 27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9" name="テキスト ボックス 27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2" name="楕円 281"/>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3" name="テキスト ボックス 282"/>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抑制的な定員管理により、ほぼ一定に保つようにしている。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今後の職員採用は退職補充を原則としているが、重点施策の推進に伴う職員の一時的な増加に対応しつつ、人口増加の動きに注視しながら定員管理を進める必要がある。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93435</xdr:rowOff>
    </xdr:from>
    <xdr:to>
      <xdr:col>81</xdr:col>
      <xdr:colOff>44450</xdr:colOff>
      <xdr:row>59</xdr:row>
      <xdr:rowOff>114119</xdr:rowOff>
    </xdr:to>
    <xdr:cxnSp macro="">
      <xdr:nvCxnSpPr>
        <xdr:cNvPr id="320" name="直線コネクタ 319"/>
        <xdr:cNvCxnSpPr/>
      </xdr:nvCxnSpPr>
      <xdr:spPr>
        <a:xfrm flipV="1">
          <a:off x="16179800" y="1020898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60</xdr:row>
      <xdr:rowOff>4717</xdr:rowOff>
    </xdr:to>
    <xdr:cxnSp macro="">
      <xdr:nvCxnSpPr>
        <xdr:cNvPr id="323" name="直線コネクタ 322"/>
        <xdr:cNvCxnSpPr/>
      </xdr:nvCxnSpPr>
      <xdr:spPr>
        <a:xfrm flipV="1">
          <a:off x="15290800" y="102296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157208</xdr:rowOff>
    </xdr:from>
    <xdr:to>
      <xdr:col>72</xdr:col>
      <xdr:colOff>203200</xdr:colOff>
      <xdr:row>60</xdr:row>
      <xdr:rowOff>4717</xdr:rowOff>
    </xdr:to>
    <xdr:cxnSp macro="">
      <xdr:nvCxnSpPr>
        <xdr:cNvPr id="326" name="直線コネクタ 325"/>
        <xdr:cNvCxnSpPr/>
      </xdr:nvCxnSpPr>
      <xdr:spPr>
        <a:xfrm>
          <a:off x="14401800" y="1027275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155484</xdr:rowOff>
    </xdr:from>
    <xdr:to>
      <xdr:col>68</xdr:col>
      <xdr:colOff>152400</xdr:colOff>
      <xdr:row>59</xdr:row>
      <xdr:rowOff>157208</xdr:rowOff>
    </xdr:to>
    <xdr:cxnSp macro="">
      <xdr:nvCxnSpPr>
        <xdr:cNvPr id="329" name="直線コネクタ 328"/>
        <xdr:cNvCxnSpPr/>
      </xdr:nvCxnSpPr>
      <xdr:spPr>
        <a:xfrm>
          <a:off x="13512800" y="1027103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2" name="フローチャート: 判断 331"/>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3" name="テキスト ボックス 332"/>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42635</xdr:rowOff>
    </xdr:from>
    <xdr:to>
      <xdr:col>81</xdr:col>
      <xdr:colOff>95250</xdr:colOff>
      <xdr:row>59</xdr:row>
      <xdr:rowOff>144235</xdr:rowOff>
    </xdr:to>
    <xdr:sp macro="" textlink="">
      <xdr:nvSpPr>
        <xdr:cNvPr id="339" name="楕円 338"/>
        <xdr:cNvSpPr/>
      </xdr:nvSpPr>
      <xdr:spPr>
        <a:xfrm>
          <a:off x="16967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59162</xdr:rowOff>
    </xdr:from>
    <xdr:ext cx="762000" cy="259045"/>
    <xdr:sp macro="" textlink="">
      <xdr:nvSpPr>
        <xdr:cNvPr id="340" name="定員管理の状況該当値テキスト"/>
        <xdr:cNvSpPr txBox="1"/>
      </xdr:nvSpPr>
      <xdr:spPr>
        <a:xfrm>
          <a:off x="17106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1" name="楕円 340"/>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2" name="テキスト ボックス 341"/>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125367</xdr:rowOff>
    </xdr:from>
    <xdr:to>
      <xdr:col>73</xdr:col>
      <xdr:colOff>44450</xdr:colOff>
      <xdr:row>60</xdr:row>
      <xdr:rowOff>55517</xdr:rowOff>
    </xdr:to>
    <xdr:sp macro="" textlink="">
      <xdr:nvSpPr>
        <xdr:cNvPr id="343" name="楕円 342"/>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65694</xdr:rowOff>
    </xdr:from>
    <xdr:ext cx="762000" cy="259045"/>
    <xdr:sp macro="" textlink="">
      <xdr:nvSpPr>
        <xdr:cNvPr id="344" name="テキスト ボックス 343"/>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106408</xdr:rowOff>
    </xdr:from>
    <xdr:to>
      <xdr:col>68</xdr:col>
      <xdr:colOff>203200</xdr:colOff>
      <xdr:row>60</xdr:row>
      <xdr:rowOff>36558</xdr:rowOff>
    </xdr:to>
    <xdr:sp macro="" textlink="">
      <xdr:nvSpPr>
        <xdr:cNvPr id="345" name="楕円 344"/>
        <xdr:cNvSpPr/>
      </xdr:nvSpPr>
      <xdr:spPr>
        <a:xfrm>
          <a:off x="14351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46735</xdr:rowOff>
    </xdr:from>
    <xdr:ext cx="762000" cy="259045"/>
    <xdr:sp macro="" textlink="">
      <xdr:nvSpPr>
        <xdr:cNvPr id="346" name="テキスト ボックス 345"/>
        <xdr:cNvSpPr txBox="1"/>
      </xdr:nvSpPr>
      <xdr:spPr>
        <a:xfrm>
          <a:off x="14020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47" name="楕円 346"/>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48" name="テキスト ボックス 347"/>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借入のいこまい館建事業債及び新総合通信ネットワーク施設整備事業債の償還終了に伴い公債費が大きく減少したことにより、実質公債費比率は減少した。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今後は、東郷中央土地区画整理事業に伴う周辺地域のインフラ整備、公共施設の老朽化対策等により引き続き地方債残高の増加が見込まれるため、留意する必要がある。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153670</xdr:rowOff>
    </xdr:to>
    <xdr:cxnSp macro="">
      <xdr:nvCxnSpPr>
        <xdr:cNvPr id="381" name="直線コネクタ 380"/>
        <xdr:cNvCxnSpPr/>
      </xdr:nvCxnSpPr>
      <xdr:spPr>
        <a:xfrm flipV="1">
          <a:off x="16179800" y="67839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84" name="直線コネクタ 383"/>
        <xdr:cNvCxnSpPr/>
      </xdr:nvCxnSpPr>
      <xdr:spPr>
        <a:xfrm>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137583</xdr:rowOff>
    </xdr:to>
    <xdr:cxnSp macro="">
      <xdr:nvCxnSpPr>
        <xdr:cNvPr id="387" name="直線コネクタ 386"/>
        <xdr:cNvCxnSpPr/>
      </xdr:nvCxnSpPr>
      <xdr:spPr>
        <a:xfrm>
          <a:off x="14401800" y="680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137583</xdr:rowOff>
    </xdr:to>
    <xdr:cxnSp macro="">
      <xdr:nvCxnSpPr>
        <xdr:cNvPr id="390" name="直線コネクタ 389"/>
        <xdr:cNvCxnSpPr/>
      </xdr:nvCxnSpPr>
      <xdr:spPr>
        <a:xfrm flipV="1">
          <a:off x="13512800" y="680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0" name="楕円 399"/>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1"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6" name="楕円 405"/>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7" name="テキスト ボックス 406"/>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将来負担額を充当可能財源額が上回っているため、算定では将来負担比率は負の値となっている。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増減としては、道路築造事業や小中学校の空調・トイレ整備事業等に係る新たな借入れを行ったことによる地方債残高の増加により、将来負担額が増加し、将来負担比率が上昇した。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今後も、東郷中央土地区画整理事業に伴う周辺地域のインフラ整備、公共施設の老朽化対策等により引き続き地方債残高の増加が見込まれるため、留意する必要がある。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3" name="フローチャート: 判断 452"/>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4" name="テキスト ボックス 453"/>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44,085
42,723
18.03
13,346,192
12,798,782
406,988
8,274,315
9,582,813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職員の減少、再任用職員の増加による基本給の減により人件費は減額となったものの、公債費やその他の項目でこれを上回る減額があったことから、人件費の割合としては上昇している。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今後は、会計年度任用職員制度の開始による増額に加え、人事院勧告による影響も見込まれることから、制度改正等の動向については常に留意していく。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140716</xdr:rowOff>
    </xdr:to>
    <xdr:cxnSp macro="">
      <xdr:nvCxnSpPr>
        <xdr:cNvPr id="64" name="直線コネクタ 63"/>
        <xdr:cNvCxnSpPr/>
      </xdr:nvCxnSpPr>
      <xdr:spPr>
        <a:xfrm>
          <a:off x="3987800" y="62992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154432</xdr:rowOff>
    </xdr:to>
    <xdr:cxnSp macro="">
      <xdr:nvCxnSpPr>
        <xdr:cNvPr id="67" name="直線コネクタ 66"/>
        <xdr:cNvCxnSpPr/>
      </xdr:nvCxnSpPr>
      <xdr:spPr>
        <a:xfrm flipV="1">
          <a:off x="3098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1270</xdr:rowOff>
    </xdr:to>
    <xdr:cxnSp macro="">
      <xdr:nvCxnSpPr>
        <xdr:cNvPr id="70" name="直線コネクタ 69"/>
        <xdr:cNvCxnSpPr/>
      </xdr:nvCxnSpPr>
      <xdr:spPr>
        <a:xfrm flipV="1">
          <a:off x="2209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1270</xdr:rowOff>
    </xdr:to>
    <xdr:cxnSp macro="">
      <xdr:nvCxnSpPr>
        <xdr:cNvPr id="73" name="直線コネクタ 72"/>
        <xdr:cNvCxnSpPr/>
      </xdr:nvCxnSpPr>
      <xdr:spPr>
        <a:xfrm>
          <a:off x="1320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日進美化センター運営業務委託料、歳入システム委託料の増により物件費は増加している。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本町は、過去から全国平均と比較し数値が大きく、これは、定員管理の適正化を進めるため、指定管理者制度の活用、外部委託や臨時職員の雇用を積極的に行っていることが要因として挙げられる。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数値の改善に向けて、引き続き経常的経費について見直しを行っていくとともに、数値について留意していく。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165100</xdr:rowOff>
    </xdr:to>
    <xdr:cxnSp macro="">
      <xdr:nvCxnSpPr>
        <xdr:cNvPr id="125" name="直線コネクタ 124"/>
        <xdr:cNvCxnSpPr/>
      </xdr:nvCxnSpPr>
      <xdr:spPr>
        <a:xfrm>
          <a:off x="15671800" y="31292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43180</xdr:rowOff>
    </xdr:to>
    <xdr:cxnSp macro="">
      <xdr:nvCxnSpPr>
        <xdr:cNvPr id="128" name="直線コネクタ 127"/>
        <xdr:cNvCxnSpPr/>
      </xdr:nvCxnSpPr>
      <xdr:spPr>
        <a:xfrm>
          <a:off x="14782800" y="3129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119380</xdr:rowOff>
    </xdr:to>
    <xdr:cxnSp macro="">
      <xdr:nvCxnSpPr>
        <xdr:cNvPr id="131" name="直線コネクタ 130"/>
        <xdr:cNvCxnSpPr/>
      </xdr:nvCxnSpPr>
      <xdr:spPr>
        <a:xfrm flipV="1">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119380</xdr:rowOff>
    </xdr:to>
    <xdr:cxnSp macro="">
      <xdr:nvCxnSpPr>
        <xdr:cNvPr id="134" name="直線コネクタ 133"/>
        <xdr:cNvCxnSpPr/>
      </xdr:nvCxnSpPr>
      <xdr:spPr>
        <a:xfrm>
          <a:off x="13004800" y="3136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7" name="フローチャート: 判断 136"/>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38" name="テキスト ボックス 137"/>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4" name="楕円 143"/>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5"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8" name="楕円 147"/>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49" name="テキスト ボックス 148"/>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50" name="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幼児教育・保育の無償化に伴う地域型保育給付費の増、利用者の増による放課後等デイサービス事業費、生活介護費等の増により、増加した。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現在、転入人口の増に向けて、子育て支援等の各種施策を展開していることに加え、高齢化による老人福祉費の増や利用者の増による社会福祉費の増加が進んでいることから、今後、扶助費は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58</xdr:row>
      <xdr:rowOff>127000</xdr:rowOff>
    </xdr:to>
    <xdr:cxnSp macro="">
      <xdr:nvCxnSpPr>
        <xdr:cNvPr id="188" name="直線コネクタ 187"/>
        <xdr:cNvCxnSpPr/>
      </xdr:nvCxnSpPr>
      <xdr:spPr>
        <a:xfrm>
          <a:off x="3987800" y="98642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58</xdr:row>
      <xdr:rowOff>94343</xdr:rowOff>
    </xdr:to>
    <xdr:cxnSp macro="">
      <xdr:nvCxnSpPr>
        <xdr:cNvPr id="191" name="直線コネクタ 190"/>
        <xdr:cNvCxnSpPr/>
      </xdr:nvCxnSpPr>
      <xdr:spPr>
        <a:xfrm flipV="1">
          <a:off x="3098800" y="98642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94343</xdr:rowOff>
    </xdr:to>
    <xdr:cxnSp macro="">
      <xdr:nvCxnSpPr>
        <xdr:cNvPr id="194" name="直線コネクタ 193"/>
        <xdr:cNvCxnSpPr/>
      </xdr:nvCxnSpPr>
      <xdr:spPr>
        <a:xfrm>
          <a:off x="2209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39915</xdr:rowOff>
    </xdr:to>
    <xdr:cxnSp macro="">
      <xdr:nvCxnSpPr>
        <xdr:cNvPr id="197" name="直線コネクタ 196"/>
        <xdr:cNvCxnSpPr/>
      </xdr:nvCxnSpPr>
      <xdr:spPr>
        <a:xfrm flipV="1">
          <a:off x="1320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1" name="テキスト ボックス 200"/>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1" name="楕円 210"/>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2" name="テキスト ボックス 211"/>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3" name="楕円 212"/>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4" name="テキスト ボックス 213"/>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160565</xdr:rowOff>
    </xdr:from>
    <xdr:to>
      <xdr:col>6</xdr:col>
      <xdr:colOff>171450</xdr:colOff>
      <xdr:row>58</xdr:row>
      <xdr:rowOff>90715</xdr:rowOff>
    </xdr:to>
    <xdr:sp macro="" textlink="">
      <xdr:nvSpPr>
        <xdr:cNvPr id="215" name="楕円 214"/>
        <xdr:cNvSpPr/>
      </xdr:nvSpPr>
      <xdr:spPr>
        <a:xfrm>
          <a:off x="1270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75492</xdr:rowOff>
    </xdr:from>
    <xdr:ext cx="762000" cy="259045"/>
    <xdr:sp macro="" textlink="">
      <xdr:nvSpPr>
        <xdr:cNvPr id="216" name="テキスト ボックス 215"/>
        <xdr:cNvSpPr txBox="1"/>
      </xdr:nvSpPr>
      <xdr:spPr>
        <a:xfrm>
          <a:off x="939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下水道事業会計への負担金等について、前年度までは全額繰出金として整理していたものの一部を補助費等で整理したことが要因となり、大きく減額している。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また、国民健康保険特別会計への繰出金について、財政調整基金の残高の減少により基金繰入額が大きく減額したため、</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決算においては一般会計の医療費補填分の繰出額が大きく増額したが、今後は被保険者の減少による保険給付費の減額に加え、保険料率の引上げにより、繰出金はなだらかに減少する見通しである。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117475</xdr:rowOff>
    </xdr:to>
    <xdr:cxnSp macro="">
      <xdr:nvCxnSpPr>
        <xdr:cNvPr id="253" name="直線コネクタ 252"/>
        <xdr:cNvCxnSpPr/>
      </xdr:nvCxnSpPr>
      <xdr:spPr>
        <a:xfrm flipV="1">
          <a:off x="15671800" y="94615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117475</xdr:rowOff>
    </xdr:from>
    <xdr:to>
      <xdr:col>78</xdr:col>
      <xdr:colOff>69850</xdr:colOff>
      <xdr:row>56</xdr:row>
      <xdr:rowOff>12700</xdr:rowOff>
    </xdr:to>
    <xdr:cxnSp macro="">
      <xdr:nvCxnSpPr>
        <xdr:cNvPr id="256" name="直線コネクタ 255"/>
        <xdr:cNvCxnSpPr/>
      </xdr:nvCxnSpPr>
      <xdr:spPr>
        <a:xfrm flipV="1">
          <a:off x="14782800" y="95472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xdr:rowOff>
    </xdr:to>
    <xdr:cxnSp macro="">
      <xdr:nvCxnSpPr>
        <xdr:cNvPr id="259" name="直線コネクタ 258"/>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165100</xdr:rowOff>
    </xdr:from>
    <xdr:to>
      <xdr:col>69</xdr:col>
      <xdr:colOff>92075</xdr:colOff>
      <xdr:row>56</xdr:row>
      <xdr:rowOff>12700</xdr:rowOff>
    </xdr:to>
    <xdr:cxnSp macro="">
      <xdr:nvCxnSpPr>
        <xdr:cNvPr id="262" name="直線コネクタ 261"/>
        <xdr:cNvCxnSpPr/>
      </xdr:nvCxnSpPr>
      <xdr:spPr>
        <a:xfrm>
          <a:off x="13004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5" name="フローチャート: 判断 264"/>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153052</xdr:rowOff>
    </xdr:from>
    <xdr:ext cx="762000" cy="259045"/>
    <xdr:sp macro="" textlink="">
      <xdr:nvSpPr>
        <xdr:cNvPr id="266" name="テキスト ボックス 265"/>
        <xdr:cNvSpPr txBox="1"/>
      </xdr:nvSpPr>
      <xdr:spPr>
        <a:xfrm>
          <a:off x="12623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2" name="楕円 271"/>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3"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66675</xdr:rowOff>
    </xdr:from>
    <xdr:to>
      <xdr:col>78</xdr:col>
      <xdr:colOff>120650</xdr:colOff>
      <xdr:row>55</xdr:row>
      <xdr:rowOff>168275</xdr:rowOff>
    </xdr:to>
    <xdr:sp macro="" textlink="">
      <xdr:nvSpPr>
        <xdr:cNvPr id="274" name="楕円 273"/>
        <xdr:cNvSpPr/>
      </xdr:nvSpPr>
      <xdr:spPr>
        <a:xfrm>
          <a:off x="15621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7002</xdr:rowOff>
    </xdr:from>
    <xdr:ext cx="736600" cy="259045"/>
    <xdr:sp macro="" textlink="">
      <xdr:nvSpPr>
        <xdr:cNvPr id="275" name="テキスト ボックス 274"/>
        <xdr:cNvSpPr txBox="1"/>
      </xdr:nvSpPr>
      <xdr:spPr>
        <a:xfrm>
          <a:off x="15290800" y="926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114300</xdr:rowOff>
    </xdr:from>
    <xdr:to>
      <xdr:col>65</xdr:col>
      <xdr:colOff>53975</xdr:colOff>
      <xdr:row>56</xdr:row>
      <xdr:rowOff>44450</xdr:rowOff>
    </xdr:to>
    <xdr:sp macro="" textlink="">
      <xdr:nvSpPr>
        <xdr:cNvPr id="280" name="楕円 279"/>
        <xdr:cNvSpPr/>
      </xdr:nvSpPr>
      <xdr:spPr>
        <a:xfrm>
          <a:off x="12954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54627</xdr:rowOff>
    </xdr:from>
    <xdr:ext cx="762000" cy="259045"/>
    <xdr:sp macro="" textlink="">
      <xdr:nvSpPr>
        <xdr:cNvPr id="281" name="テキスト ボックス 280"/>
        <xdr:cNvSpPr txBox="1"/>
      </xdr:nvSpPr>
      <xdr:spPr>
        <a:xfrm>
          <a:off x="12623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の無償化に伴う施設等利用給付費の増や、下水道事業会計への負担金等について、前年度までは全額繰出金として整理していたものの一部を補助費等で整理したことが要因となり、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今後は、下水道管の老朽化により、修繕や維持管理に係る費用が増額することに伴い、下水道事業会計への負担金も併せて増額すると考えられる。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145288</xdr:rowOff>
    </xdr:to>
    <xdr:cxnSp macro="">
      <xdr:nvCxnSpPr>
        <xdr:cNvPr id="311" name="直線コネクタ 310"/>
        <xdr:cNvCxnSpPr/>
      </xdr:nvCxnSpPr>
      <xdr:spPr>
        <a:xfrm>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117856</xdr:rowOff>
    </xdr:to>
    <xdr:cxnSp macro="">
      <xdr:nvCxnSpPr>
        <xdr:cNvPr id="314" name="直線コネクタ 313"/>
        <xdr:cNvCxnSpPr/>
      </xdr:nvCxnSpPr>
      <xdr:spPr>
        <a:xfrm>
          <a:off x="14782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136144</xdr:rowOff>
    </xdr:to>
    <xdr:cxnSp macro="">
      <xdr:nvCxnSpPr>
        <xdr:cNvPr id="317" name="直線コネクタ 316"/>
        <xdr:cNvCxnSpPr/>
      </xdr:nvCxnSpPr>
      <xdr:spPr>
        <a:xfrm flipV="1">
          <a:off x="13893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136144</xdr:rowOff>
    </xdr:to>
    <xdr:cxnSp macro="">
      <xdr:nvCxnSpPr>
        <xdr:cNvPr id="320" name="直線コネクタ 319"/>
        <xdr:cNvCxnSpPr/>
      </xdr:nvCxnSpPr>
      <xdr:spPr>
        <a:xfrm>
          <a:off x="13004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31"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2" name="楕円 33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3" name="テキスト ボックス 332"/>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4" name="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5" name="テキスト ボックス 334"/>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6" name="楕円 33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7" name="テキスト ボックス 336"/>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9" name="テキスト ボックス 33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借入のいこまい館建事業債及び新総合通信ネットワーク施設整備事業債の償還が終了したことにより、公債費が減少した。</a:t>
          </a:r>
        </a:p>
        <a:p>
          <a:r>
            <a:rPr kumimoji="1" lang="ja-JP" altLang="en-US" sz="1300">
              <a:latin typeface="ＭＳ Ｐゴシック" panose="020B0600070205080204" pitchFamily="50" charset="-128"/>
              <a:ea typeface="ＭＳ Ｐゴシック" panose="020B0600070205080204" pitchFamily="50" charset="-128"/>
            </a:rPr>
            <a:t>　今後は、東郷中央土地区画整理事業に伴う周辺地域のインフラ整備事業等の借入の元金償還が順次開始することで公債費が継続的に増加することが見込まれるため、留意する必要がある。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75</xdr:row>
      <xdr:rowOff>16510</xdr:rowOff>
    </xdr:to>
    <xdr:cxnSp macro="">
      <xdr:nvCxnSpPr>
        <xdr:cNvPr id="372" name="直線コネクタ 371"/>
        <xdr:cNvCxnSpPr/>
      </xdr:nvCxnSpPr>
      <xdr:spPr>
        <a:xfrm flipV="1">
          <a:off x="3987800" y="127685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62230</xdr:rowOff>
    </xdr:to>
    <xdr:cxnSp macro="">
      <xdr:nvCxnSpPr>
        <xdr:cNvPr id="375" name="直線コネクタ 374"/>
        <xdr:cNvCxnSpPr/>
      </xdr:nvCxnSpPr>
      <xdr:spPr>
        <a:xfrm flipV="1">
          <a:off x="3098800" y="1287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62230</xdr:rowOff>
    </xdr:to>
    <xdr:cxnSp macro="">
      <xdr:nvCxnSpPr>
        <xdr:cNvPr id="378" name="直線コネクタ 377"/>
        <xdr:cNvCxnSpPr/>
      </xdr:nvCxnSpPr>
      <xdr:spPr>
        <a:xfrm>
          <a:off x="2209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46990</xdr:rowOff>
    </xdr:to>
    <xdr:cxnSp macro="">
      <xdr:nvCxnSpPr>
        <xdr:cNvPr id="381" name="直線コネクタ 380"/>
        <xdr:cNvCxnSpPr/>
      </xdr:nvCxnSpPr>
      <xdr:spPr>
        <a:xfrm>
          <a:off x="1320800" y="12852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4" name="フローチャート: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5" name="テキスト ボックス 384"/>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91" name="楕円 390"/>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92"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3" name="楕円 392"/>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4" name="テキスト ボックス 393"/>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5" name="楕円 394"/>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6" name="テキスト ボックス 395"/>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7" name="楕円 396"/>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8" name="テキスト ボックス 397"/>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9" name="楕円 398"/>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400" name="テキスト ボックス 399"/>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前述のとおり扶助費・物件費が増額したため、割合が上昇した。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近年の高齢化や利用者の増に伴う社会保障費の増加傾向に加え、</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決算における物件費の増額要因となった日進美化センター運営業務委託料、歳入システム委託料においては今後継続的に発生する経費であることから、改めて経常的経費について見直しを図り、数値の推移に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79</xdr:row>
      <xdr:rowOff>83565</xdr:rowOff>
    </xdr:to>
    <xdr:cxnSp macro="">
      <xdr:nvCxnSpPr>
        <xdr:cNvPr id="431" name="直線コネクタ 430"/>
        <xdr:cNvCxnSpPr/>
      </xdr:nvCxnSpPr>
      <xdr:spPr>
        <a:xfrm>
          <a:off x="15671800" y="13468096"/>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79</xdr:row>
      <xdr:rowOff>56135</xdr:rowOff>
    </xdr:to>
    <xdr:cxnSp macro="">
      <xdr:nvCxnSpPr>
        <xdr:cNvPr id="434" name="直線コネクタ 433"/>
        <xdr:cNvCxnSpPr/>
      </xdr:nvCxnSpPr>
      <xdr:spPr>
        <a:xfrm flipV="1">
          <a:off x="14782800" y="134680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110998</xdr:rowOff>
    </xdr:to>
    <xdr:cxnSp macro="">
      <xdr:nvCxnSpPr>
        <xdr:cNvPr id="437" name="直線コネクタ 436"/>
        <xdr:cNvCxnSpPr/>
      </xdr:nvCxnSpPr>
      <xdr:spPr>
        <a:xfrm flipV="1">
          <a:off x="13893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33274</xdr:rowOff>
    </xdr:from>
    <xdr:to>
      <xdr:col>69</xdr:col>
      <xdr:colOff>92075</xdr:colOff>
      <xdr:row>79</xdr:row>
      <xdr:rowOff>110998</xdr:rowOff>
    </xdr:to>
    <xdr:cxnSp macro="">
      <xdr:nvCxnSpPr>
        <xdr:cNvPr id="440" name="直線コネクタ 439"/>
        <xdr:cNvCxnSpPr/>
      </xdr:nvCxnSpPr>
      <xdr:spPr>
        <a:xfrm>
          <a:off x="13004800" y="135778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3" name="フローチャート: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50" name="楕円 449"/>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51"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2" name="楕円 451"/>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3" name="テキスト ボックス 452"/>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4" name="楕円 453"/>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5" name="テキスト ボックス 454"/>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6" name="楕円 455"/>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7" name="テキスト ボックス 456"/>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153924</xdr:rowOff>
    </xdr:from>
    <xdr:to>
      <xdr:col>65</xdr:col>
      <xdr:colOff>53975</xdr:colOff>
      <xdr:row>79</xdr:row>
      <xdr:rowOff>84074</xdr:rowOff>
    </xdr:to>
    <xdr:sp macro="" textlink="">
      <xdr:nvSpPr>
        <xdr:cNvPr id="458" name="楕円 457"/>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68851</xdr:rowOff>
    </xdr:from>
    <xdr:ext cx="762000" cy="259045"/>
    <xdr:sp macro="" textlink="">
      <xdr:nvSpPr>
        <xdr:cNvPr id="459" name="テキスト ボックス 458"/>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51524</xdr:rowOff>
    </xdr:from>
    <xdr:to>
      <xdr:col>29</xdr:col>
      <xdr:colOff>127000</xdr:colOff>
      <xdr:row>18</xdr:row>
      <xdr:rowOff>68179</xdr:rowOff>
    </xdr:to>
    <xdr:cxnSp macro="">
      <xdr:nvCxnSpPr>
        <xdr:cNvPr id="52" name="直線コネクタ 51"/>
        <xdr:cNvCxnSpPr/>
      </xdr:nvCxnSpPr>
      <xdr:spPr bwMode="auto">
        <a:xfrm>
          <a:off x="5003800" y="3185249"/>
          <a:ext cx="6477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51524</xdr:rowOff>
    </xdr:from>
    <xdr:to>
      <xdr:col>26</xdr:col>
      <xdr:colOff>50800</xdr:colOff>
      <xdr:row>18</xdr:row>
      <xdr:rowOff>51703</xdr:rowOff>
    </xdr:to>
    <xdr:cxnSp macro="">
      <xdr:nvCxnSpPr>
        <xdr:cNvPr id="55" name="直線コネクタ 54"/>
        <xdr:cNvCxnSpPr/>
      </xdr:nvCxnSpPr>
      <xdr:spPr bwMode="auto">
        <a:xfrm flipV="1">
          <a:off x="4305300" y="3185249"/>
          <a:ext cx="698500" cy="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51703</xdr:rowOff>
    </xdr:from>
    <xdr:to>
      <xdr:col>22</xdr:col>
      <xdr:colOff>114300</xdr:colOff>
      <xdr:row>18</xdr:row>
      <xdr:rowOff>63313</xdr:rowOff>
    </xdr:to>
    <xdr:cxnSp macro="">
      <xdr:nvCxnSpPr>
        <xdr:cNvPr id="58" name="直線コネクタ 57"/>
        <xdr:cNvCxnSpPr/>
      </xdr:nvCxnSpPr>
      <xdr:spPr bwMode="auto">
        <a:xfrm flipV="1">
          <a:off x="3606800" y="3185428"/>
          <a:ext cx="698500" cy="1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63313</xdr:rowOff>
    </xdr:from>
    <xdr:to>
      <xdr:col>18</xdr:col>
      <xdr:colOff>177800</xdr:colOff>
      <xdr:row>18</xdr:row>
      <xdr:rowOff>80246</xdr:rowOff>
    </xdr:to>
    <xdr:cxnSp macro="">
      <xdr:nvCxnSpPr>
        <xdr:cNvPr id="61" name="直線コネクタ 60"/>
        <xdr:cNvCxnSpPr/>
      </xdr:nvCxnSpPr>
      <xdr:spPr bwMode="auto">
        <a:xfrm flipV="1">
          <a:off x="2908300" y="3197038"/>
          <a:ext cx="698500" cy="1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17379</xdr:rowOff>
    </xdr:from>
    <xdr:to>
      <xdr:col>29</xdr:col>
      <xdr:colOff>177800</xdr:colOff>
      <xdr:row>18</xdr:row>
      <xdr:rowOff>118979</xdr:rowOff>
    </xdr:to>
    <xdr:sp macro="" textlink="">
      <xdr:nvSpPr>
        <xdr:cNvPr id="71" name="楕円 70"/>
        <xdr:cNvSpPr/>
      </xdr:nvSpPr>
      <xdr:spPr bwMode="auto">
        <a:xfrm>
          <a:off x="5600700" y="315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160906</xdr:rowOff>
    </xdr:from>
    <xdr:ext cx="762000" cy="259045"/>
    <xdr:sp macro="" textlink="">
      <xdr:nvSpPr>
        <xdr:cNvPr id="72" name="人口1人当たり決算額の推移該当値テキスト130"/>
        <xdr:cNvSpPr txBox="1"/>
      </xdr:nvSpPr>
      <xdr:spPr>
        <a:xfrm>
          <a:off x="5740400" y="312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724</xdr:rowOff>
    </xdr:from>
    <xdr:to>
      <xdr:col>26</xdr:col>
      <xdr:colOff>101600</xdr:colOff>
      <xdr:row>18</xdr:row>
      <xdr:rowOff>102324</xdr:rowOff>
    </xdr:to>
    <xdr:sp macro="" textlink="">
      <xdr:nvSpPr>
        <xdr:cNvPr id="73" name="楕円 72"/>
        <xdr:cNvSpPr/>
      </xdr:nvSpPr>
      <xdr:spPr bwMode="auto">
        <a:xfrm>
          <a:off x="4953000" y="31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87101</xdr:rowOff>
    </xdr:from>
    <xdr:ext cx="736600" cy="259045"/>
    <xdr:sp macro="" textlink="">
      <xdr:nvSpPr>
        <xdr:cNvPr id="74" name="テキスト ボックス 73"/>
        <xdr:cNvSpPr txBox="1"/>
      </xdr:nvSpPr>
      <xdr:spPr>
        <a:xfrm>
          <a:off x="4622800" y="322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903</xdr:rowOff>
    </xdr:from>
    <xdr:to>
      <xdr:col>22</xdr:col>
      <xdr:colOff>165100</xdr:colOff>
      <xdr:row>18</xdr:row>
      <xdr:rowOff>102503</xdr:rowOff>
    </xdr:to>
    <xdr:sp macro="" textlink="">
      <xdr:nvSpPr>
        <xdr:cNvPr id="75" name="楕円 74"/>
        <xdr:cNvSpPr/>
      </xdr:nvSpPr>
      <xdr:spPr bwMode="auto">
        <a:xfrm>
          <a:off x="4254500" y="313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87280</xdr:rowOff>
    </xdr:from>
    <xdr:ext cx="762000" cy="259045"/>
    <xdr:sp macro="" textlink="">
      <xdr:nvSpPr>
        <xdr:cNvPr id="76" name="テキスト ボックス 75"/>
        <xdr:cNvSpPr txBox="1"/>
      </xdr:nvSpPr>
      <xdr:spPr>
        <a:xfrm>
          <a:off x="3924300" y="32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12513</xdr:rowOff>
    </xdr:from>
    <xdr:to>
      <xdr:col>19</xdr:col>
      <xdr:colOff>38100</xdr:colOff>
      <xdr:row>18</xdr:row>
      <xdr:rowOff>114113</xdr:rowOff>
    </xdr:to>
    <xdr:sp macro="" textlink="">
      <xdr:nvSpPr>
        <xdr:cNvPr id="77" name="楕円 76"/>
        <xdr:cNvSpPr/>
      </xdr:nvSpPr>
      <xdr:spPr bwMode="auto">
        <a:xfrm>
          <a:off x="3556000" y="31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98890</xdr:rowOff>
    </xdr:from>
    <xdr:ext cx="762000" cy="259045"/>
    <xdr:sp macro="" textlink="">
      <xdr:nvSpPr>
        <xdr:cNvPr id="78" name="テキスト ボックス 77"/>
        <xdr:cNvSpPr txBox="1"/>
      </xdr:nvSpPr>
      <xdr:spPr>
        <a:xfrm>
          <a:off x="3225800" y="32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29446</xdr:rowOff>
    </xdr:from>
    <xdr:to>
      <xdr:col>15</xdr:col>
      <xdr:colOff>101600</xdr:colOff>
      <xdr:row>18</xdr:row>
      <xdr:rowOff>131046</xdr:rowOff>
    </xdr:to>
    <xdr:sp macro="" textlink="">
      <xdr:nvSpPr>
        <xdr:cNvPr id="79" name="楕円 78"/>
        <xdr:cNvSpPr/>
      </xdr:nvSpPr>
      <xdr:spPr bwMode="auto">
        <a:xfrm>
          <a:off x="2857500" y="316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115823</xdr:rowOff>
    </xdr:from>
    <xdr:ext cx="762000" cy="259045"/>
    <xdr:sp macro="" textlink="">
      <xdr:nvSpPr>
        <xdr:cNvPr id="80" name="テキスト ボックス 79"/>
        <xdr:cNvSpPr txBox="1"/>
      </xdr:nvSpPr>
      <xdr:spPr>
        <a:xfrm>
          <a:off x="2527300" y="324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142937</xdr:rowOff>
    </xdr:from>
    <xdr:to>
      <xdr:col>29</xdr:col>
      <xdr:colOff>127000</xdr:colOff>
      <xdr:row>37</xdr:row>
      <xdr:rowOff>89543</xdr:rowOff>
    </xdr:to>
    <xdr:cxnSp macro="">
      <xdr:nvCxnSpPr>
        <xdr:cNvPr id="115" name="直線コネクタ 114"/>
        <xdr:cNvCxnSpPr/>
      </xdr:nvCxnSpPr>
      <xdr:spPr bwMode="auto">
        <a:xfrm>
          <a:off x="5003800" y="7096187"/>
          <a:ext cx="647700" cy="118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142937</xdr:rowOff>
    </xdr:from>
    <xdr:to>
      <xdr:col>26</xdr:col>
      <xdr:colOff>50800</xdr:colOff>
      <xdr:row>36</xdr:row>
      <xdr:rowOff>152212</xdr:rowOff>
    </xdr:to>
    <xdr:cxnSp macro="">
      <xdr:nvCxnSpPr>
        <xdr:cNvPr id="118" name="直線コネクタ 117"/>
        <xdr:cNvCxnSpPr/>
      </xdr:nvCxnSpPr>
      <xdr:spPr bwMode="auto">
        <a:xfrm flipV="1">
          <a:off x="4305300" y="7096187"/>
          <a:ext cx="6985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152212</xdr:rowOff>
    </xdr:from>
    <xdr:to>
      <xdr:col>22</xdr:col>
      <xdr:colOff>114300</xdr:colOff>
      <xdr:row>36</xdr:row>
      <xdr:rowOff>161780</xdr:rowOff>
    </xdr:to>
    <xdr:cxnSp macro="">
      <xdr:nvCxnSpPr>
        <xdr:cNvPr id="121" name="直線コネクタ 120"/>
        <xdr:cNvCxnSpPr/>
      </xdr:nvCxnSpPr>
      <xdr:spPr bwMode="auto">
        <a:xfrm flipV="1">
          <a:off x="3606800" y="7105462"/>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161780</xdr:rowOff>
    </xdr:from>
    <xdr:to>
      <xdr:col>18</xdr:col>
      <xdr:colOff>177800</xdr:colOff>
      <xdr:row>36</xdr:row>
      <xdr:rowOff>169552</xdr:rowOff>
    </xdr:to>
    <xdr:cxnSp macro="">
      <xdr:nvCxnSpPr>
        <xdr:cNvPr id="124" name="直線コネクタ 123"/>
        <xdr:cNvCxnSpPr/>
      </xdr:nvCxnSpPr>
      <xdr:spPr bwMode="auto">
        <a:xfrm flipV="1">
          <a:off x="2908300" y="7115030"/>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149581</xdr:rowOff>
    </xdr:from>
    <xdr:to>
      <xdr:col>15</xdr:col>
      <xdr:colOff>101600</xdr:colOff>
      <xdr:row>35</xdr:row>
      <xdr:rowOff>251181</xdr:rowOff>
    </xdr:to>
    <xdr:sp macro="" textlink="">
      <xdr:nvSpPr>
        <xdr:cNvPr id="127" name="フローチャート: 判断 126"/>
        <xdr:cNvSpPr/>
      </xdr:nvSpPr>
      <xdr:spPr bwMode="auto">
        <a:xfrm>
          <a:off x="2857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261358</xdr:rowOff>
    </xdr:from>
    <xdr:ext cx="762000" cy="259045"/>
    <xdr:sp macro="" textlink="">
      <xdr:nvSpPr>
        <xdr:cNvPr id="128" name="テキスト ボックス 127"/>
        <xdr:cNvSpPr txBox="1"/>
      </xdr:nvSpPr>
      <xdr:spPr>
        <a:xfrm>
          <a:off x="2527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38743</xdr:rowOff>
    </xdr:from>
    <xdr:to>
      <xdr:col>29</xdr:col>
      <xdr:colOff>177800</xdr:colOff>
      <xdr:row>37</xdr:row>
      <xdr:rowOff>140343</xdr:rowOff>
    </xdr:to>
    <xdr:sp macro="" textlink="">
      <xdr:nvSpPr>
        <xdr:cNvPr id="134" name="楕円 133"/>
        <xdr:cNvSpPr/>
      </xdr:nvSpPr>
      <xdr:spPr bwMode="auto">
        <a:xfrm>
          <a:off x="5600700" y="716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10820</xdr:rowOff>
    </xdr:from>
    <xdr:ext cx="762000" cy="259045"/>
    <xdr:sp macro="" textlink="">
      <xdr:nvSpPr>
        <xdr:cNvPr id="135" name="人口1人当たり決算額の推移該当値テキスト445"/>
        <xdr:cNvSpPr txBox="1"/>
      </xdr:nvSpPr>
      <xdr:spPr>
        <a:xfrm>
          <a:off x="5740400" y="71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92137</xdr:rowOff>
    </xdr:from>
    <xdr:to>
      <xdr:col>26</xdr:col>
      <xdr:colOff>101600</xdr:colOff>
      <xdr:row>37</xdr:row>
      <xdr:rowOff>22287</xdr:rowOff>
    </xdr:to>
    <xdr:sp macro="" textlink="">
      <xdr:nvSpPr>
        <xdr:cNvPr id="136" name="楕円 135"/>
        <xdr:cNvSpPr/>
      </xdr:nvSpPr>
      <xdr:spPr bwMode="auto">
        <a:xfrm>
          <a:off x="4953000" y="704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7064</xdr:rowOff>
    </xdr:from>
    <xdr:ext cx="736600" cy="259045"/>
    <xdr:sp macro="" textlink="">
      <xdr:nvSpPr>
        <xdr:cNvPr id="137" name="テキスト ボックス 136"/>
        <xdr:cNvSpPr txBox="1"/>
      </xdr:nvSpPr>
      <xdr:spPr>
        <a:xfrm>
          <a:off x="4622800" y="713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101412</xdr:rowOff>
    </xdr:from>
    <xdr:to>
      <xdr:col>22</xdr:col>
      <xdr:colOff>165100</xdr:colOff>
      <xdr:row>37</xdr:row>
      <xdr:rowOff>31562</xdr:rowOff>
    </xdr:to>
    <xdr:sp macro="" textlink="">
      <xdr:nvSpPr>
        <xdr:cNvPr id="138" name="楕円 137"/>
        <xdr:cNvSpPr/>
      </xdr:nvSpPr>
      <xdr:spPr bwMode="auto">
        <a:xfrm>
          <a:off x="4254500" y="705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16339</xdr:rowOff>
    </xdr:from>
    <xdr:ext cx="762000" cy="259045"/>
    <xdr:sp macro="" textlink="">
      <xdr:nvSpPr>
        <xdr:cNvPr id="139" name="テキスト ボックス 138"/>
        <xdr:cNvSpPr txBox="1"/>
      </xdr:nvSpPr>
      <xdr:spPr>
        <a:xfrm>
          <a:off x="3924300" y="714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110980</xdr:rowOff>
    </xdr:from>
    <xdr:to>
      <xdr:col>19</xdr:col>
      <xdr:colOff>38100</xdr:colOff>
      <xdr:row>37</xdr:row>
      <xdr:rowOff>41130</xdr:rowOff>
    </xdr:to>
    <xdr:sp macro="" textlink="">
      <xdr:nvSpPr>
        <xdr:cNvPr id="140" name="楕円 139"/>
        <xdr:cNvSpPr/>
      </xdr:nvSpPr>
      <xdr:spPr bwMode="auto">
        <a:xfrm>
          <a:off x="3556000" y="706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25907</xdr:rowOff>
    </xdr:from>
    <xdr:ext cx="762000" cy="259045"/>
    <xdr:sp macro="" textlink="">
      <xdr:nvSpPr>
        <xdr:cNvPr id="141" name="テキスト ボックス 140"/>
        <xdr:cNvSpPr txBox="1"/>
      </xdr:nvSpPr>
      <xdr:spPr>
        <a:xfrm>
          <a:off x="3225800" y="715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118752</xdr:rowOff>
    </xdr:from>
    <xdr:to>
      <xdr:col>15</xdr:col>
      <xdr:colOff>101600</xdr:colOff>
      <xdr:row>37</xdr:row>
      <xdr:rowOff>48902</xdr:rowOff>
    </xdr:to>
    <xdr:sp macro="" textlink="">
      <xdr:nvSpPr>
        <xdr:cNvPr id="142" name="楕円 141"/>
        <xdr:cNvSpPr/>
      </xdr:nvSpPr>
      <xdr:spPr bwMode="auto">
        <a:xfrm>
          <a:off x="2857500" y="707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33679</xdr:rowOff>
    </xdr:from>
    <xdr:ext cx="762000" cy="259045"/>
    <xdr:sp macro="" textlink="">
      <xdr:nvSpPr>
        <xdr:cNvPr id="143" name="テキスト ボックス 142"/>
        <xdr:cNvSpPr txBox="1"/>
      </xdr:nvSpPr>
      <xdr:spPr>
        <a:xfrm>
          <a:off x="2527300" y="715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44,085
42,723
18.03
13,346,192
12,798,782
406,988
8,274,315
9,582,813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63271</xdr:rowOff>
    </xdr:from>
    <xdr:to>
      <xdr:col>24</xdr:col>
      <xdr:colOff>63500</xdr:colOff>
      <xdr:row>38</xdr:row>
      <xdr:rowOff>85731</xdr:rowOff>
    </xdr:to>
    <xdr:cxnSp macro="">
      <xdr:nvCxnSpPr>
        <xdr:cNvPr id="61" name="直線コネクタ 60"/>
        <xdr:cNvCxnSpPr/>
      </xdr:nvCxnSpPr>
      <xdr:spPr>
        <a:xfrm>
          <a:off x="3797300" y="6578371"/>
          <a:ext cx="8382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63271</xdr:rowOff>
    </xdr:from>
    <xdr:to>
      <xdr:col>19</xdr:col>
      <xdr:colOff>177800</xdr:colOff>
      <xdr:row>38</xdr:row>
      <xdr:rowOff>66110</xdr:rowOff>
    </xdr:to>
    <xdr:cxnSp macro="">
      <xdr:nvCxnSpPr>
        <xdr:cNvPr id="64" name="直線コネクタ 63"/>
        <xdr:cNvCxnSpPr/>
      </xdr:nvCxnSpPr>
      <xdr:spPr>
        <a:xfrm flipV="1">
          <a:off x="2908300" y="6578371"/>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66110</xdr:rowOff>
    </xdr:from>
    <xdr:to>
      <xdr:col>15</xdr:col>
      <xdr:colOff>50800</xdr:colOff>
      <xdr:row>38</xdr:row>
      <xdr:rowOff>82779</xdr:rowOff>
    </xdr:to>
    <xdr:cxnSp macro="">
      <xdr:nvCxnSpPr>
        <xdr:cNvPr id="67" name="直線コネクタ 66"/>
        <xdr:cNvCxnSpPr/>
      </xdr:nvCxnSpPr>
      <xdr:spPr>
        <a:xfrm flipV="1">
          <a:off x="2019300" y="6581210"/>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73558</xdr:rowOff>
    </xdr:from>
    <xdr:to>
      <xdr:col>10</xdr:col>
      <xdr:colOff>114300</xdr:colOff>
      <xdr:row>38</xdr:row>
      <xdr:rowOff>82779</xdr:rowOff>
    </xdr:to>
    <xdr:cxnSp macro="">
      <xdr:nvCxnSpPr>
        <xdr:cNvPr id="70" name="直線コネクタ 69"/>
        <xdr:cNvCxnSpPr/>
      </xdr:nvCxnSpPr>
      <xdr:spPr>
        <a:xfrm>
          <a:off x="1130300" y="658865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47790</xdr:rowOff>
    </xdr:from>
    <xdr:to>
      <xdr:col>6</xdr:col>
      <xdr:colOff>38100</xdr:colOff>
      <xdr:row>36</xdr:row>
      <xdr:rowOff>149390</xdr:rowOff>
    </xdr:to>
    <xdr:sp macro="" textlink="">
      <xdr:nvSpPr>
        <xdr:cNvPr id="73" name="フローチャート: 判断 72"/>
        <xdr:cNvSpPr/>
      </xdr:nvSpPr>
      <xdr:spPr>
        <a:xfrm>
          <a:off x="1079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165917</xdr:rowOff>
    </xdr:from>
    <xdr:ext cx="534377" cy="259045"/>
    <xdr:sp macro="" textlink="">
      <xdr:nvSpPr>
        <xdr:cNvPr id="74" name="テキスト ボックス 73"/>
        <xdr:cNvSpPr txBox="1"/>
      </xdr:nvSpPr>
      <xdr:spPr>
        <a:xfrm>
          <a:off x="863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34931</xdr:rowOff>
    </xdr:from>
    <xdr:to>
      <xdr:col>24</xdr:col>
      <xdr:colOff>114300</xdr:colOff>
      <xdr:row>38</xdr:row>
      <xdr:rowOff>136531</xdr:rowOff>
    </xdr:to>
    <xdr:sp macro="" textlink="">
      <xdr:nvSpPr>
        <xdr:cNvPr id="80" name="楕円 79"/>
        <xdr:cNvSpPr/>
      </xdr:nvSpPr>
      <xdr:spPr>
        <a:xfrm>
          <a:off x="4584700" y="65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13358</xdr:rowOff>
    </xdr:from>
    <xdr:ext cx="534377" cy="259045"/>
    <xdr:sp macro="" textlink="">
      <xdr:nvSpPr>
        <xdr:cNvPr id="81" name="人件費該当値テキスト"/>
        <xdr:cNvSpPr txBox="1"/>
      </xdr:nvSpPr>
      <xdr:spPr>
        <a:xfrm>
          <a:off x="4686300" y="65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12471</xdr:rowOff>
    </xdr:from>
    <xdr:to>
      <xdr:col>20</xdr:col>
      <xdr:colOff>38100</xdr:colOff>
      <xdr:row>38</xdr:row>
      <xdr:rowOff>114071</xdr:rowOff>
    </xdr:to>
    <xdr:sp macro="" textlink="">
      <xdr:nvSpPr>
        <xdr:cNvPr id="82" name="楕円 81"/>
        <xdr:cNvSpPr/>
      </xdr:nvSpPr>
      <xdr:spPr>
        <a:xfrm>
          <a:off x="37465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105198</xdr:rowOff>
    </xdr:from>
    <xdr:ext cx="534377" cy="259045"/>
    <xdr:sp macro="" textlink="">
      <xdr:nvSpPr>
        <xdr:cNvPr id="83" name="テキスト ボックス 82"/>
        <xdr:cNvSpPr txBox="1"/>
      </xdr:nvSpPr>
      <xdr:spPr>
        <a:xfrm>
          <a:off x="3530111" y="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15310</xdr:rowOff>
    </xdr:from>
    <xdr:to>
      <xdr:col>15</xdr:col>
      <xdr:colOff>101600</xdr:colOff>
      <xdr:row>38</xdr:row>
      <xdr:rowOff>116910</xdr:rowOff>
    </xdr:to>
    <xdr:sp macro="" textlink="">
      <xdr:nvSpPr>
        <xdr:cNvPr id="84" name="楕円 83"/>
        <xdr:cNvSpPr/>
      </xdr:nvSpPr>
      <xdr:spPr>
        <a:xfrm>
          <a:off x="2857500" y="65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108037</xdr:rowOff>
    </xdr:from>
    <xdr:ext cx="534377" cy="259045"/>
    <xdr:sp macro="" textlink="">
      <xdr:nvSpPr>
        <xdr:cNvPr id="85" name="テキスト ボックス 84"/>
        <xdr:cNvSpPr txBox="1"/>
      </xdr:nvSpPr>
      <xdr:spPr>
        <a:xfrm>
          <a:off x="2641111" y="66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31979</xdr:rowOff>
    </xdr:from>
    <xdr:to>
      <xdr:col>10</xdr:col>
      <xdr:colOff>165100</xdr:colOff>
      <xdr:row>38</xdr:row>
      <xdr:rowOff>133579</xdr:rowOff>
    </xdr:to>
    <xdr:sp macro="" textlink="">
      <xdr:nvSpPr>
        <xdr:cNvPr id="86" name="楕円 85"/>
        <xdr:cNvSpPr/>
      </xdr:nvSpPr>
      <xdr:spPr>
        <a:xfrm>
          <a:off x="1968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124706</xdr:rowOff>
    </xdr:from>
    <xdr:ext cx="534377" cy="259045"/>
    <xdr:sp macro="" textlink="">
      <xdr:nvSpPr>
        <xdr:cNvPr id="87" name="テキスト ボックス 86"/>
        <xdr:cNvSpPr txBox="1"/>
      </xdr:nvSpPr>
      <xdr:spPr>
        <a:xfrm>
          <a:off x="1752111" y="66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22758</xdr:rowOff>
    </xdr:from>
    <xdr:to>
      <xdr:col>6</xdr:col>
      <xdr:colOff>38100</xdr:colOff>
      <xdr:row>38</xdr:row>
      <xdr:rowOff>124358</xdr:rowOff>
    </xdr:to>
    <xdr:sp macro="" textlink="">
      <xdr:nvSpPr>
        <xdr:cNvPr id="88" name="楕円 87"/>
        <xdr:cNvSpPr/>
      </xdr:nvSpPr>
      <xdr:spPr>
        <a:xfrm>
          <a:off x="1079500" y="65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115485</xdr:rowOff>
    </xdr:from>
    <xdr:ext cx="534377" cy="259045"/>
    <xdr:sp macro="" textlink="">
      <xdr:nvSpPr>
        <xdr:cNvPr id="89" name="テキスト ボックス 88"/>
        <xdr:cNvSpPr txBox="1"/>
      </xdr:nvSpPr>
      <xdr:spPr>
        <a:xfrm>
          <a:off x="863111" y="66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34671</xdr:rowOff>
    </xdr:from>
    <xdr:to>
      <xdr:col>24</xdr:col>
      <xdr:colOff>63500</xdr:colOff>
      <xdr:row>57</xdr:row>
      <xdr:rowOff>50571</xdr:rowOff>
    </xdr:to>
    <xdr:cxnSp macro="">
      <xdr:nvCxnSpPr>
        <xdr:cNvPr id="119" name="直線コネクタ 118"/>
        <xdr:cNvCxnSpPr/>
      </xdr:nvCxnSpPr>
      <xdr:spPr>
        <a:xfrm flipV="1">
          <a:off x="3797300" y="9807321"/>
          <a:ext cx="838200" cy="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50571</xdr:rowOff>
    </xdr:from>
    <xdr:to>
      <xdr:col>19</xdr:col>
      <xdr:colOff>177800</xdr:colOff>
      <xdr:row>57</xdr:row>
      <xdr:rowOff>57277</xdr:rowOff>
    </xdr:to>
    <xdr:cxnSp macro="">
      <xdr:nvCxnSpPr>
        <xdr:cNvPr id="122" name="直線コネクタ 121"/>
        <xdr:cNvCxnSpPr/>
      </xdr:nvCxnSpPr>
      <xdr:spPr>
        <a:xfrm flipV="1">
          <a:off x="2908300" y="9823221"/>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46075</xdr:rowOff>
    </xdr:from>
    <xdr:to>
      <xdr:col>15</xdr:col>
      <xdr:colOff>50800</xdr:colOff>
      <xdr:row>57</xdr:row>
      <xdr:rowOff>57277</xdr:rowOff>
    </xdr:to>
    <xdr:cxnSp macro="">
      <xdr:nvCxnSpPr>
        <xdr:cNvPr id="125" name="直線コネクタ 124"/>
        <xdr:cNvCxnSpPr/>
      </xdr:nvCxnSpPr>
      <xdr:spPr>
        <a:xfrm>
          <a:off x="2019300" y="9818725"/>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27915</xdr:rowOff>
    </xdr:from>
    <xdr:to>
      <xdr:col>10</xdr:col>
      <xdr:colOff>114300</xdr:colOff>
      <xdr:row>57</xdr:row>
      <xdr:rowOff>46075</xdr:rowOff>
    </xdr:to>
    <xdr:cxnSp macro="">
      <xdr:nvCxnSpPr>
        <xdr:cNvPr id="128" name="直線コネクタ 127"/>
        <xdr:cNvCxnSpPr/>
      </xdr:nvCxnSpPr>
      <xdr:spPr>
        <a:xfrm>
          <a:off x="1130300" y="9800565"/>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xdr:rowOff>
    </xdr:from>
    <xdr:to>
      <xdr:col>6</xdr:col>
      <xdr:colOff>38100</xdr:colOff>
      <xdr:row>56</xdr:row>
      <xdr:rowOff>106515</xdr:rowOff>
    </xdr:to>
    <xdr:sp macro="" textlink="">
      <xdr:nvSpPr>
        <xdr:cNvPr id="131" name="フローチャート: 判断 130"/>
        <xdr:cNvSpPr/>
      </xdr:nvSpPr>
      <xdr:spPr>
        <a:xfrm>
          <a:off x="1079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123042</xdr:rowOff>
    </xdr:from>
    <xdr:ext cx="534377" cy="259045"/>
    <xdr:sp macro="" textlink="">
      <xdr:nvSpPr>
        <xdr:cNvPr id="132" name="テキスト ボックス 131"/>
        <xdr:cNvSpPr txBox="1"/>
      </xdr:nvSpPr>
      <xdr:spPr>
        <a:xfrm>
          <a:off x="863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155321</xdr:rowOff>
    </xdr:from>
    <xdr:to>
      <xdr:col>24</xdr:col>
      <xdr:colOff>114300</xdr:colOff>
      <xdr:row>57</xdr:row>
      <xdr:rowOff>85471</xdr:rowOff>
    </xdr:to>
    <xdr:sp macro="" textlink="">
      <xdr:nvSpPr>
        <xdr:cNvPr id="138" name="楕円 137"/>
        <xdr:cNvSpPr/>
      </xdr:nvSpPr>
      <xdr:spPr>
        <a:xfrm>
          <a:off x="4584700" y="97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133748</xdr:rowOff>
    </xdr:from>
    <xdr:ext cx="534377" cy="259045"/>
    <xdr:sp macro="" textlink="">
      <xdr:nvSpPr>
        <xdr:cNvPr id="139" name="物件費該当値テキスト"/>
        <xdr:cNvSpPr txBox="1"/>
      </xdr:nvSpPr>
      <xdr:spPr>
        <a:xfrm>
          <a:off x="4686300" y="97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171221</xdr:rowOff>
    </xdr:from>
    <xdr:to>
      <xdr:col>20</xdr:col>
      <xdr:colOff>38100</xdr:colOff>
      <xdr:row>57</xdr:row>
      <xdr:rowOff>101371</xdr:rowOff>
    </xdr:to>
    <xdr:sp macro="" textlink="">
      <xdr:nvSpPr>
        <xdr:cNvPr id="140" name="楕円 139"/>
        <xdr:cNvSpPr/>
      </xdr:nvSpPr>
      <xdr:spPr>
        <a:xfrm>
          <a:off x="3746500" y="97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92498</xdr:rowOff>
    </xdr:from>
    <xdr:ext cx="534377" cy="259045"/>
    <xdr:sp macro="" textlink="">
      <xdr:nvSpPr>
        <xdr:cNvPr id="141" name="テキスト ボックス 140"/>
        <xdr:cNvSpPr txBox="1"/>
      </xdr:nvSpPr>
      <xdr:spPr>
        <a:xfrm>
          <a:off x="3530111" y="98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6477</xdr:rowOff>
    </xdr:from>
    <xdr:to>
      <xdr:col>15</xdr:col>
      <xdr:colOff>101600</xdr:colOff>
      <xdr:row>57</xdr:row>
      <xdr:rowOff>108077</xdr:rowOff>
    </xdr:to>
    <xdr:sp macro="" textlink="">
      <xdr:nvSpPr>
        <xdr:cNvPr id="142" name="楕円 141"/>
        <xdr:cNvSpPr/>
      </xdr:nvSpPr>
      <xdr:spPr>
        <a:xfrm>
          <a:off x="2857500" y="97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99204</xdr:rowOff>
    </xdr:from>
    <xdr:ext cx="534377" cy="259045"/>
    <xdr:sp macro="" textlink="">
      <xdr:nvSpPr>
        <xdr:cNvPr id="143" name="テキスト ボックス 142"/>
        <xdr:cNvSpPr txBox="1"/>
      </xdr:nvSpPr>
      <xdr:spPr>
        <a:xfrm>
          <a:off x="2641111" y="98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166725</xdr:rowOff>
    </xdr:from>
    <xdr:to>
      <xdr:col>10</xdr:col>
      <xdr:colOff>165100</xdr:colOff>
      <xdr:row>57</xdr:row>
      <xdr:rowOff>96875</xdr:rowOff>
    </xdr:to>
    <xdr:sp macro="" textlink="">
      <xdr:nvSpPr>
        <xdr:cNvPr id="144" name="楕円 143"/>
        <xdr:cNvSpPr/>
      </xdr:nvSpPr>
      <xdr:spPr>
        <a:xfrm>
          <a:off x="1968500" y="97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88002</xdr:rowOff>
    </xdr:from>
    <xdr:ext cx="534377" cy="259045"/>
    <xdr:sp macro="" textlink="">
      <xdr:nvSpPr>
        <xdr:cNvPr id="145" name="テキスト ボックス 144"/>
        <xdr:cNvSpPr txBox="1"/>
      </xdr:nvSpPr>
      <xdr:spPr>
        <a:xfrm>
          <a:off x="1752111" y="98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148565</xdr:rowOff>
    </xdr:from>
    <xdr:to>
      <xdr:col>6</xdr:col>
      <xdr:colOff>38100</xdr:colOff>
      <xdr:row>57</xdr:row>
      <xdr:rowOff>78715</xdr:rowOff>
    </xdr:to>
    <xdr:sp macro="" textlink="">
      <xdr:nvSpPr>
        <xdr:cNvPr id="146" name="楕円 145"/>
        <xdr:cNvSpPr/>
      </xdr:nvSpPr>
      <xdr:spPr>
        <a:xfrm>
          <a:off x="1079500" y="97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69842</xdr:rowOff>
    </xdr:from>
    <xdr:ext cx="534377" cy="259045"/>
    <xdr:sp macro="" textlink="">
      <xdr:nvSpPr>
        <xdr:cNvPr id="147" name="テキスト ボックス 146"/>
        <xdr:cNvSpPr txBox="1"/>
      </xdr:nvSpPr>
      <xdr:spPr>
        <a:xfrm>
          <a:off x="863111" y="98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3226</xdr:rowOff>
    </xdr:from>
    <xdr:to>
      <xdr:col>24</xdr:col>
      <xdr:colOff>63500</xdr:colOff>
      <xdr:row>78</xdr:row>
      <xdr:rowOff>5911</xdr:rowOff>
    </xdr:to>
    <xdr:cxnSp macro="">
      <xdr:nvCxnSpPr>
        <xdr:cNvPr id="172" name="直線コネクタ 171"/>
        <xdr:cNvCxnSpPr/>
      </xdr:nvCxnSpPr>
      <xdr:spPr>
        <a:xfrm>
          <a:off x="3797300" y="13376326"/>
          <a:ext cx="8382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3226</xdr:rowOff>
    </xdr:from>
    <xdr:to>
      <xdr:col>19</xdr:col>
      <xdr:colOff>177800</xdr:colOff>
      <xdr:row>78</xdr:row>
      <xdr:rowOff>5969</xdr:rowOff>
    </xdr:to>
    <xdr:cxnSp macro="">
      <xdr:nvCxnSpPr>
        <xdr:cNvPr id="175" name="直線コネクタ 174"/>
        <xdr:cNvCxnSpPr/>
      </xdr:nvCxnSpPr>
      <xdr:spPr>
        <a:xfrm flipV="1">
          <a:off x="2908300" y="133763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3797</xdr:rowOff>
    </xdr:from>
    <xdr:to>
      <xdr:col>15</xdr:col>
      <xdr:colOff>50800</xdr:colOff>
      <xdr:row>78</xdr:row>
      <xdr:rowOff>5969</xdr:rowOff>
    </xdr:to>
    <xdr:cxnSp macro="">
      <xdr:nvCxnSpPr>
        <xdr:cNvPr id="178" name="直線コネクタ 177"/>
        <xdr:cNvCxnSpPr/>
      </xdr:nvCxnSpPr>
      <xdr:spPr>
        <a:xfrm>
          <a:off x="2019300" y="1337689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163474</xdr:rowOff>
    </xdr:from>
    <xdr:to>
      <xdr:col>10</xdr:col>
      <xdr:colOff>114300</xdr:colOff>
      <xdr:row>78</xdr:row>
      <xdr:rowOff>3797</xdr:rowOff>
    </xdr:to>
    <xdr:cxnSp macro="">
      <xdr:nvCxnSpPr>
        <xdr:cNvPr id="181" name="直線コネクタ 180"/>
        <xdr:cNvCxnSpPr/>
      </xdr:nvCxnSpPr>
      <xdr:spPr>
        <a:xfrm>
          <a:off x="1130300" y="1336512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113246</xdr:rowOff>
    </xdr:from>
    <xdr:to>
      <xdr:col>6</xdr:col>
      <xdr:colOff>38100</xdr:colOff>
      <xdr:row>77</xdr:row>
      <xdr:rowOff>43396</xdr:rowOff>
    </xdr:to>
    <xdr:sp macro="" textlink="">
      <xdr:nvSpPr>
        <xdr:cNvPr id="184" name="フローチャート: 判断 183"/>
        <xdr:cNvSpPr/>
      </xdr:nvSpPr>
      <xdr:spPr>
        <a:xfrm>
          <a:off x="1079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59923</xdr:rowOff>
    </xdr:from>
    <xdr:ext cx="469744" cy="259045"/>
    <xdr:sp macro="" textlink="">
      <xdr:nvSpPr>
        <xdr:cNvPr id="185" name="テキスト ボックス 184"/>
        <xdr:cNvSpPr txBox="1"/>
      </xdr:nvSpPr>
      <xdr:spPr>
        <a:xfrm>
          <a:off x="895428" y="129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126561</xdr:rowOff>
    </xdr:from>
    <xdr:to>
      <xdr:col>24</xdr:col>
      <xdr:colOff>114300</xdr:colOff>
      <xdr:row>78</xdr:row>
      <xdr:rowOff>56711</xdr:rowOff>
    </xdr:to>
    <xdr:sp macro="" textlink="">
      <xdr:nvSpPr>
        <xdr:cNvPr id="191" name="楕円 190"/>
        <xdr:cNvSpPr/>
      </xdr:nvSpPr>
      <xdr:spPr>
        <a:xfrm>
          <a:off x="4584700" y="13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41488</xdr:rowOff>
    </xdr:from>
    <xdr:ext cx="378565" cy="259045"/>
    <xdr:sp macro="" textlink="">
      <xdr:nvSpPr>
        <xdr:cNvPr id="192" name="維持補修費該当値テキスト"/>
        <xdr:cNvSpPr txBox="1"/>
      </xdr:nvSpPr>
      <xdr:spPr>
        <a:xfrm>
          <a:off x="4686300" y="1324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123876</xdr:rowOff>
    </xdr:from>
    <xdr:to>
      <xdr:col>20</xdr:col>
      <xdr:colOff>38100</xdr:colOff>
      <xdr:row>78</xdr:row>
      <xdr:rowOff>54026</xdr:rowOff>
    </xdr:to>
    <xdr:sp macro="" textlink="">
      <xdr:nvSpPr>
        <xdr:cNvPr id="193" name="楕円 192"/>
        <xdr:cNvSpPr/>
      </xdr:nvSpPr>
      <xdr:spPr>
        <a:xfrm>
          <a:off x="3746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45153</xdr:rowOff>
    </xdr:from>
    <xdr:ext cx="378565" cy="259045"/>
    <xdr:sp macro="" textlink="">
      <xdr:nvSpPr>
        <xdr:cNvPr id="194" name="テキスト ボックス 193"/>
        <xdr:cNvSpPr txBox="1"/>
      </xdr:nvSpPr>
      <xdr:spPr>
        <a:xfrm>
          <a:off x="3608017" y="1341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126619</xdr:rowOff>
    </xdr:from>
    <xdr:to>
      <xdr:col>15</xdr:col>
      <xdr:colOff>101600</xdr:colOff>
      <xdr:row>78</xdr:row>
      <xdr:rowOff>56769</xdr:rowOff>
    </xdr:to>
    <xdr:sp macro="" textlink="">
      <xdr:nvSpPr>
        <xdr:cNvPr id="195" name="楕円 194"/>
        <xdr:cNvSpPr/>
      </xdr:nvSpPr>
      <xdr:spPr>
        <a:xfrm>
          <a:off x="2857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47896</xdr:rowOff>
    </xdr:from>
    <xdr:ext cx="378565" cy="259045"/>
    <xdr:sp macro="" textlink="">
      <xdr:nvSpPr>
        <xdr:cNvPr id="196" name="テキスト ボックス 195"/>
        <xdr:cNvSpPr txBox="1"/>
      </xdr:nvSpPr>
      <xdr:spPr>
        <a:xfrm>
          <a:off x="2719017" y="1342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124447</xdr:rowOff>
    </xdr:from>
    <xdr:to>
      <xdr:col>10</xdr:col>
      <xdr:colOff>165100</xdr:colOff>
      <xdr:row>78</xdr:row>
      <xdr:rowOff>54597</xdr:rowOff>
    </xdr:to>
    <xdr:sp macro="" textlink="">
      <xdr:nvSpPr>
        <xdr:cNvPr id="197" name="楕円 196"/>
        <xdr:cNvSpPr/>
      </xdr:nvSpPr>
      <xdr:spPr>
        <a:xfrm>
          <a:off x="1968500" y="133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45724</xdr:rowOff>
    </xdr:from>
    <xdr:ext cx="378565" cy="259045"/>
    <xdr:sp macro="" textlink="">
      <xdr:nvSpPr>
        <xdr:cNvPr id="198" name="テキスト ボックス 197"/>
        <xdr:cNvSpPr txBox="1"/>
      </xdr:nvSpPr>
      <xdr:spPr>
        <a:xfrm>
          <a:off x="1830017" y="1341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112674</xdr:rowOff>
    </xdr:from>
    <xdr:to>
      <xdr:col>6</xdr:col>
      <xdr:colOff>38100</xdr:colOff>
      <xdr:row>78</xdr:row>
      <xdr:rowOff>42824</xdr:rowOff>
    </xdr:to>
    <xdr:sp macro="" textlink="">
      <xdr:nvSpPr>
        <xdr:cNvPr id="199" name="楕円 198"/>
        <xdr:cNvSpPr/>
      </xdr:nvSpPr>
      <xdr:spPr>
        <a:xfrm>
          <a:off x="10795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33951</xdr:rowOff>
    </xdr:from>
    <xdr:ext cx="378565" cy="259045"/>
    <xdr:sp macro="" textlink="">
      <xdr:nvSpPr>
        <xdr:cNvPr id="200" name="テキスト ボックス 199"/>
        <xdr:cNvSpPr txBox="1"/>
      </xdr:nvSpPr>
      <xdr:spPr>
        <a:xfrm>
          <a:off x="941017" y="1340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114080</xdr:rowOff>
    </xdr:from>
    <xdr:to>
      <xdr:col>24</xdr:col>
      <xdr:colOff>63500</xdr:colOff>
      <xdr:row>97</xdr:row>
      <xdr:rowOff>162446</xdr:rowOff>
    </xdr:to>
    <xdr:cxnSp macro="">
      <xdr:nvCxnSpPr>
        <xdr:cNvPr id="232" name="直線コネクタ 231"/>
        <xdr:cNvCxnSpPr/>
      </xdr:nvCxnSpPr>
      <xdr:spPr>
        <a:xfrm flipV="1">
          <a:off x="3797300" y="16744730"/>
          <a:ext cx="8382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146509</xdr:rowOff>
    </xdr:from>
    <xdr:to>
      <xdr:col>19</xdr:col>
      <xdr:colOff>177800</xdr:colOff>
      <xdr:row>97</xdr:row>
      <xdr:rowOff>162446</xdr:rowOff>
    </xdr:to>
    <xdr:cxnSp macro="">
      <xdr:nvCxnSpPr>
        <xdr:cNvPr id="235" name="直線コネクタ 234"/>
        <xdr:cNvCxnSpPr/>
      </xdr:nvCxnSpPr>
      <xdr:spPr>
        <a:xfrm>
          <a:off x="2908300" y="16777159"/>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146509</xdr:rowOff>
    </xdr:from>
    <xdr:to>
      <xdr:col>15</xdr:col>
      <xdr:colOff>50800</xdr:colOff>
      <xdr:row>98</xdr:row>
      <xdr:rowOff>24927</xdr:rowOff>
    </xdr:to>
    <xdr:cxnSp macro="">
      <xdr:nvCxnSpPr>
        <xdr:cNvPr id="238" name="直線コネクタ 237"/>
        <xdr:cNvCxnSpPr/>
      </xdr:nvCxnSpPr>
      <xdr:spPr>
        <a:xfrm flipV="1">
          <a:off x="2019300" y="16777159"/>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24927</xdr:rowOff>
    </xdr:from>
    <xdr:to>
      <xdr:col>10</xdr:col>
      <xdr:colOff>114300</xdr:colOff>
      <xdr:row>98</xdr:row>
      <xdr:rowOff>76443</xdr:rowOff>
    </xdr:to>
    <xdr:cxnSp macro="">
      <xdr:nvCxnSpPr>
        <xdr:cNvPr id="241" name="直線コネクタ 240"/>
        <xdr:cNvCxnSpPr/>
      </xdr:nvCxnSpPr>
      <xdr:spPr>
        <a:xfrm flipV="1">
          <a:off x="1130300" y="16827027"/>
          <a:ext cx="889000" cy="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116870</xdr:rowOff>
    </xdr:from>
    <xdr:to>
      <xdr:col>6</xdr:col>
      <xdr:colOff>38100</xdr:colOff>
      <xdr:row>98</xdr:row>
      <xdr:rowOff>47020</xdr:rowOff>
    </xdr:to>
    <xdr:sp macro="" textlink="">
      <xdr:nvSpPr>
        <xdr:cNvPr id="244" name="フローチャート: 判断 243"/>
        <xdr:cNvSpPr/>
      </xdr:nvSpPr>
      <xdr:spPr>
        <a:xfrm>
          <a:off x="1079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63547</xdr:rowOff>
    </xdr:from>
    <xdr:ext cx="534377" cy="259045"/>
    <xdr:sp macro="" textlink="">
      <xdr:nvSpPr>
        <xdr:cNvPr id="245" name="テキスト ボックス 244"/>
        <xdr:cNvSpPr txBox="1"/>
      </xdr:nvSpPr>
      <xdr:spPr>
        <a:xfrm>
          <a:off x="863111" y="165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63280</xdr:rowOff>
    </xdr:from>
    <xdr:to>
      <xdr:col>24</xdr:col>
      <xdr:colOff>114300</xdr:colOff>
      <xdr:row>97</xdr:row>
      <xdr:rowOff>164880</xdr:rowOff>
    </xdr:to>
    <xdr:sp macro="" textlink="">
      <xdr:nvSpPr>
        <xdr:cNvPr id="251" name="楕円 250"/>
        <xdr:cNvSpPr/>
      </xdr:nvSpPr>
      <xdr:spPr>
        <a:xfrm>
          <a:off x="4584700" y="166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41707</xdr:rowOff>
    </xdr:from>
    <xdr:ext cx="534377" cy="259045"/>
    <xdr:sp macro="" textlink="">
      <xdr:nvSpPr>
        <xdr:cNvPr id="252" name="扶助費該当値テキスト"/>
        <xdr:cNvSpPr txBox="1"/>
      </xdr:nvSpPr>
      <xdr:spPr>
        <a:xfrm>
          <a:off x="4686300" y="166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111646</xdr:rowOff>
    </xdr:from>
    <xdr:to>
      <xdr:col>20</xdr:col>
      <xdr:colOff>38100</xdr:colOff>
      <xdr:row>98</xdr:row>
      <xdr:rowOff>41796</xdr:rowOff>
    </xdr:to>
    <xdr:sp macro="" textlink="">
      <xdr:nvSpPr>
        <xdr:cNvPr id="253" name="楕円 252"/>
        <xdr:cNvSpPr/>
      </xdr:nvSpPr>
      <xdr:spPr>
        <a:xfrm>
          <a:off x="3746500" y="167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32923</xdr:rowOff>
    </xdr:from>
    <xdr:ext cx="534377" cy="259045"/>
    <xdr:sp macro="" textlink="">
      <xdr:nvSpPr>
        <xdr:cNvPr id="254" name="テキスト ボックス 253"/>
        <xdr:cNvSpPr txBox="1"/>
      </xdr:nvSpPr>
      <xdr:spPr>
        <a:xfrm>
          <a:off x="3530111" y="168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95709</xdr:rowOff>
    </xdr:from>
    <xdr:to>
      <xdr:col>15</xdr:col>
      <xdr:colOff>101600</xdr:colOff>
      <xdr:row>98</xdr:row>
      <xdr:rowOff>25859</xdr:rowOff>
    </xdr:to>
    <xdr:sp macro="" textlink="">
      <xdr:nvSpPr>
        <xdr:cNvPr id="255" name="楕円 254"/>
        <xdr:cNvSpPr/>
      </xdr:nvSpPr>
      <xdr:spPr>
        <a:xfrm>
          <a:off x="2857500" y="167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16986</xdr:rowOff>
    </xdr:from>
    <xdr:ext cx="534377" cy="259045"/>
    <xdr:sp macro="" textlink="">
      <xdr:nvSpPr>
        <xdr:cNvPr id="256" name="テキスト ボックス 255"/>
        <xdr:cNvSpPr txBox="1"/>
      </xdr:nvSpPr>
      <xdr:spPr>
        <a:xfrm>
          <a:off x="2641111" y="168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145577</xdr:rowOff>
    </xdr:from>
    <xdr:to>
      <xdr:col>10</xdr:col>
      <xdr:colOff>165100</xdr:colOff>
      <xdr:row>98</xdr:row>
      <xdr:rowOff>75727</xdr:rowOff>
    </xdr:to>
    <xdr:sp macro="" textlink="">
      <xdr:nvSpPr>
        <xdr:cNvPr id="257" name="楕円 256"/>
        <xdr:cNvSpPr/>
      </xdr:nvSpPr>
      <xdr:spPr>
        <a:xfrm>
          <a:off x="1968500" y="167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66854</xdr:rowOff>
    </xdr:from>
    <xdr:ext cx="534377" cy="259045"/>
    <xdr:sp macro="" textlink="">
      <xdr:nvSpPr>
        <xdr:cNvPr id="258" name="テキスト ボックス 257"/>
        <xdr:cNvSpPr txBox="1"/>
      </xdr:nvSpPr>
      <xdr:spPr>
        <a:xfrm>
          <a:off x="1752111" y="1686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25643</xdr:rowOff>
    </xdr:from>
    <xdr:to>
      <xdr:col>6</xdr:col>
      <xdr:colOff>38100</xdr:colOff>
      <xdr:row>98</xdr:row>
      <xdr:rowOff>127243</xdr:rowOff>
    </xdr:to>
    <xdr:sp macro="" textlink="">
      <xdr:nvSpPr>
        <xdr:cNvPr id="259" name="楕円 258"/>
        <xdr:cNvSpPr/>
      </xdr:nvSpPr>
      <xdr:spPr>
        <a:xfrm>
          <a:off x="1079500" y="168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118370</xdr:rowOff>
    </xdr:from>
    <xdr:ext cx="534377" cy="259045"/>
    <xdr:sp macro="" textlink="">
      <xdr:nvSpPr>
        <xdr:cNvPr id="260" name="テキスト ボックス 259"/>
        <xdr:cNvSpPr txBox="1"/>
      </xdr:nvSpPr>
      <xdr:spPr>
        <a:xfrm>
          <a:off x="863111" y="169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91150</xdr:rowOff>
    </xdr:from>
    <xdr:to>
      <xdr:col>55</xdr:col>
      <xdr:colOff>0</xdr:colOff>
      <xdr:row>37</xdr:row>
      <xdr:rowOff>123676</xdr:rowOff>
    </xdr:to>
    <xdr:cxnSp macro="">
      <xdr:nvCxnSpPr>
        <xdr:cNvPr id="291" name="直線コネクタ 290"/>
        <xdr:cNvCxnSpPr/>
      </xdr:nvCxnSpPr>
      <xdr:spPr>
        <a:xfrm flipV="1">
          <a:off x="9639300" y="6434800"/>
          <a:ext cx="8382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123676</xdr:rowOff>
    </xdr:from>
    <xdr:to>
      <xdr:col>50</xdr:col>
      <xdr:colOff>114300</xdr:colOff>
      <xdr:row>37</xdr:row>
      <xdr:rowOff>132221</xdr:rowOff>
    </xdr:to>
    <xdr:cxnSp macro="">
      <xdr:nvCxnSpPr>
        <xdr:cNvPr id="294" name="直線コネクタ 293"/>
        <xdr:cNvCxnSpPr/>
      </xdr:nvCxnSpPr>
      <xdr:spPr>
        <a:xfrm flipV="1">
          <a:off x="8750300" y="6467326"/>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132221</xdr:rowOff>
    </xdr:from>
    <xdr:to>
      <xdr:col>45</xdr:col>
      <xdr:colOff>177800</xdr:colOff>
      <xdr:row>37</xdr:row>
      <xdr:rowOff>136075</xdr:rowOff>
    </xdr:to>
    <xdr:cxnSp macro="">
      <xdr:nvCxnSpPr>
        <xdr:cNvPr id="297" name="直線コネクタ 296"/>
        <xdr:cNvCxnSpPr/>
      </xdr:nvCxnSpPr>
      <xdr:spPr>
        <a:xfrm flipV="1">
          <a:off x="7861300" y="6475871"/>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118658</xdr:rowOff>
    </xdr:from>
    <xdr:to>
      <xdr:col>41</xdr:col>
      <xdr:colOff>50800</xdr:colOff>
      <xdr:row>37</xdr:row>
      <xdr:rowOff>136075</xdr:rowOff>
    </xdr:to>
    <xdr:cxnSp macro="">
      <xdr:nvCxnSpPr>
        <xdr:cNvPr id="300" name="直線コネクタ 299"/>
        <xdr:cNvCxnSpPr/>
      </xdr:nvCxnSpPr>
      <xdr:spPr>
        <a:xfrm>
          <a:off x="6972300" y="6462308"/>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3" name="フローチャート: 判断 302"/>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4" name="テキスト ボックス 303"/>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40350</xdr:rowOff>
    </xdr:from>
    <xdr:to>
      <xdr:col>55</xdr:col>
      <xdr:colOff>50800</xdr:colOff>
      <xdr:row>37</xdr:row>
      <xdr:rowOff>141950</xdr:rowOff>
    </xdr:to>
    <xdr:sp macro="" textlink="">
      <xdr:nvSpPr>
        <xdr:cNvPr id="310" name="楕円 309"/>
        <xdr:cNvSpPr/>
      </xdr:nvSpPr>
      <xdr:spPr>
        <a:xfrm>
          <a:off x="10426700" y="63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18777</xdr:rowOff>
    </xdr:from>
    <xdr:ext cx="534377" cy="259045"/>
    <xdr:sp macro="" textlink="">
      <xdr:nvSpPr>
        <xdr:cNvPr id="311" name="補助費等該当値テキスト"/>
        <xdr:cNvSpPr txBox="1"/>
      </xdr:nvSpPr>
      <xdr:spPr>
        <a:xfrm>
          <a:off x="10528300" y="63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72876</xdr:rowOff>
    </xdr:from>
    <xdr:to>
      <xdr:col>50</xdr:col>
      <xdr:colOff>165100</xdr:colOff>
      <xdr:row>38</xdr:row>
      <xdr:rowOff>3026</xdr:rowOff>
    </xdr:to>
    <xdr:sp macro="" textlink="">
      <xdr:nvSpPr>
        <xdr:cNvPr id="312" name="楕円 311"/>
        <xdr:cNvSpPr/>
      </xdr:nvSpPr>
      <xdr:spPr>
        <a:xfrm>
          <a:off x="9588500" y="64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165603</xdr:rowOff>
    </xdr:from>
    <xdr:ext cx="534377" cy="259045"/>
    <xdr:sp macro="" textlink="">
      <xdr:nvSpPr>
        <xdr:cNvPr id="313" name="テキスト ボックス 312"/>
        <xdr:cNvSpPr txBox="1"/>
      </xdr:nvSpPr>
      <xdr:spPr>
        <a:xfrm>
          <a:off x="9372111" y="650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81421</xdr:rowOff>
    </xdr:from>
    <xdr:to>
      <xdr:col>46</xdr:col>
      <xdr:colOff>38100</xdr:colOff>
      <xdr:row>38</xdr:row>
      <xdr:rowOff>11571</xdr:rowOff>
    </xdr:to>
    <xdr:sp macro="" textlink="">
      <xdr:nvSpPr>
        <xdr:cNvPr id="314" name="楕円 313"/>
        <xdr:cNvSpPr/>
      </xdr:nvSpPr>
      <xdr:spPr>
        <a:xfrm>
          <a:off x="8699500" y="64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2698</xdr:rowOff>
    </xdr:from>
    <xdr:ext cx="534377" cy="259045"/>
    <xdr:sp macro="" textlink="">
      <xdr:nvSpPr>
        <xdr:cNvPr id="315" name="テキスト ボックス 314"/>
        <xdr:cNvSpPr txBox="1"/>
      </xdr:nvSpPr>
      <xdr:spPr>
        <a:xfrm>
          <a:off x="8483111" y="65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85275</xdr:rowOff>
    </xdr:from>
    <xdr:to>
      <xdr:col>41</xdr:col>
      <xdr:colOff>101600</xdr:colOff>
      <xdr:row>38</xdr:row>
      <xdr:rowOff>15425</xdr:rowOff>
    </xdr:to>
    <xdr:sp macro="" textlink="">
      <xdr:nvSpPr>
        <xdr:cNvPr id="316" name="楕円 315"/>
        <xdr:cNvSpPr/>
      </xdr:nvSpPr>
      <xdr:spPr>
        <a:xfrm>
          <a:off x="7810500" y="64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6552</xdr:rowOff>
    </xdr:from>
    <xdr:ext cx="534377" cy="259045"/>
    <xdr:sp macro="" textlink="">
      <xdr:nvSpPr>
        <xdr:cNvPr id="317" name="テキスト ボックス 316"/>
        <xdr:cNvSpPr txBox="1"/>
      </xdr:nvSpPr>
      <xdr:spPr>
        <a:xfrm>
          <a:off x="7594111" y="65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67858</xdr:rowOff>
    </xdr:from>
    <xdr:to>
      <xdr:col>36</xdr:col>
      <xdr:colOff>165100</xdr:colOff>
      <xdr:row>37</xdr:row>
      <xdr:rowOff>169458</xdr:rowOff>
    </xdr:to>
    <xdr:sp macro="" textlink="">
      <xdr:nvSpPr>
        <xdr:cNvPr id="318" name="楕円 317"/>
        <xdr:cNvSpPr/>
      </xdr:nvSpPr>
      <xdr:spPr>
        <a:xfrm>
          <a:off x="6921500" y="64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160585</xdr:rowOff>
    </xdr:from>
    <xdr:ext cx="534377" cy="259045"/>
    <xdr:sp macro="" textlink="">
      <xdr:nvSpPr>
        <xdr:cNvPr id="319" name="テキスト ボックス 318"/>
        <xdr:cNvSpPr txBox="1"/>
      </xdr:nvSpPr>
      <xdr:spPr>
        <a:xfrm>
          <a:off x="6705111" y="65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41180</xdr:rowOff>
    </xdr:from>
    <xdr:to>
      <xdr:col>55</xdr:col>
      <xdr:colOff>0</xdr:colOff>
      <xdr:row>58</xdr:row>
      <xdr:rowOff>70974</xdr:rowOff>
    </xdr:to>
    <xdr:cxnSp macro="">
      <xdr:nvCxnSpPr>
        <xdr:cNvPr id="346" name="直線コネクタ 345"/>
        <xdr:cNvCxnSpPr/>
      </xdr:nvCxnSpPr>
      <xdr:spPr>
        <a:xfrm flipV="1">
          <a:off x="9639300" y="9985280"/>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70974</xdr:rowOff>
    </xdr:from>
    <xdr:to>
      <xdr:col>50</xdr:col>
      <xdr:colOff>114300</xdr:colOff>
      <xdr:row>58</xdr:row>
      <xdr:rowOff>75250</xdr:rowOff>
    </xdr:to>
    <xdr:cxnSp macro="">
      <xdr:nvCxnSpPr>
        <xdr:cNvPr id="349" name="直線コネクタ 348"/>
        <xdr:cNvCxnSpPr/>
      </xdr:nvCxnSpPr>
      <xdr:spPr>
        <a:xfrm flipV="1">
          <a:off x="8750300" y="10015074"/>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75250</xdr:rowOff>
    </xdr:from>
    <xdr:to>
      <xdr:col>45</xdr:col>
      <xdr:colOff>177800</xdr:colOff>
      <xdr:row>58</xdr:row>
      <xdr:rowOff>79260</xdr:rowOff>
    </xdr:to>
    <xdr:cxnSp macro="">
      <xdr:nvCxnSpPr>
        <xdr:cNvPr id="352" name="直線コネクタ 351"/>
        <xdr:cNvCxnSpPr/>
      </xdr:nvCxnSpPr>
      <xdr:spPr>
        <a:xfrm flipV="1">
          <a:off x="7861300" y="10019350"/>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79260</xdr:rowOff>
    </xdr:from>
    <xdr:to>
      <xdr:col>41</xdr:col>
      <xdr:colOff>50800</xdr:colOff>
      <xdr:row>58</xdr:row>
      <xdr:rowOff>83741</xdr:rowOff>
    </xdr:to>
    <xdr:cxnSp macro="">
      <xdr:nvCxnSpPr>
        <xdr:cNvPr id="355" name="直線コネクタ 354"/>
        <xdr:cNvCxnSpPr/>
      </xdr:nvCxnSpPr>
      <xdr:spPr>
        <a:xfrm flipV="1">
          <a:off x="6972300" y="10023360"/>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130290</xdr:rowOff>
    </xdr:from>
    <xdr:to>
      <xdr:col>36</xdr:col>
      <xdr:colOff>165100</xdr:colOff>
      <xdr:row>58</xdr:row>
      <xdr:rowOff>60440</xdr:rowOff>
    </xdr:to>
    <xdr:sp macro="" textlink="">
      <xdr:nvSpPr>
        <xdr:cNvPr id="358" name="フローチャート: 判断 357"/>
        <xdr:cNvSpPr/>
      </xdr:nvSpPr>
      <xdr:spPr>
        <a:xfrm>
          <a:off x="6921500" y="99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76967</xdr:rowOff>
    </xdr:from>
    <xdr:ext cx="534377" cy="259045"/>
    <xdr:sp macro="" textlink="">
      <xdr:nvSpPr>
        <xdr:cNvPr id="359" name="テキスト ボックス 358"/>
        <xdr:cNvSpPr txBox="1"/>
      </xdr:nvSpPr>
      <xdr:spPr>
        <a:xfrm>
          <a:off x="6705111" y="96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161830</xdr:rowOff>
    </xdr:from>
    <xdr:to>
      <xdr:col>55</xdr:col>
      <xdr:colOff>50800</xdr:colOff>
      <xdr:row>58</xdr:row>
      <xdr:rowOff>91980</xdr:rowOff>
    </xdr:to>
    <xdr:sp macro="" textlink="">
      <xdr:nvSpPr>
        <xdr:cNvPr id="365" name="楕円 364"/>
        <xdr:cNvSpPr/>
      </xdr:nvSpPr>
      <xdr:spPr>
        <a:xfrm>
          <a:off x="10426700" y="99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20174</xdr:rowOff>
    </xdr:from>
    <xdr:to>
      <xdr:col>50</xdr:col>
      <xdr:colOff>165100</xdr:colOff>
      <xdr:row>58</xdr:row>
      <xdr:rowOff>121774</xdr:rowOff>
    </xdr:to>
    <xdr:sp macro="" textlink="">
      <xdr:nvSpPr>
        <xdr:cNvPr id="367" name="楕円 366"/>
        <xdr:cNvSpPr/>
      </xdr:nvSpPr>
      <xdr:spPr>
        <a:xfrm>
          <a:off x="9588500" y="99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112901</xdr:rowOff>
    </xdr:from>
    <xdr:ext cx="534377" cy="259045"/>
    <xdr:sp macro="" textlink="">
      <xdr:nvSpPr>
        <xdr:cNvPr id="368" name="テキスト ボックス 367"/>
        <xdr:cNvSpPr txBox="1"/>
      </xdr:nvSpPr>
      <xdr:spPr>
        <a:xfrm>
          <a:off x="9372111" y="100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24450</xdr:rowOff>
    </xdr:from>
    <xdr:to>
      <xdr:col>46</xdr:col>
      <xdr:colOff>38100</xdr:colOff>
      <xdr:row>58</xdr:row>
      <xdr:rowOff>126050</xdr:rowOff>
    </xdr:to>
    <xdr:sp macro="" textlink="">
      <xdr:nvSpPr>
        <xdr:cNvPr id="369" name="楕円 368"/>
        <xdr:cNvSpPr/>
      </xdr:nvSpPr>
      <xdr:spPr>
        <a:xfrm>
          <a:off x="8699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117177</xdr:rowOff>
    </xdr:from>
    <xdr:ext cx="534377" cy="259045"/>
    <xdr:sp macro="" textlink="">
      <xdr:nvSpPr>
        <xdr:cNvPr id="370" name="テキスト ボックス 369"/>
        <xdr:cNvSpPr txBox="1"/>
      </xdr:nvSpPr>
      <xdr:spPr>
        <a:xfrm>
          <a:off x="8483111" y="1006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28460</xdr:rowOff>
    </xdr:from>
    <xdr:to>
      <xdr:col>41</xdr:col>
      <xdr:colOff>101600</xdr:colOff>
      <xdr:row>58</xdr:row>
      <xdr:rowOff>130060</xdr:rowOff>
    </xdr:to>
    <xdr:sp macro="" textlink="">
      <xdr:nvSpPr>
        <xdr:cNvPr id="371" name="楕円 370"/>
        <xdr:cNvSpPr/>
      </xdr:nvSpPr>
      <xdr:spPr>
        <a:xfrm>
          <a:off x="7810500" y="99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121187</xdr:rowOff>
    </xdr:from>
    <xdr:ext cx="534377" cy="259045"/>
    <xdr:sp macro="" textlink="">
      <xdr:nvSpPr>
        <xdr:cNvPr id="372" name="テキスト ボックス 371"/>
        <xdr:cNvSpPr txBox="1"/>
      </xdr:nvSpPr>
      <xdr:spPr>
        <a:xfrm>
          <a:off x="7594111" y="1006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32941</xdr:rowOff>
    </xdr:from>
    <xdr:to>
      <xdr:col>36</xdr:col>
      <xdr:colOff>165100</xdr:colOff>
      <xdr:row>58</xdr:row>
      <xdr:rowOff>134541</xdr:rowOff>
    </xdr:to>
    <xdr:sp macro="" textlink="">
      <xdr:nvSpPr>
        <xdr:cNvPr id="373" name="楕円 372"/>
        <xdr:cNvSpPr/>
      </xdr:nvSpPr>
      <xdr:spPr>
        <a:xfrm>
          <a:off x="6921500" y="99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125668</xdr:rowOff>
    </xdr:from>
    <xdr:ext cx="534377" cy="259045"/>
    <xdr:sp macro="" textlink="">
      <xdr:nvSpPr>
        <xdr:cNvPr id="374" name="テキスト ボックス 373"/>
        <xdr:cNvSpPr txBox="1"/>
      </xdr:nvSpPr>
      <xdr:spPr>
        <a:xfrm>
          <a:off x="6705111" y="1006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112478</xdr:rowOff>
    </xdr:from>
    <xdr:to>
      <xdr:col>55</xdr:col>
      <xdr:colOff>0</xdr:colOff>
      <xdr:row>78</xdr:row>
      <xdr:rowOff>138678</xdr:rowOff>
    </xdr:to>
    <xdr:cxnSp macro="">
      <xdr:nvCxnSpPr>
        <xdr:cNvPr id="401" name="直線コネクタ 400"/>
        <xdr:cNvCxnSpPr/>
      </xdr:nvCxnSpPr>
      <xdr:spPr>
        <a:xfrm flipV="1">
          <a:off x="9639300" y="13485578"/>
          <a:ext cx="8382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138678</xdr:rowOff>
    </xdr:from>
    <xdr:to>
      <xdr:col>50</xdr:col>
      <xdr:colOff>114300</xdr:colOff>
      <xdr:row>78</xdr:row>
      <xdr:rowOff>139036</xdr:rowOff>
    </xdr:to>
    <xdr:cxnSp macro="">
      <xdr:nvCxnSpPr>
        <xdr:cNvPr id="404" name="直線コネクタ 403"/>
        <xdr:cNvCxnSpPr/>
      </xdr:nvCxnSpPr>
      <xdr:spPr>
        <a:xfrm flipV="1">
          <a:off x="8750300" y="13511778"/>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138685</xdr:rowOff>
    </xdr:from>
    <xdr:to>
      <xdr:col>45</xdr:col>
      <xdr:colOff>177800</xdr:colOff>
      <xdr:row>78</xdr:row>
      <xdr:rowOff>139036</xdr:rowOff>
    </xdr:to>
    <xdr:cxnSp macro="">
      <xdr:nvCxnSpPr>
        <xdr:cNvPr id="407" name="直線コネクタ 406"/>
        <xdr:cNvCxnSpPr/>
      </xdr:nvCxnSpPr>
      <xdr:spPr>
        <a:xfrm>
          <a:off x="7861300" y="13511785"/>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135389</xdr:rowOff>
    </xdr:from>
    <xdr:to>
      <xdr:col>41</xdr:col>
      <xdr:colOff>50800</xdr:colOff>
      <xdr:row>78</xdr:row>
      <xdr:rowOff>138685</xdr:rowOff>
    </xdr:to>
    <xdr:cxnSp macro="">
      <xdr:nvCxnSpPr>
        <xdr:cNvPr id="410" name="直線コネクタ 409"/>
        <xdr:cNvCxnSpPr/>
      </xdr:nvCxnSpPr>
      <xdr:spPr>
        <a:xfrm>
          <a:off x="6972300" y="13508489"/>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28975</xdr:rowOff>
    </xdr:from>
    <xdr:to>
      <xdr:col>36</xdr:col>
      <xdr:colOff>165100</xdr:colOff>
      <xdr:row>78</xdr:row>
      <xdr:rowOff>130575</xdr:rowOff>
    </xdr:to>
    <xdr:sp macro="" textlink="">
      <xdr:nvSpPr>
        <xdr:cNvPr id="413" name="フローチャート: 判断 412"/>
        <xdr:cNvSpPr/>
      </xdr:nvSpPr>
      <xdr:spPr>
        <a:xfrm>
          <a:off x="6921500" y="1340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147102</xdr:rowOff>
    </xdr:from>
    <xdr:ext cx="534377" cy="259045"/>
    <xdr:sp macro="" textlink="">
      <xdr:nvSpPr>
        <xdr:cNvPr id="414" name="テキスト ボックス 413"/>
        <xdr:cNvSpPr txBox="1"/>
      </xdr:nvSpPr>
      <xdr:spPr>
        <a:xfrm>
          <a:off x="6705111" y="131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61678</xdr:rowOff>
    </xdr:from>
    <xdr:to>
      <xdr:col>55</xdr:col>
      <xdr:colOff>50800</xdr:colOff>
      <xdr:row>78</xdr:row>
      <xdr:rowOff>163278</xdr:rowOff>
    </xdr:to>
    <xdr:sp macro="" textlink="">
      <xdr:nvSpPr>
        <xdr:cNvPr id="420" name="楕円 419"/>
        <xdr:cNvSpPr/>
      </xdr:nvSpPr>
      <xdr:spPr>
        <a:xfrm>
          <a:off x="10426700" y="134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534377" cy="259045"/>
    <xdr:sp macro="" textlink="">
      <xdr:nvSpPr>
        <xdr:cNvPr id="421" name="普通建設事業費 （ うち新規整備　）該当値テキスト"/>
        <xdr:cNvSpPr txBox="1"/>
      </xdr:nvSpPr>
      <xdr:spPr>
        <a:xfrm>
          <a:off x="10528300" y="134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87878</xdr:rowOff>
    </xdr:from>
    <xdr:to>
      <xdr:col>50</xdr:col>
      <xdr:colOff>165100</xdr:colOff>
      <xdr:row>79</xdr:row>
      <xdr:rowOff>18028</xdr:rowOff>
    </xdr:to>
    <xdr:sp macro="" textlink="">
      <xdr:nvSpPr>
        <xdr:cNvPr id="422" name="楕円 421"/>
        <xdr:cNvSpPr/>
      </xdr:nvSpPr>
      <xdr:spPr>
        <a:xfrm>
          <a:off x="9588500" y="134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9155</xdr:rowOff>
    </xdr:from>
    <xdr:ext cx="378565" cy="259045"/>
    <xdr:sp macro="" textlink="">
      <xdr:nvSpPr>
        <xdr:cNvPr id="423" name="テキスト ボックス 422"/>
        <xdr:cNvSpPr txBox="1"/>
      </xdr:nvSpPr>
      <xdr:spPr>
        <a:xfrm>
          <a:off x="9450017" y="13553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88236</xdr:rowOff>
    </xdr:from>
    <xdr:to>
      <xdr:col>46</xdr:col>
      <xdr:colOff>38100</xdr:colOff>
      <xdr:row>79</xdr:row>
      <xdr:rowOff>18386</xdr:rowOff>
    </xdr:to>
    <xdr:sp macro="" textlink="">
      <xdr:nvSpPr>
        <xdr:cNvPr id="424" name="楕円 423"/>
        <xdr:cNvSpPr/>
      </xdr:nvSpPr>
      <xdr:spPr>
        <a:xfrm>
          <a:off x="8699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9513</xdr:rowOff>
    </xdr:from>
    <xdr:ext cx="378565" cy="259045"/>
    <xdr:sp macro="" textlink="">
      <xdr:nvSpPr>
        <xdr:cNvPr id="425" name="テキスト ボックス 424"/>
        <xdr:cNvSpPr txBox="1"/>
      </xdr:nvSpPr>
      <xdr:spPr>
        <a:xfrm>
          <a:off x="8561017" y="1355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87885</xdr:rowOff>
    </xdr:from>
    <xdr:to>
      <xdr:col>41</xdr:col>
      <xdr:colOff>101600</xdr:colOff>
      <xdr:row>79</xdr:row>
      <xdr:rowOff>18035</xdr:rowOff>
    </xdr:to>
    <xdr:sp macro="" textlink="">
      <xdr:nvSpPr>
        <xdr:cNvPr id="426" name="楕円 425"/>
        <xdr:cNvSpPr/>
      </xdr:nvSpPr>
      <xdr:spPr>
        <a:xfrm>
          <a:off x="7810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9162</xdr:rowOff>
    </xdr:from>
    <xdr:ext cx="378565" cy="259045"/>
    <xdr:sp macro="" textlink="">
      <xdr:nvSpPr>
        <xdr:cNvPr id="427" name="テキスト ボックス 426"/>
        <xdr:cNvSpPr txBox="1"/>
      </xdr:nvSpPr>
      <xdr:spPr>
        <a:xfrm>
          <a:off x="7672017" y="1355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84589</xdr:rowOff>
    </xdr:from>
    <xdr:to>
      <xdr:col>36</xdr:col>
      <xdr:colOff>165100</xdr:colOff>
      <xdr:row>79</xdr:row>
      <xdr:rowOff>14739</xdr:rowOff>
    </xdr:to>
    <xdr:sp macro="" textlink="">
      <xdr:nvSpPr>
        <xdr:cNvPr id="428" name="楕円 427"/>
        <xdr:cNvSpPr/>
      </xdr:nvSpPr>
      <xdr:spPr>
        <a:xfrm>
          <a:off x="6921500" y="134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5866</xdr:rowOff>
    </xdr:from>
    <xdr:ext cx="469744" cy="259045"/>
    <xdr:sp macro="" textlink="">
      <xdr:nvSpPr>
        <xdr:cNvPr id="429" name="テキスト ボックス 428"/>
        <xdr:cNvSpPr txBox="1"/>
      </xdr:nvSpPr>
      <xdr:spPr>
        <a:xfrm>
          <a:off x="6737428" y="135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87274</xdr:rowOff>
    </xdr:from>
    <xdr:to>
      <xdr:col>55</xdr:col>
      <xdr:colOff>0</xdr:colOff>
      <xdr:row>98</xdr:row>
      <xdr:rowOff>104953</xdr:rowOff>
    </xdr:to>
    <xdr:cxnSp macro="">
      <xdr:nvCxnSpPr>
        <xdr:cNvPr id="458" name="直線コネクタ 457"/>
        <xdr:cNvCxnSpPr/>
      </xdr:nvCxnSpPr>
      <xdr:spPr>
        <a:xfrm flipV="1">
          <a:off x="9639300" y="16889374"/>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104953</xdr:rowOff>
    </xdr:from>
    <xdr:to>
      <xdr:col>50</xdr:col>
      <xdr:colOff>114300</xdr:colOff>
      <xdr:row>98</xdr:row>
      <xdr:rowOff>113647</xdr:rowOff>
    </xdr:to>
    <xdr:cxnSp macro="">
      <xdr:nvCxnSpPr>
        <xdr:cNvPr id="461" name="直線コネクタ 460"/>
        <xdr:cNvCxnSpPr/>
      </xdr:nvCxnSpPr>
      <xdr:spPr>
        <a:xfrm flipV="1">
          <a:off x="8750300" y="16907053"/>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113647</xdr:rowOff>
    </xdr:from>
    <xdr:to>
      <xdr:col>45</xdr:col>
      <xdr:colOff>177800</xdr:colOff>
      <xdr:row>98</xdr:row>
      <xdr:rowOff>133063</xdr:rowOff>
    </xdr:to>
    <xdr:cxnSp macro="">
      <xdr:nvCxnSpPr>
        <xdr:cNvPr id="464" name="直線コネクタ 463"/>
        <xdr:cNvCxnSpPr/>
      </xdr:nvCxnSpPr>
      <xdr:spPr>
        <a:xfrm flipV="1">
          <a:off x="7861300" y="16915747"/>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61283</xdr:rowOff>
    </xdr:from>
    <xdr:to>
      <xdr:col>41</xdr:col>
      <xdr:colOff>50800</xdr:colOff>
      <xdr:row>98</xdr:row>
      <xdr:rowOff>133063</xdr:rowOff>
    </xdr:to>
    <xdr:cxnSp macro="">
      <xdr:nvCxnSpPr>
        <xdr:cNvPr id="467" name="直線コネクタ 466"/>
        <xdr:cNvCxnSpPr/>
      </xdr:nvCxnSpPr>
      <xdr:spPr>
        <a:xfrm>
          <a:off x="6972300" y="16863383"/>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158874</xdr:rowOff>
    </xdr:from>
    <xdr:to>
      <xdr:col>36</xdr:col>
      <xdr:colOff>165100</xdr:colOff>
      <xdr:row>98</xdr:row>
      <xdr:rowOff>89024</xdr:rowOff>
    </xdr:to>
    <xdr:sp macro="" textlink="">
      <xdr:nvSpPr>
        <xdr:cNvPr id="470" name="フローチャート: 判断 469"/>
        <xdr:cNvSpPr/>
      </xdr:nvSpPr>
      <xdr:spPr>
        <a:xfrm>
          <a:off x="6921500" y="1678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105551</xdr:rowOff>
    </xdr:from>
    <xdr:ext cx="534377" cy="259045"/>
    <xdr:sp macro="" textlink="">
      <xdr:nvSpPr>
        <xdr:cNvPr id="471" name="テキスト ボックス 470"/>
        <xdr:cNvSpPr txBox="1"/>
      </xdr:nvSpPr>
      <xdr:spPr>
        <a:xfrm>
          <a:off x="6705111" y="165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36474</xdr:rowOff>
    </xdr:from>
    <xdr:to>
      <xdr:col>55</xdr:col>
      <xdr:colOff>50800</xdr:colOff>
      <xdr:row>98</xdr:row>
      <xdr:rowOff>138074</xdr:rowOff>
    </xdr:to>
    <xdr:sp macro="" textlink="">
      <xdr:nvSpPr>
        <xdr:cNvPr id="477" name="楕円 476"/>
        <xdr:cNvSpPr/>
      </xdr:nvSpPr>
      <xdr:spPr>
        <a:xfrm>
          <a:off x="10426700" y="168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122851</xdr:rowOff>
    </xdr:from>
    <xdr:ext cx="534377" cy="259045"/>
    <xdr:sp macro="" textlink="">
      <xdr:nvSpPr>
        <xdr:cNvPr id="478" name="普通建設事業費 （ うち更新整備　）該当値テキスト"/>
        <xdr:cNvSpPr txBox="1"/>
      </xdr:nvSpPr>
      <xdr:spPr>
        <a:xfrm>
          <a:off x="10528300" y="167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54153</xdr:rowOff>
    </xdr:from>
    <xdr:to>
      <xdr:col>50</xdr:col>
      <xdr:colOff>165100</xdr:colOff>
      <xdr:row>98</xdr:row>
      <xdr:rowOff>155753</xdr:rowOff>
    </xdr:to>
    <xdr:sp macro="" textlink="">
      <xdr:nvSpPr>
        <xdr:cNvPr id="479" name="楕円 478"/>
        <xdr:cNvSpPr/>
      </xdr:nvSpPr>
      <xdr:spPr>
        <a:xfrm>
          <a:off x="9588500" y="168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146880</xdr:rowOff>
    </xdr:from>
    <xdr:ext cx="534377" cy="259045"/>
    <xdr:sp macro="" textlink="">
      <xdr:nvSpPr>
        <xdr:cNvPr id="480" name="テキスト ボックス 479"/>
        <xdr:cNvSpPr txBox="1"/>
      </xdr:nvSpPr>
      <xdr:spPr>
        <a:xfrm>
          <a:off x="9372111" y="1694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62847</xdr:rowOff>
    </xdr:from>
    <xdr:to>
      <xdr:col>46</xdr:col>
      <xdr:colOff>38100</xdr:colOff>
      <xdr:row>98</xdr:row>
      <xdr:rowOff>164447</xdr:rowOff>
    </xdr:to>
    <xdr:sp macro="" textlink="">
      <xdr:nvSpPr>
        <xdr:cNvPr id="481" name="楕円 480"/>
        <xdr:cNvSpPr/>
      </xdr:nvSpPr>
      <xdr:spPr>
        <a:xfrm>
          <a:off x="8699500" y="168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155574</xdr:rowOff>
    </xdr:from>
    <xdr:ext cx="534377" cy="259045"/>
    <xdr:sp macro="" textlink="">
      <xdr:nvSpPr>
        <xdr:cNvPr id="482" name="テキスト ボックス 481"/>
        <xdr:cNvSpPr txBox="1"/>
      </xdr:nvSpPr>
      <xdr:spPr>
        <a:xfrm>
          <a:off x="8483111" y="169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82263</xdr:rowOff>
    </xdr:from>
    <xdr:to>
      <xdr:col>41</xdr:col>
      <xdr:colOff>101600</xdr:colOff>
      <xdr:row>99</xdr:row>
      <xdr:rowOff>12413</xdr:rowOff>
    </xdr:to>
    <xdr:sp macro="" textlink="">
      <xdr:nvSpPr>
        <xdr:cNvPr id="483" name="楕円 482"/>
        <xdr:cNvSpPr/>
      </xdr:nvSpPr>
      <xdr:spPr>
        <a:xfrm>
          <a:off x="7810500" y="168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3540</xdr:rowOff>
    </xdr:from>
    <xdr:ext cx="534377" cy="259045"/>
    <xdr:sp macro="" textlink="">
      <xdr:nvSpPr>
        <xdr:cNvPr id="484" name="テキスト ボックス 483"/>
        <xdr:cNvSpPr txBox="1"/>
      </xdr:nvSpPr>
      <xdr:spPr>
        <a:xfrm>
          <a:off x="7594111" y="169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10483</xdr:rowOff>
    </xdr:from>
    <xdr:to>
      <xdr:col>36</xdr:col>
      <xdr:colOff>165100</xdr:colOff>
      <xdr:row>98</xdr:row>
      <xdr:rowOff>112083</xdr:rowOff>
    </xdr:to>
    <xdr:sp macro="" textlink="">
      <xdr:nvSpPr>
        <xdr:cNvPr id="485" name="楕円 484"/>
        <xdr:cNvSpPr/>
      </xdr:nvSpPr>
      <xdr:spPr>
        <a:xfrm>
          <a:off x="6921500" y="168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103210</xdr:rowOff>
    </xdr:from>
    <xdr:ext cx="534377" cy="259045"/>
    <xdr:sp macro="" textlink="">
      <xdr:nvSpPr>
        <xdr:cNvPr id="486" name="テキスト ボックス 485"/>
        <xdr:cNvSpPr txBox="1"/>
      </xdr:nvSpPr>
      <xdr:spPr>
        <a:xfrm>
          <a:off x="6705111" y="169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44157</xdr:rowOff>
    </xdr:from>
    <xdr:to>
      <xdr:col>81</xdr:col>
      <xdr:colOff>50800</xdr:colOff>
      <xdr:row>39</xdr:row>
      <xdr:rowOff>44450</xdr:rowOff>
    </xdr:to>
    <xdr:cxnSp macro="">
      <xdr:nvCxnSpPr>
        <xdr:cNvPr id="518" name="直線コネクタ 517"/>
        <xdr:cNvCxnSpPr/>
      </xdr:nvCxnSpPr>
      <xdr:spPr>
        <a:xfrm>
          <a:off x="14592300" y="6730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44157</xdr:rowOff>
    </xdr:from>
    <xdr:to>
      <xdr:col>76</xdr:col>
      <xdr:colOff>114300</xdr:colOff>
      <xdr:row>39</xdr:row>
      <xdr:rowOff>44450</xdr:rowOff>
    </xdr:to>
    <xdr:cxnSp macro="">
      <xdr:nvCxnSpPr>
        <xdr:cNvPr id="521" name="直線コネクタ 520"/>
        <xdr:cNvCxnSpPr/>
      </xdr:nvCxnSpPr>
      <xdr:spPr>
        <a:xfrm flipV="1">
          <a:off x="13703300" y="6730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162882</xdr:rowOff>
    </xdr:from>
    <xdr:to>
      <xdr:col>67</xdr:col>
      <xdr:colOff>101600</xdr:colOff>
      <xdr:row>39</xdr:row>
      <xdr:rowOff>93032</xdr:rowOff>
    </xdr:to>
    <xdr:sp macro="" textlink="">
      <xdr:nvSpPr>
        <xdr:cNvPr id="527" name="フローチャート: 判断 526"/>
        <xdr:cNvSpPr/>
      </xdr:nvSpPr>
      <xdr:spPr>
        <a:xfrm>
          <a:off x="12763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109560</xdr:rowOff>
    </xdr:from>
    <xdr:ext cx="378565" cy="259045"/>
    <xdr:sp macro="" textlink="">
      <xdr:nvSpPr>
        <xdr:cNvPr id="528" name="テキスト ボックス 527"/>
        <xdr:cNvSpPr txBox="1"/>
      </xdr:nvSpPr>
      <xdr:spPr>
        <a:xfrm>
          <a:off x="12625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164807</xdr:rowOff>
    </xdr:from>
    <xdr:to>
      <xdr:col>76</xdr:col>
      <xdr:colOff>165100</xdr:colOff>
      <xdr:row>39</xdr:row>
      <xdr:rowOff>94957</xdr:rowOff>
    </xdr:to>
    <xdr:sp macro="" textlink="">
      <xdr:nvSpPr>
        <xdr:cNvPr id="538" name="楕円 537"/>
        <xdr:cNvSpPr/>
      </xdr:nvSpPr>
      <xdr:spPr>
        <a:xfrm>
          <a:off x="14541500" y="66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86084</xdr:rowOff>
    </xdr:from>
    <xdr:ext cx="313932" cy="259045"/>
    <xdr:sp macro="" textlink="">
      <xdr:nvSpPr>
        <xdr:cNvPr id="539" name="テキスト ボックス 538"/>
        <xdr:cNvSpPr txBox="1"/>
      </xdr:nvSpPr>
      <xdr:spPr>
        <a:xfrm>
          <a:off x="14435333" y="6772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148107</xdr:rowOff>
    </xdr:from>
    <xdr:to>
      <xdr:col>85</xdr:col>
      <xdr:colOff>127000</xdr:colOff>
      <xdr:row>78</xdr:row>
      <xdr:rowOff>14136</xdr:rowOff>
    </xdr:to>
    <xdr:cxnSp macro="">
      <xdr:nvCxnSpPr>
        <xdr:cNvPr id="621" name="直線コネクタ 620"/>
        <xdr:cNvCxnSpPr/>
      </xdr:nvCxnSpPr>
      <xdr:spPr>
        <a:xfrm>
          <a:off x="15481300" y="13349757"/>
          <a:ext cx="838200" cy="3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141097</xdr:rowOff>
    </xdr:from>
    <xdr:to>
      <xdr:col>81</xdr:col>
      <xdr:colOff>50800</xdr:colOff>
      <xdr:row>77</xdr:row>
      <xdr:rowOff>148107</xdr:rowOff>
    </xdr:to>
    <xdr:cxnSp macro="">
      <xdr:nvCxnSpPr>
        <xdr:cNvPr id="624" name="直線コネクタ 623"/>
        <xdr:cNvCxnSpPr/>
      </xdr:nvCxnSpPr>
      <xdr:spPr>
        <a:xfrm>
          <a:off x="14592300" y="13342747"/>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141097</xdr:rowOff>
    </xdr:from>
    <xdr:to>
      <xdr:col>76</xdr:col>
      <xdr:colOff>114300</xdr:colOff>
      <xdr:row>77</xdr:row>
      <xdr:rowOff>153009</xdr:rowOff>
    </xdr:to>
    <xdr:cxnSp macro="">
      <xdr:nvCxnSpPr>
        <xdr:cNvPr id="627" name="直線コネクタ 626"/>
        <xdr:cNvCxnSpPr/>
      </xdr:nvCxnSpPr>
      <xdr:spPr>
        <a:xfrm flipV="1">
          <a:off x="13703300" y="13342747"/>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153009</xdr:rowOff>
    </xdr:from>
    <xdr:to>
      <xdr:col>71</xdr:col>
      <xdr:colOff>177800</xdr:colOff>
      <xdr:row>77</xdr:row>
      <xdr:rowOff>162483</xdr:rowOff>
    </xdr:to>
    <xdr:cxnSp macro="">
      <xdr:nvCxnSpPr>
        <xdr:cNvPr id="630" name="直線コネクタ 629"/>
        <xdr:cNvCxnSpPr/>
      </xdr:nvCxnSpPr>
      <xdr:spPr>
        <a:xfrm flipV="1">
          <a:off x="12814300" y="13354659"/>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52603</xdr:rowOff>
    </xdr:from>
    <xdr:to>
      <xdr:col>67</xdr:col>
      <xdr:colOff>101600</xdr:colOff>
      <xdr:row>76</xdr:row>
      <xdr:rowOff>154203</xdr:rowOff>
    </xdr:to>
    <xdr:sp macro="" textlink="">
      <xdr:nvSpPr>
        <xdr:cNvPr id="633" name="フローチャート: 判断 632"/>
        <xdr:cNvSpPr/>
      </xdr:nvSpPr>
      <xdr:spPr>
        <a:xfrm>
          <a:off x="12763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170731</xdr:rowOff>
    </xdr:from>
    <xdr:ext cx="534377" cy="259045"/>
    <xdr:sp macro="" textlink="">
      <xdr:nvSpPr>
        <xdr:cNvPr id="634" name="テキスト ボックス 633"/>
        <xdr:cNvSpPr txBox="1"/>
      </xdr:nvSpPr>
      <xdr:spPr>
        <a:xfrm>
          <a:off x="12547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134786</xdr:rowOff>
    </xdr:from>
    <xdr:to>
      <xdr:col>85</xdr:col>
      <xdr:colOff>177800</xdr:colOff>
      <xdr:row>78</xdr:row>
      <xdr:rowOff>64936</xdr:rowOff>
    </xdr:to>
    <xdr:sp macro="" textlink="">
      <xdr:nvSpPr>
        <xdr:cNvPr id="640" name="楕円 639"/>
        <xdr:cNvSpPr/>
      </xdr:nvSpPr>
      <xdr:spPr>
        <a:xfrm>
          <a:off x="16268700" y="133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49713</xdr:rowOff>
    </xdr:from>
    <xdr:ext cx="534377" cy="259045"/>
    <xdr:sp macro="" textlink="">
      <xdr:nvSpPr>
        <xdr:cNvPr id="641" name="公債費該当値テキスト"/>
        <xdr:cNvSpPr txBox="1"/>
      </xdr:nvSpPr>
      <xdr:spPr>
        <a:xfrm>
          <a:off x="16370300" y="132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97307</xdr:rowOff>
    </xdr:from>
    <xdr:to>
      <xdr:col>81</xdr:col>
      <xdr:colOff>101600</xdr:colOff>
      <xdr:row>78</xdr:row>
      <xdr:rowOff>27457</xdr:rowOff>
    </xdr:to>
    <xdr:sp macro="" textlink="">
      <xdr:nvSpPr>
        <xdr:cNvPr id="642" name="楕円 641"/>
        <xdr:cNvSpPr/>
      </xdr:nvSpPr>
      <xdr:spPr>
        <a:xfrm>
          <a:off x="15430500" y="132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18584</xdr:rowOff>
    </xdr:from>
    <xdr:ext cx="534377" cy="259045"/>
    <xdr:sp macro="" textlink="">
      <xdr:nvSpPr>
        <xdr:cNvPr id="643" name="テキスト ボックス 642"/>
        <xdr:cNvSpPr txBox="1"/>
      </xdr:nvSpPr>
      <xdr:spPr>
        <a:xfrm>
          <a:off x="15214111" y="133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90297</xdr:rowOff>
    </xdr:from>
    <xdr:to>
      <xdr:col>76</xdr:col>
      <xdr:colOff>165100</xdr:colOff>
      <xdr:row>78</xdr:row>
      <xdr:rowOff>20447</xdr:rowOff>
    </xdr:to>
    <xdr:sp macro="" textlink="">
      <xdr:nvSpPr>
        <xdr:cNvPr id="644" name="楕円 643"/>
        <xdr:cNvSpPr/>
      </xdr:nvSpPr>
      <xdr:spPr>
        <a:xfrm>
          <a:off x="14541500" y="132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11574</xdr:rowOff>
    </xdr:from>
    <xdr:ext cx="534377" cy="259045"/>
    <xdr:sp macro="" textlink="">
      <xdr:nvSpPr>
        <xdr:cNvPr id="645" name="テキスト ボックス 644"/>
        <xdr:cNvSpPr txBox="1"/>
      </xdr:nvSpPr>
      <xdr:spPr>
        <a:xfrm>
          <a:off x="14325111" y="133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102209</xdr:rowOff>
    </xdr:from>
    <xdr:to>
      <xdr:col>72</xdr:col>
      <xdr:colOff>38100</xdr:colOff>
      <xdr:row>78</xdr:row>
      <xdr:rowOff>32359</xdr:rowOff>
    </xdr:to>
    <xdr:sp macro="" textlink="">
      <xdr:nvSpPr>
        <xdr:cNvPr id="646" name="楕円 645"/>
        <xdr:cNvSpPr/>
      </xdr:nvSpPr>
      <xdr:spPr>
        <a:xfrm>
          <a:off x="13652500" y="133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23486</xdr:rowOff>
    </xdr:from>
    <xdr:ext cx="534377" cy="259045"/>
    <xdr:sp macro="" textlink="">
      <xdr:nvSpPr>
        <xdr:cNvPr id="647" name="テキスト ボックス 646"/>
        <xdr:cNvSpPr txBox="1"/>
      </xdr:nvSpPr>
      <xdr:spPr>
        <a:xfrm>
          <a:off x="13436111" y="133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111683</xdr:rowOff>
    </xdr:from>
    <xdr:to>
      <xdr:col>67</xdr:col>
      <xdr:colOff>101600</xdr:colOff>
      <xdr:row>78</xdr:row>
      <xdr:rowOff>41833</xdr:rowOff>
    </xdr:to>
    <xdr:sp macro="" textlink="">
      <xdr:nvSpPr>
        <xdr:cNvPr id="648" name="楕円 647"/>
        <xdr:cNvSpPr/>
      </xdr:nvSpPr>
      <xdr:spPr>
        <a:xfrm>
          <a:off x="12763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32960</xdr:rowOff>
    </xdr:from>
    <xdr:ext cx="534377" cy="259045"/>
    <xdr:sp macro="" textlink="">
      <xdr:nvSpPr>
        <xdr:cNvPr id="649" name="テキスト ボックス 648"/>
        <xdr:cNvSpPr txBox="1"/>
      </xdr:nvSpPr>
      <xdr:spPr>
        <a:xfrm>
          <a:off x="12547111" y="134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37275</xdr:rowOff>
    </xdr:from>
    <xdr:to>
      <xdr:col>85</xdr:col>
      <xdr:colOff>127000</xdr:colOff>
      <xdr:row>99</xdr:row>
      <xdr:rowOff>40780</xdr:rowOff>
    </xdr:to>
    <xdr:cxnSp macro="">
      <xdr:nvCxnSpPr>
        <xdr:cNvPr id="678" name="直線コネクタ 677"/>
        <xdr:cNvCxnSpPr/>
      </xdr:nvCxnSpPr>
      <xdr:spPr>
        <a:xfrm flipV="1">
          <a:off x="15481300" y="1701082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36182</xdr:rowOff>
    </xdr:from>
    <xdr:to>
      <xdr:col>81</xdr:col>
      <xdr:colOff>50800</xdr:colOff>
      <xdr:row>99</xdr:row>
      <xdr:rowOff>40780</xdr:rowOff>
    </xdr:to>
    <xdr:cxnSp macro="">
      <xdr:nvCxnSpPr>
        <xdr:cNvPr id="681" name="直線コネクタ 680"/>
        <xdr:cNvCxnSpPr/>
      </xdr:nvCxnSpPr>
      <xdr:spPr>
        <a:xfrm>
          <a:off x="14592300" y="17009732"/>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36182</xdr:rowOff>
    </xdr:from>
    <xdr:to>
      <xdr:col>76</xdr:col>
      <xdr:colOff>114300</xdr:colOff>
      <xdr:row>99</xdr:row>
      <xdr:rowOff>43295</xdr:rowOff>
    </xdr:to>
    <xdr:cxnSp macro="">
      <xdr:nvCxnSpPr>
        <xdr:cNvPr id="684" name="直線コネクタ 683"/>
        <xdr:cNvCxnSpPr/>
      </xdr:nvCxnSpPr>
      <xdr:spPr>
        <a:xfrm flipV="1">
          <a:off x="13703300" y="17009732"/>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16117</xdr:rowOff>
    </xdr:from>
    <xdr:to>
      <xdr:col>71</xdr:col>
      <xdr:colOff>177800</xdr:colOff>
      <xdr:row>99</xdr:row>
      <xdr:rowOff>43295</xdr:rowOff>
    </xdr:to>
    <xdr:cxnSp macro="">
      <xdr:nvCxnSpPr>
        <xdr:cNvPr id="687" name="直線コネクタ 686"/>
        <xdr:cNvCxnSpPr/>
      </xdr:nvCxnSpPr>
      <xdr:spPr>
        <a:xfrm>
          <a:off x="12814300" y="16989667"/>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690" name="フローチャート: 判断 689"/>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691" name="テキスト ボックス 690"/>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157925</xdr:rowOff>
    </xdr:from>
    <xdr:to>
      <xdr:col>85</xdr:col>
      <xdr:colOff>177800</xdr:colOff>
      <xdr:row>99</xdr:row>
      <xdr:rowOff>88075</xdr:rowOff>
    </xdr:to>
    <xdr:sp macro="" textlink="">
      <xdr:nvSpPr>
        <xdr:cNvPr id="697" name="楕円 696"/>
        <xdr:cNvSpPr/>
      </xdr:nvSpPr>
      <xdr:spPr>
        <a:xfrm>
          <a:off x="16268700" y="169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72852</xdr:rowOff>
    </xdr:from>
    <xdr:ext cx="378565" cy="259045"/>
    <xdr:sp macro="" textlink="">
      <xdr:nvSpPr>
        <xdr:cNvPr id="698" name="積立金該当値テキスト"/>
        <xdr:cNvSpPr txBox="1"/>
      </xdr:nvSpPr>
      <xdr:spPr>
        <a:xfrm>
          <a:off x="16370300" y="16874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161430</xdr:rowOff>
    </xdr:from>
    <xdr:to>
      <xdr:col>81</xdr:col>
      <xdr:colOff>101600</xdr:colOff>
      <xdr:row>99</xdr:row>
      <xdr:rowOff>91580</xdr:rowOff>
    </xdr:to>
    <xdr:sp macro="" textlink="">
      <xdr:nvSpPr>
        <xdr:cNvPr id="699" name="楕円 698"/>
        <xdr:cNvSpPr/>
      </xdr:nvSpPr>
      <xdr:spPr>
        <a:xfrm>
          <a:off x="15430500" y="169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82707</xdr:rowOff>
    </xdr:from>
    <xdr:ext cx="378565" cy="259045"/>
    <xdr:sp macro="" textlink="">
      <xdr:nvSpPr>
        <xdr:cNvPr id="700" name="テキスト ボックス 699"/>
        <xdr:cNvSpPr txBox="1"/>
      </xdr:nvSpPr>
      <xdr:spPr>
        <a:xfrm>
          <a:off x="15292017" y="1705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156832</xdr:rowOff>
    </xdr:from>
    <xdr:to>
      <xdr:col>76</xdr:col>
      <xdr:colOff>165100</xdr:colOff>
      <xdr:row>99</xdr:row>
      <xdr:rowOff>86982</xdr:rowOff>
    </xdr:to>
    <xdr:sp macro="" textlink="">
      <xdr:nvSpPr>
        <xdr:cNvPr id="701" name="楕円 700"/>
        <xdr:cNvSpPr/>
      </xdr:nvSpPr>
      <xdr:spPr>
        <a:xfrm>
          <a:off x="14541500" y="169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78109</xdr:rowOff>
    </xdr:from>
    <xdr:ext cx="378565" cy="259045"/>
    <xdr:sp macro="" textlink="">
      <xdr:nvSpPr>
        <xdr:cNvPr id="702" name="テキスト ボックス 701"/>
        <xdr:cNvSpPr txBox="1"/>
      </xdr:nvSpPr>
      <xdr:spPr>
        <a:xfrm>
          <a:off x="14403017" y="1705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163945</xdr:rowOff>
    </xdr:from>
    <xdr:to>
      <xdr:col>72</xdr:col>
      <xdr:colOff>38100</xdr:colOff>
      <xdr:row>99</xdr:row>
      <xdr:rowOff>94095</xdr:rowOff>
    </xdr:to>
    <xdr:sp macro="" textlink="">
      <xdr:nvSpPr>
        <xdr:cNvPr id="703" name="楕円 702"/>
        <xdr:cNvSpPr/>
      </xdr:nvSpPr>
      <xdr:spPr>
        <a:xfrm>
          <a:off x="13652500" y="169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85222</xdr:rowOff>
    </xdr:from>
    <xdr:ext cx="313932" cy="259045"/>
    <xdr:sp macro="" textlink="">
      <xdr:nvSpPr>
        <xdr:cNvPr id="704" name="テキスト ボックス 703"/>
        <xdr:cNvSpPr txBox="1"/>
      </xdr:nvSpPr>
      <xdr:spPr>
        <a:xfrm>
          <a:off x="13546333" y="17058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136767</xdr:rowOff>
    </xdr:from>
    <xdr:to>
      <xdr:col>67</xdr:col>
      <xdr:colOff>101600</xdr:colOff>
      <xdr:row>99</xdr:row>
      <xdr:rowOff>66917</xdr:rowOff>
    </xdr:to>
    <xdr:sp macro="" textlink="">
      <xdr:nvSpPr>
        <xdr:cNvPr id="705" name="楕円 704"/>
        <xdr:cNvSpPr/>
      </xdr:nvSpPr>
      <xdr:spPr>
        <a:xfrm>
          <a:off x="12763500" y="169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58044</xdr:rowOff>
    </xdr:from>
    <xdr:ext cx="469744" cy="259045"/>
    <xdr:sp macro="" textlink="">
      <xdr:nvSpPr>
        <xdr:cNvPr id="706" name="テキスト ボックス 705"/>
        <xdr:cNvSpPr txBox="1"/>
      </xdr:nvSpPr>
      <xdr:spPr>
        <a:xfrm>
          <a:off x="12579428" y="170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25629</xdr:rowOff>
    </xdr:from>
    <xdr:to>
      <xdr:col>116</xdr:col>
      <xdr:colOff>63500</xdr:colOff>
      <xdr:row>38</xdr:row>
      <xdr:rowOff>25400</xdr:rowOff>
    </xdr:to>
    <xdr:cxnSp macro="">
      <xdr:nvCxnSpPr>
        <xdr:cNvPr id="731" name="直線コネクタ 730"/>
        <xdr:cNvCxnSpPr/>
      </xdr:nvCxnSpPr>
      <xdr:spPr>
        <a:xfrm flipV="1">
          <a:off x="21323300" y="6197829"/>
          <a:ext cx="838200" cy="3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101130</xdr:rowOff>
    </xdr:from>
    <xdr:to>
      <xdr:col>98</xdr:col>
      <xdr:colOff>38100</xdr:colOff>
      <xdr:row>38</xdr:row>
      <xdr:rowOff>31280</xdr:rowOff>
    </xdr:to>
    <xdr:sp macro="" textlink="">
      <xdr:nvSpPr>
        <xdr:cNvPr id="743" name="フローチャート: 判断 742"/>
        <xdr:cNvSpPr/>
      </xdr:nvSpPr>
      <xdr:spPr>
        <a:xfrm>
          <a:off x="18605500" y="64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47807</xdr:rowOff>
    </xdr:from>
    <xdr:ext cx="378565" cy="259045"/>
    <xdr:sp macro="" textlink="">
      <xdr:nvSpPr>
        <xdr:cNvPr id="744" name="テキスト ボックス 743"/>
        <xdr:cNvSpPr txBox="1"/>
      </xdr:nvSpPr>
      <xdr:spPr>
        <a:xfrm>
          <a:off x="18467017" y="622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146279</xdr:rowOff>
    </xdr:from>
    <xdr:to>
      <xdr:col>116</xdr:col>
      <xdr:colOff>114300</xdr:colOff>
      <xdr:row>36</xdr:row>
      <xdr:rowOff>76429</xdr:rowOff>
    </xdr:to>
    <xdr:sp macro="" textlink="">
      <xdr:nvSpPr>
        <xdr:cNvPr id="750" name="楕円 749"/>
        <xdr:cNvSpPr/>
      </xdr:nvSpPr>
      <xdr:spPr>
        <a:xfrm>
          <a:off x="22110700" y="61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169156</xdr:rowOff>
    </xdr:from>
    <xdr:ext cx="469744" cy="259045"/>
    <xdr:sp macro="" textlink="">
      <xdr:nvSpPr>
        <xdr:cNvPr id="751" name="投資及び出資金該当値テキスト"/>
        <xdr:cNvSpPr txBox="1"/>
      </xdr:nvSpPr>
      <xdr:spPr>
        <a:xfrm>
          <a:off x="22212300" y="59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87396</xdr:rowOff>
    </xdr:from>
    <xdr:to>
      <xdr:col>116</xdr:col>
      <xdr:colOff>63500</xdr:colOff>
      <xdr:row>58</xdr:row>
      <xdr:rowOff>87854</xdr:rowOff>
    </xdr:to>
    <xdr:cxnSp macro="">
      <xdr:nvCxnSpPr>
        <xdr:cNvPr id="786" name="直線コネクタ 785"/>
        <xdr:cNvCxnSpPr/>
      </xdr:nvCxnSpPr>
      <xdr:spPr>
        <a:xfrm>
          <a:off x="21323300" y="1003149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87030</xdr:rowOff>
    </xdr:from>
    <xdr:to>
      <xdr:col>111</xdr:col>
      <xdr:colOff>177800</xdr:colOff>
      <xdr:row>58</xdr:row>
      <xdr:rowOff>87396</xdr:rowOff>
    </xdr:to>
    <xdr:cxnSp macro="">
      <xdr:nvCxnSpPr>
        <xdr:cNvPr id="789" name="直線コネクタ 788"/>
        <xdr:cNvCxnSpPr/>
      </xdr:nvCxnSpPr>
      <xdr:spPr>
        <a:xfrm>
          <a:off x="20434300" y="1003113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86847</xdr:rowOff>
    </xdr:from>
    <xdr:to>
      <xdr:col>107</xdr:col>
      <xdr:colOff>50800</xdr:colOff>
      <xdr:row>58</xdr:row>
      <xdr:rowOff>87030</xdr:rowOff>
    </xdr:to>
    <xdr:cxnSp macro="">
      <xdr:nvCxnSpPr>
        <xdr:cNvPr id="792" name="直線コネクタ 791"/>
        <xdr:cNvCxnSpPr/>
      </xdr:nvCxnSpPr>
      <xdr:spPr>
        <a:xfrm>
          <a:off x="19545300" y="1003094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86299</xdr:rowOff>
    </xdr:from>
    <xdr:to>
      <xdr:col>102</xdr:col>
      <xdr:colOff>114300</xdr:colOff>
      <xdr:row>58</xdr:row>
      <xdr:rowOff>86847</xdr:rowOff>
    </xdr:to>
    <xdr:cxnSp macro="">
      <xdr:nvCxnSpPr>
        <xdr:cNvPr id="795" name="直線コネクタ 794"/>
        <xdr:cNvCxnSpPr/>
      </xdr:nvCxnSpPr>
      <xdr:spPr>
        <a:xfrm>
          <a:off x="18656300" y="1003039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137957</xdr:rowOff>
    </xdr:from>
    <xdr:to>
      <xdr:col>98</xdr:col>
      <xdr:colOff>38100</xdr:colOff>
      <xdr:row>58</xdr:row>
      <xdr:rowOff>68107</xdr:rowOff>
    </xdr:to>
    <xdr:sp macro="" textlink="">
      <xdr:nvSpPr>
        <xdr:cNvPr id="798" name="フローチャート: 判断 797"/>
        <xdr:cNvSpPr/>
      </xdr:nvSpPr>
      <xdr:spPr>
        <a:xfrm>
          <a:off x="18605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84634</xdr:rowOff>
    </xdr:from>
    <xdr:ext cx="469744" cy="259045"/>
    <xdr:sp macro="" textlink="">
      <xdr:nvSpPr>
        <xdr:cNvPr id="799" name="テキスト ボックス 798"/>
        <xdr:cNvSpPr txBox="1"/>
      </xdr:nvSpPr>
      <xdr:spPr>
        <a:xfrm>
          <a:off x="18421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37054</xdr:rowOff>
    </xdr:from>
    <xdr:to>
      <xdr:col>116</xdr:col>
      <xdr:colOff>114300</xdr:colOff>
      <xdr:row>58</xdr:row>
      <xdr:rowOff>138654</xdr:rowOff>
    </xdr:to>
    <xdr:sp macro="" textlink="">
      <xdr:nvSpPr>
        <xdr:cNvPr id="805" name="楕円 804"/>
        <xdr:cNvSpPr/>
      </xdr:nvSpPr>
      <xdr:spPr>
        <a:xfrm>
          <a:off x="22110700" y="99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469744" cy="259045"/>
    <xdr:sp macro="" textlink="">
      <xdr:nvSpPr>
        <xdr:cNvPr id="806" name="貸付金該当値テキスト"/>
        <xdr:cNvSpPr txBox="1"/>
      </xdr:nvSpPr>
      <xdr:spPr>
        <a:xfrm>
          <a:off x="22212300" y="994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36596</xdr:rowOff>
    </xdr:from>
    <xdr:to>
      <xdr:col>112</xdr:col>
      <xdr:colOff>38100</xdr:colOff>
      <xdr:row>58</xdr:row>
      <xdr:rowOff>138196</xdr:rowOff>
    </xdr:to>
    <xdr:sp macro="" textlink="">
      <xdr:nvSpPr>
        <xdr:cNvPr id="807" name="楕円 806"/>
        <xdr:cNvSpPr/>
      </xdr:nvSpPr>
      <xdr:spPr>
        <a:xfrm>
          <a:off x="21272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129323</xdr:rowOff>
    </xdr:from>
    <xdr:ext cx="469744" cy="259045"/>
    <xdr:sp macro="" textlink="">
      <xdr:nvSpPr>
        <xdr:cNvPr id="808" name="テキスト ボックス 807"/>
        <xdr:cNvSpPr txBox="1"/>
      </xdr:nvSpPr>
      <xdr:spPr>
        <a:xfrm>
          <a:off x="21088428"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36230</xdr:rowOff>
    </xdr:from>
    <xdr:to>
      <xdr:col>107</xdr:col>
      <xdr:colOff>101600</xdr:colOff>
      <xdr:row>58</xdr:row>
      <xdr:rowOff>137830</xdr:rowOff>
    </xdr:to>
    <xdr:sp macro="" textlink="">
      <xdr:nvSpPr>
        <xdr:cNvPr id="809" name="楕円 808"/>
        <xdr:cNvSpPr/>
      </xdr:nvSpPr>
      <xdr:spPr>
        <a:xfrm>
          <a:off x="203835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128957</xdr:rowOff>
    </xdr:from>
    <xdr:ext cx="469744" cy="259045"/>
    <xdr:sp macro="" textlink="">
      <xdr:nvSpPr>
        <xdr:cNvPr id="810" name="テキスト ボックス 809"/>
        <xdr:cNvSpPr txBox="1"/>
      </xdr:nvSpPr>
      <xdr:spPr>
        <a:xfrm>
          <a:off x="20199428" y="100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36047</xdr:rowOff>
    </xdr:from>
    <xdr:to>
      <xdr:col>102</xdr:col>
      <xdr:colOff>165100</xdr:colOff>
      <xdr:row>58</xdr:row>
      <xdr:rowOff>137647</xdr:rowOff>
    </xdr:to>
    <xdr:sp macro="" textlink="">
      <xdr:nvSpPr>
        <xdr:cNvPr id="811" name="楕円 810"/>
        <xdr:cNvSpPr/>
      </xdr:nvSpPr>
      <xdr:spPr>
        <a:xfrm>
          <a:off x="19494500" y="9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128774</xdr:rowOff>
    </xdr:from>
    <xdr:ext cx="469744" cy="259045"/>
    <xdr:sp macro="" textlink="">
      <xdr:nvSpPr>
        <xdr:cNvPr id="812" name="テキスト ボックス 811"/>
        <xdr:cNvSpPr txBox="1"/>
      </xdr:nvSpPr>
      <xdr:spPr>
        <a:xfrm>
          <a:off x="19310428" y="1007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35499</xdr:rowOff>
    </xdr:from>
    <xdr:to>
      <xdr:col>98</xdr:col>
      <xdr:colOff>38100</xdr:colOff>
      <xdr:row>58</xdr:row>
      <xdr:rowOff>137099</xdr:rowOff>
    </xdr:to>
    <xdr:sp macro="" textlink="">
      <xdr:nvSpPr>
        <xdr:cNvPr id="813" name="楕円 812"/>
        <xdr:cNvSpPr/>
      </xdr:nvSpPr>
      <xdr:spPr>
        <a:xfrm>
          <a:off x="18605500" y="99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128226</xdr:rowOff>
    </xdr:from>
    <xdr:ext cx="469744" cy="259045"/>
    <xdr:sp macro="" textlink="">
      <xdr:nvSpPr>
        <xdr:cNvPr id="814" name="テキスト ボックス 813"/>
        <xdr:cNvSpPr txBox="1"/>
      </xdr:nvSpPr>
      <xdr:spPr>
        <a:xfrm>
          <a:off x="18421428" y="1007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149301</xdr:rowOff>
    </xdr:from>
    <xdr:to>
      <xdr:col>116</xdr:col>
      <xdr:colOff>63500</xdr:colOff>
      <xdr:row>77</xdr:row>
      <xdr:rowOff>164480</xdr:rowOff>
    </xdr:to>
    <xdr:cxnSp macro="">
      <xdr:nvCxnSpPr>
        <xdr:cNvPr id="842" name="直線コネクタ 841"/>
        <xdr:cNvCxnSpPr/>
      </xdr:nvCxnSpPr>
      <xdr:spPr>
        <a:xfrm>
          <a:off x="21323300" y="13179501"/>
          <a:ext cx="838200" cy="18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149050</xdr:rowOff>
    </xdr:from>
    <xdr:to>
      <xdr:col>111</xdr:col>
      <xdr:colOff>177800</xdr:colOff>
      <xdr:row>76</xdr:row>
      <xdr:rowOff>149301</xdr:rowOff>
    </xdr:to>
    <xdr:cxnSp macro="">
      <xdr:nvCxnSpPr>
        <xdr:cNvPr id="845" name="直線コネクタ 844"/>
        <xdr:cNvCxnSpPr/>
      </xdr:nvCxnSpPr>
      <xdr:spPr>
        <a:xfrm>
          <a:off x="20434300" y="13179250"/>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149050</xdr:rowOff>
    </xdr:from>
    <xdr:to>
      <xdr:col>107</xdr:col>
      <xdr:colOff>50800</xdr:colOff>
      <xdr:row>77</xdr:row>
      <xdr:rowOff>7638</xdr:rowOff>
    </xdr:to>
    <xdr:cxnSp macro="">
      <xdr:nvCxnSpPr>
        <xdr:cNvPr id="848" name="直線コネクタ 847"/>
        <xdr:cNvCxnSpPr/>
      </xdr:nvCxnSpPr>
      <xdr:spPr>
        <a:xfrm flipV="1">
          <a:off x="19545300" y="13179250"/>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7638</xdr:rowOff>
    </xdr:from>
    <xdr:to>
      <xdr:col>102</xdr:col>
      <xdr:colOff>114300</xdr:colOff>
      <xdr:row>77</xdr:row>
      <xdr:rowOff>36052</xdr:rowOff>
    </xdr:to>
    <xdr:cxnSp macro="">
      <xdr:nvCxnSpPr>
        <xdr:cNvPr id="851" name="直線コネクタ 850"/>
        <xdr:cNvCxnSpPr/>
      </xdr:nvCxnSpPr>
      <xdr:spPr>
        <a:xfrm flipV="1">
          <a:off x="18656300" y="13209288"/>
          <a:ext cx="889000" cy="2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167493</xdr:rowOff>
    </xdr:from>
    <xdr:to>
      <xdr:col>98</xdr:col>
      <xdr:colOff>38100</xdr:colOff>
      <xdr:row>75</xdr:row>
      <xdr:rowOff>97643</xdr:rowOff>
    </xdr:to>
    <xdr:sp macro="" textlink="">
      <xdr:nvSpPr>
        <xdr:cNvPr id="854" name="フローチャート: 判断 853"/>
        <xdr:cNvSpPr/>
      </xdr:nvSpPr>
      <xdr:spPr>
        <a:xfrm>
          <a:off x="18605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114170</xdr:rowOff>
    </xdr:from>
    <xdr:ext cx="534377" cy="259045"/>
    <xdr:sp macro="" textlink="">
      <xdr:nvSpPr>
        <xdr:cNvPr id="855" name="テキスト ボックス 854"/>
        <xdr:cNvSpPr txBox="1"/>
      </xdr:nvSpPr>
      <xdr:spPr>
        <a:xfrm>
          <a:off x="18389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113680</xdr:rowOff>
    </xdr:from>
    <xdr:to>
      <xdr:col>116</xdr:col>
      <xdr:colOff>114300</xdr:colOff>
      <xdr:row>78</xdr:row>
      <xdr:rowOff>43830</xdr:rowOff>
    </xdr:to>
    <xdr:sp macro="" textlink="">
      <xdr:nvSpPr>
        <xdr:cNvPr id="861" name="楕円 860"/>
        <xdr:cNvSpPr/>
      </xdr:nvSpPr>
      <xdr:spPr>
        <a:xfrm>
          <a:off x="22110700" y="133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28607</xdr:rowOff>
    </xdr:from>
    <xdr:ext cx="534377" cy="259045"/>
    <xdr:sp macro="" textlink="">
      <xdr:nvSpPr>
        <xdr:cNvPr id="862" name="繰出金該当値テキスト"/>
        <xdr:cNvSpPr txBox="1"/>
      </xdr:nvSpPr>
      <xdr:spPr>
        <a:xfrm>
          <a:off x="22212300" y="132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98501</xdr:rowOff>
    </xdr:from>
    <xdr:to>
      <xdr:col>112</xdr:col>
      <xdr:colOff>38100</xdr:colOff>
      <xdr:row>77</xdr:row>
      <xdr:rowOff>28651</xdr:rowOff>
    </xdr:to>
    <xdr:sp macro="" textlink="">
      <xdr:nvSpPr>
        <xdr:cNvPr id="863" name="楕円 862"/>
        <xdr:cNvSpPr/>
      </xdr:nvSpPr>
      <xdr:spPr>
        <a:xfrm>
          <a:off x="21272500" y="131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19778</xdr:rowOff>
    </xdr:from>
    <xdr:ext cx="534377" cy="259045"/>
    <xdr:sp macro="" textlink="">
      <xdr:nvSpPr>
        <xdr:cNvPr id="864" name="テキスト ボックス 863"/>
        <xdr:cNvSpPr txBox="1"/>
      </xdr:nvSpPr>
      <xdr:spPr>
        <a:xfrm>
          <a:off x="21056111" y="132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98250</xdr:rowOff>
    </xdr:from>
    <xdr:to>
      <xdr:col>107</xdr:col>
      <xdr:colOff>101600</xdr:colOff>
      <xdr:row>77</xdr:row>
      <xdr:rowOff>28400</xdr:rowOff>
    </xdr:to>
    <xdr:sp macro="" textlink="">
      <xdr:nvSpPr>
        <xdr:cNvPr id="865" name="楕円 864"/>
        <xdr:cNvSpPr/>
      </xdr:nvSpPr>
      <xdr:spPr>
        <a:xfrm>
          <a:off x="20383500" y="1312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19527</xdr:rowOff>
    </xdr:from>
    <xdr:ext cx="534377" cy="259045"/>
    <xdr:sp macro="" textlink="">
      <xdr:nvSpPr>
        <xdr:cNvPr id="866" name="テキスト ボックス 865"/>
        <xdr:cNvSpPr txBox="1"/>
      </xdr:nvSpPr>
      <xdr:spPr>
        <a:xfrm>
          <a:off x="20167111" y="1322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128288</xdr:rowOff>
    </xdr:from>
    <xdr:to>
      <xdr:col>102</xdr:col>
      <xdr:colOff>165100</xdr:colOff>
      <xdr:row>77</xdr:row>
      <xdr:rowOff>58438</xdr:rowOff>
    </xdr:to>
    <xdr:sp macro="" textlink="">
      <xdr:nvSpPr>
        <xdr:cNvPr id="867" name="楕円 866"/>
        <xdr:cNvSpPr/>
      </xdr:nvSpPr>
      <xdr:spPr>
        <a:xfrm>
          <a:off x="19494500" y="131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49565</xdr:rowOff>
    </xdr:from>
    <xdr:ext cx="534377" cy="259045"/>
    <xdr:sp macro="" textlink="">
      <xdr:nvSpPr>
        <xdr:cNvPr id="868" name="テキスト ボックス 867"/>
        <xdr:cNvSpPr txBox="1"/>
      </xdr:nvSpPr>
      <xdr:spPr>
        <a:xfrm>
          <a:off x="19278111" y="132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156702</xdr:rowOff>
    </xdr:from>
    <xdr:to>
      <xdr:col>98</xdr:col>
      <xdr:colOff>38100</xdr:colOff>
      <xdr:row>77</xdr:row>
      <xdr:rowOff>86852</xdr:rowOff>
    </xdr:to>
    <xdr:sp macro="" textlink="">
      <xdr:nvSpPr>
        <xdr:cNvPr id="869" name="楕円 868"/>
        <xdr:cNvSpPr/>
      </xdr:nvSpPr>
      <xdr:spPr>
        <a:xfrm>
          <a:off x="18605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77979</xdr:rowOff>
    </xdr:from>
    <xdr:ext cx="534377" cy="259045"/>
    <xdr:sp macro="" textlink="">
      <xdr:nvSpPr>
        <xdr:cNvPr id="870" name="テキスト ボックス 869"/>
        <xdr:cNvSpPr txBox="1"/>
      </xdr:nvSpPr>
      <xdr:spPr>
        <a:xfrm>
          <a:off x="18389111" y="132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普通建設事業費（うち新規整備）の住民一人当たりの額は前年度比</a:t>
          </a:r>
          <a:r>
            <a:rPr kumimoji="1" lang="en-US" altLang="ja-JP" sz="1300">
              <a:latin typeface="ＭＳ Ｐゴシック" panose="020B0600070205080204" pitchFamily="50" charset="-128"/>
              <a:ea typeface="ＭＳ Ｐゴシック" panose="020B0600070205080204" pitchFamily="50" charset="-128"/>
            </a:rPr>
            <a:t>11,461</a:t>
          </a:r>
          <a:r>
            <a:rPr kumimoji="1" lang="ja-JP" altLang="en-US" sz="1300">
              <a:latin typeface="ＭＳ Ｐゴシック" panose="020B0600070205080204" pitchFamily="50" charset="-128"/>
              <a:ea typeface="ＭＳ Ｐゴシック" panose="020B0600070205080204" pitchFamily="50" charset="-128"/>
            </a:rPr>
            <a:t>円の大きな増額になっている。これは小中学校空調整備事業の実施に伴うものである。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普通建設事業費（うち更新整備）は、音貝小学校・諸輪中学校トイレ改修事業等により、住民一人当たりの額は前年度比</a:t>
          </a:r>
          <a:r>
            <a:rPr kumimoji="1" lang="en-US" altLang="ja-JP" sz="1300">
              <a:latin typeface="ＭＳ Ｐゴシック" panose="020B0600070205080204" pitchFamily="50" charset="-128"/>
              <a:ea typeface="ＭＳ Ｐゴシック" panose="020B0600070205080204" pitchFamily="50" charset="-128"/>
            </a:rPr>
            <a:t>2,320</a:t>
          </a:r>
          <a:r>
            <a:rPr kumimoji="1" lang="ja-JP" altLang="en-US" sz="1300">
              <a:latin typeface="ＭＳ Ｐゴシック" panose="020B0600070205080204" pitchFamily="50" charset="-128"/>
              <a:ea typeface="ＭＳ Ｐゴシック" panose="020B0600070205080204" pitchFamily="50" charset="-128"/>
            </a:rPr>
            <a:t>円の増額になっている。町有施設の長寿命化を進めていく必要があることから今後も増加が見込まれるが、財政状況の厳しい中、いかにして財政負担の平準化を図り計画的に各施設の長寿命化を図るかが課題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類似団体平均値より低水準にある。扶助費を始め物件費、普通建設事業費が上昇傾向にあるが、今後新たに策定する基金積立方針における目標額の達成に向け、経常経費の削減に取り組まなくてはならない。</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44,085
42,723
18.03
13,346,192
12,798,782
406,988
8,274,315
9,582,813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115860</xdr:rowOff>
    </xdr:from>
    <xdr:to>
      <xdr:col>24</xdr:col>
      <xdr:colOff>63500</xdr:colOff>
      <xdr:row>37</xdr:row>
      <xdr:rowOff>119452</xdr:rowOff>
    </xdr:to>
    <xdr:cxnSp macro="">
      <xdr:nvCxnSpPr>
        <xdr:cNvPr id="63" name="直線コネクタ 62"/>
        <xdr:cNvCxnSpPr/>
      </xdr:nvCxnSpPr>
      <xdr:spPr>
        <a:xfrm>
          <a:off x="3797300" y="6459510"/>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54792</xdr:rowOff>
    </xdr:from>
    <xdr:to>
      <xdr:col>19</xdr:col>
      <xdr:colOff>177800</xdr:colOff>
      <xdr:row>37</xdr:row>
      <xdr:rowOff>115860</xdr:rowOff>
    </xdr:to>
    <xdr:cxnSp macro="">
      <xdr:nvCxnSpPr>
        <xdr:cNvPr id="66" name="直線コネクタ 65"/>
        <xdr:cNvCxnSpPr/>
      </xdr:nvCxnSpPr>
      <xdr:spPr>
        <a:xfrm>
          <a:off x="2908300" y="6398442"/>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45648</xdr:rowOff>
    </xdr:from>
    <xdr:to>
      <xdr:col>15</xdr:col>
      <xdr:colOff>50800</xdr:colOff>
      <xdr:row>37</xdr:row>
      <xdr:rowOff>54792</xdr:rowOff>
    </xdr:to>
    <xdr:cxnSp macro="">
      <xdr:nvCxnSpPr>
        <xdr:cNvPr id="69" name="直線コネクタ 68"/>
        <xdr:cNvCxnSpPr/>
      </xdr:nvCxnSpPr>
      <xdr:spPr>
        <a:xfrm>
          <a:off x="2019300" y="63892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2213</xdr:rowOff>
    </xdr:from>
    <xdr:to>
      <xdr:col>10</xdr:col>
      <xdr:colOff>114300</xdr:colOff>
      <xdr:row>37</xdr:row>
      <xdr:rowOff>45648</xdr:rowOff>
    </xdr:to>
    <xdr:cxnSp macro="">
      <xdr:nvCxnSpPr>
        <xdr:cNvPr id="72" name="直線コネクタ 71"/>
        <xdr:cNvCxnSpPr/>
      </xdr:nvCxnSpPr>
      <xdr:spPr>
        <a:xfrm>
          <a:off x="1130300" y="63458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68652</xdr:rowOff>
    </xdr:from>
    <xdr:to>
      <xdr:col>24</xdr:col>
      <xdr:colOff>114300</xdr:colOff>
      <xdr:row>37</xdr:row>
      <xdr:rowOff>170252</xdr:rowOff>
    </xdr:to>
    <xdr:sp macro="" textlink="">
      <xdr:nvSpPr>
        <xdr:cNvPr id="82" name="楕円 81"/>
        <xdr:cNvSpPr/>
      </xdr:nvSpPr>
      <xdr:spPr>
        <a:xfrm>
          <a:off x="4584700" y="6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47079</xdr:rowOff>
    </xdr:from>
    <xdr:ext cx="469744" cy="259045"/>
    <xdr:sp macro="" textlink="">
      <xdr:nvSpPr>
        <xdr:cNvPr id="83" name="議会費該当値テキスト"/>
        <xdr:cNvSpPr txBox="1"/>
      </xdr:nvSpPr>
      <xdr:spPr>
        <a:xfrm>
          <a:off x="4686300" y="639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65060</xdr:rowOff>
    </xdr:from>
    <xdr:to>
      <xdr:col>20</xdr:col>
      <xdr:colOff>38100</xdr:colOff>
      <xdr:row>37</xdr:row>
      <xdr:rowOff>166660</xdr:rowOff>
    </xdr:to>
    <xdr:sp macro="" textlink="">
      <xdr:nvSpPr>
        <xdr:cNvPr id="84" name="楕円 83"/>
        <xdr:cNvSpPr/>
      </xdr:nvSpPr>
      <xdr:spPr>
        <a:xfrm>
          <a:off x="3746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157787</xdr:rowOff>
    </xdr:from>
    <xdr:ext cx="469744" cy="259045"/>
    <xdr:sp macro="" textlink="">
      <xdr:nvSpPr>
        <xdr:cNvPr id="85" name="テキスト ボックス 84"/>
        <xdr:cNvSpPr txBox="1"/>
      </xdr:nvSpPr>
      <xdr:spPr>
        <a:xfrm>
          <a:off x="3562428" y="650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3992</xdr:rowOff>
    </xdr:from>
    <xdr:to>
      <xdr:col>15</xdr:col>
      <xdr:colOff>101600</xdr:colOff>
      <xdr:row>37</xdr:row>
      <xdr:rowOff>105592</xdr:rowOff>
    </xdr:to>
    <xdr:sp macro="" textlink="">
      <xdr:nvSpPr>
        <xdr:cNvPr id="86" name="楕円 85"/>
        <xdr:cNvSpPr/>
      </xdr:nvSpPr>
      <xdr:spPr>
        <a:xfrm>
          <a:off x="2857500" y="63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96719</xdr:rowOff>
    </xdr:from>
    <xdr:ext cx="469744" cy="259045"/>
    <xdr:sp macro="" textlink="">
      <xdr:nvSpPr>
        <xdr:cNvPr id="87" name="テキスト ボックス 86"/>
        <xdr:cNvSpPr txBox="1"/>
      </xdr:nvSpPr>
      <xdr:spPr>
        <a:xfrm>
          <a:off x="2673428" y="644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166298</xdr:rowOff>
    </xdr:from>
    <xdr:to>
      <xdr:col>10</xdr:col>
      <xdr:colOff>165100</xdr:colOff>
      <xdr:row>37</xdr:row>
      <xdr:rowOff>96448</xdr:rowOff>
    </xdr:to>
    <xdr:sp macro="" textlink="">
      <xdr:nvSpPr>
        <xdr:cNvPr id="88" name="楕円 87"/>
        <xdr:cNvSpPr/>
      </xdr:nvSpPr>
      <xdr:spPr>
        <a:xfrm>
          <a:off x="1968500" y="63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87575</xdr:rowOff>
    </xdr:from>
    <xdr:ext cx="469744" cy="259045"/>
    <xdr:sp macro="" textlink="">
      <xdr:nvSpPr>
        <xdr:cNvPr id="89" name="テキスト ボックス 88"/>
        <xdr:cNvSpPr txBox="1"/>
      </xdr:nvSpPr>
      <xdr:spPr>
        <a:xfrm>
          <a:off x="1784428" y="64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122863</xdr:rowOff>
    </xdr:from>
    <xdr:to>
      <xdr:col>6</xdr:col>
      <xdr:colOff>38100</xdr:colOff>
      <xdr:row>37</xdr:row>
      <xdr:rowOff>53013</xdr:rowOff>
    </xdr:to>
    <xdr:sp macro="" textlink="">
      <xdr:nvSpPr>
        <xdr:cNvPr id="90" name="楕円 89"/>
        <xdr:cNvSpPr/>
      </xdr:nvSpPr>
      <xdr:spPr>
        <a:xfrm>
          <a:off x="1079500" y="62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44140</xdr:rowOff>
    </xdr:from>
    <xdr:ext cx="469744" cy="259045"/>
    <xdr:sp macro="" textlink="">
      <xdr:nvSpPr>
        <xdr:cNvPr id="91" name="テキスト ボックス 90"/>
        <xdr:cNvSpPr txBox="1"/>
      </xdr:nvSpPr>
      <xdr:spPr>
        <a:xfrm>
          <a:off x="895428" y="638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162320</xdr:rowOff>
    </xdr:from>
    <xdr:to>
      <xdr:col>24</xdr:col>
      <xdr:colOff>63500</xdr:colOff>
      <xdr:row>59</xdr:row>
      <xdr:rowOff>16441</xdr:rowOff>
    </xdr:to>
    <xdr:cxnSp macro="">
      <xdr:nvCxnSpPr>
        <xdr:cNvPr id="123" name="直線コネクタ 122"/>
        <xdr:cNvCxnSpPr/>
      </xdr:nvCxnSpPr>
      <xdr:spPr>
        <a:xfrm flipV="1">
          <a:off x="3797300" y="10106420"/>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16441</xdr:rowOff>
    </xdr:from>
    <xdr:to>
      <xdr:col>19</xdr:col>
      <xdr:colOff>177800</xdr:colOff>
      <xdr:row>59</xdr:row>
      <xdr:rowOff>30745</xdr:rowOff>
    </xdr:to>
    <xdr:cxnSp macro="">
      <xdr:nvCxnSpPr>
        <xdr:cNvPr id="126" name="直線コネクタ 125"/>
        <xdr:cNvCxnSpPr/>
      </xdr:nvCxnSpPr>
      <xdr:spPr>
        <a:xfrm flipV="1">
          <a:off x="2908300" y="10131991"/>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10084</xdr:rowOff>
    </xdr:from>
    <xdr:to>
      <xdr:col>15</xdr:col>
      <xdr:colOff>50800</xdr:colOff>
      <xdr:row>59</xdr:row>
      <xdr:rowOff>30745</xdr:rowOff>
    </xdr:to>
    <xdr:cxnSp macro="">
      <xdr:nvCxnSpPr>
        <xdr:cNvPr id="129" name="直線コネクタ 128"/>
        <xdr:cNvCxnSpPr/>
      </xdr:nvCxnSpPr>
      <xdr:spPr>
        <a:xfrm>
          <a:off x="2019300" y="10125634"/>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3552</xdr:rowOff>
    </xdr:from>
    <xdr:to>
      <xdr:col>10</xdr:col>
      <xdr:colOff>114300</xdr:colOff>
      <xdr:row>59</xdr:row>
      <xdr:rowOff>10084</xdr:rowOff>
    </xdr:to>
    <xdr:cxnSp macro="">
      <xdr:nvCxnSpPr>
        <xdr:cNvPr id="132" name="直線コネクタ 131"/>
        <xdr:cNvCxnSpPr/>
      </xdr:nvCxnSpPr>
      <xdr:spPr>
        <a:xfrm>
          <a:off x="1130300" y="101191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37998</xdr:rowOff>
    </xdr:from>
    <xdr:to>
      <xdr:col>6</xdr:col>
      <xdr:colOff>38100</xdr:colOff>
      <xdr:row>57</xdr:row>
      <xdr:rowOff>139598</xdr:rowOff>
    </xdr:to>
    <xdr:sp macro="" textlink="">
      <xdr:nvSpPr>
        <xdr:cNvPr id="135" name="フローチャート: 判断 134"/>
        <xdr:cNvSpPr/>
      </xdr:nvSpPr>
      <xdr:spPr>
        <a:xfrm>
          <a:off x="1079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156125</xdr:rowOff>
    </xdr:from>
    <xdr:ext cx="534377" cy="259045"/>
    <xdr:sp macro="" textlink="">
      <xdr:nvSpPr>
        <xdr:cNvPr id="136" name="テキスト ボックス 135"/>
        <xdr:cNvSpPr txBox="1"/>
      </xdr:nvSpPr>
      <xdr:spPr>
        <a:xfrm>
          <a:off x="863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111520</xdr:rowOff>
    </xdr:from>
    <xdr:to>
      <xdr:col>24</xdr:col>
      <xdr:colOff>114300</xdr:colOff>
      <xdr:row>59</xdr:row>
      <xdr:rowOff>41670</xdr:rowOff>
    </xdr:to>
    <xdr:sp macro="" textlink="">
      <xdr:nvSpPr>
        <xdr:cNvPr id="142" name="楕円 141"/>
        <xdr:cNvSpPr/>
      </xdr:nvSpPr>
      <xdr:spPr>
        <a:xfrm>
          <a:off x="4584700" y="10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26447</xdr:rowOff>
    </xdr:from>
    <xdr:ext cx="534377" cy="259045"/>
    <xdr:sp macro="" textlink="">
      <xdr:nvSpPr>
        <xdr:cNvPr id="143" name="総務費該当値テキスト"/>
        <xdr:cNvSpPr txBox="1"/>
      </xdr:nvSpPr>
      <xdr:spPr>
        <a:xfrm>
          <a:off x="4686300" y="99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137091</xdr:rowOff>
    </xdr:from>
    <xdr:to>
      <xdr:col>20</xdr:col>
      <xdr:colOff>38100</xdr:colOff>
      <xdr:row>59</xdr:row>
      <xdr:rowOff>67241</xdr:rowOff>
    </xdr:to>
    <xdr:sp macro="" textlink="">
      <xdr:nvSpPr>
        <xdr:cNvPr id="144" name="楕円 143"/>
        <xdr:cNvSpPr/>
      </xdr:nvSpPr>
      <xdr:spPr>
        <a:xfrm>
          <a:off x="3746500" y="100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58368</xdr:rowOff>
    </xdr:from>
    <xdr:ext cx="534377" cy="259045"/>
    <xdr:sp macro="" textlink="">
      <xdr:nvSpPr>
        <xdr:cNvPr id="145" name="テキスト ボックス 144"/>
        <xdr:cNvSpPr txBox="1"/>
      </xdr:nvSpPr>
      <xdr:spPr>
        <a:xfrm>
          <a:off x="3530111" y="101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151395</xdr:rowOff>
    </xdr:from>
    <xdr:to>
      <xdr:col>15</xdr:col>
      <xdr:colOff>101600</xdr:colOff>
      <xdr:row>59</xdr:row>
      <xdr:rowOff>81545</xdr:rowOff>
    </xdr:to>
    <xdr:sp macro="" textlink="">
      <xdr:nvSpPr>
        <xdr:cNvPr id="146" name="楕円 145"/>
        <xdr:cNvSpPr/>
      </xdr:nvSpPr>
      <xdr:spPr>
        <a:xfrm>
          <a:off x="2857500" y="100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72672</xdr:rowOff>
    </xdr:from>
    <xdr:ext cx="534377" cy="259045"/>
    <xdr:sp macro="" textlink="">
      <xdr:nvSpPr>
        <xdr:cNvPr id="147" name="テキスト ボックス 146"/>
        <xdr:cNvSpPr txBox="1"/>
      </xdr:nvSpPr>
      <xdr:spPr>
        <a:xfrm>
          <a:off x="2641111" y="1018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130734</xdr:rowOff>
    </xdr:from>
    <xdr:to>
      <xdr:col>10</xdr:col>
      <xdr:colOff>165100</xdr:colOff>
      <xdr:row>59</xdr:row>
      <xdr:rowOff>60884</xdr:rowOff>
    </xdr:to>
    <xdr:sp macro="" textlink="">
      <xdr:nvSpPr>
        <xdr:cNvPr id="148" name="楕円 147"/>
        <xdr:cNvSpPr/>
      </xdr:nvSpPr>
      <xdr:spPr>
        <a:xfrm>
          <a:off x="19685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52011</xdr:rowOff>
    </xdr:from>
    <xdr:ext cx="534377" cy="259045"/>
    <xdr:sp macro="" textlink="">
      <xdr:nvSpPr>
        <xdr:cNvPr id="149" name="テキスト ボックス 148"/>
        <xdr:cNvSpPr txBox="1"/>
      </xdr:nvSpPr>
      <xdr:spPr>
        <a:xfrm>
          <a:off x="1752111" y="101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124202</xdr:rowOff>
    </xdr:from>
    <xdr:to>
      <xdr:col>6</xdr:col>
      <xdr:colOff>38100</xdr:colOff>
      <xdr:row>59</xdr:row>
      <xdr:rowOff>54352</xdr:rowOff>
    </xdr:to>
    <xdr:sp macro="" textlink="">
      <xdr:nvSpPr>
        <xdr:cNvPr id="150" name="楕円 149"/>
        <xdr:cNvSpPr/>
      </xdr:nvSpPr>
      <xdr:spPr>
        <a:xfrm>
          <a:off x="1079500" y="100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45479</xdr:rowOff>
    </xdr:from>
    <xdr:ext cx="534377" cy="259045"/>
    <xdr:sp macro="" textlink="">
      <xdr:nvSpPr>
        <xdr:cNvPr id="151" name="テキスト ボックス 150"/>
        <xdr:cNvSpPr txBox="1"/>
      </xdr:nvSpPr>
      <xdr:spPr>
        <a:xfrm>
          <a:off x="863111" y="101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112040</xdr:rowOff>
    </xdr:from>
    <xdr:to>
      <xdr:col>24</xdr:col>
      <xdr:colOff>63500</xdr:colOff>
      <xdr:row>78</xdr:row>
      <xdr:rowOff>37388</xdr:rowOff>
    </xdr:to>
    <xdr:cxnSp macro="">
      <xdr:nvCxnSpPr>
        <xdr:cNvPr id="181" name="直線コネクタ 180"/>
        <xdr:cNvCxnSpPr/>
      </xdr:nvCxnSpPr>
      <xdr:spPr>
        <a:xfrm flipV="1">
          <a:off x="3797300" y="13313690"/>
          <a:ext cx="838200" cy="9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159220</xdr:rowOff>
    </xdr:from>
    <xdr:to>
      <xdr:col>19</xdr:col>
      <xdr:colOff>177800</xdr:colOff>
      <xdr:row>78</xdr:row>
      <xdr:rowOff>37388</xdr:rowOff>
    </xdr:to>
    <xdr:cxnSp macro="">
      <xdr:nvCxnSpPr>
        <xdr:cNvPr id="184" name="直線コネクタ 183"/>
        <xdr:cNvCxnSpPr/>
      </xdr:nvCxnSpPr>
      <xdr:spPr>
        <a:xfrm>
          <a:off x="2908300" y="13360870"/>
          <a:ext cx="889000" cy="4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137885</xdr:rowOff>
    </xdr:from>
    <xdr:to>
      <xdr:col>15</xdr:col>
      <xdr:colOff>50800</xdr:colOff>
      <xdr:row>77</xdr:row>
      <xdr:rowOff>159220</xdr:rowOff>
    </xdr:to>
    <xdr:cxnSp macro="">
      <xdr:nvCxnSpPr>
        <xdr:cNvPr id="187" name="直線コネクタ 186"/>
        <xdr:cNvCxnSpPr/>
      </xdr:nvCxnSpPr>
      <xdr:spPr>
        <a:xfrm>
          <a:off x="2019300" y="13339535"/>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137885</xdr:rowOff>
    </xdr:from>
    <xdr:to>
      <xdr:col>10</xdr:col>
      <xdr:colOff>114300</xdr:colOff>
      <xdr:row>78</xdr:row>
      <xdr:rowOff>107911</xdr:rowOff>
    </xdr:to>
    <xdr:cxnSp macro="">
      <xdr:nvCxnSpPr>
        <xdr:cNvPr id="190" name="直線コネクタ 189"/>
        <xdr:cNvCxnSpPr/>
      </xdr:nvCxnSpPr>
      <xdr:spPr>
        <a:xfrm flipV="1">
          <a:off x="1130300" y="13339535"/>
          <a:ext cx="889000" cy="14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93" name="フローチャート: 判断 192"/>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94" name="テキスト ボックス 193"/>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61240</xdr:rowOff>
    </xdr:from>
    <xdr:to>
      <xdr:col>24</xdr:col>
      <xdr:colOff>114300</xdr:colOff>
      <xdr:row>77</xdr:row>
      <xdr:rowOff>162840</xdr:rowOff>
    </xdr:to>
    <xdr:sp macro="" textlink="">
      <xdr:nvSpPr>
        <xdr:cNvPr id="200" name="楕円 199"/>
        <xdr:cNvSpPr/>
      </xdr:nvSpPr>
      <xdr:spPr>
        <a:xfrm>
          <a:off x="45847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39667</xdr:rowOff>
    </xdr:from>
    <xdr:ext cx="599010" cy="259045"/>
    <xdr:sp macro="" textlink="">
      <xdr:nvSpPr>
        <xdr:cNvPr id="201" name="民生費該当値テキスト"/>
        <xdr:cNvSpPr txBox="1"/>
      </xdr:nvSpPr>
      <xdr:spPr>
        <a:xfrm>
          <a:off x="4686300" y="1324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158038</xdr:rowOff>
    </xdr:from>
    <xdr:to>
      <xdr:col>20</xdr:col>
      <xdr:colOff>38100</xdr:colOff>
      <xdr:row>78</xdr:row>
      <xdr:rowOff>88188</xdr:rowOff>
    </xdr:to>
    <xdr:sp macro="" textlink="">
      <xdr:nvSpPr>
        <xdr:cNvPr id="202" name="楕円 201"/>
        <xdr:cNvSpPr/>
      </xdr:nvSpPr>
      <xdr:spPr>
        <a:xfrm>
          <a:off x="3746500" y="133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79315</xdr:rowOff>
    </xdr:from>
    <xdr:ext cx="599010" cy="259045"/>
    <xdr:sp macro="" textlink="">
      <xdr:nvSpPr>
        <xdr:cNvPr id="203" name="テキスト ボックス 202"/>
        <xdr:cNvSpPr txBox="1"/>
      </xdr:nvSpPr>
      <xdr:spPr>
        <a:xfrm>
          <a:off x="3497795" y="1345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108420</xdr:rowOff>
    </xdr:from>
    <xdr:to>
      <xdr:col>15</xdr:col>
      <xdr:colOff>101600</xdr:colOff>
      <xdr:row>78</xdr:row>
      <xdr:rowOff>38570</xdr:rowOff>
    </xdr:to>
    <xdr:sp macro="" textlink="">
      <xdr:nvSpPr>
        <xdr:cNvPr id="204" name="楕円 203"/>
        <xdr:cNvSpPr/>
      </xdr:nvSpPr>
      <xdr:spPr>
        <a:xfrm>
          <a:off x="2857500" y="133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29697</xdr:rowOff>
    </xdr:from>
    <xdr:ext cx="599010" cy="259045"/>
    <xdr:sp macro="" textlink="">
      <xdr:nvSpPr>
        <xdr:cNvPr id="205" name="テキスト ボックス 204"/>
        <xdr:cNvSpPr txBox="1"/>
      </xdr:nvSpPr>
      <xdr:spPr>
        <a:xfrm>
          <a:off x="2608795" y="134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87085</xdr:rowOff>
    </xdr:from>
    <xdr:to>
      <xdr:col>10</xdr:col>
      <xdr:colOff>165100</xdr:colOff>
      <xdr:row>78</xdr:row>
      <xdr:rowOff>17235</xdr:rowOff>
    </xdr:to>
    <xdr:sp macro="" textlink="">
      <xdr:nvSpPr>
        <xdr:cNvPr id="206" name="楕円 205"/>
        <xdr:cNvSpPr/>
      </xdr:nvSpPr>
      <xdr:spPr>
        <a:xfrm>
          <a:off x="1968500" y="132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8362</xdr:rowOff>
    </xdr:from>
    <xdr:ext cx="599010" cy="259045"/>
    <xdr:sp macro="" textlink="">
      <xdr:nvSpPr>
        <xdr:cNvPr id="207" name="テキスト ボックス 206"/>
        <xdr:cNvSpPr txBox="1"/>
      </xdr:nvSpPr>
      <xdr:spPr>
        <a:xfrm>
          <a:off x="1719795" y="1338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57111</xdr:rowOff>
    </xdr:from>
    <xdr:to>
      <xdr:col>6</xdr:col>
      <xdr:colOff>38100</xdr:colOff>
      <xdr:row>78</xdr:row>
      <xdr:rowOff>158711</xdr:rowOff>
    </xdr:to>
    <xdr:sp macro="" textlink="">
      <xdr:nvSpPr>
        <xdr:cNvPr id="208" name="楕円 207"/>
        <xdr:cNvSpPr/>
      </xdr:nvSpPr>
      <xdr:spPr>
        <a:xfrm>
          <a:off x="1079500" y="134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149838</xdr:rowOff>
    </xdr:from>
    <xdr:ext cx="534377" cy="259045"/>
    <xdr:sp macro="" textlink="">
      <xdr:nvSpPr>
        <xdr:cNvPr id="209" name="テキスト ボックス 208"/>
        <xdr:cNvSpPr txBox="1"/>
      </xdr:nvSpPr>
      <xdr:spPr>
        <a:xfrm>
          <a:off x="863111" y="135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86795</xdr:rowOff>
    </xdr:from>
    <xdr:to>
      <xdr:col>24</xdr:col>
      <xdr:colOff>63500</xdr:colOff>
      <xdr:row>99</xdr:row>
      <xdr:rowOff>88624</xdr:rowOff>
    </xdr:to>
    <xdr:cxnSp macro="">
      <xdr:nvCxnSpPr>
        <xdr:cNvPr id="241" name="直線コネクタ 240"/>
        <xdr:cNvCxnSpPr/>
      </xdr:nvCxnSpPr>
      <xdr:spPr>
        <a:xfrm flipV="1">
          <a:off x="3797300" y="1706034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79463</xdr:rowOff>
    </xdr:from>
    <xdr:to>
      <xdr:col>19</xdr:col>
      <xdr:colOff>177800</xdr:colOff>
      <xdr:row>99</xdr:row>
      <xdr:rowOff>88624</xdr:rowOff>
    </xdr:to>
    <xdr:cxnSp macro="">
      <xdr:nvCxnSpPr>
        <xdr:cNvPr id="244" name="直線コネクタ 243"/>
        <xdr:cNvCxnSpPr/>
      </xdr:nvCxnSpPr>
      <xdr:spPr>
        <a:xfrm>
          <a:off x="2908300" y="17053013"/>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71920</xdr:rowOff>
    </xdr:from>
    <xdr:to>
      <xdr:col>15</xdr:col>
      <xdr:colOff>50800</xdr:colOff>
      <xdr:row>99</xdr:row>
      <xdr:rowOff>79463</xdr:rowOff>
    </xdr:to>
    <xdr:cxnSp macro="">
      <xdr:nvCxnSpPr>
        <xdr:cNvPr id="247" name="直線コネクタ 246"/>
        <xdr:cNvCxnSpPr/>
      </xdr:nvCxnSpPr>
      <xdr:spPr>
        <a:xfrm>
          <a:off x="2019300" y="17045470"/>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57339</xdr:rowOff>
    </xdr:from>
    <xdr:to>
      <xdr:col>10</xdr:col>
      <xdr:colOff>114300</xdr:colOff>
      <xdr:row>99</xdr:row>
      <xdr:rowOff>71920</xdr:rowOff>
    </xdr:to>
    <xdr:cxnSp macro="">
      <xdr:nvCxnSpPr>
        <xdr:cNvPr id="250" name="直線コネクタ 249"/>
        <xdr:cNvCxnSpPr/>
      </xdr:nvCxnSpPr>
      <xdr:spPr>
        <a:xfrm>
          <a:off x="1130300" y="17030889"/>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7567</xdr:rowOff>
    </xdr:from>
    <xdr:to>
      <xdr:col>6</xdr:col>
      <xdr:colOff>38100</xdr:colOff>
      <xdr:row>98</xdr:row>
      <xdr:rowOff>109167</xdr:rowOff>
    </xdr:to>
    <xdr:sp macro="" textlink="">
      <xdr:nvSpPr>
        <xdr:cNvPr id="253" name="フローチャート: 判断 252"/>
        <xdr:cNvSpPr/>
      </xdr:nvSpPr>
      <xdr:spPr>
        <a:xfrm>
          <a:off x="1079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125694</xdr:rowOff>
    </xdr:from>
    <xdr:ext cx="534377" cy="259045"/>
    <xdr:sp macro="" textlink="">
      <xdr:nvSpPr>
        <xdr:cNvPr id="254" name="テキスト ボックス 253"/>
        <xdr:cNvSpPr txBox="1"/>
      </xdr:nvSpPr>
      <xdr:spPr>
        <a:xfrm>
          <a:off x="863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35995</xdr:rowOff>
    </xdr:from>
    <xdr:to>
      <xdr:col>24</xdr:col>
      <xdr:colOff>114300</xdr:colOff>
      <xdr:row>99</xdr:row>
      <xdr:rowOff>137595</xdr:rowOff>
    </xdr:to>
    <xdr:sp macro="" textlink="">
      <xdr:nvSpPr>
        <xdr:cNvPr id="260" name="楕円 259"/>
        <xdr:cNvSpPr/>
      </xdr:nvSpPr>
      <xdr:spPr>
        <a:xfrm>
          <a:off x="4584700" y="170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122372</xdr:rowOff>
    </xdr:from>
    <xdr:ext cx="534377" cy="259045"/>
    <xdr:sp macro="" textlink="">
      <xdr:nvSpPr>
        <xdr:cNvPr id="261" name="衛生費該当値テキスト"/>
        <xdr:cNvSpPr txBox="1"/>
      </xdr:nvSpPr>
      <xdr:spPr>
        <a:xfrm>
          <a:off x="4686300" y="1692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37824</xdr:rowOff>
    </xdr:from>
    <xdr:to>
      <xdr:col>20</xdr:col>
      <xdr:colOff>38100</xdr:colOff>
      <xdr:row>99</xdr:row>
      <xdr:rowOff>139424</xdr:rowOff>
    </xdr:to>
    <xdr:sp macro="" textlink="">
      <xdr:nvSpPr>
        <xdr:cNvPr id="262" name="楕円 261"/>
        <xdr:cNvSpPr/>
      </xdr:nvSpPr>
      <xdr:spPr>
        <a:xfrm>
          <a:off x="3746500" y="170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130551</xdr:rowOff>
    </xdr:from>
    <xdr:ext cx="534377" cy="259045"/>
    <xdr:sp macro="" textlink="">
      <xdr:nvSpPr>
        <xdr:cNvPr id="263" name="テキスト ボックス 262"/>
        <xdr:cNvSpPr txBox="1"/>
      </xdr:nvSpPr>
      <xdr:spPr>
        <a:xfrm>
          <a:off x="3530111" y="1710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28663</xdr:rowOff>
    </xdr:from>
    <xdr:to>
      <xdr:col>15</xdr:col>
      <xdr:colOff>101600</xdr:colOff>
      <xdr:row>99</xdr:row>
      <xdr:rowOff>130263</xdr:rowOff>
    </xdr:to>
    <xdr:sp macro="" textlink="">
      <xdr:nvSpPr>
        <xdr:cNvPr id="264" name="楕円 263"/>
        <xdr:cNvSpPr/>
      </xdr:nvSpPr>
      <xdr:spPr>
        <a:xfrm>
          <a:off x="2857500" y="170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121390</xdr:rowOff>
    </xdr:from>
    <xdr:ext cx="534377" cy="259045"/>
    <xdr:sp macro="" textlink="">
      <xdr:nvSpPr>
        <xdr:cNvPr id="265" name="テキスト ボックス 264"/>
        <xdr:cNvSpPr txBox="1"/>
      </xdr:nvSpPr>
      <xdr:spPr>
        <a:xfrm>
          <a:off x="2641111" y="170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21120</xdr:rowOff>
    </xdr:from>
    <xdr:to>
      <xdr:col>10</xdr:col>
      <xdr:colOff>165100</xdr:colOff>
      <xdr:row>99</xdr:row>
      <xdr:rowOff>122720</xdr:rowOff>
    </xdr:to>
    <xdr:sp macro="" textlink="">
      <xdr:nvSpPr>
        <xdr:cNvPr id="266" name="楕円 265"/>
        <xdr:cNvSpPr/>
      </xdr:nvSpPr>
      <xdr:spPr>
        <a:xfrm>
          <a:off x="1968500" y="169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113847</xdr:rowOff>
    </xdr:from>
    <xdr:ext cx="534377" cy="259045"/>
    <xdr:sp macro="" textlink="">
      <xdr:nvSpPr>
        <xdr:cNvPr id="267" name="テキスト ボックス 266"/>
        <xdr:cNvSpPr txBox="1"/>
      </xdr:nvSpPr>
      <xdr:spPr>
        <a:xfrm>
          <a:off x="1752111" y="170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6539</xdr:rowOff>
    </xdr:from>
    <xdr:to>
      <xdr:col>6</xdr:col>
      <xdr:colOff>38100</xdr:colOff>
      <xdr:row>99</xdr:row>
      <xdr:rowOff>108139</xdr:rowOff>
    </xdr:to>
    <xdr:sp macro="" textlink="">
      <xdr:nvSpPr>
        <xdr:cNvPr id="268" name="楕円 267"/>
        <xdr:cNvSpPr/>
      </xdr:nvSpPr>
      <xdr:spPr>
        <a:xfrm>
          <a:off x="1079500" y="169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99266</xdr:rowOff>
    </xdr:from>
    <xdr:ext cx="534377" cy="259045"/>
    <xdr:sp macro="" textlink="">
      <xdr:nvSpPr>
        <xdr:cNvPr id="269" name="テキスト ボックス 268"/>
        <xdr:cNvSpPr txBox="1"/>
      </xdr:nvSpPr>
      <xdr:spPr>
        <a:xfrm>
          <a:off x="863111" y="170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125984</xdr:rowOff>
    </xdr:from>
    <xdr:to>
      <xdr:col>55</xdr:col>
      <xdr:colOff>0</xdr:colOff>
      <xdr:row>38</xdr:row>
      <xdr:rowOff>127617</xdr:rowOff>
    </xdr:to>
    <xdr:cxnSp macro="">
      <xdr:nvCxnSpPr>
        <xdr:cNvPr id="300" name="直線コネクタ 299"/>
        <xdr:cNvCxnSpPr/>
      </xdr:nvCxnSpPr>
      <xdr:spPr>
        <a:xfrm flipV="1">
          <a:off x="9639300" y="664108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127617</xdr:rowOff>
    </xdr:from>
    <xdr:to>
      <xdr:col>50</xdr:col>
      <xdr:colOff>114300</xdr:colOff>
      <xdr:row>38</xdr:row>
      <xdr:rowOff>141986</xdr:rowOff>
    </xdr:to>
    <xdr:cxnSp macro="">
      <xdr:nvCxnSpPr>
        <xdr:cNvPr id="303" name="直線コネクタ 302"/>
        <xdr:cNvCxnSpPr/>
      </xdr:nvCxnSpPr>
      <xdr:spPr>
        <a:xfrm flipV="1">
          <a:off x="8750300" y="664271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141333</xdr:rowOff>
    </xdr:from>
    <xdr:to>
      <xdr:col>45</xdr:col>
      <xdr:colOff>177800</xdr:colOff>
      <xdr:row>38</xdr:row>
      <xdr:rowOff>141986</xdr:rowOff>
    </xdr:to>
    <xdr:cxnSp macro="">
      <xdr:nvCxnSpPr>
        <xdr:cNvPr id="306" name="直線コネクタ 305"/>
        <xdr:cNvCxnSpPr/>
      </xdr:nvCxnSpPr>
      <xdr:spPr>
        <a:xfrm>
          <a:off x="7861300" y="665643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141333</xdr:rowOff>
    </xdr:from>
    <xdr:to>
      <xdr:col>41</xdr:col>
      <xdr:colOff>50800</xdr:colOff>
      <xdr:row>38</xdr:row>
      <xdr:rowOff>142312</xdr:rowOff>
    </xdr:to>
    <xdr:cxnSp macro="">
      <xdr:nvCxnSpPr>
        <xdr:cNvPr id="309" name="直線コネクタ 308"/>
        <xdr:cNvCxnSpPr/>
      </xdr:nvCxnSpPr>
      <xdr:spPr>
        <a:xfrm flipV="1">
          <a:off x="6972300" y="665643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2" name="フローチャート: 判断 311"/>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13" name="テキスト ボックス 312"/>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75184</xdr:rowOff>
    </xdr:from>
    <xdr:to>
      <xdr:col>55</xdr:col>
      <xdr:colOff>50800</xdr:colOff>
      <xdr:row>39</xdr:row>
      <xdr:rowOff>5334</xdr:rowOff>
    </xdr:to>
    <xdr:sp macro="" textlink="">
      <xdr:nvSpPr>
        <xdr:cNvPr id="319" name="楕円 318"/>
        <xdr:cNvSpPr/>
      </xdr:nvSpPr>
      <xdr:spPr>
        <a:xfrm>
          <a:off x="10426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98061</xdr:rowOff>
    </xdr:from>
    <xdr:ext cx="378565" cy="259045"/>
    <xdr:sp macro="" textlink="">
      <xdr:nvSpPr>
        <xdr:cNvPr id="320" name="労働費該当値テキスト"/>
        <xdr:cNvSpPr txBox="1"/>
      </xdr:nvSpPr>
      <xdr:spPr>
        <a:xfrm>
          <a:off x="10528300" y="6441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76817</xdr:rowOff>
    </xdr:from>
    <xdr:to>
      <xdr:col>50</xdr:col>
      <xdr:colOff>165100</xdr:colOff>
      <xdr:row>39</xdr:row>
      <xdr:rowOff>6967</xdr:rowOff>
    </xdr:to>
    <xdr:sp macro="" textlink="">
      <xdr:nvSpPr>
        <xdr:cNvPr id="321" name="楕円 320"/>
        <xdr:cNvSpPr/>
      </xdr:nvSpPr>
      <xdr:spPr>
        <a:xfrm>
          <a:off x="9588500" y="65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23494</xdr:rowOff>
    </xdr:from>
    <xdr:ext cx="378565" cy="259045"/>
    <xdr:sp macro="" textlink="">
      <xdr:nvSpPr>
        <xdr:cNvPr id="322" name="テキスト ボックス 321"/>
        <xdr:cNvSpPr txBox="1"/>
      </xdr:nvSpPr>
      <xdr:spPr>
        <a:xfrm>
          <a:off x="9450017" y="636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91186</xdr:rowOff>
    </xdr:from>
    <xdr:to>
      <xdr:col>46</xdr:col>
      <xdr:colOff>38100</xdr:colOff>
      <xdr:row>39</xdr:row>
      <xdr:rowOff>21336</xdr:rowOff>
    </xdr:to>
    <xdr:sp macro="" textlink="">
      <xdr:nvSpPr>
        <xdr:cNvPr id="323" name="楕円 322"/>
        <xdr:cNvSpPr/>
      </xdr:nvSpPr>
      <xdr:spPr>
        <a:xfrm>
          <a:off x="8699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12463</xdr:rowOff>
    </xdr:from>
    <xdr:ext cx="378565" cy="259045"/>
    <xdr:sp macro="" textlink="">
      <xdr:nvSpPr>
        <xdr:cNvPr id="324" name="テキスト ボックス 323"/>
        <xdr:cNvSpPr txBox="1"/>
      </xdr:nvSpPr>
      <xdr:spPr>
        <a:xfrm>
          <a:off x="8561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90533</xdr:rowOff>
    </xdr:from>
    <xdr:to>
      <xdr:col>41</xdr:col>
      <xdr:colOff>101600</xdr:colOff>
      <xdr:row>39</xdr:row>
      <xdr:rowOff>20683</xdr:rowOff>
    </xdr:to>
    <xdr:sp macro="" textlink="">
      <xdr:nvSpPr>
        <xdr:cNvPr id="325" name="楕円 324"/>
        <xdr:cNvSpPr/>
      </xdr:nvSpPr>
      <xdr:spPr>
        <a:xfrm>
          <a:off x="7810500" y="66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11810</xdr:rowOff>
    </xdr:from>
    <xdr:ext cx="378565" cy="259045"/>
    <xdr:sp macro="" textlink="">
      <xdr:nvSpPr>
        <xdr:cNvPr id="326" name="テキスト ボックス 325"/>
        <xdr:cNvSpPr txBox="1"/>
      </xdr:nvSpPr>
      <xdr:spPr>
        <a:xfrm>
          <a:off x="7672017" y="669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91512</xdr:rowOff>
    </xdr:from>
    <xdr:to>
      <xdr:col>36</xdr:col>
      <xdr:colOff>165100</xdr:colOff>
      <xdr:row>39</xdr:row>
      <xdr:rowOff>21662</xdr:rowOff>
    </xdr:to>
    <xdr:sp macro="" textlink="">
      <xdr:nvSpPr>
        <xdr:cNvPr id="327" name="楕円 326"/>
        <xdr:cNvSpPr/>
      </xdr:nvSpPr>
      <xdr:spPr>
        <a:xfrm>
          <a:off x="6921500" y="66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12789</xdr:rowOff>
    </xdr:from>
    <xdr:ext cx="378565" cy="259045"/>
    <xdr:sp macro="" textlink="">
      <xdr:nvSpPr>
        <xdr:cNvPr id="328" name="テキスト ボックス 327"/>
        <xdr:cNvSpPr txBox="1"/>
      </xdr:nvSpPr>
      <xdr:spPr>
        <a:xfrm>
          <a:off x="6783017" y="669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75594</xdr:rowOff>
    </xdr:from>
    <xdr:to>
      <xdr:col>55</xdr:col>
      <xdr:colOff>0</xdr:colOff>
      <xdr:row>59</xdr:row>
      <xdr:rowOff>79235</xdr:rowOff>
    </xdr:to>
    <xdr:cxnSp macro="">
      <xdr:nvCxnSpPr>
        <xdr:cNvPr id="359" name="直線コネクタ 358"/>
        <xdr:cNvCxnSpPr/>
      </xdr:nvCxnSpPr>
      <xdr:spPr>
        <a:xfrm flipV="1">
          <a:off x="9639300" y="10191144"/>
          <a:ext cx="8382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78974</xdr:rowOff>
    </xdr:from>
    <xdr:to>
      <xdr:col>50</xdr:col>
      <xdr:colOff>114300</xdr:colOff>
      <xdr:row>59</xdr:row>
      <xdr:rowOff>79235</xdr:rowOff>
    </xdr:to>
    <xdr:cxnSp macro="">
      <xdr:nvCxnSpPr>
        <xdr:cNvPr id="362" name="直線コネクタ 361"/>
        <xdr:cNvCxnSpPr/>
      </xdr:nvCxnSpPr>
      <xdr:spPr>
        <a:xfrm>
          <a:off x="8750300" y="10194524"/>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78974</xdr:rowOff>
    </xdr:from>
    <xdr:to>
      <xdr:col>45</xdr:col>
      <xdr:colOff>177800</xdr:colOff>
      <xdr:row>59</xdr:row>
      <xdr:rowOff>79904</xdr:rowOff>
    </xdr:to>
    <xdr:cxnSp macro="">
      <xdr:nvCxnSpPr>
        <xdr:cNvPr id="365" name="直線コネクタ 364"/>
        <xdr:cNvCxnSpPr/>
      </xdr:nvCxnSpPr>
      <xdr:spPr>
        <a:xfrm flipV="1">
          <a:off x="7861300" y="10194524"/>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79252</xdr:rowOff>
    </xdr:from>
    <xdr:to>
      <xdr:col>41</xdr:col>
      <xdr:colOff>50800</xdr:colOff>
      <xdr:row>59</xdr:row>
      <xdr:rowOff>79904</xdr:rowOff>
    </xdr:to>
    <xdr:cxnSp macro="">
      <xdr:nvCxnSpPr>
        <xdr:cNvPr id="368" name="直線コネクタ 367"/>
        <xdr:cNvCxnSpPr/>
      </xdr:nvCxnSpPr>
      <xdr:spPr>
        <a:xfrm>
          <a:off x="6972300" y="1019480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64032</xdr:rowOff>
    </xdr:from>
    <xdr:to>
      <xdr:col>36</xdr:col>
      <xdr:colOff>165100</xdr:colOff>
      <xdr:row>57</xdr:row>
      <xdr:rowOff>165632</xdr:rowOff>
    </xdr:to>
    <xdr:sp macro="" textlink="">
      <xdr:nvSpPr>
        <xdr:cNvPr id="371" name="フローチャート: 判断 370"/>
        <xdr:cNvSpPr/>
      </xdr:nvSpPr>
      <xdr:spPr>
        <a:xfrm>
          <a:off x="6921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10709</xdr:rowOff>
    </xdr:from>
    <xdr:ext cx="534377" cy="259045"/>
    <xdr:sp macro="" textlink="">
      <xdr:nvSpPr>
        <xdr:cNvPr id="372" name="テキスト ボックス 371"/>
        <xdr:cNvSpPr txBox="1"/>
      </xdr:nvSpPr>
      <xdr:spPr>
        <a:xfrm>
          <a:off x="6705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24794</xdr:rowOff>
    </xdr:from>
    <xdr:to>
      <xdr:col>55</xdr:col>
      <xdr:colOff>50800</xdr:colOff>
      <xdr:row>59</xdr:row>
      <xdr:rowOff>126394</xdr:rowOff>
    </xdr:to>
    <xdr:sp macro="" textlink="">
      <xdr:nvSpPr>
        <xdr:cNvPr id="378" name="楕円 377"/>
        <xdr:cNvSpPr/>
      </xdr:nvSpPr>
      <xdr:spPr>
        <a:xfrm>
          <a:off x="10426700" y="101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111171</xdr:rowOff>
    </xdr:from>
    <xdr:ext cx="469744" cy="259045"/>
    <xdr:sp macro="" textlink="">
      <xdr:nvSpPr>
        <xdr:cNvPr id="379" name="農林水産業費該当値テキスト"/>
        <xdr:cNvSpPr txBox="1"/>
      </xdr:nvSpPr>
      <xdr:spPr>
        <a:xfrm>
          <a:off x="10528300" y="100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28435</xdr:rowOff>
    </xdr:from>
    <xdr:to>
      <xdr:col>50</xdr:col>
      <xdr:colOff>165100</xdr:colOff>
      <xdr:row>59</xdr:row>
      <xdr:rowOff>130035</xdr:rowOff>
    </xdr:to>
    <xdr:sp macro="" textlink="">
      <xdr:nvSpPr>
        <xdr:cNvPr id="380" name="楕円 379"/>
        <xdr:cNvSpPr/>
      </xdr:nvSpPr>
      <xdr:spPr>
        <a:xfrm>
          <a:off x="9588500" y="10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121162</xdr:rowOff>
    </xdr:from>
    <xdr:ext cx="469744" cy="259045"/>
    <xdr:sp macro="" textlink="">
      <xdr:nvSpPr>
        <xdr:cNvPr id="381" name="テキスト ボックス 380"/>
        <xdr:cNvSpPr txBox="1"/>
      </xdr:nvSpPr>
      <xdr:spPr>
        <a:xfrm>
          <a:off x="9404428" y="102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28174</xdr:rowOff>
    </xdr:from>
    <xdr:to>
      <xdr:col>46</xdr:col>
      <xdr:colOff>38100</xdr:colOff>
      <xdr:row>59</xdr:row>
      <xdr:rowOff>129774</xdr:rowOff>
    </xdr:to>
    <xdr:sp macro="" textlink="">
      <xdr:nvSpPr>
        <xdr:cNvPr id="382" name="楕円 381"/>
        <xdr:cNvSpPr/>
      </xdr:nvSpPr>
      <xdr:spPr>
        <a:xfrm>
          <a:off x="8699500" y="101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120901</xdr:rowOff>
    </xdr:from>
    <xdr:ext cx="469744" cy="259045"/>
    <xdr:sp macro="" textlink="">
      <xdr:nvSpPr>
        <xdr:cNvPr id="383" name="テキスト ボックス 382"/>
        <xdr:cNvSpPr txBox="1"/>
      </xdr:nvSpPr>
      <xdr:spPr>
        <a:xfrm>
          <a:off x="8515428" y="1023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29104</xdr:rowOff>
    </xdr:from>
    <xdr:to>
      <xdr:col>41</xdr:col>
      <xdr:colOff>101600</xdr:colOff>
      <xdr:row>59</xdr:row>
      <xdr:rowOff>130704</xdr:rowOff>
    </xdr:to>
    <xdr:sp macro="" textlink="">
      <xdr:nvSpPr>
        <xdr:cNvPr id="384" name="楕円 383"/>
        <xdr:cNvSpPr/>
      </xdr:nvSpPr>
      <xdr:spPr>
        <a:xfrm>
          <a:off x="7810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121831</xdr:rowOff>
    </xdr:from>
    <xdr:ext cx="469744" cy="259045"/>
    <xdr:sp macro="" textlink="">
      <xdr:nvSpPr>
        <xdr:cNvPr id="385" name="テキスト ボックス 384"/>
        <xdr:cNvSpPr txBox="1"/>
      </xdr:nvSpPr>
      <xdr:spPr>
        <a:xfrm>
          <a:off x="7626428" y="1023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28452</xdr:rowOff>
    </xdr:from>
    <xdr:to>
      <xdr:col>36</xdr:col>
      <xdr:colOff>165100</xdr:colOff>
      <xdr:row>59</xdr:row>
      <xdr:rowOff>130052</xdr:rowOff>
    </xdr:to>
    <xdr:sp macro="" textlink="">
      <xdr:nvSpPr>
        <xdr:cNvPr id="386" name="楕円 385"/>
        <xdr:cNvSpPr/>
      </xdr:nvSpPr>
      <xdr:spPr>
        <a:xfrm>
          <a:off x="6921500" y="101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121179</xdr:rowOff>
    </xdr:from>
    <xdr:ext cx="469744" cy="259045"/>
    <xdr:sp macro="" textlink="">
      <xdr:nvSpPr>
        <xdr:cNvPr id="387" name="テキスト ボックス 386"/>
        <xdr:cNvSpPr txBox="1"/>
      </xdr:nvSpPr>
      <xdr:spPr>
        <a:xfrm>
          <a:off x="6737428" y="102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70369</xdr:rowOff>
    </xdr:from>
    <xdr:to>
      <xdr:col>55</xdr:col>
      <xdr:colOff>0</xdr:colOff>
      <xdr:row>79</xdr:row>
      <xdr:rowOff>74222</xdr:rowOff>
    </xdr:to>
    <xdr:cxnSp macro="">
      <xdr:nvCxnSpPr>
        <xdr:cNvPr id="418" name="直線コネクタ 417"/>
        <xdr:cNvCxnSpPr/>
      </xdr:nvCxnSpPr>
      <xdr:spPr>
        <a:xfrm>
          <a:off x="9639300" y="13614919"/>
          <a:ext cx="8382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68551</xdr:rowOff>
    </xdr:from>
    <xdr:to>
      <xdr:col>50</xdr:col>
      <xdr:colOff>114300</xdr:colOff>
      <xdr:row>79</xdr:row>
      <xdr:rowOff>70369</xdr:rowOff>
    </xdr:to>
    <xdr:cxnSp macro="">
      <xdr:nvCxnSpPr>
        <xdr:cNvPr id="421" name="直線コネクタ 420"/>
        <xdr:cNvCxnSpPr/>
      </xdr:nvCxnSpPr>
      <xdr:spPr>
        <a:xfrm>
          <a:off x="8750300" y="13613101"/>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68551</xdr:rowOff>
    </xdr:from>
    <xdr:to>
      <xdr:col>45</xdr:col>
      <xdr:colOff>177800</xdr:colOff>
      <xdr:row>79</xdr:row>
      <xdr:rowOff>75267</xdr:rowOff>
    </xdr:to>
    <xdr:cxnSp macro="">
      <xdr:nvCxnSpPr>
        <xdr:cNvPr id="424" name="直線コネクタ 423"/>
        <xdr:cNvCxnSpPr/>
      </xdr:nvCxnSpPr>
      <xdr:spPr>
        <a:xfrm flipV="1">
          <a:off x="7861300" y="13613101"/>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69650</xdr:rowOff>
    </xdr:from>
    <xdr:to>
      <xdr:col>41</xdr:col>
      <xdr:colOff>50800</xdr:colOff>
      <xdr:row>79</xdr:row>
      <xdr:rowOff>75267</xdr:rowOff>
    </xdr:to>
    <xdr:cxnSp macro="">
      <xdr:nvCxnSpPr>
        <xdr:cNvPr id="427" name="直線コネクタ 426"/>
        <xdr:cNvCxnSpPr/>
      </xdr:nvCxnSpPr>
      <xdr:spPr>
        <a:xfrm>
          <a:off x="6972300" y="1361420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106959</xdr:rowOff>
    </xdr:from>
    <xdr:to>
      <xdr:col>36</xdr:col>
      <xdr:colOff>165100</xdr:colOff>
      <xdr:row>79</xdr:row>
      <xdr:rowOff>37109</xdr:rowOff>
    </xdr:to>
    <xdr:sp macro="" textlink="">
      <xdr:nvSpPr>
        <xdr:cNvPr id="430" name="フローチャート: 判断 429"/>
        <xdr:cNvSpPr/>
      </xdr:nvSpPr>
      <xdr:spPr>
        <a:xfrm>
          <a:off x="692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53636</xdr:rowOff>
    </xdr:from>
    <xdr:ext cx="534377" cy="259045"/>
    <xdr:sp macro="" textlink="">
      <xdr:nvSpPr>
        <xdr:cNvPr id="431" name="テキスト ボックス 430"/>
        <xdr:cNvSpPr txBox="1"/>
      </xdr:nvSpPr>
      <xdr:spPr>
        <a:xfrm>
          <a:off x="6705111" y="132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23422</xdr:rowOff>
    </xdr:from>
    <xdr:to>
      <xdr:col>55</xdr:col>
      <xdr:colOff>50800</xdr:colOff>
      <xdr:row>79</xdr:row>
      <xdr:rowOff>125022</xdr:rowOff>
    </xdr:to>
    <xdr:sp macro="" textlink="">
      <xdr:nvSpPr>
        <xdr:cNvPr id="437" name="楕円 436"/>
        <xdr:cNvSpPr/>
      </xdr:nvSpPr>
      <xdr:spPr>
        <a:xfrm>
          <a:off x="10426700" y="135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19569</xdr:rowOff>
    </xdr:from>
    <xdr:to>
      <xdr:col>50</xdr:col>
      <xdr:colOff>165100</xdr:colOff>
      <xdr:row>79</xdr:row>
      <xdr:rowOff>121169</xdr:rowOff>
    </xdr:to>
    <xdr:sp macro="" textlink="">
      <xdr:nvSpPr>
        <xdr:cNvPr id="439" name="楕円 438"/>
        <xdr:cNvSpPr/>
      </xdr:nvSpPr>
      <xdr:spPr>
        <a:xfrm>
          <a:off x="9588500" y="135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112296</xdr:rowOff>
    </xdr:from>
    <xdr:ext cx="469744" cy="259045"/>
    <xdr:sp macro="" textlink="">
      <xdr:nvSpPr>
        <xdr:cNvPr id="440" name="テキスト ボックス 439"/>
        <xdr:cNvSpPr txBox="1"/>
      </xdr:nvSpPr>
      <xdr:spPr>
        <a:xfrm>
          <a:off x="9404428" y="1365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17751</xdr:rowOff>
    </xdr:from>
    <xdr:to>
      <xdr:col>46</xdr:col>
      <xdr:colOff>38100</xdr:colOff>
      <xdr:row>79</xdr:row>
      <xdr:rowOff>119351</xdr:rowOff>
    </xdr:to>
    <xdr:sp macro="" textlink="">
      <xdr:nvSpPr>
        <xdr:cNvPr id="441" name="楕円 440"/>
        <xdr:cNvSpPr/>
      </xdr:nvSpPr>
      <xdr:spPr>
        <a:xfrm>
          <a:off x="8699500" y="135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110478</xdr:rowOff>
    </xdr:from>
    <xdr:ext cx="469744" cy="259045"/>
    <xdr:sp macro="" textlink="">
      <xdr:nvSpPr>
        <xdr:cNvPr id="442" name="テキスト ボックス 441"/>
        <xdr:cNvSpPr txBox="1"/>
      </xdr:nvSpPr>
      <xdr:spPr>
        <a:xfrm>
          <a:off x="8515428" y="1365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24467</xdr:rowOff>
    </xdr:from>
    <xdr:to>
      <xdr:col>41</xdr:col>
      <xdr:colOff>101600</xdr:colOff>
      <xdr:row>79</xdr:row>
      <xdr:rowOff>126067</xdr:rowOff>
    </xdr:to>
    <xdr:sp macro="" textlink="">
      <xdr:nvSpPr>
        <xdr:cNvPr id="443" name="楕円 442"/>
        <xdr:cNvSpPr/>
      </xdr:nvSpPr>
      <xdr:spPr>
        <a:xfrm>
          <a:off x="7810500" y="135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117194</xdr:rowOff>
    </xdr:from>
    <xdr:ext cx="469744" cy="259045"/>
    <xdr:sp macro="" textlink="">
      <xdr:nvSpPr>
        <xdr:cNvPr id="444" name="テキスト ボックス 443"/>
        <xdr:cNvSpPr txBox="1"/>
      </xdr:nvSpPr>
      <xdr:spPr>
        <a:xfrm>
          <a:off x="7626428" y="136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18850</xdr:rowOff>
    </xdr:from>
    <xdr:to>
      <xdr:col>36</xdr:col>
      <xdr:colOff>165100</xdr:colOff>
      <xdr:row>79</xdr:row>
      <xdr:rowOff>120450</xdr:rowOff>
    </xdr:to>
    <xdr:sp macro="" textlink="">
      <xdr:nvSpPr>
        <xdr:cNvPr id="445" name="楕円 444"/>
        <xdr:cNvSpPr/>
      </xdr:nvSpPr>
      <xdr:spPr>
        <a:xfrm>
          <a:off x="6921500" y="135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111577</xdr:rowOff>
    </xdr:from>
    <xdr:ext cx="469744" cy="259045"/>
    <xdr:sp macro="" textlink="">
      <xdr:nvSpPr>
        <xdr:cNvPr id="446" name="テキスト ボックス 445"/>
        <xdr:cNvSpPr txBox="1"/>
      </xdr:nvSpPr>
      <xdr:spPr>
        <a:xfrm>
          <a:off x="6737428" y="1365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52355</xdr:rowOff>
    </xdr:from>
    <xdr:to>
      <xdr:col>55</xdr:col>
      <xdr:colOff>0</xdr:colOff>
      <xdr:row>98</xdr:row>
      <xdr:rowOff>54071</xdr:rowOff>
    </xdr:to>
    <xdr:cxnSp macro="">
      <xdr:nvCxnSpPr>
        <xdr:cNvPr id="473" name="直線コネクタ 472"/>
        <xdr:cNvCxnSpPr/>
      </xdr:nvCxnSpPr>
      <xdr:spPr>
        <a:xfrm flipV="1">
          <a:off x="9639300" y="16854455"/>
          <a:ext cx="8382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54071</xdr:rowOff>
    </xdr:from>
    <xdr:to>
      <xdr:col>50</xdr:col>
      <xdr:colOff>114300</xdr:colOff>
      <xdr:row>98</xdr:row>
      <xdr:rowOff>64457</xdr:rowOff>
    </xdr:to>
    <xdr:cxnSp macro="">
      <xdr:nvCxnSpPr>
        <xdr:cNvPr id="476" name="直線コネクタ 475"/>
        <xdr:cNvCxnSpPr/>
      </xdr:nvCxnSpPr>
      <xdr:spPr>
        <a:xfrm flipV="1">
          <a:off x="8750300" y="16856171"/>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64457</xdr:rowOff>
    </xdr:from>
    <xdr:to>
      <xdr:col>45</xdr:col>
      <xdr:colOff>177800</xdr:colOff>
      <xdr:row>98</xdr:row>
      <xdr:rowOff>83812</xdr:rowOff>
    </xdr:to>
    <xdr:cxnSp macro="">
      <xdr:nvCxnSpPr>
        <xdr:cNvPr id="479" name="直線コネクタ 478"/>
        <xdr:cNvCxnSpPr/>
      </xdr:nvCxnSpPr>
      <xdr:spPr>
        <a:xfrm flipV="1">
          <a:off x="7861300" y="16866557"/>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83812</xdr:rowOff>
    </xdr:from>
    <xdr:to>
      <xdr:col>41</xdr:col>
      <xdr:colOff>50800</xdr:colOff>
      <xdr:row>98</xdr:row>
      <xdr:rowOff>90453</xdr:rowOff>
    </xdr:to>
    <xdr:cxnSp macro="">
      <xdr:nvCxnSpPr>
        <xdr:cNvPr id="482" name="直線コネクタ 481"/>
        <xdr:cNvCxnSpPr/>
      </xdr:nvCxnSpPr>
      <xdr:spPr>
        <a:xfrm flipV="1">
          <a:off x="6972300" y="16885912"/>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2507</xdr:rowOff>
    </xdr:from>
    <xdr:to>
      <xdr:col>36</xdr:col>
      <xdr:colOff>165100</xdr:colOff>
      <xdr:row>98</xdr:row>
      <xdr:rowOff>104107</xdr:rowOff>
    </xdr:to>
    <xdr:sp macro="" textlink="">
      <xdr:nvSpPr>
        <xdr:cNvPr id="485" name="フローチャート: 判断 484"/>
        <xdr:cNvSpPr/>
      </xdr:nvSpPr>
      <xdr:spPr>
        <a:xfrm>
          <a:off x="6921500" y="1680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120634</xdr:rowOff>
    </xdr:from>
    <xdr:ext cx="534377" cy="259045"/>
    <xdr:sp macro="" textlink="">
      <xdr:nvSpPr>
        <xdr:cNvPr id="486" name="テキスト ボックス 485"/>
        <xdr:cNvSpPr txBox="1"/>
      </xdr:nvSpPr>
      <xdr:spPr>
        <a:xfrm>
          <a:off x="6705111" y="165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1555</xdr:rowOff>
    </xdr:from>
    <xdr:to>
      <xdr:col>55</xdr:col>
      <xdr:colOff>50800</xdr:colOff>
      <xdr:row>98</xdr:row>
      <xdr:rowOff>103155</xdr:rowOff>
    </xdr:to>
    <xdr:sp macro="" textlink="">
      <xdr:nvSpPr>
        <xdr:cNvPr id="492" name="楕円 491"/>
        <xdr:cNvSpPr/>
      </xdr:nvSpPr>
      <xdr:spPr>
        <a:xfrm>
          <a:off x="10426700" y="168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149615</xdr:rowOff>
    </xdr:from>
    <xdr:ext cx="534377" cy="259045"/>
    <xdr:sp macro="" textlink="">
      <xdr:nvSpPr>
        <xdr:cNvPr id="493" name="土木費該当値テキスト"/>
        <xdr:cNvSpPr txBox="1"/>
      </xdr:nvSpPr>
      <xdr:spPr>
        <a:xfrm>
          <a:off x="10528300" y="167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3271</xdr:rowOff>
    </xdr:from>
    <xdr:to>
      <xdr:col>50</xdr:col>
      <xdr:colOff>165100</xdr:colOff>
      <xdr:row>98</xdr:row>
      <xdr:rowOff>104871</xdr:rowOff>
    </xdr:to>
    <xdr:sp macro="" textlink="">
      <xdr:nvSpPr>
        <xdr:cNvPr id="494" name="楕円 493"/>
        <xdr:cNvSpPr/>
      </xdr:nvSpPr>
      <xdr:spPr>
        <a:xfrm>
          <a:off x="9588500" y="168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95998</xdr:rowOff>
    </xdr:from>
    <xdr:ext cx="534377" cy="259045"/>
    <xdr:sp macro="" textlink="">
      <xdr:nvSpPr>
        <xdr:cNvPr id="495" name="テキスト ボックス 494"/>
        <xdr:cNvSpPr txBox="1"/>
      </xdr:nvSpPr>
      <xdr:spPr>
        <a:xfrm>
          <a:off x="9372111" y="168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13657</xdr:rowOff>
    </xdr:from>
    <xdr:to>
      <xdr:col>46</xdr:col>
      <xdr:colOff>38100</xdr:colOff>
      <xdr:row>98</xdr:row>
      <xdr:rowOff>115257</xdr:rowOff>
    </xdr:to>
    <xdr:sp macro="" textlink="">
      <xdr:nvSpPr>
        <xdr:cNvPr id="496" name="楕円 495"/>
        <xdr:cNvSpPr/>
      </xdr:nvSpPr>
      <xdr:spPr>
        <a:xfrm>
          <a:off x="8699500" y="168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106384</xdr:rowOff>
    </xdr:from>
    <xdr:ext cx="534377" cy="259045"/>
    <xdr:sp macro="" textlink="">
      <xdr:nvSpPr>
        <xdr:cNvPr id="497" name="テキスト ボックス 496"/>
        <xdr:cNvSpPr txBox="1"/>
      </xdr:nvSpPr>
      <xdr:spPr>
        <a:xfrm>
          <a:off x="8483111" y="1690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33012</xdr:rowOff>
    </xdr:from>
    <xdr:to>
      <xdr:col>41</xdr:col>
      <xdr:colOff>101600</xdr:colOff>
      <xdr:row>98</xdr:row>
      <xdr:rowOff>134612</xdr:rowOff>
    </xdr:to>
    <xdr:sp macro="" textlink="">
      <xdr:nvSpPr>
        <xdr:cNvPr id="498" name="楕円 497"/>
        <xdr:cNvSpPr/>
      </xdr:nvSpPr>
      <xdr:spPr>
        <a:xfrm>
          <a:off x="7810500" y="168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125739</xdr:rowOff>
    </xdr:from>
    <xdr:ext cx="534377" cy="259045"/>
    <xdr:sp macro="" textlink="">
      <xdr:nvSpPr>
        <xdr:cNvPr id="499" name="テキスト ボックス 498"/>
        <xdr:cNvSpPr txBox="1"/>
      </xdr:nvSpPr>
      <xdr:spPr>
        <a:xfrm>
          <a:off x="7594111" y="1692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39653</xdr:rowOff>
    </xdr:from>
    <xdr:to>
      <xdr:col>36</xdr:col>
      <xdr:colOff>165100</xdr:colOff>
      <xdr:row>98</xdr:row>
      <xdr:rowOff>141253</xdr:rowOff>
    </xdr:to>
    <xdr:sp macro="" textlink="">
      <xdr:nvSpPr>
        <xdr:cNvPr id="500" name="楕円 499"/>
        <xdr:cNvSpPr/>
      </xdr:nvSpPr>
      <xdr:spPr>
        <a:xfrm>
          <a:off x="6921500" y="168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132380</xdr:rowOff>
    </xdr:from>
    <xdr:ext cx="534377" cy="259045"/>
    <xdr:sp macro="" textlink="">
      <xdr:nvSpPr>
        <xdr:cNvPr id="501" name="テキスト ボックス 500"/>
        <xdr:cNvSpPr txBox="1"/>
      </xdr:nvSpPr>
      <xdr:spPr>
        <a:xfrm>
          <a:off x="670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74130</xdr:rowOff>
    </xdr:from>
    <xdr:to>
      <xdr:col>85</xdr:col>
      <xdr:colOff>127000</xdr:colOff>
      <xdr:row>38</xdr:row>
      <xdr:rowOff>75197</xdr:rowOff>
    </xdr:to>
    <xdr:cxnSp macro="">
      <xdr:nvCxnSpPr>
        <xdr:cNvPr id="531" name="直線コネクタ 530"/>
        <xdr:cNvCxnSpPr/>
      </xdr:nvCxnSpPr>
      <xdr:spPr>
        <a:xfrm>
          <a:off x="15481300" y="6589230"/>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58813</xdr:rowOff>
    </xdr:from>
    <xdr:to>
      <xdr:col>81</xdr:col>
      <xdr:colOff>50800</xdr:colOff>
      <xdr:row>38</xdr:row>
      <xdr:rowOff>74130</xdr:rowOff>
    </xdr:to>
    <xdr:cxnSp macro="">
      <xdr:nvCxnSpPr>
        <xdr:cNvPr id="534" name="直線コネクタ 533"/>
        <xdr:cNvCxnSpPr/>
      </xdr:nvCxnSpPr>
      <xdr:spPr>
        <a:xfrm>
          <a:off x="14592300" y="657391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58813</xdr:rowOff>
    </xdr:from>
    <xdr:to>
      <xdr:col>76</xdr:col>
      <xdr:colOff>114300</xdr:colOff>
      <xdr:row>38</xdr:row>
      <xdr:rowOff>71654</xdr:rowOff>
    </xdr:to>
    <xdr:cxnSp macro="">
      <xdr:nvCxnSpPr>
        <xdr:cNvPr id="537" name="直線コネクタ 536"/>
        <xdr:cNvCxnSpPr/>
      </xdr:nvCxnSpPr>
      <xdr:spPr>
        <a:xfrm flipV="1">
          <a:off x="13703300" y="6573913"/>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67158</xdr:rowOff>
    </xdr:from>
    <xdr:to>
      <xdr:col>71</xdr:col>
      <xdr:colOff>177800</xdr:colOff>
      <xdr:row>38</xdr:row>
      <xdr:rowOff>71654</xdr:rowOff>
    </xdr:to>
    <xdr:cxnSp macro="">
      <xdr:nvCxnSpPr>
        <xdr:cNvPr id="540" name="直線コネクタ 539"/>
        <xdr:cNvCxnSpPr/>
      </xdr:nvCxnSpPr>
      <xdr:spPr>
        <a:xfrm>
          <a:off x="12814300" y="658225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43" name="フローチャート: 判断 542"/>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96385</xdr:rowOff>
    </xdr:from>
    <xdr:ext cx="534377" cy="259045"/>
    <xdr:sp macro="" textlink="">
      <xdr:nvSpPr>
        <xdr:cNvPr id="544" name="テキスト ボックス 543"/>
        <xdr:cNvSpPr txBox="1"/>
      </xdr:nvSpPr>
      <xdr:spPr>
        <a:xfrm>
          <a:off x="12547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24397</xdr:rowOff>
    </xdr:from>
    <xdr:to>
      <xdr:col>85</xdr:col>
      <xdr:colOff>177800</xdr:colOff>
      <xdr:row>38</xdr:row>
      <xdr:rowOff>125997</xdr:rowOff>
    </xdr:to>
    <xdr:sp macro="" textlink="">
      <xdr:nvSpPr>
        <xdr:cNvPr id="550" name="楕円 549"/>
        <xdr:cNvSpPr/>
      </xdr:nvSpPr>
      <xdr:spPr>
        <a:xfrm>
          <a:off x="16268700" y="65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2824</xdr:rowOff>
    </xdr:from>
    <xdr:ext cx="534377" cy="259045"/>
    <xdr:sp macro="" textlink="">
      <xdr:nvSpPr>
        <xdr:cNvPr id="551" name="消防費該当値テキスト"/>
        <xdr:cNvSpPr txBox="1"/>
      </xdr:nvSpPr>
      <xdr:spPr>
        <a:xfrm>
          <a:off x="16370300" y="65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23330</xdr:rowOff>
    </xdr:from>
    <xdr:to>
      <xdr:col>81</xdr:col>
      <xdr:colOff>101600</xdr:colOff>
      <xdr:row>38</xdr:row>
      <xdr:rowOff>124930</xdr:rowOff>
    </xdr:to>
    <xdr:sp macro="" textlink="">
      <xdr:nvSpPr>
        <xdr:cNvPr id="552" name="楕円 551"/>
        <xdr:cNvSpPr/>
      </xdr:nvSpPr>
      <xdr:spPr>
        <a:xfrm>
          <a:off x="15430500" y="65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116057</xdr:rowOff>
    </xdr:from>
    <xdr:ext cx="534377" cy="259045"/>
    <xdr:sp macro="" textlink="">
      <xdr:nvSpPr>
        <xdr:cNvPr id="553" name="テキスト ボックス 552"/>
        <xdr:cNvSpPr txBox="1"/>
      </xdr:nvSpPr>
      <xdr:spPr>
        <a:xfrm>
          <a:off x="15214111" y="66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8013</xdr:rowOff>
    </xdr:from>
    <xdr:to>
      <xdr:col>76</xdr:col>
      <xdr:colOff>165100</xdr:colOff>
      <xdr:row>38</xdr:row>
      <xdr:rowOff>109613</xdr:rowOff>
    </xdr:to>
    <xdr:sp macro="" textlink="">
      <xdr:nvSpPr>
        <xdr:cNvPr id="554" name="楕円 553"/>
        <xdr:cNvSpPr/>
      </xdr:nvSpPr>
      <xdr:spPr>
        <a:xfrm>
          <a:off x="14541500" y="6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100740</xdr:rowOff>
    </xdr:from>
    <xdr:ext cx="534377" cy="259045"/>
    <xdr:sp macro="" textlink="">
      <xdr:nvSpPr>
        <xdr:cNvPr id="555" name="テキスト ボックス 554"/>
        <xdr:cNvSpPr txBox="1"/>
      </xdr:nvSpPr>
      <xdr:spPr>
        <a:xfrm>
          <a:off x="14325111" y="66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20854</xdr:rowOff>
    </xdr:from>
    <xdr:to>
      <xdr:col>72</xdr:col>
      <xdr:colOff>38100</xdr:colOff>
      <xdr:row>38</xdr:row>
      <xdr:rowOff>122454</xdr:rowOff>
    </xdr:to>
    <xdr:sp macro="" textlink="">
      <xdr:nvSpPr>
        <xdr:cNvPr id="556" name="楕円 555"/>
        <xdr:cNvSpPr/>
      </xdr:nvSpPr>
      <xdr:spPr>
        <a:xfrm>
          <a:off x="13652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113581</xdr:rowOff>
    </xdr:from>
    <xdr:ext cx="534377" cy="259045"/>
    <xdr:sp macro="" textlink="">
      <xdr:nvSpPr>
        <xdr:cNvPr id="557" name="テキスト ボックス 556"/>
        <xdr:cNvSpPr txBox="1"/>
      </xdr:nvSpPr>
      <xdr:spPr>
        <a:xfrm>
          <a:off x="13436111" y="66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16358</xdr:rowOff>
    </xdr:from>
    <xdr:to>
      <xdr:col>67</xdr:col>
      <xdr:colOff>101600</xdr:colOff>
      <xdr:row>38</xdr:row>
      <xdr:rowOff>117958</xdr:rowOff>
    </xdr:to>
    <xdr:sp macro="" textlink="">
      <xdr:nvSpPr>
        <xdr:cNvPr id="558" name="楕円 557"/>
        <xdr:cNvSpPr/>
      </xdr:nvSpPr>
      <xdr:spPr>
        <a:xfrm>
          <a:off x="12763500" y="65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109085</xdr:rowOff>
    </xdr:from>
    <xdr:ext cx="534377" cy="259045"/>
    <xdr:sp macro="" textlink="">
      <xdr:nvSpPr>
        <xdr:cNvPr id="559" name="テキスト ボックス 558"/>
        <xdr:cNvSpPr txBox="1"/>
      </xdr:nvSpPr>
      <xdr:spPr>
        <a:xfrm>
          <a:off x="12547111" y="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128030</xdr:rowOff>
    </xdr:from>
    <xdr:to>
      <xdr:col>85</xdr:col>
      <xdr:colOff>127000</xdr:colOff>
      <xdr:row>59</xdr:row>
      <xdr:rowOff>26706</xdr:rowOff>
    </xdr:to>
    <xdr:cxnSp macro="">
      <xdr:nvCxnSpPr>
        <xdr:cNvPr id="591" name="直線コネクタ 590"/>
        <xdr:cNvCxnSpPr/>
      </xdr:nvCxnSpPr>
      <xdr:spPr>
        <a:xfrm flipV="1">
          <a:off x="15481300" y="10072130"/>
          <a:ext cx="838200" cy="7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26706</xdr:rowOff>
    </xdr:from>
    <xdr:to>
      <xdr:col>81</xdr:col>
      <xdr:colOff>50800</xdr:colOff>
      <xdr:row>59</xdr:row>
      <xdr:rowOff>41631</xdr:rowOff>
    </xdr:to>
    <xdr:cxnSp macro="">
      <xdr:nvCxnSpPr>
        <xdr:cNvPr id="594" name="直線コネクタ 593"/>
        <xdr:cNvCxnSpPr/>
      </xdr:nvCxnSpPr>
      <xdr:spPr>
        <a:xfrm flipV="1">
          <a:off x="14592300" y="10142256"/>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41631</xdr:rowOff>
    </xdr:from>
    <xdr:to>
      <xdr:col>76</xdr:col>
      <xdr:colOff>114300</xdr:colOff>
      <xdr:row>59</xdr:row>
      <xdr:rowOff>58961</xdr:rowOff>
    </xdr:to>
    <xdr:cxnSp macro="">
      <xdr:nvCxnSpPr>
        <xdr:cNvPr id="597" name="直線コネクタ 596"/>
        <xdr:cNvCxnSpPr/>
      </xdr:nvCxnSpPr>
      <xdr:spPr>
        <a:xfrm flipV="1">
          <a:off x="13703300" y="10157181"/>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131285</xdr:rowOff>
    </xdr:from>
    <xdr:to>
      <xdr:col>71</xdr:col>
      <xdr:colOff>177800</xdr:colOff>
      <xdr:row>59</xdr:row>
      <xdr:rowOff>58961</xdr:rowOff>
    </xdr:to>
    <xdr:cxnSp macro="">
      <xdr:nvCxnSpPr>
        <xdr:cNvPr id="600" name="直線コネクタ 599"/>
        <xdr:cNvCxnSpPr/>
      </xdr:nvCxnSpPr>
      <xdr:spPr>
        <a:xfrm>
          <a:off x="12814300" y="10075385"/>
          <a:ext cx="889000" cy="9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169704</xdr:rowOff>
    </xdr:from>
    <xdr:to>
      <xdr:col>67</xdr:col>
      <xdr:colOff>101600</xdr:colOff>
      <xdr:row>58</xdr:row>
      <xdr:rowOff>99854</xdr:rowOff>
    </xdr:to>
    <xdr:sp macro="" textlink="">
      <xdr:nvSpPr>
        <xdr:cNvPr id="603" name="フローチャート: 判断 602"/>
        <xdr:cNvSpPr/>
      </xdr:nvSpPr>
      <xdr:spPr>
        <a:xfrm>
          <a:off x="12763500" y="994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116381</xdr:rowOff>
    </xdr:from>
    <xdr:ext cx="534377" cy="259045"/>
    <xdr:sp macro="" textlink="">
      <xdr:nvSpPr>
        <xdr:cNvPr id="604" name="テキスト ボックス 603"/>
        <xdr:cNvSpPr txBox="1"/>
      </xdr:nvSpPr>
      <xdr:spPr>
        <a:xfrm>
          <a:off x="12547111" y="9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77230</xdr:rowOff>
    </xdr:from>
    <xdr:to>
      <xdr:col>85</xdr:col>
      <xdr:colOff>177800</xdr:colOff>
      <xdr:row>59</xdr:row>
      <xdr:rowOff>7380</xdr:rowOff>
    </xdr:to>
    <xdr:sp macro="" textlink="">
      <xdr:nvSpPr>
        <xdr:cNvPr id="610" name="楕円 609"/>
        <xdr:cNvSpPr/>
      </xdr:nvSpPr>
      <xdr:spPr>
        <a:xfrm>
          <a:off x="16268700" y="100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55657</xdr:rowOff>
    </xdr:from>
    <xdr:ext cx="534377" cy="259045"/>
    <xdr:sp macro="" textlink="">
      <xdr:nvSpPr>
        <xdr:cNvPr id="611" name="教育費該当値テキスト"/>
        <xdr:cNvSpPr txBox="1"/>
      </xdr:nvSpPr>
      <xdr:spPr>
        <a:xfrm>
          <a:off x="16370300" y="99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147356</xdr:rowOff>
    </xdr:from>
    <xdr:to>
      <xdr:col>81</xdr:col>
      <xdr:colOff>101600</xdr:colOff>
      <xdr:row>59</xdr:row>
      <xdr:rowOff>77506</xdr:rowOff>
    </xdr:to>
    <xdr:sp macro="" textlink="">
      <xdr:nvSpPr>
        <xdr:cNvPr id="612" name="楕円 611"/>
        <xdr:cNvSpPr/>
      </xdr:nvSpPr>
      <xdr:spPr>
        <a:xfrm>
          <a:off x="15430500" y="100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68633</xdr:rowOff>
    </xdr:from>
    <xdr:ext cx="534377" cy="259045"/>
    <xdr:sp macro="" textlink="">
      <xdr:nvSpPr>
        <xdr:cNvPr id="613" name="テキスト ボックス 612"/>
        <xdr:cNvSpPr txBox="1"/>
      </xdr:nvSpPr>
      <xdr:spPr>
        <a:xfrm>
          <a:off x="15214111" y="101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162281</xdr:rowOff>
    </xdr:from>
    <xdr:to>
      <xdr:col>76</xdr:col>
      <xdr:colOff>165100</xdr:colOff>
      <xdr:row>59</xdr:row>
      <xdr:rowOff>92431</xdr:rowOff>
    </xdr:to>
    <xdr:sp macro="" textlink="">
      <xdr:nvSpPr>
        <xdr:cNvPr id="614" name="楕円 613"/>
        <xdr:cNvSpPr/>
      </xdr:nvSpPr>
      <xdr:spPr>
        <a:xfrm>
          <a:off x="145415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83558</xdr:rowOff>
    </xdr:from>
    <xdr:ext cx="534377" cy="259045"/>
    <xdr:sp macro="" textlink="">
      <xdr:nvSpPr>
        <xdr:cNvPr id="615" name="テキスト ボックス 614"/>
        <xdr:cNvSpPr txBox="1"/>
      </xdr:nvSpPr>
      <xdr:spPr>
        <a:xfrm>
          <a:off x="14325111" y="1019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8161</xdr:rowOff>
    </xdr:from>
    <xdr:to>
      <xdr:col>72</xdr:col>
      <xdr:colOff>38100</xdr:colOff>
      <xdr:row>59</xdr:row>
      <xdr:rowOff>109761</xdr:rowOff>
    </xdr:to>
    <xdr:sp macro="" textlink="">
      <xdr:nvSpPr>
        <xdr:cNvPr id="616" name="楕円 615"/>
        <xdr:cNvSpPr/>
      </xdr:nvSpPr>
      <xdr:spPr>
        <a:xfrm>
          <a:off x="13652500" y="101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100888</xdr:rowOff>
    </xdr:from>
    <xdr:ext cx="534377" cy="259045"/>
    <xdr:sp macro="" textlink="">
      <xdr:nvSpPr>
        <xdr:cNvPr id="617" name="テキスト ボックス 616"/>
        <xdr:cNvSpPr txBox="1"/>
      </xdr:nvSpPr>
      <xdr:spPr>
        <a:xfrm>
          <a:off x="13436111" y="102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80485</xdr:rowOff>
    </xdr:from>
    <xdr:to>
      <xdr:col>67</xdr:col>
      <xdr:colOff>101600</xdr:colOff>
      <xdr:row>59</xdr:row>
      <xdr:rowOff>10635</xdr:rowOff>
    </xdr:to>
    <xdr:sp macro="" textlink="">
      <xdr:nvSpPr>
        <xdr:cNvPr id="618" name="楕円 617"/>
        <xdr:cNvSpPr/>
      </xdr:nvSpPr>
      <xdr:spPr>
        <a:xfrm>
          <a:off x="12763500" y="100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1762</xdr:rowOff>
    </xdr:from>
    <xdr:ext cx="534377" cy="259045"/>
    <xdr:sp macro="" textlink="">
      <xdr:nvSpPr>
        <xdr:cNvPr id="619" name="テキスト ボックス 618"/>
        <xdr:cNvSpPr txBox="1"/>
      </xdr:nvSpPr>
      <xdr:spPr>
        <a:xfrm>
          <a:off x="12547111" y="101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44157</xdr:rowOff>
    </xdr:from>
    <xdr:to>
      <xdr:col>81</xdr:col>
      <xdr:colOff>50800</xdr:colOff>
      <xdr:row>79</xdr:row>
      <xdr:rowOff>44450</xdr:rowOff>
    </xdr:to>
    <xdr:cxnSp macro="">
      <xdr:nvCxnSpPr>
        <xdr:cNvPr id="651" name="直線コネクタ 650"/>
        <xdr:cNvCxnSpPr/>
      </xdr:nvCxnSpPr>
      <xdr:spPr>
        <a:xfrm>
          <a:off x="14592300" y="13588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44157</xdr:rowOff>
    </xdr:from>
    <xdr:to>
      <xdr:col>76</xdr:col>
      <xdr:colOff>114300</xdr:colOff>
      <xdr:row>79</xdr:row>
      <xdr:rowOff>44450</xdr:rowOff>
    </xdr:to>
    <xdr:cxnSp macro="">
      <xdr:nvCxnSpPr>
        <xdr:cNvPr id="654" name="直線コネクタ 653"/>
        <xdr:cNvCxnSpPr/>
      </xdr:nvCxnSpPr>
      <xdr:spPr>
        <a:xfrm flipV="1">
          <a:off x="13703300" y="13588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162883</xdr:rowOff>
    </xdr:from>
    <xdr:to>
      <xdr:col>67</xdr:col>
      <xdr:colOff>101600</xdr:colOff>
      <xdr:row>79</xdr:row>
      <xdr:rowOff>93033</xdr:rowOff>
    </xdr:to>
    <xdr:sp macro="" textlink="">
      <xdr:nvSpPr>
        <xdr:cNvPr id="660" name="フローチャート: 判断 659"/>
        <xdr:cNvSpPr/>
      </xdr:nvSpPr>
      <xdr:spPr>
        <a:xfrm>
          <a:off x="12763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109560</xdr:rowOff>
    </xdr:from>
    <xdr:ext cx="378565" cy="259045"/>
    <xdr:sp macro="" textlink="">
      <xdr:nvSpPr>
        <xdr:cNvPr id="661" name="テキスト ボックス 660"/>
        <xdr:cNvSpPr txBox="1"/>
      </xdr:nvSpPr>
      <xdr:spPr>
        <a:xfrm>
          <a:off x="12625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164807</xdr:rowOff>
    </xdr:from>
    <xdr:to>
      <xdr:col>76</xdr:col>
      <xdr:colOff>165100</xdr:colOff>
      <xdr:row>79</xdr:row>
      <xdr:rowOff>94957</xdr:rowOff>
    </xdr:to>
    <xdr:sp macro="" textlink="">
      <xdr:nvSpPr>
        <xdr:cNvPr id="671" name="楕円 670"/>
        <xdr:cNvSpPr/>
      </xdr:nvSpPr>
      <xdr:spPr>
        <a:xfrm>
          <a:off x="14541500" y="135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86084</xdr:rowOff>
    </xdr:from>
    <xdr:ext cx="313932" cy="259045"/>
    <xdr:sp macro="" textlink="">
      <xdr:nvSpPr>
        <xdr:cNvPr id="672" name="テキスト ボックス 671"/>
        <xdr:cNvSpPr txBox="1"/>
      </xdr:nvSpPr>
      <xdr:spPr>
        <a:xfrm>
          <a:off x="14435333" y="13630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148107</xdr:rowOff>
    </xdr:from>
    <xdr:to>
      <xdr:col>85</xdr:col>
      <xdr:colOff>127000</xdr:colOff>
      <xdr:row>98</xdr:row>
      <xdr:rowOff>14136</xdr:rowOff>
    </xdr:to>
    <xdr:cxnSp macro="">
      <xdr:nvCxnSpPr>
        <xdr:cNvPr id="705" name="直線コネクタ 704"/>
        <xdr:cNvCxnSpPr/>
      </xdr:nvCxnSpPr>
      <xdr:spPr>
        <a:xfrm>
          <a:off x="15481300" y="16778757"/>
          <a:ext cx="838200" cy="3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141097</xdr:rowOff>
    </xdr:from>
    <xdr:to>
      <xdr:col>81</xdr:col>
      <xdr:colOff>50800</xdr:colOff>
      <xdr:row>97</xdr:row>
      <xdr:rowOff>148107</xdr:rowOff>
    </xdr:to>
    <xdr:cxnSp macro="">
      <xdr:nvCxnSpPr>
        <xdr:cNvPr id="708" name="直線コネクタ 707"/>
        <xdr:cNvCxnSpPr/>
      </xdr:nvCxnSpPr>
      <xdr:spPr>
        <a:xfrm>
          <a:off x="14592300" y="16771747"/>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141097</xdr:rowOff>
    </xdr:from>
    <xdr:to>
      <xdr:col>76</xdr:col>
      <xdr:colOff>114300</xdr:colOff>
      <xdr:row>97</xdr:row>
      <xdr:rowOff>153009</xdr:rowOff>
    </xdr:to>
    <xdr:cxnSp macro="">
      <xdr:nvCxnSpPr>
        <xdr:cNvPr id="711" name="直線コネクタ 710"/>
        <xdr:cNvCxnSpPr/>
      </xdr:nvCxnSpPr>
      <xdr:spPr>
        <a:xfrm flipV="1">
          <a:off x="13703300" y="16771747"/>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153009</xdr:rowOff>
    </xdr:from>
    <xdr:to>
      <xdr:col>71</xdr:col>
      <xdr:colOff>177800</xdr:colOff>
      <xdr:row>97</xdr:row>
      <xdr:rowOff>162483</xdr:rowOff>
    </xdr:to>
    <xdr:cxnSp macro="">
      <xdr:nvCxnSpPr>
        <xdr:cNvPr id="714" name="直線コネクタ 713"/>
        <xdr:cNvCxnSpPr/>
      </xdr:nvCxnSpPr>
      <xdr:spPr>
        <a:xfrm flipV="1">
          <a:off x="12814300" y="16783659"/>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52603</xdr:rowOff>
    </xdr:from>
    <xdr:to>
      <xdr:col>67</xdr:col>
      <xdr:colOff>101600</xdr:colOff>
      <xdr:row>96</xdr:row>
      <xdr:rowOff>154203</xdr:rowOff>
    </xdr:to>
    <xdr:sp macro="" textlink="">
      <xdr:nvSpPr>
        <xdr:cNvPr id="717" name="フローチャート: 判断 716"/>
        <xdr:cNvSpPr/>
      </xdr:nvSpPr>
      <xdr:spPr>
        <a:xfrm>
          <a:off x="12763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170730</xdr:rowOff>
    </xdr:from>
    <xdr:ext cx="534377" cy="259045"/>
    <xdr:sp macro="" textlink="">
      <xdr:nvSpPr>
        <xdr:cNvPr id="718" name="テキスト ボックス 717"/>
        <xdr:cNvSpPr txBox="1"/>
      </xdr:nvSpPr>
      <xdr:spPr>
        <a:xfrm>
          <a:off x="12547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134786</xdr:rowOff>
    </xdr:from>
    <xdr:to>
      <xdr:col>85</xdr:col>
      <xdr:colOff>177800</xdr:colOff>
      <xdr:row>98</xdr:row>
      <xdr:rowOff>64936</xdr:rowOff>
    </xdr:to>
    <xdr:sp macro="" textlink="">
      <xdr:nvSpPr>
        <xdr:cNvPr id="724" name="楕円 723"/>
        <xdr:cNvSpPr/>
      </xdr:nvSpPr>
      <xdr:spPr>
        <a:xfrm>
          <a:off x="16268700" y="167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49713</xdr:rowOff>
    </xdr:from>
    <xdr:ext cx="534377" cy="259045"/>
    <xdr:sp macro="" textlink="">
      <xdr:nvSpPr>
        <xdr:cNvPr id="725" name="公債費該当値テキスト"/>
        <xdr:cNvSpPr txBox="1"/>
      </xdr:nvSpPr>
      <xdr:spPr>
        <a:xfrm>
          <a:off x="16370300" y="1668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97307</xdr:rowOff>
    </xdr:from>
    <xdr:to>
      <xdr:col>81</xdr:col>
      <xdr:colOff>101600</xdr:colOff>
      <xdr:row>98</xdr:row>
      <xdr:rowOff>27457</xdr:rowOff>
    </xdr:to>
    <xdr:sp macro="" textlink="">
      <xdr:nvSpPr>
        <xdr:cNvPr id="726" name="楕円 725"/>
        <xdr:cNvSpPr/>
      </xdr:nvSpPr>
      <xdr:spPr>
        <a:xfrm>
          <a:off x="15430500" y="167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18584</xdr:rowOff>
    </xdr:from>
    <xdr:ext cx="534377" cy="259045"/>
    <xdr:sp macro="" textlink="">
      <xdr:nvSpPr>
        <xdr:cNvPr id="727" name="テキスト ボックス 726"/>
        <xdr:cNvSpPr txBox="1"/>
      </xdr:nvSpPr>
      <xdr:spPr>
        <a:xfrm>
          <a:off x="15214111" y="168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90297</xdr:rowOff>
    </xdr:from>
    <xdr:to>
      <xdr:col>76</xdr:col>
      <xdr:colOff>165100</xdr:colOff>
      <xdr:row>98</xdr:row>
      <xdr:rowOff>20447</xdr:rowOff>
    </xdr:to>
    <xdr:sp macro="" textlink="">
      <xdr:nvSpPr>
        <xdr:cNvPr id="728" name="楕円 727"/>
        <xdr:cNvSpPr/>
      </xdr:nvSpPr>
      <xdr:spPr>
        <a:xfrm>
          <a:off x="14541500" y="167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11574</xdr:rowOff>
    </xdr:from>
    <xdr:ext cx="534377" cy="259045"/>
    <xdr:sp macro="" textlink="">
      <xdr:nvSpPr>
        <xdr:cNvPr id="729" name="テキスト ボックス 728"/>
        <xdr:cNvSpPr txBox="1"/>
      </xdr:nvSpPr>
      <xdr:spPr>
        <a:xfrm>
          <a:off x="14325111" y="168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102209</xdr:rowOff>
    </xdr:from>
    <xdr:to>
      <xdr:col>72</xdr:col>
      <xdr:colOff>38100</xdr:colOff>
      <xdr:row>98</xdr:row>
      <xdr:rowOff>32359</xdr:rowOff>
    </xdr:to>
    <xdr:sp macro="" textlink="">
      <xdr:nvSpPr>
        <xdr:cNvPr id="730" name="楕円 729"/>
        <xdr:cNvSpPr/>
      </xdr:nvSpPr>
      <xdr:spPr>
        <a:xfrm>
          <a:off x="136525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23486</xdr:rowOff>
    </xdr:from>
    <xdr:ext cx="534377" cy="259045"/>
    <xdr:sp macro="" textlink="">
      <xdr:nvSpPr>
        <xdr:cNvPr id="731" name="テキスト ボックス 730"/>
        <xdr:cNvSpPr txBox="1"/>
      </xdr:nvSpPr>
      <xdr:spPr>
        <a:xfrm>
          <a:off x="13436111" y="168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111683</xdr:rowOff>
    </xdr:from>
    <xdr:to>
      <xdr:col>67</xdr:col>
      <xdr:colOff>101600</xdr:colOff>
      <xdr:row>98</xdr:row>
      <xdr:rowOff>41833</xdr:rowOff>
    </xdr:to>
    <xdr:sp macro="" textlink="">
      <xdr:nvSpPr>
        <xdr:cNvPr id="732" name="楕円 731"/>
        <xdr:cNvSpPr/>
      </xdr:nvSpPr>
      <xdr:spPr>
        <a:xfrm>
          <a:off x="12763500" y="167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32960</xdr:rowOff>
    </xdr:from>
    <xdr:ext cx="534377" cy="259045"/>
    <xdr:sp macro="" textlink="">
      <xdr:nvSpPr>
        <xdr:cNvPr id="733" name="テキスト ボックス 732"/>
        <xdr:cNvSpPr txBox="1"/>
      </xdr:nvSpPr>
      <xdr:spPr>
        <a:xfrm>
          <a:off x="12547111" y="168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136042</xdr:rowOff>
    </xdr:from>
    <xdr:to>
      <xdr:col>111</xdr:col>
      <xdr:colOff>177800</xdr:colOff>
      <xdr:row>38</xdr:row>
      <xdr:rowOff>139700</xdr:rowOff>
    </xdr:to>
    <xdr:cxnSp macro="">
      <xdr:nvCxnSpPr>
        <xdr:cNvPr id="763" name="直線コネクタ 762"/>
        <xdr:cNvCxnSpPr/>
      </xdr:nvCxnSpPr>
      <xdr:spPr>
        <a:xfrm>
          <a:off x="20434300" y="665114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128727</xdr:rowOff>
    </xdr:from>
    <xdr:to>
      <xdr:col>107</xdr:col>
      <xdr:colOff>50800</xdr:colOff>
      <xdr:row>38</xdr:row>
      <xdr:rowOff>136042</xdr:rowOff>
    </xdr:to>
    <xdr:cxnSp macro="">
      <xdr:nvCxnSpPr>
        <xdr:cNvPr id="766" name="直線コネクタ 765"/>
        <xdr:cNvCxnSpPr/>
      </xdr:nvCxnSpPr>
      <xdr:spPr>
        <a:xfrm>
          <a:off x="19545300" y="664382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2083</xdr:rowOff>
    </xdr:from>
    <xdr:to>
      <xdr:col>102</xdr:col>
      <xdr:colOff>114300</xdr:colOff>
      <xdr:row>38</xdr:row>
      <xdr:rowOff>128727</xdr:rowOff>
    </xdr:to>
    <xdr:cxnSp macro="">
      <xdr:nvCxnSpPr>
        <xdr:cNvPr id="769" name="直線コネクタ 768"/>
        <xdr:cNvCxnSpPr/>
      </xdr:nvCxnSpPr>
      <xdr:spPr>
        <a:xfrm>
          <a:off x="18656300" y="5659933"/>
          <a:ext cx="889000" cy="98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72" name="フローチャート: 判断 771"/>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134993</xdr:rowOff>
    </xdr:from>
    <xdr:ext cx="378565" cy="259045"/>
    <xdr:sp macro="" textlink="">
      <xdr:nvSpPr>
        <xdr:cNvPr id="773" name="テキスト ボックス 772"/>
        <xdr:cNvSpPr txBox="1"/>
      </xdr:nvSpPr>
      <xdr:spPr>
        <a:xfrm>
          <a:off x="18467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85242</xdr:rowOff>
    </xdr:from>
    <xdr:to>
      <xdr:col>107</xdr:col>
      <xdr:colOff>101600</xdr:colOff>
      <xdr:row>39</xdr:row>
      <xdr:rowOff>15392</xdr:rowOff>
    </xdr:to>
    <xdr:sp macro="" textlink="">
      <xdr:nvSpPr>
        <xdr:cNvPr id="783" name="楕円 782"/>
        <xdr:cNvSpPr/>
      </xdr:nvSpPr>
      <xdr:spPr>
        <a:xfrm>
          <a:off x="20383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6519</xdr:rowOff>
    </xdr:from>
    <xdr:ext cx="249299" cy="259045"/>
    <xdr:sp macro="" textlink="">
      <xdr:nvSpPr>
        <xdr:cNvPr id="784" name="テキスト ボックス 783"/>
        <xdr:cNvSpPr txBox="1"/>
      </xdr:nvSpPr>
      <xdr:spPr>
        <a:xfrm>
          <a:off x="20309650" y="6693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77927</xdr:rowOff>
    </xdr:from>
    <xdr:to>
      <xdr:col>102</xdr:col>
      <xdr:colOff>165100</xdr:colOff>
      <xdr:row>39</xdr:row>
      <xdr:rowOff>8077</xdr:rowOff>
    </xdr:to>
    <xdr:sp macro="" textlink="">
      <xdr:nvSpPr>
        <xdr:cNvPr id="785" name="楕円 784"/>
        <xdr:cNvSpPr/>
      </xdr:nvSpPr>
      <xdr:spPr>
        <a:xfrm>
          <a:off x="19494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170654</xdr:rowOff>
    </xdr:from>
    <xdr:ext cx="313932" cy="259045"/>
    <xdr:sp macro="" textlink="">
      <xdr:nvSpPr>
        <xdr:cNvPr id="786" name="テキスト ボックス 785"/>
        <xdr:cNvSpPr txBox="1"/>
      </xdr:nvSpPr>
      <xdr:spPr>
        <a:xfrm>
          <a:off x="19388333" y="6685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122733</xdr:rowOff>
    </xdr:from>
    <xdr:to>
      <xdr:col>98</xdr:col>
      <xdr:colOff>38100</xdr:colOff>
      <xdr:row>33</xdr:row>
      <xdr:rowOff>52883</xdr:rowOff>
    </xdr:to>
    <xdr:sp macro="" textlink="">
      <xdr:nvSpPr>
        <xdr:cNvPr id="787" name="楕円 786"/>
        <xdr:cNvSpPr/>
      </xdr:nvSpPr>
      <xdr:spPr>
        <a:xfrm>
          <a:off x="18605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69410</xdr:rowOff>
    </xdr:from>
    <xdr:ext cx="469744" cy="259045"/>
    <xdr:sp macro="" textlink="">
      <xdr:nvSpPr>
        <xdr:cNvPr id="788" name="テキスト ボックス 787"/>
        <xdr:cNvSpPr txBox="1"/>
      </xdr:nvSpPr>
      <xdr:spPr>
        <a:xfrm>
          <a:off x="18421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総務費においては、旧諸輪保育園解体等工事費の皆増、歳入システム委託料の増等により、前年度と比較し増額した。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民生費においては、幼児教育・保育の無償化に伴う施設等利用給付費及び地域型保育給付費の増、地域医療介護総合確保基金事業費補助金の皆増等により、前年度と比較し増額した。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土木費においては、和合ケ丘・新池線道路改良事業に伴う工事費の増、白土・涼松地区計画道路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号整備事業に係る工事費の増等により、前年度と比較し増額した。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教育費においては、小中学校空調設備整備事業、音貝小学校北校舎トイレ改修事業、諸輪中学校トイレ改修事業に伴う施設改修費の増等により、前年度と比較し増額した。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類似団体よりも低い水準で推移しているが、今後は近年のセントラル開発関連事業や道路築造事業に関する借入の元金償還が発生していくことから、経常経費の見直しを積極的に行い、適正な歳出規模を意識した行政サービスの展開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財政調整基金は、セントラル開発の関連事業費や小中学校空調整備事業費が増加したことに伴い取崩しが増大したため、基金残高が減り、実質単年度収支のマイナス額が増大した。</a:t>
          </a:r>
        </a:p>
        <a:p>
          <a:r>
            <a:rPr kumimoji="1" lang="ja-JP" altLang="en-US" sz="1400">
              <a:latin typeface="ＭＳ ゴシック" pitchFamily="49" charset="-128"/>
              <a:ea typeface="ＭＳ ゴシック" pitchFamily="49" charset="-128"/>
            </a:rPr>
            <a:t>　セントラル開発による税収増が見込まれるのは数年後となるが、それまではインフラ等の整備のための事業費が大きく、財政調整基金残高は逓減することが見込まれる。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たものの、一般会計では、小中学校の空調設備整備事業やセントラル開発に係る道路築造事業費及び組合助成金等を翌年度へ繰り越したことで、翌年度への繰越財源が前年度を大きく上回り、結果として実質収支が減少し、黒字率が前年度と比較して低下した。</a:t>
          </a:r>
        </a:p>
        <a:p>
          <a:r>
            <a:rPr kumimoji="1" lang="ja-JP" altLang="en-US" sz="1400">
              <a:latin typeface="ＭＳ ゴシック" pitchFamily="49" charset="-128"/>
              <a:ea typeface="ＭＳ ゴシック" pitchFamily="49" charset="-128"/>
            </a:rPr>
            <a:t>　また、国民健康保険特別会計では、被保険者数の減少による歳入の減が歳出の減を上回ったことにより、黒字率が前年度と比較して低下した。歳入では、基金繰入金、県支出金で大きな減額が、歳出では、保険給付費で大きな減額があ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45" t="s">
        <v>79</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1"/>
      <c r="DK1" s="181"/>
      <c r="DL1" s="181"/>
      <c r="DM1" s="181"/>
      <c r="DN1" s="181"/>
      <c r="DO1" s="181"/>
    </row>
    <row r="2" spans="1:119" ht="24.75" thickBot="1" x14ac:dyDescent="0.2">
      <c r="A2" s="180"/>
      <c r="B2" s="183" t="s">
        <v>80</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46" t="s">
        <v>81</v>
      </c>
      <c r="C3" s="647"/>
      <c r="D3" s="647"/>
      <c r="E3" s="648"/>
      <c r="F3" s="648"/>
      <c r="G3" s="648"/>
      <c r="H3" s="648"/>
      <c r="I3" s="648"/>
      <c r="J3" s="648"/>
      <c r="K3" s="648"/>
      <c r="L3" s="648" t="s">
        <v>82</v>
      </c>
      <c r="M3" s="648"/>
      <c r="N3" s="648"/>
      <c r="O3" s="648"/>
      <c r="P3" s="648"/>
      <c r="Q3" s="648"/>
      <c r="R3" s="651"/>
      <c r="S3" s="651"/>
      <c r="T3" s="651"/>
      <c r="U3" s="651"/>
      <c r="V3" s="652"/>
      <c r="W3" s="542" t="s">
        <v>83</v>
      </c>
      <c r="X3" s="543"/>
      <c r="Y3" s="543"/>
      <c r="Z3" s="543"/>
      <c r="AA3" s="543"/>
      <c r="AB3" s="647"/>
      <c r="AC3" s="651" t="s">
        <v>84</v>
      </c>
      <c r="AD3" s="543"/>
      <c r="AE3" s="543"/>
      <c r="AF3" s="543"/>
      <c r="AG3" s="543"/>
      <c r="AH3" s="543"/>
      <c r="AI3" s="543"/>
      <c r="AJ3" s="543"/>
      <c r="AK3" s="543"/>
      <c r="AL3" s="613"/>
      <c r="AM3" s="542" t="s">
        <v>85</v>
      </c>
      <c r="AN3" s="543"/>
      <c r="AO3" s="543"/>
      <c r="AP3" s="543"/>
      <c r="AQ3" s="543"/>
      <c r="AR3" s="543"/>
      <c r="AS3" s="543"/>
      <c r="AT3" s="543"/>
      <c r="AU3" s="543"/>
      <c r="AV3" s="543"/>
      <c r="AW3" s="543"/>
      <c r="AX3" s="613"/>
      <c r="AY3" s="605" t="s">
        <v>1</v>
      </c>
      <c r="AZ3" s="606"/>
      <c r="BA3" s="606"/>
      <c r="BB3" s="606"/>
      <c r="BC3" s="606"/>
      <c r="BD3" s="606"/>
      <c r="BE3" s="606"/>
      <c r="BF3" s="606"/>
      <c r="BG3" s="606"/>
      <c r="BH3" s="606"/>
      <c r="BI3" s="606"/>
      <c r="BJ3" s="606"/>
      <c r="BK3" s="606"/>
      <c r="BL3" s="606"/>
      <c r="BM3" s="655"/>
      <c r="BN3" s="542" t="s">
        <v>86</v>
      </c>
      <c r="BO3" s="543"/>
      <c r="BP3" s="543"/>
      <c r="BQ3" s="543"/>
      <c r="BR3" s="543"/>
      <c r="BS3" s="543"/>
      <c r="BT3" s="543"/>
      <c r="BU3" s="613"/>
      <c r="BV3" s="542" t="s">
        <v>87</v>
      </c>
      <c r="BW3" s="543"/>
      <c r="BX3" s="543"/>
      <c r="BY3" s="543"/>
      <c r="BZ3" s="543"/>
      <c r="CA3" s="543"/>
      <c r="CB3" s="543"/>
      <c r="CC3" s="613"/>
      <c r="CD3" s="605" t="s">
        <v>1</v>
      </c>
      <c r="CE3" s="606"/>
      <c r="CF3" s="606"/>
      <c r="CG3" s="606"/>
      <c r="CH3" s="606"/>
      <c r="CI3" s="606"/>
      <c r="CJ3" s="606"/>
      <c r="CK3" s="606"/>
      <c r="CL3" s="606"/>
      <c r="CM3" s="606"/>
      <c r="CN3" s="606"/>
      <c r="CO3" s="606"/>
      <c r="CP3" s="606"/>
      <c r="CQ3" s="606"/>
      <c r="CR3" s="606"/>
      <c r="CS3" s="655"/>
      <c r="CT3" s="542" t="s">
        <v>88</v>
      </c>
      <c r="CU3" s="543"/>
      <c r="CV3" s="543"/>
      <c r="CW3" s="543"/>
      <c r="CX3" s="543"/>
      <c r="CY3" s="543"/>
      <c r="CZ3" s="543"/>
      <c r="DA3" s="613"/>
      <c r="DB3" s="542" t="s">
        <v>89</v>
      </c>
      <c r="DC3" s="543"/>
      <c r="DD3" s="543"/>
      <c r="DE3" s="543"/>
      <c r="DF3" s="543"/>
      <c r="DG3" s="543"/>
      <c r="DH3" s="543"/>
      <c r="DI3" s="613"/>
      <c r="DJ3" s="180"/>
      <c r="DK3" s="180"/>
      <c r="DL3" s="180"/>
      <c r="DM3" s="180"/>
      <c r="DN3" s="180"/>
      <c r="DO3" s="180"/>
    </row>
    <row r="4" spans="1:119" ht="18.75" customHeight="1" x14ac:dyDescent="0.15">
      <c r="A4" s="181"/>
      <c r="B4" s="621"/>
      <c r="C4" s="622"/>
      <c r="D4" s="622"/>
      <c r="E4" s="623"/>
      <c r="F4" s="623"/>
      <c r="G4" s="623"/>
      <c r="H4" s="623"/>
      <c r="I4" s="623"/>
      <c r="J4" s="623"/>
      <c r="K4" s="623"/>
      <c r="L4" s="623"/>
      <c r="M4" s="623"/>
      <c r="N4" s="623"/>
      <c r="O4" s="623"/>
      <c r="P4" s="623"/>
      <c r="Q4" s="623"/>
      <c r="R4" s="627"/>
      <c r="S4" s="627"/>
      <c r="T4" s="627"/>
      <c r="U4" s="627"/>
      <c r="V4" s="628"/>
      <c r="W4" s="614"/>
      <c r="X4" s="425"/>
      <c r="Y4" s="425"/>
      <c r="Z4" s="425"/>
      <c r="AA4" s="425"/>
      <c r="AB4" s="622"/>
      <c r="AC4" s="627"/>
      <c r="AD4" s="425"/>
      <c r="AE4" s="425"/>
      <c r="AF4" s="425"/>
      <c r="AG4" s="425"/>
      <c r="AH4" s="425"/>
      <c r="AI4" s="425"/>
      <c r="AJ4" s="425"/>
      <c r="AK4" s="425"/>
      <c r="AL4" s="615"/>
      <c r="AM4" s="569"/>
      <c r="AN4" s="479"/>
      <c r="AO4" s="479"/>
      <c r="AP4" s="479"/>
      <c r="AQ4" s="479"/>
      <c r="AR4" s="479"/>
      <c r="AS4" s="479"/>
      <c r="AT4" s="479"/>
      <c r="AU4" s="479"/>
      <c r="AV4" s="479"/>
      <c r="AW4" s="479"/>
      <c r="AX4" s="654"/>
      <c r="AY4" s="455" t="s">
        <v>90</v>
      </c>
      <c r="AZ4" s="456"/>
      <c r="BA4" s="456"/>
      <c r="BB4" s="456"/>
      <c r="BC4" s="456"/>
      <c r="BD4" s="456"/>
      <c r="BE4" s="456"/>
      <c r="BF4" s="456"/>
      <c r="BG4" s="456"/>
      <c r="BH4" s="456"/>
      <c r="BI4" s="456"/>
      <c r="BJ4" s="456"/>
      <c r="BK4" s="456"/>
      <c r="BL4" s="456"/>
      <c r="BM4" s="457"/>
      <c r="BN4" s="458">
        <v>13346192</v>
      </c>
      <c r="BO4" s="459"/>
      <c r="BP4" s="459"/>
      <c r="BQ4" s="459"/>
      <c r="BR4" s="459"/>
      <c r="BS4" s="459"/>
      <c r="BT4" s="459"/>
      <c r="BU4" s="460"/>
      <c r="BV4" s="458">
        <v>12584857</v>
      </c>
      <c r="BW4" s="459"/>
      <c r="BX4" s="459"/>
      <c r="BY4" s="459"/>
      <c r="BZ4" s="459"/>
      <c r="CA4" s="459"/>
      <c r="CB4" s="459"/>
      <c r="CC4" s="460"/>
      <c r="CD4" s="639" t="s">
        <v>91</v>
      </c>
      <c r="CE4" s="640"/>
      <c r="CF4" s="640"/>
      <c r="CG4" s="640"/>
      <c r="CH4" s="640"/>
      <c r="CI4" s="640"/>
      <c r="CJ4" s="640"/>
      <c r="CK4" s="640"/>
      <c r="CL4" s="640"/>
      <c r="CM4" s="640"/>
      <c r="CN4" s="640"/>
      <c r="CO4" s="640"/>
      <c r="CP4" s="640"/>
      <c r="CQ4" s="640"/>
      <c r="CR4" s="640"/>
      <c r="CS4" s="641"/>
      <c r="CT4" s="642">
        <v>4.9000000000000004</v>
      </c>
      <c r="CU4" s="643"/>
      <c r="CV4" s="643"/>
      <c r="CW4" s="643"/>
      <c r="CX4" s="643"/>
      <c r="CY4" s="643"/>
      <c r="CZ4" s="643"/>
      <c r="DA4" s="644"/>
      <c r="DB4" s="642">
        <v>5.8</v>
      </c>
      <c r="DC4" s="643"/>
      <c r="DD4" s="643"/>
      <c r="DE4" s="643"/>
      <c r="DF4" s="643"/>
      <c r="DG4" s="643"/>
      <c r="DH4" s="643"/>
      <c r="DI4" s="644"/>
      <c r="DJ4" s="180"/>
      <c r="DK4" s="180"/>
      <c r="DL4" s="180"/>
      <c r="DM4" s="180"/>
      <c r="DN4" s="180"/>
      <c r="DO4" s="180"/>
    </row>
    <row r="5" spans="1:119" ht="18.75" customHeight="1" x14ac:dyDescent="0.15">
      <c r="A5" s="181"/>
      <c r="B5" s="649"/>
      <c r="C5" s="480"/>
      <c r="D5" s="480"/>
      <c r="E5" s="650"/>
      <c r="F5" s="650"/>
      <c r="G5" s="650"/>
      <c r="H5" s="650"/>
      <c r="I5" s="650"/>
      <c r="J5" s="650"/>
      <c r="K5" s="650"/>
      <c r="L5" s="650"/>
      <c r="M5" s="650"/>
      <c r="N5" s="650"/>
      <c r="O5" s="650"/>
      <c r="P5" s="650"/>
      <c r="Q5" s="650"/>
      <c r="R5" s="478"/>
      <c r="S5" s="478"/>
      <c r="T5" s="478"/>
      <c r="U5" s="478"/>
      <c r="V5" s="653"/>
      <c r="W5" s="569"/>
      <c r="X5" s="479"/>
      <c r="Y5" s="479"/>
      <c r="Z5" s="479"/>
      <c r="AA5" s="479"/>
      <c r="AB5" s="480"/>
      <c r="AC5" s="478"/>
      <c r="AD5" s="479"/>
      <c r="AE5" s="479"/>
      <c r="AF5" s="479"/>
      <c r="AG5" s="479"/>
      <c r="AH5" s="479"/>
      <c r="AI5" s="479"/>
      <c r="AJ5" s="479"/>
      <c r="AK5" s="479"/>
      <c r="AL5" s="654"/>
      <c r="AM5" s="532" t="s">
        <v>92</v>
      </c>
      <c r="AN5" s="437"/>
      <c r="AO5" s="437"/>
      <c r="AP5" s="437"/>
      <c r="AQ5" s="437"/>
      <c r="AR5" s="437"/>
      <c r="AS5" s="437"/>
      <c r="AT5" s="438"/>
      <c r="AU5" s="520" t="s">
        <v>93</v>
      </c>
      <c r="AV5" s="521"/>
      <c r="AW5" s="521"/>
      <c r="AX5" s="521"/>
      <c r="AY5" s="443" t="s">
        <v>94</v>
      </c>
      <c r="AZ5" s="444"/>
      <c r="BA5" s="444"/>
      <c r="BB5" s="444"/>
      <c r="BC5" s="444"/>
      <c r="BD5" s="444"/>
      <c r="BE5" s="444"/>
      <c r="BF5" s="444"/>
      <c r="BG5" s="444"/>
      <c r="BH5" s="444"/>
      <c r="BI5" s="444"/>
      <c r="BJ5" s="444"/>
      <c r="BK5" s="444"/>
      <c r="BL5" s="444"/>
      <c r="BM5" s="445"/>
      <c r="BN5" s="463">
        <v>12798782</v>
      </c>
      <c r="BO5" s="464"/>
      <c r="BP5" s="464"/>
      <c r="BQ5" s="464"/>
      <c r="BR5" s="464"/>
      <c r="BS5" s="464"/>
      <c r="BT5" s="464"/>
      <c r="BU5" s="465"/>
      <c r="BV5" s="463">
        <v>12074340</v>
      </c>
      <c r="BW5" s="464"/>
      <c r="BX5" s="464"/>
      <c r="BY5" s="464"/>
      <c r="BZ5" s="464"/>
      <c r="CA5" s="464"/>
      <c r="CB5" s="464"/>
      <c r="CC5" s="465"/>
      <c r="CD5" s="472" t="s">
        <v>95</v>
      </c>
      <c r="CE5" s="473"/>
      <c r="CF5" s="473"/>
      <c r="CG5" s="473"/>
      <c r="CH5" s="473"/>
      <c r="CI5" s="473"/>
      <c r="CJ5" s="473"/>
      <c r="CK5" s="473"/>
      <c r="CL5" s="473"/>
      <c r="CM5" s="473"/>
      <c r="CN5" s="473"/>
      <c r="CO5" s="473"/>
      <c r="CP5" s="473"/>
      <c r="CQ5" s="473"/>
      <c r="CR5" s="473"/>
      <c r="CS5" s="474"/>
      <c r="CT5" s="433">
        <v>91.2</v>
      </c>
      <c r="CU5" s="434"/>
      <c r="CV5" s="434"/>
      <c r="CW5" s="434"/>
      <c r="CX5" s="434"/>
      <c r="CY5" s="434"/>
      <c r="CZ5" s="434"/>
      <c r="DA5" s="435"/>
      <c r="DB5" s="433">
        <v>89.1</v>
      </c>
      <c r="DC5" s="434"/>
      <c r="DD5" s="434"/>
      <c r="DE5" s="434"/>
      <c r="DF5" s="434"/>
      <c r="DG5" s="434"/>
      <c r="DH5" s="434"/>
      <c r="DI5" s="435"/>
      <c r="DJ5" s="180"/>
      <c r="DK5" s="180"/>
      <c r="DL5" s="180"/>
      <c r="DM5" s="180"/>
      <c r="DN5" s="180"/>
      <c r="DO5" s="180"/>
    </row>
    <row r="6" spans="1:119" ht="18.75" customHeight="1" x14ac:dyDescent="0.15">
      <c r="A6" s="181"/>
      <c r="B6" s="619" t="s">
        <v>96</v>
      </c>
      <c r="C6" s="477"/>
      <c r="D6" s="477"/>
      <c r="E6" s="620"/>
      <c r="F6" s="620"/>
      <c r="G6" s="620"/>
      <c r="H6" s="620"/>
      <c r="I6" s="620"/>
      <c r="J6" s="620"/>
      <c r="K6" s="620"/>
      <c r="L6" s="620" t="s">
        <v>97</v>
      </c>
      <c r="M6" s="620"/>
      <c r="N6" s="620"/>
      <c r="O6" s="620"/>
      <c r="P6" s="620"/>
      <c r="Q6" s="620"/>
      <c r="R6" s="501"/>
      <c r="S6" s="501"/>
      <c r="T6" s="501"/>
      <c r="U6" s="501"/>
      <c r="V6" s="626"/>
      <c r="W6" s="554" t="s">
        <v>98</v>
      </c>
      <c r="X6" s="476"/>
      <c r="Y6" s="476"/>
      <c r="Z6" s="476"/>
      <c r="AA6" s="476"/>
      <c r="AB6" s="477"/>
      <c r="AC6" s="631" t="s">
        <v>99</v>
      </c>
      <c r="AD6" s="632"/>
      <c r="AE6" s="632"/>
      <c r="AF6" s="632"/>
      <c r="AG6" s="632"/>
      <c r="AH6" s="632"/>
      <c r="AI6" s="632"/>
      <c r="AJ6" s="632"/>
      <c r="AK6" s="632"/>
      <c r="AL6" s="633"/>
      <c r="AM6" s="532" t="s">
        <v>100</v>
      </c>
      <c r="AN6" s="437"/>
      <c r="AO6" s="437"/>
      <c r="AP6" s="437"/>
      <c r="AQ6" s="437"/>
      <c r="AR6" s="437"/>
      <c r="AS6" s="437"/>
      <c r="AT6" s="438"/>
      <c r="AU6" s="520" t="s">
        <v>101</v>
      </c>
      <c r="AV6" s="521"/>
      <c r="AW6" s="521"/>
      <c r="AX6" s="521"/>
      <c r="AY6" s="443" t="s">
        <v>102</v>
      </c>
      <c r="AZ6" s="444"/>
      <c r="BA6" s="444"/>
      <c r="BB6" s="444"/>
      <c r="BC6" s="444"/>
      <c r="BD6" s="444"/>
      <c r="BE6" s="444"/>
      <c r="BF6" s="444"/>
      <c r="BG6" s="444"/>
      <c r="BH6" s="444"/>
      <c r="BI6" s="444"/>
      <c r="BJ6" s="444"/>
      <c r="BK6" s="444"/>
      <c r="BL6" s="444"/>
      <c r="BM6" s="445"/>
      <c r="BN6" s="463">
        <v>547410</v>
      </c>
      <c r="BO6" s="464"/>
      <c r="BP6" s="464"/>
      <c r="BQ6" s="464"/>
      <c r="BR6" s="464"/>
      <c r="BS6" s="464"/>
      <c r="BT6" s="464"/>
      <c r="BU6" s="465"/>
      <c r="BV6" s="463">
        <v>510517</v>
      </c>
      <c r="BW6" s="464"/>
      <c r="BX6" s="464"/>
      <c r="BY6" s="464"/>
      <c r="BZ6" s="464"/>
      <c r="CA6" s="464"/>
      <c r="CB6" s="464"/>
      <c r="CC6" s="465"/>
      <c r="CD6" s="472" t="s">
        <v>103</v>
      </c>
      <c r="CE6" s="473"/>
      <c r="CF6" s="473"/>
      <c r="CG6" s="473"/>
      <c r="CH6" s="473"/>
      <c r="CI6" s="473"/>
      <c r="CJ6" s="473"/>
      <c r="CK6" s="473"/>
      <c r="CL6" s="473"/>
      <c r="CM6" s="473"/>
      <c r="CN6" s="473"/>
      <c r="CO6" s="473"/>
      <c r="CP6" s="473"/>
      <c r="CQ6" s="473"/>
      <c r="CR6" s="473"/>
      <c r="CS6" s="474"/>
      <c r="CT6" s="616">
        <v>96</v>
      </c>
      <c r="CU6" s="617"/>
      <c r="CV6" s="617"/>
      <c r="CW6" s="617"/>
      <c r="CX6" s="617"/>
      <c r="CY6" s="617"/>
      <c r="CZ6" s="617"/>
      <c r="DA6" s="618"/>
      <c r="DB6" s="616">
        <v>95.9</v>
      </c>
      <c r="DC6" s="617"/>
      <c r="DD6" s="617"/>
      <c r="DE6" s="617"/>
      <c r="DF6" s="617"/>
      <c r="DG6" s="617"/>
      <c r="DH6" s="617"/>
      <c r="DI6" s="618"/>
      <c r="DJ6" s="180"/>
      <c r="DK6" s="180"/>
      <c r="DL6" s="180"/>
      <c r="DM6" s="180"/>
      <c r="DN6" s="180"/>
      <c r="DO6" s="180"/>
    </row>
    <row r="7" spans="1:119" ht="18.75" customHeight="1" x14ac:dyDescent="0.15">
      <c r="A7" s="181"/>
      <c r="B7" s="621"/>
      <c r="C7" s="622"/>
      <c r="D7" s="622"/>
      <c r="E7" s="623"/>
      <c r="F7" s="623"/>
      <c r="G7" s="623"/>
      <c r="H7" s="623"/>
      <c r="I7" s="623"/>
      <c r="J7" s="623"/>
      <c r="K7" s="623"/>
      <c r="L7" s="623"/>
      <c r="M7" s="623"/>
      <c r="N7" s="623"/>
      <c r="O7" s="623"/>
      <c r="P7" s="623"/>
      <c r="Q7" s="623"/>
      <c r="R7" s="627"/>
      <c r="S7" s="627"/>
      <c r="T7" s="627"/>
      <c r="U7" s="627"/>
      <c r="V7" s="628"/>
      <c r="W7" s="614"/>
      <c r="X7" s="425"/>
      <c r="Y7" s="425"/>
      <c r="Z7" s="425"/>
      <c r="AA7" s="425"/>
      <c r="AB7" s="622"/>
      <c r="AC7" s="634"/>
      <c r="AD7" s="426"/>
      <c r="AE7" s="426"/>
      <c r="AF7" s="426"/>
      <c r="AG7" s="426"/>
      <c r="AH7" s="426"/>
      <c r="AI7" s="426"/>
      <c r="AJ7" s="426"/>
      <c r="AK7" s="426"/>
      <c r="AL7" s="635"/>
      <c r="AM7" s="532" t="s">
        <v>104</v>
      </c>
      <c r="AN7" s="437"/>
      <c r="AO7" s="437"/>
      <c r="AP7" s="437"/>
      <c r="AQ7" s="437"/>
      <c r="AR7" s="437"/>
      <c r="AS7" s="437"/>
      <c r="AT7" s="438"/>
      <c r="AU7" s="520" t="s">
        <v>105</v>
      </c>
      <c r="AV7" s="521"/>
      <c r="AW7" s="521"/>
      <c r="AX7" s="521"/>
      <c r="AY7" s="443" t="s">
        <v>106</v>
      </c>
      <c r="AZ7" s="444"/>
      <c r="BA7" s="444"/>
      <c r="BB7" s="444"/>
      <c r="BC7" s="444"/>
      <c r="BD7" s="444"/>
      <c r="BE7" s="444"/>
      <c r="BF7" s="444"/>
      <c r="BG7" s="444"/>
      <c r="BH7" s="444"/>
      <c r="BI7" s="444"/>
      <c r="BJ7" s="444"/>
      <c r="BK7" s="444"/>
      <c r="BL7" s="444"/>
      <c r="BM7" s="445"/>
      <c r="BN7" s="463">
        <v>140422</v>
      </c>
      <c r="BO7" s="464"/>
      <c r="BP7" s="464"/>
      <c r="BQ7" s="464"/>
      <c r="BR7" s="464"/>
      <c r="BS7" s="464"/>
      <c r="BT7" s="464"/>
      <c r="BU7" s="465"/>
      <c r="BV7" s="463">
        <v>26937</v>
      </c>
      <c r="BW7" s="464"/>
      <c r="BX7" s="464"/>
      <c r="BY7" s="464"/>
      <c r="BZ7" s="464"/>
      <c r="CA7" s="464"/>
      <c r="CB7" s="464"/>
      <c r="CC7" s="465"/>
      <c r="CD7" s="472" t="s">
        <v>107</v>
      </c>
      <c r="CE7" s="473"/>
      <c r="CF7" s="473"/>
      <c r="CG7" s="473"/>
      <c r="CH7" s="473"/>
      <c r="CI7" s="473"/>
      <c r="CJ7" s="473"/>
      <c r="CK7" s="473"/>
      <c r="CL7" s="473"/>
      <c r="CM7" s="473"/>
      <c r="CN7" s="473"/>
      <c r="CO7" s="473"/>
      <c r="CP7" s="473"/>
      <c r="CQ7" s="473"/>
      <c r="CR7" s="473"/>
      <c r="CS7" s="474"/>
      <c r="CT7" s="463">
        <v>8274315</v>
      </c>
      <c r="CU7" s="464"/>
      <c r="CV7" s="464"/>
      <c r="CW7" s="464"/>
      <c r="CX7" s="464"/>
      <c r="CY7" s="464"/>
      <c r="CZ7" s="464"/>
      <c r="DA7" s="465"/>
      <c r="DB7" s="463">
        <v>8271835</v>
      </c>
      <c r="DC7" s="464"/>
      <c r="DD7" s="464"/>
      <c r="DE7" s="464"/>
      <c r="DF7" s="464"/>
      <c r="DG7" s="464"/>
      <c r="DH7" s="464"/>
      <c r="DI7" s="465"/>
      <c r="DJ7" s="180"/>
      <c r="DK7" s="180"/>
      <c r="DL7" s="180"/>
      <c r="DM7" s="180"/>
      <c r="DN7" s="180"/>
      <c r="DO7" s="180"/>
    </row>
    <row r="8" spans="1:119" ht="18.75" customHeight="1" thickBot="1" x14ac:dyDescent="0.2">
      <c r="A8" s="181"/>
      <c r="B8" s="624"/>
      <c r="C8" s="555"/>
      <c r="D8" s="555"/>
      <c r="E8" s="625"/>
      <c r="F8" s="625"/>
      <c r="G8" s="625"/>
      <c r="H8" s="625"/>
      <c r="I8" s="625"/>
      <c r="J8" s="625"/>
      <c r="K8" s="625"/>
      <c r="L8" s="625"/>
      <c r="M8" s="625"/>
      <c r="N8" s="625"/>
      <c r="O8" s="625"/>
      <c r="P8" s="625"/>
      <c r="Q8" s="625"/>
      <c r="R8" s="629"/>
      <c r="S8" s="629"/>
      <c r="T8" s="629"/>
      <c r="U8" s="629"/>
      <c r="V8" s="630"/>
      <c r="W8" s="544"/>
      <c r="X8" s="545"/>
      <c r="Y8" s="545"/>
      <c r="Z8" s="545"/>
      <c r="AA8" s="545"/>
      <c r="AB8" s="555"/>
      <c r="AC8" s="636"/>
      <c r="AD8" s="637"/>
      <c r="AE8" s="637"/>
      <c r="AF8" s="637"/>
      <c r="AG8" s="637"/>
      <c r="AH8" s="637"/>
      <c r="AI8" s="637"/>
      <c r="AJ8" s="637"/>
      <c r="AK8" s="637"/>
      <c r="AL8" s="638"/>
      <c r="AM8" s="532" t="s">
        <v>108</v>
      </c>
      <c r="AN8" s="437"/>
      <c r="AO8" s="437"/>
      <c r="AP8" s="437"/>
      <c r="AQ8" s="437"/>
      <c r="AR8" s="437"/>
      <c r="AS8" s="437"/>
      <c r="AT8" s="438"/>
      <c r="AU8" s="520" t="s">
        <v>105</v>
      </c>
      <c r="AV8" s="521"/>
      <c r="AW8" s="521"/>
      <c r="AX8" s="521"/>
      <c r="AY8" s="443" t="s">
        <v>109</v>
      </c>
      <c r="AZ8" s="444"/>
      <c r="BA8" s="444"/>
      <c r="BB8" s="444"/>
      <c r="BC8" s="444"/>
      <c r="BD8" s="444"/>
      <c r="BE8" s="444"/>
      <c r="BF8" s="444"/>
      <c r="BG8" s="444"/>
      <c r="BH8" s="444"/>
      <c r="BI8" s="444"/>
      <c r="BJ8" s="444"/>
      <c r="BK8" s="444"/>
      <c r="BL8" s="444"/>
      <c r="BM8" s="445"/>
      <c r="BN8" s="463">
        <v>406988</v>
      </c>
      <c r="BO8" s="464"/>
      <c r="BP8" s="464"/>
      <c r="BQ8" s="464"/>
      <c r="BR8" s="464"/>
      <c r="BS8" s="464"/>
      <c r="BT8" s="464"/>
      <c r="BU8" s="465"/>
      <c r="BV8" s="463">
        <v>483580</v>
      </c>
      <c r="BW8" s="464"/>
      <c r="BX8" s="464"/>
      <c r="BY8" s="464"/>
      <c r="BZ8" s="464"/>
      <c r="CA8" s="464"/>
      <c r="CB8" s="464"/>
      <c r="CC8" s="465"/>
      <c r="CD8" s="472" t="s">
        <v>110</v>
      </c>
      <c r="CE8" s="473"/>
      <c r="CF8" s="473"/>
      <c r="CG8" s="473"/>
      <c r="CH8" s="473"/>
      <c r="CI8" s="473"/>
      <c r="CJ8" s="473"/>
      <c r="CK8" s="473"/>
      <c r="CL8" s="473"/>
      <c r="CM8" s="473"/>
      <c r="CN8" s="473"/>
      <c r="CO8" s="473"/>
      <c r="CP8" s="473"/>
      <c r="CQ8" s="473"/>
      <c r="CR8" s="473"/>
      <c r="CS8" s="474"/>
      <c r="CT8" s="576">
        <v>0.9</v>
      </c>
      <c r="CU8" s="577"/>
      <c r="CV8" s="577"/>
      <c r="CW8" s="577"/>
      <c r="CX8" s="577"/>
      <c r="CY8" s="577"/>
      <c r="CZ8" s="577"/>
      <c r="DA8" s="578"/>
      <c r="DB8" s="576">
        <v>0.9</v>
      </c>
      <c r="DC8" s="577"/>
      <c r="DD8" s="577"/>
      <c r="DE8" s="577"/>
      <c r="DF8" s="577"/>
      <c r="DG8" s="577"/>
      <c r="DH8" s="577"/>
      <c r="DI8" s="578"/>
      <c r="DJ8" s="180"/>
      <c r="DK8" s="180"/>
      <c r="DL8" s="180"/>
      <c r="DM8" s="180"/>
      <c r="DN8" s="180"/>
      <c r="DO8" s="180"/>
    </row>
    <row r="9" spans="1:119" ht="18.75" customHeight="1" thickBot="1" x14ac:dyDescent="0.2">
      <c r="A9" s="181"/>
      <c r="B9" s="605" t="s">
        <v>111</v>
      </c>
      <c r="C9" s="606"/>
      <c r="D9" s="606"/>
      <c r="E9" s="606"/>
      <c r="F9" s="606"/>
      <c r="G9" s="606"/>
      <c r="H9" s="606"/>
      <c r="I9" s="606"/>
      <c r="J9" s="606"/>
      <c r="K9" s="526"/>
      <c r="L9" s="607" t="s">
        <v>112</v>
      </c>
      <c r="M9" s="608"/>
      <c r="N9" s="608"/>
      <c r="O9" s="608"/>
      <c r="P9" s="608"/>
      <c r="Q9" s="609"/>
      <c r="R9" s="610">
        <v>42858</v>
      </c>
      <c r="S9" s="611"/>
      <c r="T9" s="611"/>
      <c r="U9" s="611"/>
      <c r="V9" s="612"/>
      <c r="W9" s="542" t="s">
        <v>113</v>
      </c>
      <c r="X9" s="543"/>
      <c r="Y9" s="543"/>
      <c r="Z9" s="543"/>
      <c r="AA9" s="543"/>
      <c r="AB9" s="543"/>
      <c r="AC9" s="543"/>
      <c r="AD9" s="543"/>
      <c r="AE9" s="543"/>
      <c r="AF9" s="543"/>
      <c r="AG9" s="543"/>
      <c r="AH9" s="543"/>
      <c r="AI9" s="543"/>
      <c r="AJ9" s="543"/>
      <c r="AK9" s="543"/>
      <c r="AL9" s="613"/>
      <c r="AM9" s="532" t="s">
        <v>114</v>
      </c>
      <c r="AN9" s="437"/>
      <c r="AO9" s="437"/>
      <c r="AP9" s="437"/>
      <c r="AQ9" s="437"/>
      <c r="AR9" s="437"/>
      <c r="AS9" s="437"/>
      <c r="AT9" s="438"/>
      <c r="AU9" s="520" t="s">
        <v>115</v>
      </c>
      <c r="AV9" s="521"/>
      <c r="AW9" s="521"/>
      <c r="AX9" s="521"/>
      <c r="AY9" s="443" t="s">
        <v>116</v>
      </c>
      <c r="AZ9" s="444"/>
      <c r="BA9" s="444"/>
      <c r="BB9" s="444"/>
      <c r="BC9" s="444"/>
      <c r="BD9" s="444"/>
      <c r="BE9" s="444"/>
      <c r="BF9" s="444"/>
      <c r="BG9" s="444"/>
      <c r="BH9" s="444"/>
      <c r="BI9" s="444"/>
      <c r="BJ9" s="444"/>
      <c r="BK9" s="444"/>
      <c r="BL9" s="444"/>
      <c r="BM9" s="445"/>
      <c r="BN9" s="463">
        <v>-68253</v>
      </c>
      <c r="BO9" s="464"/>
      <c r="BP9" s="464"/>
      <c r="BQ9" s="464"/>
      <c r="BR9" s="464"/>
      <c r="BS9" s="464"/>
      <c r="BT9" s="464"/>
      <c r="BU9" s="465"/>
      <c r="BV9" s="463">
        <v>149469</v>
      </c>
      <c r="BW9" s="464"/>
      <c r="BX9" s="464"/>
      <c r="BY9" s="464"/>
      <c r="BZ9" s="464"/>
      <c r="CA9" s="464"/>
      <c r="CB9" s="464"/>
      <c r="CC9" s="465"/>
      <c r="CD9" s="472" t="s">
        <v>117</v>
      </c>
      <c r="CE9" s="473"/>
      <c r="CF9" s="473"/>
      <c r="CG9" s="473"/>
      <c r="CH9" s="473"/>
      <c r="CI9" s="473"/>
      <c r="CJ9" s="473"/>
      <c r="CK9" s="473"/>
      <c r="CL9" s="473"/>
      <c r="CM9" s="473"/>
      <c r="CN9" s="473"/>
      <c r="CO9" s="473"/>
      <c r="CP9" s="473"/>
      <c r="CQ9" s="473"/>
      <c r="CR9" s="473"/>
      <c r="CS9" s="474"/>
      <c r="CT9" s="433">
        <v>7.5</v>
      </c>
      <c r="CU9" s="434"/>
      <c r="CV9" s="434"/>
      <c r="CW9" s="434"/>
      <c r="CX9" s="434"/>
      <c r="CY9" s="434"/>
      <c r="CZ9" s="434"/>
      <c r="DA9" s="435"/>
      <c r="DB9" s="433">
        <v>9</v>
      </c>
      <c r="DC9" s="434"/>
      <c r="DD9" s="434"/>
      <c r="DE9" s="434"/>
      <c r="DF9" s="434"/>
      <c r="DG9" s="434"/>
      <c r="DH9" s="434"/>
      <c r="DI9" s="435"/>
      <c r="DJ9" s="180"/>
      <c r="DK9" s="180"/>
      <c r="DL9" s="180"/>
      <c r="DM9" s="180"/>
      <c r="DN9" s="180"/>
      <c r="DO9" s="180"/>
    </row>
    <row r="10" spans="1:119" ht="18.75" customHeight="1" thickBot="1" x14ac:dyDescent="0.2">
      <c r="A10" s="181"/>
      <c r="B10" s="605"/>
      <c r="C10" s="606"/>
      <c r="D10" s="606"/>
      <c r="E10" s="606"/>
      <c r="F10" s="606"/>
      <c r="G10" s="606"/>
      <c r="H10" s="606"/>
      <c r="I10" s="606"/>
      <c r="J10" s="606"/>
      <c r="K10" s="526"/>
      <c r="L10" s="436" t="s">
        <v>118</v>
      </c>
      <c r="M10" s="437"/>
      <c r="N10" s="437"/>
      <c r="O10" s="437"/>
      <c r="P10" s="437"/>
      <c r="Q10" s="438"/>
      <c r="R10" s="439">
        <v>41851</v>
      </c>
      <c r="S10" s="440"/>
      <c r="T10" s="440"/>
      <c r="U10" s="440"/>
      <c r="V10" s="442"/>
      <c r="W10" s="614"/>
      <c r="X10" s="425"/>
      <c r="Y10" s="425"/>
      <c r="Z10" s="425"/>
      <c r="AA10" s="425"/>
      <c r="AB10" s="425"/>
      <c r="AC10" s="425"/>
      <c r="AD10" s="425"/>
      <c r="AE10" s="425"/>
      <c r="AF10" s="425"/>
      <c r="AG10" s="425"/>
      <c r="AH10" s="425"/>
      <c r="AI10" s="425"/>
      <c r="AJ10" s="425"/>
      <c r="AK10" s="425"/>
      <c r="AL10" s="615"/>
      <c r="AM10" s="532" t="s">
        <v>119</v>
      </c>
      <c r="AN10" s="437"/>
      <c r="AO10" s="437"/>
      <c r="AP10" s="437"/>
      <c r="AQ10" s="437"/>
      <c r="AR10" s="437"/>
      <c r="AS10" s="437"/>
      <c r="AT10" s="438"/>
      <c r="AU10" s="520" t="s">
        <v>120</v>
      </c>
      <c r="AV10" s="521"/>
      <c r="AW10" s="521"/>
      <c r="AX10" s="521"/>
      <c r="AY10" s="443" t="s">
        <v>121</v>
      </c>
      <c r="AZ10" s="444"/>
      <c r="BA10" s="444"/>
      <c r="BB10" s="444"/>
      <c r="BC10" s="444"/>
      <c r="BD10" s="444"/>
      <c r="BE10" s="444"/>
      <c r="BF10" s="444"/>
      <c r="BG10" s="444"/>
      <c r="BH10" s="444"/>
      <c r="BI10" s="444"/>
      <c r="BJ10" s="444"/>
      <c r="BK10" s="444"/>
      <c r="BL10" s="444"/>
      <c r="BM10" s="445"/>
      <c r="BN10" s="463">
        <v>979</v>
      </c>
      <c r="BO10" s="464"/>
      <c r="BP10" s="464"/>
      <c r="BQ10" s="464"/>
      <c r="BR10" s="464"/>
      <c r="BS10" s="464"/>
      <c r="BT10" s="464"/>
      <c r="BU10" s="465"/>
      <c r="BV10" s="463">
        <v>541</v>
      </c>
      <c r="BW10" s="464"/>
      <c r="BX10" s="464"/>
      <c r="BY10" s="464"/>
      <c r="BZ10" s="464"/>
      <c r="CA10" s="464"/>
      <c r="CB10" s="464"/>
      <c r="CC10" s="465"/>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605"/>
      <c r="C11" s="606"/>
      <c r="D11" s="606"/>
      <c r="E11" s="606"/>
      <c r="F11" s="606"/>
      <c r="G11" s="606"/>
      <c r="H11" s="606"/>
      <c r="I11" s="606"/>
      <c r="J11" s="606"/>
      <c r="K11" s="526"/>
      <c r="L11" s="509" t="s">
        <v>123</v>
      </c>
      <c r="M11" s="510"/>
      <c r="N11" s="510"/>
      <c r="O11" s="510"/>
      <c r="P11" s="510"/>
      <c r="Q11" s="511"/>
      <c r="R11" s="602" t="s">
        <v>124</v>
      </c>
      <c r="S11" s="603"/>
      <c r="T11" s="603"/>
      <c r="U11" s="603"/>
      <c r="V11" s="604"/>
      <c r="W11" s="614"/>
      <c r="X11" s="425"/>
      <c r="Y11" s="425"/>
      <c r="Z11" s="425"/>
      <c r="AA11" s="425"/>
      <c r="AB11" s="425"/>
      <c r="AC11" s="425"/>
      <c r="AD11" s="425"/>
      <c r="AE11" s="425"/>
      <c r="AF11" s="425"/>
      <c r="AG11" s="425"/>
      <c r="AH11" s="425"/>
      <c r="AI11" s="425"/>
      <c r="AJ11" s="425"/>
      <c r="AK11" s="425"/>
      <c r="AL11" s="615"/>
      <c r="AM11" s="532" t="s">
        <v>125</v>
      </c>
      <c r="AN11" s="437"/>
      <c r="AO11" s="437"/>
      <c r="AP11" s="437"/>
      <c r="AQ11" s="437"/>
      <c r="AR11" s="437"/>
      <c r="AS11" s="437"/>
      <c r="AT11" s="438"/>
      <c r="AU11" s="520" t="s">
        <v>126</v>
      </c>
      <c r="AV11" s="521"/>
      <c r="AW11" s="521"/>
      <c r="AX11" s="521"/>
      <c r="AY11" s="443" t="s">
        <v>127</v>
      </c>
      <c r="AZ11" s="444"/>
      <c r="BA11" s="444"/>
      <c r="BB11" s="444"/>
      <c r="BC11" s="444"/>
      <c r="BD11" s="444"/>
      <c r="BE11" s="444"/>
      <c r="BF11" s="444"/>
      <c r="BG11" s="444"/>
      <c r="BH11" s="444"/>
      <c r="BI11" s="444"/>
      <c r="BJ11" s="444"/>
      <c r="BK11" s="444"/>
      <c r="BL11" s="444"/>
      <c r="BM11" s="445"/>
      <c r="BN11" s="463">
        <v>0</v>
      </c>
      <c r="BO11" s="464"/>
      <c r="BP11" s="464"/>
      <c r="BQ11" s="464"/>
      <c r="BR11" s="464"/>
      <c r="BS11" s="464"/>
      <c r="BT11" s="464"/>
      <c r="BU11" s="465"/>
      <c r="BV11" s="463">
        <v>0</v>
      </c>
      <c r="BW11" s="464"/>
      <c r="BX11" s="464"/>
      <c r="BY11" s="464"/>
      <c r="BZ11" s="464"/>
      <c r="CA11" s="464"/>
      <c r="CB11" s="464"/>
      <c r="CC11" s="465"/>
      <c r="CD11" s="472" t="s">
        <v>128</v>
      </c>
      <c r="CE11" s="473"/>
      <c r="CF11" s="473"/>
      <c r="CG11" s="473"/>
      <c r="CH11" s="473"/>
      <c r="CI11" s="473"/>
      <c r="CJ11" s="473"/>
      <c r="CK11" s="473"/>
      <c r="CL11" s="473"/>
      <c r="CM11" s="473"/>
      <c r="CN11" s="473"/>
      <c r="CO11" s="473"/>
      <c r="CP11" s="473"/>
      <c r="CQ11" s="473"/>
      <c r="CR11" s="473"/>
      <c r="CS11" s="474"/>
      <c r="CT11" s="576" t="s">
        <v>129</v>
      </c>
      <c r="CU11" s="577"/>
      <c r="CV11" s="577"/>
      <c r="CW11" s="577"/>
      <c r="CX11" s="577"/>
      <c r="CY11" s="577"/>
      <c r="CZ11" s="577"/>
      <c r="DA11" s="578"/>
      <c r="DB11" s="576" t="s">
        <v>129</v>
      </c>
      <c r="DC11" s="577"/>
      <c r="DD11" s="577"/>
      <c r="DE11" s="577"/>
      <c r="DF11" s="577"/>
      <c r="DG11" s="577"/>
      <c r="DH11" s="577"/>
      <c r="DI11" s="578"/>
      <c r="DJ11" s="180"/>
      <c r="DK11" s="180"/>
      <c r="DL11" s="180"/>
      <c r="DM11" s="180"/>
      <c r="DN11" s="180"/>
      <c r="DO11" s="180"/>
    </row>
    <row r="12" spans="1:119" ht="18.75" customHeight="1" x14ac:dyDescent="0.15">
      <c r="A12" s="181"/>
      <c r="B12" s="579" t="s">
        <v>130</v>
      </c>
      <c r="C12" s="580"/>
      <c r="D12" s="580"/>
      <c r="E12" s="580"/>
      <c r="F12" s="580"/>
      <c r="G12" s="580"/>
      <c r="H12" s="580"/>
      <c r="I12" s="580"/>
      <c r="J12" s="580"/>
      <c r="K12" s="581"/>
      <c r="L12" s="588" t="s">
        <v>131</v>
      </c>
      <c r="M12" s="589"/>
      <c r="N12" s="589"/>
      <c r="O12" s="589"/>
      <c r="P12" s="589"/>
      <c r="Q12" s="590"/>
      <c r="R12" s="591">
        <v>44085</v>
      </c>
      <c r="S12" s="592"/>
      <c r="T12" s="592"/>
      <c r="U12" s="592"/>
      <c r="V12" s="593"/>
      <c r="W12" s="594" t="s">
        <v>1</v>
      </c>
      <c r="X12" s="521"/>
      <c r="Y12" s="521"/>
      <c r="Z12" s="521"/>
      <c r="AA12" s="521"/>
      <c r="AB12" s="595"/>
      <c r="AC12" s="596" t="s">
        <v>132</v>
      </c>
      <c r="AD12" s="597"/>
      <c r="AE12" s="597"/>
      <c r="AF12" s="597"/>
      <c r="AG12" s="598"/>
      <c r="AH12" s="596" t="s">
        <v>133</v>
      </c>
      <c r="AI12" s="597"/>
      <c r="AJ12" s="597"/>
      <c r="AK12" s="597"/>
      <c r="AL12" s="599"/>
      <c r="AM12" s="532" t="s">
        <v>134</v>
      </c>
      <c r="AN12" s="437"/>
      <c r="AO12" s="437"/>
      <c r="AP12" s="437"/>
      <c r="AQ12" s="437"/>
      <c r="AR12" s="437"/>
      <c r="AS12" s="437"/>
      <c r="AT12" s="438"/>
      <c r="AU12" s="520" t="s">
        <v>93</v>
      </c>
      <c r="AV12" s="521"/>
      <c r="AW12" s="521"/>
      <c r="AX12" s="521"/>
      <c r="AY12" s="443" t="s">
        <v>135</v>
      </c>
      <c r="AZ12" s="444"/>
      <c r="BA12" s="444"/>
      <c r="BB12" s="444"/>
      <c r="BC12" s="444"/>
      <c r="BD12" s="444"/>
      <c r="BE12" s="444"/>
      <c r="BF12" s="444"/>
      <c r="BG12" s="444"/>
      <c r="BH12" s="444"/>
      <c r="BI12" s="444"/>
      <c r="BJ12" s="444"/>
      <c r="BK12" s="444"/>
      <c r="BL12" s="444"/>
      <c r="BM12" s="445"/>
      <c r="BN12" s="463">
        <v>330067</v>
      </c>
      <c r="BO12" s="464"/>
      <c r="BP12" s="464"/>
      <c r="BQ12" s="464"/>
      <c r="BR12" s="464"/>
      <c r="BS12" s="464"/>
      <c r="BT12" s="464"/>
      <c r="BU12" s="465"/>
      <c r="BV12" s="463">
        <v>192981</v>
      </c>
      <c r="BW12" s="464"/>
      <c r="BX12" s="464"/>
      <c r="BY12" s="464"/>
      <c r="BZ12" s="464"/>
      <c r="CA12" s="464"/>
      <c r="CB12" s="464"/>
      <c r="CC12" s="465"/>
      <c r="CD12" s="472" t="s">
        <v>136</v>
      </c>
      <c r="CE12" s="473"/>
      <c r="CF12" s="473"/>
      <c r="CG12" s="473"/>
      <c r="CH12" s="473"/>
      <c r="CI12" s="473"/>
      <c r="CJ12" s="473"/>
      <c r="CK12" s="473"/>
      <c r="CL12" s="473"/>
      <c r="CM12" s="473"/>
      <c r="CN12" s="473"/>
      <c r="CO12" s="473"/>
      <c r="CP12" s="473"/>
      <c r="CQ12" s="473"/>
      <c r="CR12" s="473"/>
      <c r="CS12" s="474"/>
      <c r="CT12" s="576" t="s">
        <v>137</v>
      </c>
      <c r="CU12" s="577"/>
      <c r="CV12" s="577"/>
      <c r="CW12" s="577"/>
      <c r="CX12" s="577"/>
      <c r="CY12" s="577"/>
      <c r="CZ12" s="577"/>
      <c r="DA12" s="578"/>
      <c r="DB12" s="576" t="s">
        <v>138</v>
      </c>
      <c r="DC12" s="577"/>
      <c r="DD12" s="577"/>
      <c r="DE12" s="577"/>
      <c r="DF12" s="577"/>
      <c r="DG12" s="577"/>
      <c r="DH12" s="577"/>
      <c r="DI12" s="578"/>
      <c r="DJ12" s="180"/>
      <c r="DK12" s="180"/>
      <c r="DL12" s="180"/>
      <c r="DM12" s="180"/>
      <c r="DN12" s="180"/>
      <c r="DO12" s="180"/>
    </row>
    <row r="13" spans="1:119" ht="18.75" customHeight="1" x14ac:dyDescent="0.15">
      <c r="A13" s="181"/>
      <c r="B13" s="582"/>
      <c r="C13" s="583"/>
      <c r="D13" s="583"/>
      <c r="E13" s="583"/>
      <c r="F13" s="583"/>
      <c r="G13" s="583"/>
      <c r="H13" s="583"/>
      <c r="I13" s="583"/>
      <c r="J13" s="583"/>
      <c r="K13" s="584"/>
      <c r="L13" s="191"/>
      <c r="M13" s="563" t="s">
        <v>139</v>
      </c>
      <c r="N13" s="564"/>
      <c r="O13" s="564"/>
      <c r="P13" s="564"/>
      <c r="Q13" s="565"/>
      <c r="R13" s="566">
        <v>42723</v>
      </c>
      <c r="S13" s="567"/>
      <c r="T13" s="567"/>
      <c r="U13" s="567"/>
      <c r="V13" s="568"/>
      <c r="W13" s="554" t="s">
        <v>140</v>
      </c>
      <c r="X13" s="476"/>
      <c r="Y13" s="476"/>
      <c r="Z13" s="476"/>
      <c r="AA13" s="476"/>
      <c r="AB13" s="477"/>
      <c r="AC13" s="439">
        <v>239</v>
      </c>
      <c r="AD13" s="440"/>
      <c r="AE13" s="440"/>
      <c r="AF13" s="440"/>
      <c r="AG13" s="441"/>
      <c r="AH13" s="439">
        <v>257</v>
      </c>
      <c r="AI13" s="440"/>
      <c r="AJ13" s="440"/>
      <c r="AK13" s="440"/>
      <c r="AL13" s="442"/>
      <c r="AM13" s="532" t="s">
        <v>141</v>
      </c>
      <c r="AN13" s="437"/>
      <c r="AO13" s="437"/>
      <c r="AP13" s="437"/>
      <c r="AQ13" s="437"/>
      <c r="AR13" s="437"/>
      <c r="AS13" s="437"/>
      <c r="AT13" s="438"/>
      <c r="AU13" s="520" t="s">
        <v>142</v>
      </c>
      <c r="AV13" s="521"/>
      <c r="AW13" s="521"/>
      <c r="AX13" s="521"/>
      <c r="AY13" s="443" t="s">
        <v>143</v>
      </c>
      <c r="AZ13" s="444"/>
      <c r="BA13" s="444"/>
      <c r="BB13" s="444"/>
      <c r="BC13" s="444"/>
      <c r="BD13" s="444"/>
      <c r="BE13" s="444"/>
      <c r="BF13" s="444"/>
      <c r="BG13" s="444"/>
      <c r="BH13" s="444"/>
      <c r="BI13" s="444"/>
      <c r="BJ13" s="444"/>
      <c r="BK13" s="444"/>
      <c r="BL13" s="444"/>
      <c r="BM13" s="445"/>
      <c r="BN13" s="463">
        <v>-397341</v>
      </c>
      <c r="BO13" s="464"/>
      <c r="BP13" s="464"/>
      <c r="BQ13" s="464"/>
      <c r="BR13" s="464"/>
      <c r="BS13" s="464"/>
      <c r="BT13" s="464"/>
      <c r="BU13" s="465"/>
      <c r="BV13" s="463">
        <v>-42971</v>
      </c>
      <c r="BW13" s="464"/>
      <c r="BX13" s="464"/>
      <c r="BY13" s="464"/>
      <c r="BZ13" s="464"/>
      <c r="CA13" s="464"/>
      <c r="CB13" s="464"/>
      <c r="CC13" s="465"/>
      <c r="CD13" s="472" t="s">
        <v>144</v>
      </c>
      <c r="CE13" s="473"/>
      <c r="CF13" s="473"/>
      <c r="CG13" s="473"/>
      <c r="CH13" s="473"/>
      <c r="CI13" s="473"/>
      <c r="CJ13" s="473"/>
      <c r="CK13" s="473"/>
      <c r="CL13" s="473"/>
      <c r="CM13" s="473"/>
      <c r="CN13" s="473"/>
      <c r="CO13" s="473"/>
      <c r="CP13" s="473"/>
      <c r="CQ13" s="473"/>
      <c r="CR13" s="473"/>
      <c r="CS13" s="474"/>
      <c r="CT13" s="433">
        <v>2.5</v>
      </c>
      <c r="CU13" s="434"/>
      <c r="CV13" s="434"/>
      <c r="CW13" s="434"/>
      <c r="CX13" s="434"/>
      <c r="CY13" s="434"/>
      <c r="CZ13" s="434"/>
      <c r="DA13" s="435"/>
      <c r="DB13" s="433">
        <v>3.2</v>
      </c>
      <c r="DC13" s="434"/>
      <c r="DD13" s="434"/>
      <c r="DE13" s="434"/>
      <c r="DF13" s="434"/>
      <c r="DG13" s="434"/>
      <c r="DH13" s="434"/>
      <c r="DI13" s="435"/>
      <c r="DJ13" s="180"/>
      <c r="DK13" s="180"/>
      <c r="DL13" s="180"/>
      <c r="DM13" s="180"/>
      <c r="DN13" s="180"/>
      <c r="DO13" s="180"/>
    </row>
    <row r="14" spans="1:119" ht="18.75" customHeight="1" thickBot="1" x14ac:dyDescent="0.2">
      <c r="A14" s="181"/>
      <c r="B14" s="582"/>
      <c r="C14" s="583"/>
      <c r="D14" s="583"/>
      <c r="E14" s="583"/>
      <c r="F14" s="583"/>
      <c r="G14" s="583"/>
      <c r="H14" s="583"/>
      <c r="I14" s="583"/>
      <c r="J14" s="583"/>
      <c r="K14" s="584"/>
      <c r="L14" s="556" t="s">
        <v>145</v>
      </c>
      <c r="M14" s="600"/>
      <c r="N14" s="600"/>
      <c r="O14" s="600"/>
      <c r="P14" s="600"/>
      <c r="Q14" s="601"/>
      <c r="R14" s="566">
        <v>43722</v>
      </c>
      <c r="S14" s="567"/>
      <c r="T14" s="567"/>
      <c r="U14" s="567"/>
      <c r="V14" s="568"/>
      <c r="W14" s="569"/>
      <c r="X14" s="479"/>
      <c r="Y14" s="479"/>
      <c r="Z14" s="479"/>
      <c r="AA14" s="479"/>
      <c r="AB14" s="480"/>
      <c r="AC14" s="559">
        <v>1.2</v>
      </c>
      <c r="AD14" s="560"/>
      <c r="AE14" s="560"/>
      <c r="AF14" s="560"/>
      <c r="AG14" s="561"/>
      <c r="AH14" s="559">
        <v>1.3</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146</v>
      </c>
      <c r="CE14" s="470"/>
      <c r="CF14" s="470"/>
      <c r="CG14" s="470"/>
      <c r="CH14" s="470"/>
      <c r="CI14" s="470"/>
      <c r="CJ14" s="470"/>
      <c r="CK14" s="470"/>
      <c r="CL14" s="470"/>
      <c r="CM14" s="470"/>
      <c r="CN14" s="470"/>
      <c r="CO14" s="470"/>
      <c r="CP14" s="470"/>
      <c r="CQ14" s="470"/>
      <c r="CR14" s="470"/>
      <c r="CS14" s="471"/>
      <c r="CT14" s="570" t="s">
        <v>129</v>
      </c>
      <c r="CU14" s="571"/>
      <c r="CV14" s="571"/>
      <c r="CW14" s="571"/>
      <c r="CX14" s="571"/>
      <c r="CY14" s="571"/>
      <c r="CZ14" s="571"/>
      <c r="DA14" s="572"/>
      <c r="DB14" s="570" t="s">
        <v>129</v>
      </c>
      <c r="DC14" s="571"/>
      <c r="DD14" s="571"/>
      <c r="DE14" s="571"/>
      <c r="DF14" s="571"/>
      <c r="DG14" s="571"/>
      <c r="DH14" s="571"/>
      <c r="DI14" s="572"/>
      <c r="DJ14" s="180"/>
      <c r="DK14" s="180"/>
      <c r="DL14" s="180"/>
      <c r="DM14" s="180"/>
      <c r="DN14" s="180"/>
      <c r="DO14" s="180"/>
    </row>
    <row r="15" spans="1:119" ht="18.75" customHeight="1" x14ac:dyDescent="0.15">
      <c r="A15" s="181"/>
      <c r="B15" s="582"/>
      <c r="C15" s="583"/>
      <c r="D15" s="583"/>
      <c r="E15" s="583"/>
      <c r="F15" s="583"/>
      <c r="G15" s="583"/>
      <c r="H15" s="583"/>
      <c r="I15" s="583"/>
      <c r="J15" s="583"/>
      <c r="K15" s="584"/>
      <c r="L15" s="191"/>
      <c r="M15" s="563" t="s">
        <v>147</v>
      </c>
      <c r="N15" s="564"/>
      <c r="O15" s="564"/>
      <c r="P15" s="564"/>
      <c r="Q15" s="565"/>
      <c r="R15" s="566">
        <v>42552</v>
      </c>
      <c r="S15" s="567"/>
      <c r="T15" s="567"/>
      <c r="U15" s="567"/>
      <c r="V15" s="568"/>
      <c r="W15" s="554" t="s">
        <v>148</v>
      </c>
      <c r="X15" s="476"/>
      <c r="Y15" s="476"/>
      <c r="Z15" s="476"/>
      <c r="AA15" s="476"/>
      <c r="AB15" s="477"/>
      <c r="AC15" s="439">
        <v>7619</v>
      </c>
      <c r="AD15" s="440"/>
      <c r="AE15" s="440"/>
      <c r="AF15" s="440"/>
      <c r="AG15" s="441"/>
      <c r="AH15" s="439">
        <v>7567</v>
      </c>
      <c r="AI15" s="440"/>
      <c r="AJ15" s="440"/>
      <c r="AK15" s="440"/>
      <c r="AL15" s="442"/>
      <c r="AM15" s="532"/>
      <c r="AN15" s="437"/>
      <c r="AO15" s="437"/>
      <c r="AP15" s="437"/>
      <c r="AQ15" s="437"/>
      <c r="AR15" s="437"/>
      <c r="AS15" s="437"/>
      <c r="AT15" s="438"/>
      <c r="AU15" s="520"/>
      <c r="AV15" s="521"/>
      <c r="AW15" s="521"/>
      <c r="AX15" s="521"/>
      <c r="AY15" s="455" t="s">
        <v>149</v>
      </c>
      <c r="AZ15" s="456"/>
      <c r="BA15" s="456"/>
      <c r="BB15" s="456"/>
      <c r="BC15" s="456"/>
      <c r="BD15" s="456"/>
      <c r="BE15" s="456"/>
      <c r="BF15" s="456"/>
      <c r="BG15" s="456"/>
      <c r="BH15" s="456"/>
      <c r="BI15" s="456"/>
      <c r="BJ15" s="456"/>
      <c r="BK15" s="456"/>
      <c r="BL15" s="456"/>
      <c r="BM15" s="457"/>
      <c r="BN15" s="458">
        <v>5692585</v>
      </c>
      <c r="BO15" s="459"/>
      <c r="BP15" s="459"/>
      <c r="BQ15" s="459"/>
      <c r="BR15" s="459"/>
      <c r="BS15" s="459"/>
      <c r="BT15" s="459"/>
      <c r="BU15" s="460"/>
      <c r="BV15" s="458">
        <v>5497592</v>
      </c>
      <c r="BW15" s="459"/>
      <c r="BX15" s="459"/>
      <c r="BY15" s="459"/>
      <c r="BZ15" s="459"/>
      <c r="CA15" s="459"/>
      <c r="CB15" s="459"/>
      <c r="CC15" s="460"/>
      <c r="CD15" s="573" t="s">
        <v>150</v>
      </c>
      <c r="CE15" s="574"/>
      <c r="CF15" s="574"/>
      <c r="CG15" s="574"/>
      <c r="CH15" s="574"/>
      <c r="CI15" s="574"/>
      <c r="CJ15" s="574"/>
      <c r="CK15" s="574"/>
      <c r="CL15" s="574"/>
      <c r="CM15" s="574"/>
      <c r="CN15" s="574"/>
      <c r="CO15" s="574"/>
      <c r="CP15" s="574"/>
      <c r="CQ15" s="574"/>
      <c r="CR15" s="574"/>
      <c r="CS15" s="575"/>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82"/>
      <c r="C16" s="583"/>
      <c r="D16" s="583"/>
      <c r="E16" s="583"/>
      <c r="F16" s="583"/>
      <c r="G16" s="583"/>
      <c r="H16" s="583"/>
      <c r="I16" s="583"/>
      <c r="J16" s="583"/>
      <c r="K16" s="584"/>
      <c r="L16" s="556" t="s">
        <v>151</v>
      </c>
      <c r="M16" s="557"/>
      <c r="N16" s="557"/>
      <c r="O16" s="557"/>
      <c r="P16" s="557"/>
      <c r="Q16" s="558"/>
      <c r="R16" s="551" t="s">
        <v>152</v>
      </c>
      <c r="S16" s="552"/>
      <c r="T16" s="552"/>
      <c r="U16" s="552"/>
      <c r="V16" s="553"/>
      <c r="W16" s="569"/>
      <c r="X16" s="479"/>
      <c r="Y16" s="479"/>
      <c r="Z16" s="479"/>
      <c r="AA16" s="479"/>
      <c r="AB16" s="480"/>
      <c r="AC16" s="559">
        <v>37.4</v>
      </c>
      <c r="AD16" s="560"/>
      <c r="AE16" s="560"/>
      <c r="AF16" s="560"/>
      <c r="AG16" s="561"/>
      <c r="AH16" s="559">
        <v>37.9</v>
      </c>
      <c r="AI16" s="560"/>
      <c r="AJ16" s="560"/>
      <c r="AK16" s="560"/>
      <c r="AL16" s="562"/>
      <c r="AM16" s="532"/>
      <c r="AN16" s="437"/>
      <c r="AO16" s="437"/>
      <c r="AP16" s="437"/>
      <c r="AQ16" s="437"/>
      <c r="AR16" s="437"/>
      <c r="AS16" s="437"/>
      <c r="AT16" s="438"/>
      <c r="AU16" s="520"/>
      <c r="AV16" s="521"/>
      <c r="AW16" s="521"/>
      <c r="AX16" s="521"/>
      <c r="AY16" s="443" t="s">
        <v>153</v>
      </c>
      <c r="AZ16" s="444"/>
      <c r="BA16" s="444"/>
      <c r="BB16" s="444"/>
      <c r="BC16" s="444"/>
      <c r="BD16" s="444"/>
      <c r="BE16" s="444"/>
      <c r="BF16" s="444"/>
      <c r="BG16" s="444"/>
      <c r="BH16" s="444"/>
      <c r="BI16" s="444"/>
      <c r="BJ16" s="444"/>
      <c r="BK16" s="444"/>
      <c r="BL16" s="444"/>
      <c r="BM16" s="445"/>
      <c r="BN16" s="463">
        <v>6233133</v>
      </c>
      <c r="BO16" s="464"/>
      <c r="BP16" s="464"/>
      <c r="BQ16" s="464"/>
      <c r="BR16" s="464"/>
      <c r="BS16" s="464"/>
      <c r="BT16" s="464"/>
      <c r="BU16" s="465"/>
      <c r="BV16" s="463">
        <v>6117209</v>
      </c>
      <c r="BW16" s="464"/>
      <c r="BX16" s="464"/>
      <c r="BY16" s="464"/>
      <c r="BZ16" s="464"/>
      <c r="CA16" s="464"/>
      <c r="CB16" s="464"/>
      <c r="CC16" s="465"/>
      <c r="CD16" s="195"/>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0"/>
      <c r="DK16" s="180"/>
      <c r="DL16" s="180"/>
      <c r="DM16" s="180"/>
      <c r="DN16" s="180"/>
      <c r="DO16" s="180"/>
    </row>
    <row r="17" spans="1:119" ht="18.75" customHeight="1" thickBot="1" x14ac:dyDescent="0.2">
      <c r="A17" s="181"/>
      <c r="B17" s="585"/>
      <c r="C17" s="586"/>
      <c r="D17" s="586"/>
      <c r="E17" s="586"/>
      <c r="F17" s="586"/>
      <c r="G17" s="586"/>
      <c r="H17" s="586"/>
      <c r="I17" s="586"/>
      <c r="J17" s="586"/>
      <c r="K17" s="587"/>
      <c r="L17" s="196"/>
      <c r="M17" s="548" t="s">
        <v>154</v>
      </c>
      <c r="N17" s="549"/>
      <c r="O17" s="549"/>
      <c r="P17" s="549"/>
      <c r="Q17" s="550"/>
      <c r="R17" s="551" t="s">
        <v>155</v>
      </c>
      <c r="S17" s="552"/>
      <c r="T17" s="552"/>
      <c r="U17" s="552"/>
      <c r="V17" s="553"/>
      <c r="W17" s="554" t="s">
        <v>156</v>
      </c>
      <c r="X17" s="476"/>
      <c r="Y17" s="476"/>
      <c r="Z17" s="476"/>
      <c r="AA17" s="476"/>
      <c r="AB17" s="477"/>
      <c r="AC17" s="439">
        <v>12538</v>
      </c>
      <c r="AD17" s="440"/>
      <c r="AE17" s="440"/>
      <c r="AF17" s="440"/>
      <c r="AG17" s="441"/>
      <c r="AH17" s="439">
        <v>12161</v>
      </c>
      <c r="AI17" s="440"/>
      <c r="AJ17" s="440"/>
      <c r="AK17" s="440"/>
      <c r="AL17" s="442"/>
      <c r="AM17" s="532"/>
      <c r="AN17" s="437"/>
      <c r="AO17" s="437"/>
      <c r="AP17" s="437"/>
      <c r="AQ17" s="437"/>
      <c r="AR17" s="437"/>
      <c r="AS17" s="437"/>
      <c r="AT17" s="438"/>
      <c r="AU17" s="520"/>
      <c r="AV17" s="521"/>
      <c r="AW17" s="521"/>
      <c r="AX17" s="521"/>
      <c r="AY17" s="443" t="s">
        <v>157</v>
      </c>
      <c r="AZ17" s="444"/>
      <c r="BA17" s="444"/>
      <c r="BB17" s="444"/>
      <c r="BC17" s="444"/>
      <c r="BD17" s="444"/>
      <c r="BE17" s="444"/>
      <c r="BF17" s="444"/>
      <c r="BG17" s="444"/>
      <c r="BH17" s="444"/>
      <c r="BI17" s="444"/>
      <c r="BJ17" s="444"/>
      <c r="BK17" s="444"/>
      <c r="BL17" s="444"/>
      <c r="BM17" s="445"/>
      <c r="BN17" s="463">
        <v>7324524</v>
      </c>
      <c r="BO17" s="464"/>
      <c r="BP17" s="464"/>
      <c r="BQ17" s="464"/>
      <c r="BR17" s="464"/>
      <c r="BS17" s="464"/>
      <c r="BT17" s="464"/>
      <c r="BU17" s="465"/>
      <c r="BV17" s="463">
        <v>7058614</v>
      </c>
      <c r="BW17" s="464"/>
      <c r="BX17" s="464"/>
      <c r="BY17" s="464"/>
      <c r="BZ17" s="464"/>
      <c r="CA17" s="464"/>
      <c r="CB17" s="464"/>
      <c r="CC17" s="465"/>
      <c r="CD17" s="195"/>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0"/>
      <c r="DK17" s="180"/>
      <c r="DL17" s="180"/>
      <c r="DM17" s="180"/>
      <c r="DN17" s="180"/>
      <c r="DO17" s="180"/>
    </row>
    <row r="18" spans="1:119" ht="18.75" customHeight="1" thickBot="1" x14ac:dyDescent="0.2">
      <c r="A18" s="181"/>
      <c r="B18" s="525" t="s">
        <v>158</v>
      </c>
      <c r="C18" s="526"/>
      <c r="D18" s="526"/>
      <c r="E18" s="527"/>
      <c r="F18" s="527"/>
      <c r="G18" s="527"/>
      <c r="H18" s="527"/>
      <c r="I18" s="527"/>
      <c r="J18" s="527"/>
      <c r="K18" s="527"/>
      <c r="L18" s="528">
        <v>18.03</v>
      </c>
      <c r="M18" s="528"/>
      <c r="N18" s="528"/>
      <c r="O18" s="528"/>
      <c r="P18" s="528"/>
      <c r="Q18" s="528"/>
      <c r="R18" s="529"/>
      <c r="S18" s="529"/>
      <c r="T18" s="529"/>
      <c r="U18" s="529"/>
      <c r="V18" s="530"/>
      <c r="W18" s="544"/>
      <c r="X18" s="545"/>
      <c r="Y18" s="545"/>
      <c r="Z18" s="545"/>
      <c r="AA18" s="545"/>
      <c r="AB18" s="555"/>
      <c r="AC18" s="427">
        <v>61.5</v>
      </c>
      <c r="AD18" s="428"/>
      <c r="AE18" s="428"/>
      <c r="AF18" s="428"/>
      <c r="AG18" s="531"/>
      <c r="AH18" s="427">
        <v>60.9</v>
      </c>
      <c r="AI18" s="428"/>
      <c r="AJ18" s="428"/>
      <c r="AK18" s="428"/>
      <c r="AL18" s="429"/>
      <c r="AM18" s="532"/>
      <c r="AN18" s="437"/>
      <c r="AO18" s="437"/>
      <c r="AP18" s="437"/>
      <c r="AQ18" s="437"/>
      <c r="AR18" s="437"/>
      <c r="AS18" s="437"/>
      <c r="AT18" s="438"/>
      <c r="AU18" s="520"/>
      <c r="AV18" s="521"/>
      <c r="AW18" s="521"/>
      <c r="AX18" s="521"/>
      <c r="AY18" s="443" t="s">
        <v>159</v>
      </c>
      <c r="AZ18" s="444"/>
      <c r="BA18" s="444"/>
      <c r="BB18" s="444"/>
      <c r="BC18" s="444"/>
      <c r="BD18" s="444"/>
      <c r="BE18" s="444"/>
      <c r="BF18" s="444"/>
      <c r="BG18" s="444"/>
      <c r="BH18" s="444"/>
      <c r="BI18" s="444"/>
      <c r="BJ18" s="444"/>
      <c r="BK18" s="444"/>
      <c r="BL18" s="444"/>
      <c r="BM18" s="445"/>
      <c r="BN18" s="463">
        <v>7593320</v>
      </c>
      <c r="BO18" s="464"/>
      <c r="BP18" s="464"/>
      <c r="BQ18" s="464"/>
      <c r="BR18" s="464"/>
      <c r="BS18" s="464"/>
      <c r="BT18" s="464"/>
      <c r="BU18" s="465"/>
      <c r="BV18" s="463">
        <v>7475681</v>
      </c>
      <c r="BW18" s="464"/>
      <c r="BX18" s="464"/>
      <c r="BY18" s="464"/>
      <c r="BZ18" s="464"/>
      <c r="CA18" s="464"/>
      <c r="CB18" s="464"/>
      <c r="CC18" s="465"/>
      <c r="CD18" s="195"/>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0"/>
      <c r="DK18" s="180"/>
      <c r="DL18" s="180"/>
      <c r="DM18" s="180"/>
      <c r="DN18" s="180"/>
      <c r="DO18" s="180"/>
    </row>
    <row r="19" spans="1:119" ht="18.75" customHeight="1" thickBot="1" x14ac:dyDescent="0.2">
      <c r="A19" s="181"/>
      <c r="B19" s="525" t="s">
        <v>160</v>
      </c>
      <c r="C19" s="526"/>
      <c r="D19" s="526"/>
      <c r="E19" s="527"/>
      <c r="F19" s="527"/>
      <c r="G19" s="527"/>
      <c r="H19" s="527"/>
      <c r="I19" s="527"/>
      <c r="J19" s="527"/>
      <c r="K19" s="527"/>
      <c r="L19" s="533">
        <v>2377</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161</v>
      </c>
      <c r="AZ19" s="444"/>
      <c r="BA19" s="444"/>
      <c r="BB19" s="444"/>
      <c r="BC19" s="444"/>
      <c r="BD19" s="444"/>
      <c r="BE19" s="444"/>
      <c r="BF19" s="444"/>
      <c r="BG19" s="444"/>
      <c r="BH19" s="444"/>
      <c r="BI19" s="444"/>
      <c r="BJ19" s="444"/>
      <c r="BK19" s="444"/>
      <c r="BL19" s="444"/>
      <c r="BM19" s="445"/>
      <c r="BN19" s="463">
        <v>9396960</v>
      </c>
      <c r="BO19" s="464"/>
      <c r="BP19" s="464"/>
      <c r="BQ19" s="464"/>
      <c r="BR19" s="464"/>
      <c r="BS19" s="464"/>
      <c r="BT19" s="464"/>
      <c r="BU19" s="465"/>
      <c r="BV19" s="463">
        <v>9187651</v>
      </c>
      <c r="BW19" s="464"/>
      <c r="BX19" s="464"/>
      <c r="BY19" s="464"/>
      <c r="BZ19" s="464"/>
      <c r="CA19" s="464"/>
      <c r="CB19" s="464"/>
      <c r="CC19" s="465"/>
      <c r="CD19" s="195"/>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0"/>
      <c r="DK19" s="180"/>
      <c r="DL19" s="180"/>
      <c r="DM19" s="180"/>
      <c r="DN19" s="180"/>
      <c r="DO19" s="180"/>
    </row>
    <row r="20" spans="1:119" ht="18.75" customHeight="1" thickBot="1" x14ac:dyDescent="0.2">
      <c r="A20" s="181"/>
      <c r="B20" s="525" t="s">
        <v>162</v>
      </c>
      <c r="C20" s="526"/>
      <c r="D20" s="526"/>
      <c r="E20" s="527"/>
      <c r="F20" s="527"/>
      <c r="G20" s="527"/>
      <c r="H20" s="527"/>
      <c r="I20" s="527"/>
      <c r="J20" s="527"/>
      <c r="K20" s="527"/>
      <c r="L20" s="533">
        <v>15766</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5"/>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0"/>
      <c r="DK20" s="180"/>
      <c r="DL20" s="180"/>
      <c r="DM20" s="180"/>
      <c r="DN20" s="180"/>
      <c r="DO20" s="180"/>
    </row>
    <row r="21" spans="1:119" ht="18.75" customHeight="1" x14ac:dyDescent="0.15">
      <c r="A21" s="181"/>
      <c r="B21" s="522" t="s">
        <v>163</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5"/>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0"/>
      <c r="DK21" s="180"/>
      <c r="DL21" s="180"/>
      <c r="DM21" s="180"/>
      <c r="DN21" s="180"/>
      <c r="DO21" s="180"/>
    </row>
    <row r="22" spans="1:119" ht="18.75" customHeight="1" thickBot="1" x14ac:dyDescent="0.2">
      <c r="A22" s="181"/>
      <c r="B22" s="492" t="s">
        <v>164</v>
      </c>
      <c r="C22" s="493"/>
      <c r="D22" s="494"/>
      <c r="E22" s="501" t="s">
        <v>1</v>
      </c>
      <c r="F22" s="476"/>
      <c r="G22" s="476"/>
      <c r="H22" s="476"/>
      <c r="I22" s="476"/>
      <c r="J22" s="476"/>
      <c r="K22" s="477"/>
      <c r="L22" s="501" t="s">
        <v>165</v>
      </c>
      <c r="M22" s="476"/>
      <c r="N22" s="476"/>
      <c r="O22" s="476"/>
      <c r="P22" s="477"/>
      <c r="Q22" s="486" t="s">
        <v>166</v>
      </c>
      <c r="R22" s="487"/>
      <c r="S22" s="487"/>
      <c r="T22" s="487"/>
      <c r="U22" s="487"/>
      <c r="V22" s="502"/>
      <c r="W22" s="504" t="s">
        <v>167</v>
      </c>
      <c r="X22" s="493"/>
      <c r="Y22" s="494"/>
      <c r="Z22" s="501" t="s">
        <v>1</v>
      </c>
      <c r="AA22" s="476"/>
      <c r="AB22" s="476"/>
      <c r="AC22" s="476"/>
      <c r="AD22" s="476"/>
      <c r="AE22" s="476"/>
      <c r="AF22" s="476"/>
      <c r="AG22" s="477"/>
      <c r="AH22" s="475" t="s">
        <v>168</v>
      </c>
      <c r="AI22" s="476"/>
      <c r="AJ22" s="476"/>
      <c r="AK22" s="476"/>
      <c r="AL22" s="477"/>
      <c r="AM22" s="475" t="s">
        <v>169</v>
      </c>
      <c r="AN22" s="481"/>
      <c r="AO22" s="481"/>
      <c r="AP22" s="481"/>
      <c r="AQ22" s="481"/>
      <c r="AR22" s="482"/>
      <c r="AS22" s="486" t="s">
        <v>166</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5"/>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0"/>
      <c r="DK22" s="180"/>
      <c r="DL22" s="180"/>
      <c r="DM22" s="180"/>
      <c r="DN22" s="180"/>
      <c r="DO22" s="180"/>
    </row>
    <row r="23" spans="1:119" ht="18.75" customHeight="1" x14ac:dyDescent="0.15">
      <c r="A23" s="181"/>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170</v>
      </c>
      <c r="AZ23" s="456"/>
      <c r="BA23" s="456"/>
      <c r="BB23" s="456"/>
      <c r="BC23" s="456"/>
      <c r="BD23" s="456"/>
      <c r="BE23" s="456"/>
      <c r="BF23" s="456"/>
      <c r="BG23" s="456"/>
      <c r="BH23" s="456"/>
      <c r="BI23" s="456"/>
      <c r="BJ23" s="456"/>
      <c r="BK23" s="456"/>
      <c r="BL23" s="456"/>
      <c r="BM23" s="457"/>
      <c r="BN23" s="463">
        <v>9582813</v>
      </c>
      <c r="BO23" s="464"/>
      <c r="BP23" s="464"/>
      <c r="BQ23" s="464"/>
      <c r="BR23" s="464"/>
      <c r="BS23" s="464"/>
      <c r="BT23" s="464"/>
      <c r="BU23" s="465"/>
      <c r="BV23" s="463">
        <v>8909544</v>
      </c>
      <c r="BW23" s="464"/>
      <c r="BX23" s="464"/>
      <c r="BY23" s="464"/>
      <c r="BZ23" s="464"/>
      <c r="CA23" s="464"/>
      <c r="CB23" s="464"/>
      <c r="CC23" s="465"/>
      <c r="CD23" s="195"/>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0"/>
      <c r="DK23" s="180"/>
      <c r="DL23" s="180"/>
      <c r="DM23" s="180"/>
      <c r="DN23" s="180"/>
      <c r="DO23" s="180"/>
    </row>
    <row r="24" spans="1:119" ht="18.75" customHeight="1" thickBot="1" x14ac:dyDescent="0.2">
      <c r="A24" s="181"/>
      <c r="B24" s="495"/>
      <c r="C24" s="496"/>
      <c r="D24" s="497"/>
      <c r="E24" s="436" t="s">
        <v>171</v>
      </c>
      <c r="F24" s="437"/>
      <c r="G24" s="437"/>
      <c r="H24" s="437"/>
      <c r="I24" s="437"/>
      <c r="J24" s="437"/>
      <c r="K24" s="438"/>
      <c r="L24" s="439">
        <v>1</v>
      </c>
      <c r="M24" s="440"/>
      <c r="N24" s="440"/>
      <c r="O24" s="440"/>
      <c r="P24" s="441"/>
      <c r="Q24" s="439">
        <v>8810</v>
      </c>
      <c r="R24" s="440"/>
      <c r="S24" s="440"/>
      <c r="T24" s="440"/>
      <c r="U24" s="440"/>
      <c r="V24" s="441"/>
      <c r="W24" s="505"/>
      <c r="X24" s="496"/>
      <c r="Y24" s="497"/>
      <c r="Z24" s="436" t="s">
        <v>172</v>
      </c>
      <c r="AA24" s="437"/>
      <c r="AB24" s="437"/>
      <c r="AC24" s="437"/>
      <c r="AD24" s="437"/>
      <c r="AE24" s="437"/>
      <c r="AF24" s="437"/>
      <c r="AG24" s="438"/>
      <c r="AH24" s="439">
        <v>247</v>
      </c>
      <c r="AI24" s="440"/>
      <c r="AJ24" s="440"/>
      <c r="AK24" s="440"/>
      <c r="AL24" s="441"/>
      <c r="AM24" s="439">
        <v>715559</v>
      </c>
      <c r="AN24" s="440"/>
      <c r="AO24" s="440"/>
      <c r="AP24" s="440"/>
      <c r="AQ24" s="440"/>
      <c r="AR24" s="441"/>
      <c r="AS24" s="439">
        <v>2897</v>
      </c>
      <c r="AT24" s="440"/>
      <c r="AU24" s="440"/>
      <c r="AV24" s="440"/>
      <c r="AW24" s="440"/>
      <c r="AX24" s="442"/>
      <c r="AY24" s="430" t="s">
        <v>173</v>
      </c>
      <c r="AZ24" s="431"/>
      <c r="BA24" s="431"/>
      <c r="BB24" s="431"/>
      <c r="BC24" s="431"/>
      <c r="BD24" s="431"/>
      <c r="BE24" s="431"/>
      <c r="BF24" s="431"/>
      <c r="BG24" s="431"/>
      <c r="BH24" s="431"/>
      <c r="BI24" s="431"/>
      <c r="BJ24" s="431"/>
      <c r="BK24" s="431"/>
      <c r="BL24" s="431"/>
      <c r="BM24" s="432"/>
      <c r="BN24" s="463">
        <v>7705290</v>
      </c>
      <c r="BO24" s="464"/>
      <c r="BP24" s="464"/>
      <c r="BQ24" s="464"/>
      <c r="BR24" s="464"/>
      <c r="BS24" s="464"/>
      <c r="BT24" s="464"/>
      <c r="BU24" s="465"/>
      <c r="BV24" s="463">
        <v>7419341</v>
      </c>
      <c r="BW24" s="464"/>
      <c r="BX24" s="464"/>
      <c r="BY24" s="464"/>
      <c r="BZ24" s="464"/>
      <c r="CA24" s="464"/>
      <c r="CB24" s="464"/>
      <c r="CC24" s="465"/>
      <c r="CD24" s="195"/>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0"/>
      <c r="DK24" s="180"/>
      <c r="DL24" s="180"/>
      <c r="DM24" s="180"/>
      <c r="DN24" s="180"/>
      <c r="DO24" s="180"/>
    </row>
    <row r="25" spans="1:119" s="180" customFormat="1" ht="18.75" customHeight="1" x14ac:dyDescent="0.15">
      <c r="A25" s="181"/>
      <c r="B25" s="495"/>
      <c r="C25" s="496"/>
      <c r="D25" s="497"/>
      <c r="E25" s="436" t="s">
        <v>174</v>
      </c>
      <c r="F25" s="437"/>
      <c r="G25" s="437"/>
      <c r="H25" s="437"/>
      <c r="I25" s="437"/>
      <c r="J25" s="437"/>
      <c r="K25" s="438"/>
      <c r="L25" s="439">
        <v>1</v>
      </c>
      <c r="M25" s="440"/>
      <c r="N25" s="440"/>
      <c r="O25" s="440"/>
      <c r="P25" s="441"/>
      <c r="Q25" s="439">
        <v>7190</v>
      </c>
      <c r="R25" s="440"/>
      <c r="S25" s="440"/>
      <c r="T25" s="440"/>
      <c r="U25" s="440"/>
      <c r="V25" s="441"/>
      <c r="W25" s="505"/>
      <c r="X25" s="496"/>
      <c r="Y25" s="497"/>
      <c r="Z25" s="436" t="s">
        <v>175</v>
      </c>
      <c r="AA25" s="437"/>
      <c r="AB25" s="437"/>
      <c r="AC25" s="437"/>
      <c r="AD25" s="437"/>
      <c r="AE25" s="437"/>
      <c r="AF25" s="437"/>
      <c r="AG25" s="438"/>
      <c r="AH25" s="439" t="s">
        <v>176</v>
      </c>
      <c r="AI25" s="440"/>
      <c r="AJ25" s="440"/>
      <c r="AK25" s="440"/>
      <c r="AL25" s="441"/>
      <c r="AM25" s="439" t="s">
        <v>138</v>
      </c>
      <c r="AN25" s="440"/>
      <c r="AO25" s="440"/>
      <c r="AP25" s="440"/>
      <c r="AQ25" s="440"/>
      <c r="AR25" s="441"/>
      <c r="AS25" s="439" t="s">
        <v>177</v>
      </c>
      <c r="AT25" s="440"/>
      <c r="AU25" s="440"/>
      <c r="AV25" s="440"/>
      <c r="AW25" s="440"/>
      <c r="AX25" s="442"/>
      <c r="AY25" s="455" t="s">
        <v>178</v>
      </c>
      <c r="AZ25" s="456"/>
      <c r="BA25" s="456"/>
      <c r="BB25" s="456"/>
      <c r="BC25" s="456"/>
      <c r="BD25" s="456"/>
      <c r="BE25" s="456"/>
      <c r="BF25" s="456"/>
      <c r="BG25" s="456"/>
      <c r="BH25" s="456"/>
      <c r="BI25" s="456"/>
      <c r="BJ25" s="456"/>
      <c r="BK25" s="456"/>
      <c r="BL25" s="456"/>
      <c r="BM25" s="457"/>
      <c r="BN25" s="458">
        <v>1515342</v>
      </c>
      <c r="BO25" s="459"/>
      <c r="BP25" s="459"/>
      <c r="BQ25" s="459"/>
      <c r="BR25" s="459"/>
      <c r="BS25" s="459"/>
      <c r="BT25" s="459"/>
      <c r="BU25" s="460"/>
      <c r="BV25" s="458">
        <v>2016252</v>
      </c>
      <c r="BW25" s="459"/>
      <c r="BX25" s="459"/>
      <c r="BY25" s="459"/>
      <c r="BZ25" s="459"/>
      <c r="CA25" s="459"/>
      <c r="CB25" s="459"/>
      <c r="CC25" s="460"/>
      <c r="CD25" s="195"/>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0" customFormat="1" ht="18.75" customHeight="1" x14ac:dyDescent="0.15">
      <c r="A26" s="181"/>
      <c r="B26" s="495"/>
      <c r="C26" s="496"/>
      <c r="D26" s="497"/>
      <c r="E26" s="436" t="s">
        <v>179</v>
      </c>
      <c r="F26" s="437"/>
      <c r="G26" s="437"/>
      <c r="H26" s="437"/>
      <c r="I26" s="437"/>
      <c r="J26" s="437"/>
      <c r="K26" s="438"/>
      <c r="L26" s="439">
        <v>1</v>
      </c>
      <c r="M26" s="440"/>
      <c r="N26" s="440"/>
      <c r="O26" s="440"/>
      <c r="P26" s="441"/>
      <c r="Q26" s="439">
        <v>6640</v>
      </c>
      <c r="R26" s="440"/>
      <c r="S26" s="440"/>
      <c r="T26" s="440"/>
      <c r="U26" s="440"/>
      <c r="V26" s="441"/>
      <c r="W26" s="505"/>
      <c r="X26" s="496"/>
      <c r="Y26" s="497"/>
      <c r="Z26" s="436" t="s">
        <v>180</v>
      </c>
      <c r="AA26" s="518"/>
      <c r="AB26" s="518"/>
      <c r="AC26" s="518"/>
      <c r="AD26" s="518"/>
      <c r="AE26" s="518"/>
      <c r="AF26" s="518"/>
      <c r="AG26" s="519"/>
      <c r="AH26" s="439" t="s">
        <v>177</v>
      </c>
      <c r="AI26" s="440"/>
      <c r="AJ26" s="440"/>
      <c r="AK26" s="440"/>
      <c r="AL26" s="441"/>
      <c r="AM26" s="439" t="s">
        <v>181</v>
      </c>
      <c r="AN26" s="440"/>
      <c r="AO26" s="440"/>
      <c r="AP26" s="440"/>
      <c r="AQ26" s="440"/>
      <c r="AR26" s="441"/>
      <c r="AS26" s="439" t="s">
        <v>177</v>
      </c>
      <c r="AT26" s="440"/>
      <c r="AU26" s="440"/>
      <c r="AV26" s="440"/>
      <c r="AW26" s="440"/>
      <c r="AX26" s="442"/>
      <c r="AY26" s="472" t="s">
        <v>182</v>
      </c>
      <c r="AZ26" s="473"/>
      <c r="BA26" s="473"/>
      <c r="BB26" s="473"/>
      <c r="BC26" s="473"/>
      <c r="BD26" s="473"/>
      <c r="BE26" s="473"/>
      <c r="BF26" s="473"/>
      <c r="BG26" s="473"/>
      <c r="BH26" s="473"/>
      <c r="BI26" s="473"/>
      <c r="BJ26" s="473"/>
      <c r="BK26" s="473"/>
      <c r="BL26" s="473"/>
      <c r="BM26" s="474"/>
      <c r="BN26" s="463" t="s">
        <v>177</v>
      </c>
      <c r="BO26" s="464"/>
      <c r="BP26" s="464"/>
      <c r="BQ26" s="464"/>
      <c r="BR26" s="464"/>
      <c r="BS26" s="464"/>
      <c r="BT26" s="464"/>
      <c r="BU26" s="465"/>
      <c r="BV26" s="463" t="s">
        <v>137</v>
      </c>
      <c r="BW26" s="464"/>
      <c r="BX26" s="464"/>
      <c r="BY26" s="464"/>
      <c r="BZ26" s="464"/>
      <c r="CA26" s="464"/>
      <c r="CB26" s="464"/>
      <c r="CC26" s="465"/>
      <c r="CD26" s="195"/>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
      <c r="A27" s="181"/>
      <c r="B27" s="495"/>
      <c r="C27" s="496"/>
      <c r="D27" s="497"/>
      <c r="E27" s="436" t="s">
        <v>183</v>
      </c>
      <c r="F27" s="437"/>
      <c r="G27" s="437"/>
      <c r="H27" s="437"/>
      <c r="I27" s="437"/>
      <c r="J27" s="437"/>
      <c r="K27" s="438"/>
      <c r="L27" s="439">
        <v>1</v>
      </c>
      <c r="M27" s="440"/>
      <c r="N27" s="440"/>
      <c r="O27" s="440"/>
      <c r="P27" s="441"/>
      <c r="Q27" s="439">
        <v>3920</v>
      </c>
      <c r="R27" s="440"/>
      <c r="S27" s="440"/>
      <c r="T27" s="440"/>
      <c r="U27" s="440"/>
      <c r="V27" s="441"/>
      <c r="W27" s="505"/>
      <c r="X27" s="496"/>
      <c r="Y27" s="497"/>
      <c r="Z27" s="436" t="s">
        <v>184</v>
      </c>
      <c r="AA27" s="437"/>
      <c r="AB27" s="437"/>
      <c r="AC27" s="437"/>
      <c r="AD27" s="437"/>
      <c r="AE27" s="437"/>
      <c r="AF27" s="437"/>
      <c r="AG27" s="438"/>
      <c r="AH27" s="439" t="s">
        <v>177</v>
      </c>
      <c r="AI27" s="440"/>
      <c r="AJ27" s="440"/>
      <c r="AK27" s="440"/>
      <c r="AL27" s="441"/>
      <c r="AM27" s="439" t="s">
        <v>177</v>
      </c>
      <c r="AN27" s="440"/>
      <c r="AO27" s="440"/>
      <c r="AP27" s="440"/>
      <c r="AQ27" s="440"/>
      <c r="AR27" s="441"/>
      <c r="AS27" s="439" t="s">
        <v>177</v>
      </c>
      <c r="AT27" s="440"/>
      <c r="AU27" s="440"/>
      <c r="AV27" s="440"/>
      <c r="AW27" s="440"/>
      <c r="AX27" s="442"/>
      <c r="AY27" s="469" t="s">
        <v>185</v>
      </c>
      <c r="AZ27" s="470"/>
      <c r="BA27" s="470"/>
      <c r="BB27" s="470"/>
      <c r="BC27" s="470"/>
      <c r="BD27" s="470"/>
      <c r="BE27" s="470"/>
      <c r="BF27" s="470"/>
      <c r="BG27" s="470"/>
      <c r="BH27" s="470"/>
      <c r="BI27" s="470"/>
      <c r="BJ27" s="470"/>
      <c r="BK27" s="470"/>
      <c r="BL27" s="470"/>
      <c r="BM27" s="471"/>
      <c r="BN27" s="466">
        <v>274836</v>
      </c>
      <c r="BO27" s="467"/>
      <c r="BP27" s="467"/>
      <c r="BQ27" s="467"/>
      <c r="BR27" s="467"/>
      <c r="BS27" s="467"/>
      <c r="BT27" s="467"/>
      <c r="BU27" s="468"/>
      <c r="BV27" s="466">
        <v>274725</v>
      </c>
      <c r="BW27" s="467"/>
      <c r="BX27" s="467"/>
      <c r="BY27" s="467"/>
      <c r="BZ27" s="467"/>
      <c r="CA27" s="467"/>
      <c r="CB27" s="467"/>
      <c r="CC27" s="468"/>
      <c r="CD27" s="197"/>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0"/>
      <c r="DK27" s="180"/>
      <c r="DL27" s="180"/>
      <c r="DM27" s="180"/>
      <c r="DN27" s="180"/>
      <c r="DO27" s="180"/>
    </row>
    <row r="28" spans="1:119" ht="18.75" customHeight="1" x14ac:dyDescent="0.15">
      <c r="A28" s="181"/>
      <c r="B28" s="495"/>
      <c r="C28" s="496"/>
      <c r="D28" s="497"/>
      <c r="E28" s="436" t="s">
        <v>186</v>
      </c>
      <c r="F28" s="437"/>
      <c r="G28" s="437"/>
      <c r="H28" s="437"/>
      <c r="I28" s="437"/>
      <c r="J28" s="437"/>
      <c r="K28" s="438"/>
      <c r="L28" s="439">
        <v>1</v>
      </c>
      <c r="M28" s="440"/>
      <c r="N28" s="440"/>
      <c r="O28" s="440"/>
      <c r="P28" s="441"/>
      <c r="Q28" s="439">
        <v>3150</v>
      </c>
      <c r="R28" s="440"/>
      <c r="S28" s="440"/>
      <c r="T28" s="440"/>
      <c r="U28" s="440"/>
      <c r="V28" s="441"/>
      <c r="W28" s="505"/>
      <c r="X28" s="496"/>
      <c r="Y28" s="497"/>
      <c r="Z28" s="436" t="s">
        <v>187</v>
      </c>
      <c r="AA28" s="437"/>
      <c r="AB28" s="437"/>
      <c r="AC28" s="437"/>
      <c r="AD28" s="437"/>
      <c r="AE28" s="437"/>
      <c r="AF28" s="437"/>
      <c r="AG28" s="438"/>
      <c r="AH28" s="439" t="s">
        <v>177</v>
      </c>
      <c r="AI28" s="440"/>
      <c r="AJ28" s="440"/>
      <c r="AK28" s="440"/>
      <c r="AL28" s="441"/>
      <c r="AM28" s="439" t="s">
        <v>177</v>
      </c>
      <c r="AN28" s="440"/>
      <c r="AO28" s="440"/>
      <c r="AP28" s="440"/>
      <c r="AQ28" s="440"/>
      <c r="AR28" s="441"/>
      <c r="AS28" s="439" t="s">
        <v>177</v>
      </c>
      <c r="AT28" s="440"/>
      <c r="AU28" s="440"/>
      <c r="AV28" s="440"/>
      <c r="AW28" s="440"/>
      <c r="AX28" s="442"/>
      <c r="AY28" s="446" t="s">
        <v>188</v>
      </c>
      <c r="AZ28" s="447"/>
      <c r="BA28" s="447"/>
      <c r="BB28" s="448"/>
      <c r="BC28" s="455" t="s">
        <v>48</v>
      </c>
      <c r="BD28" s="456"/>
      <c r="BE28" s="456"/>
      <c r="BF28" s="456"/>
      <c r="BG28" s="456"/>
      <c r="BH28" s="456"/>
      <c r="BI28" s="456"/>
      <c r="BJ28" s="456"/>
      <c r="BK28" s="456"/>
      <c r="BL28" s="456"/>
      <c r="BM28" s="457"/>
      <c r="BN28" s="458">
        <v>1129059</v>
      </c>
      <c r="BO28" s="459"/>
      <c r="BP28" s="459"/>
      <c r="BQ28" s="459"/>
      <c r="BR28" s="459"/>
      <c r="BS28" s="459"/>
      <c r="BT28" s="459"/>
      <c r="BU28" s="460"/>
      <c r="BV28" s="458">
        <v>1188253</v>
      </c>
      <c r="BW28" s="459"/>
      <c r="BX28" s="459"/>
      <c r="BY28" s="459"/>
      <c r="BZ28" s="459"/>
      <c r="CA28" s="459"/>
      <c r="CB28" s="459"/>
      <c r="CC28" s="460"/>
      <c r="CD28" s="195"/>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0"/>
      <c r="DK28" s="180"/>
      <c r="DL28" s="180"/>
      <c r="DM28" s="180"/>
      <c r="DN28" s="180"/>
      <c r="DO28" s="180"/>
    </row>
    <row r="29" spans="1:119" ht="18.75" customHeight="1" x14ac:dyDescent="0.15">
      <c r="A29" s="181"/>
      <c r="B29" s="495"/>
      <c r="C29" s="496"/>
      <c r="D29" s="497"/>
      <c r="E29" s="436" t="s">
        <v>189</v>
      </c>
      <c r="F29" s="437"/>
      <c r="G29" s="437"/>
      <c r="H29" s="437"/>
      <c r="I29" s="437"/>
      <c r="J29" s="437"/>
      <c r="K29" s="438"/>
      <c r="L29" s="439">
        <v>14</v>
      </c>
      <c r="M29" s="440"/>
      <c r="N29" s="440"/>
      <c r="O29" s="440"/>
      <c r="P29" s="441"/>
      <c r="Q29" s="439">
        <v>2860</v>
      </c>
      <c r="R29" s="440"/>
      <c r="S29" s="440"/>
      <c r="T29" s="440"/>
      <c r="U29" s="440"/>
      <c r="V29" s="441"/>
      <c r="W29" s="506"/>
      <c r="X29" s="507"/>
      <c r="Y29" s="508"/>
      <c r="Z29" s="436" t="s">
        <v>190</v>
      </c>
      <c r="AA29" s="437"/>
      <c r="AB29" s="437"/>
      <c r="AC29" s="437"/>
      <c r="AD29" s="437"/>
      <c r="AE29" s="437"/>
      <c r="AF29" s="437"/>
      <c r="AG29" s="438"/>
      <c r="AH29" s="439">
        <v>247</v>
      </c>
      <c r="AI29" s="440"/>
      <c r="AJ29" s="440"/>
      <c r="AK29" s="440"/>
      <c r="AL29" s="441"/>
      <c r="AM29" s="439">
        <v>715559</v>
      </c>
      <c r="AN29" s="440"/>
      <c r="AO29" s="440"/>
      <c r="AP29" s="440"/>
      <c r="AQ29" s="440"/>
      <c r="AR29" s="441"/>
      <c r="AS29" s="439">
        <v>2897</v>
      </c>
      <c r="AT29" s="440"/>
      <c r="AU29" s="440"/>
      <c r="AV29" s="440"/>
      <c r="AW29" s="440"/>
      <c r="AX29" s="442"/>
      <c r="AY29" s="449"/>
      <c r="AZ29" s="450"/>
      <c r="BA29" s="450"/>
      <c r="BB29" s="451"/>
      <c r="BC29" s="443" t="s">
        <v>191</v>
      </c>
      <c r="BD29" s="444"/>
      <c r="BE29" s="444"/>
      <c r="BF29" s="444"/>
      <c r="BG29" s="444"/>
      <c r="BH29" s="444"/>
      <c r="BI29" s="444"/>
      <c r="BJ29" s="444"/>
      <c r="BK29" s="444"/>
      <c r="BL29" s="444"/>
      <c r="BM29" s="445"/>
      <c r="BN29" s="463">
        <v>464352</v>
      </c>
      <c r="BO29" s="464"/>
      <c r="BP29" s="464"/>
      <c r="BQ29" s="464"/>
      <c r="BR29" s="464"/>
      <c r="BS29" s="464"/>
      <c r="BT29" s="464"/>
      <c r="BU29" s="465"/>
      <c r="BV29" s="463">
        <v>310272</v>
      </c>
      <c r="BW29" s="464"/>
      <c r="BX29" s="464"/>
      <c r="BY29" s="464"/>
      <c r="BZ29" s="464"/>
      <c r="CA29" s="464"/>
      <c r="CB29" s="464"/>
      <c r="CC29" s="465"/>
      <c r="CD29" s="197"/>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0"/>
      <c r="DK29" s="180"/>
      <c r="DL29" s="180"/>
      <c r="DM29" s="180"/>
      <c r="DN29" s="180"/>
      <c r="DO29" s="180"/>
    </row>
    <row r="30" spans="1:119" ht="18.75" customHeight="1" thickBot="1" x14ac:dyDescent="0.2">
      <c r="A30" s="181"/>
      <c r="B30" s="498"/>
      <c r="C30" s="499"/>
      <c r="D30" s="500"/>
      <c r="E30" s="509"/>
      <c r="F30" s="510"/>
      <c r="G30" s="510"/>
      <c r="H30" s="510"/>
      <c r="I30" s="510"/>
      <c r="J30" s="510"/>
      <c r="K30" s="511"/>
      <c r="L30" s="512"/>
      <c r="M30" s="513"/>
      <c r="N30" s="513"/>
      <c r="O30" s="513"/>
      <c r="P30" s="514"/>
      <c r="Q30" s="512"/>
      <c r="R30" s="513"/>
      <c r="S30" s="513"/>
      <c r="T30" s="513"/>
      <c r="U30" s="513"/>
      <c r="V30" s="514"/>
      <c r="W30" s="515" t="s">
        <v>192</v>
      </c>
      <c r="X30" s="516"/>
      <c r="Y30" s="516"/>
      <c r="Z30" s="516"/>
      <c r="AA30" s="516"/>
      <c r="AB30" s="516"/>
      <c r="AC30" s="516"/>
      <c r="AD30" s="516"/>
      <c r="AE30" s="516"/>
      <c r="AF30" s="516"/>
      <c r="AG30" s="517"/>
      <c r="AH30" s="427">
        <v>100.5</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50</v>
      </c>
      <c r="BD30" s="431"/>
      <c r="BE30" s="431"/>
      <c r="BF30" s="431"/>
      <c r="BG30" s="431"/>
      <c r="BH30" s="431"/>
      <c r="BI30" s="431"/>
      <c r="BJ30" s="431"/>
      <c r="BK30" s="431"/>
      <c r="BL30" s="431"/>
      <c r="BM30" s="432"/>
      <c r="BN30" s="466">
        <v>311270</v>
      </c>
      <c r="BO30" s="467"/>
      <c r="BP30" s="467"/>
      <c r="BQ30" s="467"/>
      <c r="BR30" s="467"/>
      <c r="BS30" s="467"/>
      <c r="BT30" s="467"/>
      <c r="BU30" s="468"/>
      <c r="BV30" s="466">
        <v>354937</v>
      </c>
      <c r="BW30" s="467"/>
      <c r="BX30" s="467"/>
      <c r="BY30" s="467"/>
      <c r="BZ30" s="467"/>
      <c r="CA30" s="467"/>
      <c r="CB30" s="467"/>
      <c r="CC30" s="468"/>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193</v>
      </c>
      <c r="D32" s="208"/>
      <c r="E32" s="208"/>
      <c r="F32" s="205"/>
      <c r="G32" s="205"/>
      <c r="H32" s="205"/>
      <c r="I32" s="205"/>
      <c r="J32" s="205"/>
      <c r="K32" s="205"/>
      <c r="L32" s="205"/>
      <c r="M32" s="205"/>
      <c r="N32" s="205"/>
      <c r="O32" s="205"/>
      <c r="P32" s="205"/>
      <c r="Q32" s="205"/>
      <c r="R32" s="205"/>
      <c r="S32" s="205"/>
      <c r="T32" s="205"/>
      <c r="U32" s="205" t="s">
        <v>194</v>
      </c>
      <c r="V32" s="205"/>
      <c r="W32" s="205"/>
      <c r="X32" s="205"/>
      <c r="Y32" s="205"/>
      <c r="Z32" s="205"/>
      <c r="AA32" s="205"/>
      <c r="AB32" s="205"/>
      <c r="AC32" s="205"/>
      <c r="AD32" s="205"/>
      <c r="AE32" s="205"/>
      <c r="AF32" s="205"/>
      <c r="AG32" s="205"/>
      <c r="AH32" s="205"/>
      <c r="AI32" s="205"/>
      <c r="AJ32" s="205"/>
      <c r="AK32" s="205"/>
      <c r="AL32" s="205"/>
      <c r="AM32" s="209" t="s">
        <v>195</v>
      </c>
      <c r="AN32" s="205"/>
      <c r="AO32" s="205"/>
      <c r="AP32" s="205"/>
      <c r="AQ32" s="205"/>
      <c r="AR32" s="205"/>
      <c r="AS32" s="209"/>
      <c r="AT32" s="209"/>
      <c r="AU32" s="209"/>
      <c r="AV32" s="209"/>
      <c r="AW32" s="209"/>
      <c r="AX32" s="209"/>
      <c r="AY32" s="209"/>
      <c r="AZ32" s="209"/>
      <c r="BA32" s="209"/>
      <c r="BB32" s="205"/>
      <c r="BC32" s="209"/>
      <c r="BD32" s="205"/>
      <c r="BE32" s="209" t="s">
        <v>196</v>
      </c>
      <c r="BF32" s="205"/>
      <c r="BG32" s="205"/>
      <c r="BH32" s="205"/>
      <c r="BI32" s="205"/>
      <c r="BJ32" s="209"/>
      <c r="BK32" s="209"/>
      <c r="BL32" s="209"/>
      <c r="BM32" s="209"/>
      <c r="BN32" s="209"/>
      <c r="BO32" s="209"/>
      <c r="BP32" s="209"/>
      <c r="BQ32" s="209"/>
      <c r="BR32" s="205"/>
      <c r="BS32" s="205"/>
      <c r="BT32" s="205"/>
      <c r="BU32" s="205"/>
      <c r="BV32" s="205"/>
      <c r="BW32" s="205" t="s">
        <v>197</v>
      </c>
      <c r="BX32" s="205"/>
      <c r="BY32" s="205"/>
      <c r="BZ32" s="205"/>
      <c r="CA32" s="205"/>
      <c r="CB32" s="209"/>
      <c r="CC32" s="209"/>
      <c r="CD32" s="209"/>
      <c r="CE32" s="209"/>
      <c r="CF32" s="209"/>
      <c r="CG32" s="209"/>
      <c r="CH32" s="209"/>
      <c r="CI32" s="209"/>
      <c r="CJ32" s="209"/>
      <c r="CK32" s="209"/>
      <c r="CL32" s="209"/>
      <c r="CM32" s="209"/>
      <c r="CN32" s="209"/>
      <c r="CO32" s="209" t="s">
        <v>198</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26" t="s">
        <v>199</v>
      </c>
      <c r="D33" s="426"/>
      <c r="E33" s="425" t="s">
        <v>200</v>
      </c>
      <c r="F33" s="425"/>
      <c r="G33" s="425"/>
      <c r="H33" s="425"/>
      <c r="I33" s="425"/>
      <c r="J33" s="425"/>
      <c r="K33" s="425"/>
      <c r="L33" s="425"/>
      <c r="M33" s="425"/>
      <c r="N33" s="425"/>
      <c r="O33" s="425"/>
      <c r="P33" s="425"/>
      <c r="Q33" s="425"/>
      <c r="R33" s="425"/>
      <c r="S33" s="425"/>
      <c r="T33" s="210"/>
      <c r="U33" s="426" t="s">
        <v>201</v>
      </c>
      <c r="V33" s="426"/>
      <c r="W33" s="425" t="s">
        <v>202</v>
      </c>
      <c r="X33" s="425"/>
      <c r="Y33" s="425"/>
      <c r="Z33" s="425"/>
      <c r="AA33" s="425"/>
      <c r="AB33" s="425"/>
      <c r="AC33" s="425"/>
      <c r="AD33" s="425"/>
      <c r="AE33" s="425"/>
      <c r="AF33" s="425"/>
      <c r="AG33" s="425"/>
      <c r="AH33" s="425"/>
      <c r="AI33" s="425"/>
      <c r="AJ33" s="425"/>
      <c r="AK33" s="425"/>
      <c r="AL33" s="210"/>
      <c r="AM33" s="426" t="s">
        <v>203</v>
      </c>
      <c r="AN33" s="426"/>
      <c r="AO33" s="425" t="s">
        <v>200</v>
      </c>
      <c r="AP33" s="425"/>
      <c r="AQ33" s="425"/>
      <c r="AR33" s="425"/>
      <c r="AS33" s="425"/>
      <c r="AT33" s="425"/>
      <c r="AU33" s="425"/>
      <c r="AV33" s="425"/>
      <c r="AW33" s="425"/>
      <c r="AX33" s="425"/>
      <c r="AY33" s="425"/>
      <c r="AZ33" s="425"/>
      <c r="BA33" s="425"/>
      <c r="BB33" s="425"/>
      <c r="BC33" s="425"/>
      <c r="BD33" s="211"/>
      <c r="BE33" s="425" t="s">
        <v>204</v>
      </c>
      <c r="BF33" s="425"/>
      <c r="BG33" s="425" t="s">
        <v>205</v>
      </c>
      <c r="BH33" s="425"/>
      <c r="BI33" s="425"/>
      <c r="BJ33" s="425"/>
      <c r="BK33" s="425"/>
      <c r="BL33" s="425"/>
      <c r="BM33" s="425"/>
      <c r="BN33" s="425"/>
      <c r="BO33" s="425"/>
      <c r="BP33" s="425"/>
      <c r="BQ33" s="425"/>
      <c r="BR33" s="425"/>
      <c r="BS33" s="425"/>
      <c r="BT33" s="425"/>
      <c r="BU33" s="425"/>
      <c r="BV33" s="211"/>
      <c r="BW33" s="426" t="s">
        <v>204</v>
      </c>
      <c r="BX33" s="426"/>
      <c r="BY33" s="425" t="s">
        <v>206</v>
      </c>
      <c r="BZ33" s="425"/>
      <c r="CA33" s="425"/>
      <c r="CB33" s="425"/>
      <c r="CC33" s="425"/>
      <c r="CD33" s="425"/>
      <c r="CE33" s="425"/>
      <c r="CF33" s="425"/>
      <c r="CG33" s="425"/>
      <c r="CH33" s="425"/>
      <c r="CI33" s="425"/>
      <c r="CJ33" s="425"/>
      <c r="CK33" s="425"/>
      <c r="CL33" s="425"/>
      <c r="CM33" s="425"/>
      <c r="CN33" s="210"/>
      <c r="CO33" s="426" t="s">
        <v>207</v>
      </c>
      <c r="CP33" s="426"/>
      <c r="CQ33" s="425" t="s">
        <v>208</v>
      </c>
      <c r="CR33" s="425"/>
      <c r="CS33" s="425"/>
      <c r="CT33" s="425"/>
      <c r="CU33" s="425"/>
      <c r="CV33" s="425"/>
      <c r="CW33" s="425"/>
      <c r="CX33" s="425"/>
      <c r="CY33" s="425"/>
      <c r="CZ33" s="425"/>
      <c r="DA33" s="425"/>
      <c r="DB33" s="425"/>
      <c r="DC33" s="425"/>
      <c r="DD33" s="425"/>
      <c r="DE33" s="425"/>
      <c r="DF33" s="210"/>
      <c r="DG33" s="424" t="s">
        <v>209</v>
      </c>
      <c r="DH33" s="424"/>
      <c r="DI33" s="212"/>
      <c r="DJ33" s="180"/>
      <c r="DK33" s="180"/>
      <c r="DL33" s="180"/>
      <c r="DM33" s="180"/>
      <c r="DN33" s="180"/>
      <c r="DO33" s="180"/>
    </row>
    <row r="34" spans="1:119" ht="32.25" customHeight="1" x14ac:dyDescent="0.15">
      <c r="A34" s="181"/>
      <c r="B34" s="207"/>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208"/>
      <c r="U34" s="422">
        <f>IF(W34="","",MAX(C34:D43)+1)</f>
        <v>2</v>
      </c>
      <c r="V34" s="422"/>
      <c r="W34" s="421" t="str">
        <f>IF('各会計、関係団体の財政状況及び健全化判断比率'!B28="","",'各会計、関係団体の財政状況及び健全化判断比率'!B28)</f>
        <v>国民健康保険特別会計</v>
      </c>
      <c r="X34" s="421"/>
      <c r="Y34" s="421"/>
      <c r="Z34" s="421"/>
      <c r="AA34" s="421"/>
      <c r="AB34" s="421"/>
      <c r="AC34" s="421"/>
      <c r="AD34" s="421"/>
      <c r="AE34" s="421"/>
      <c r="AF34" s="421"/>
      <c r="AG34" s="421"/>
      <c r="AH34" s="421"/>
      <c r="AI34" s="421"/>
      <c r="AJ34" s="421"/>
      <c r="AK34" s="421"/>
      <c r="AL34" s="208"/>
      <c r="AM34" s="422">
        <f>IF(AO34="","",MAX(C34:D43,U34:V43)+1)</f>
        <v>6</v>
      </c>
      <c r="AN34" s="422"/>
      <c r="AO34" s="421" t="str">
        <f>IF('各会計、関係団体の財政状況及び健全化判断比率'!B32="","",'各会計、関係団体の財政状況及び健全化判断比率'!B32)</f>
        <v>下水道事業会計</v>
      </c>
      <c r="AP34" s="421"/>
      <c r="AQ34" s="421"/>
      <c r="AR34" s="421"/>
      <c r="AS34" s="421"/>
      <c r="AT34" s="421"/>
      <c r="AU34" s="421"/>
      <c r="AV34" s="421"/>
      <c r="AW34" s="421"/>
      <c r="AX34" s="421"/>
      <c r="AY34" s="421"/>
      <c r="AZ34" s="421"/>
      <c r="BA34" s="421"/>
      <c r="BB34" s="421"/>
      <c r="BC34" s="421"/>
      <c r="BD34" s="208"/>
      <c r="BE34" s="422" t="str">
        <f>IF(BG34="","",MAX(C34:D43,U34:V43,AM34:AN43)+1)</f>
        <v/>
      </c>
      <c r="BF34" s="422"/>
      <c r="BG34" s="421"/>
      <c r="BH34" s="421"/>
      <c r="BI34" s="421"/>
      <c r="BJ34" s="421"/>
      <c r="BK34" s="421"/>
      <c r="BL34" s="421"/>
      <c r="BM34" s="421"/>
      <c r="BN34" s="421"/>
      <c r="BO34" s="421"/>
      <c r="BP34" s="421"/>
      <c r="BQ34" s="421"/>
      <c r="BR34" s="421"/>
      <c r="BS34" s="421"/>
      <c r="BT34" s="421"/>
      <c r="BU34" s="421"/>
      <c r="BV34" s="208"/>
      <c r="BW34" s="422">
        <f>IF(BY34="","",MAX(C34:D43,U34:V43,AM34:AN43,BE34:BF43)+1)</f>
        <v>7</v>
      </c>
      <c r="BX34" s="422"/>
      <c r="BY34" s="421" t="str">
        <f>IF('各会計、関係団体の財政状況及び健全化判断比率'!B68="","",'各会計、関係団体の財政状況及び健全化判断比率'!B68)</f>
        <v>尾三消防組合</v>
      </c>
      <c r="BZ34" s="421"/>
      <c r="CA34" s="421"/>
      <c r="CB34" s="421"/>
      <c r="CC34" s="421"/>
      <c r="CD34" s="421"/>
      <c r="CE34" s="421"/>
      <c r="CF34" s="421"/>
      <c r="CG34" s="421"/>
      <c r="CH34" s="421"/>
      <c r="CI34" s="421"/>
      <c r="CJ34" s="421"/>
      <c r="CK34" s="421"/>
      <c r="CL34" s="421"/>
      <c r="CM34" s="421"/>
      <c r="CN34" s="208"/>
      <c r="CO34" s="422">
        <f>IF(CQ34="","",MAX(C34:D43,U34:V43,AM34:AN43,BE34:BF43,BW34:BX43)+1)</f>
        <v>14</v>
      </c>
      <c r="CP34" s="422"/>
      <c r="CQ34" s="421" t="str">
        <f>IF('各会計、関係団体の財政状況及び健全化判断比率'!BS7="","",'各会計、関係団体の財政状況及び健全化判断比率'!BS7)</f>
        <v>尾張土地開発公社</v>
      </c>
      <c r="CR34" s="421"/>
      <c r="CS34" s="421"/>
      <c r="CT34" s="421"/>
      <c r="CU34" s="421"/>
      <c r="CV34" s="421"/>
      <c r="CW34" s="421"/>
      <c r="CX34" s="421"/>
      <c r="CY34" s="421"/>
      <c r="CZ34" s="421"/>
      <c r="DA34" s="421"/>
      <c r="DB34" s="421"/>
      <c r="DC34" s="421"/>
      <c r="DD34" s="421"/>
      <c r="DE34" s="421"/>
      <c r="DF34" s="205"/>
      <c r="DG34" s="423" t="str">
        <f>IF('各会計、関係団体の財政状況及び健全化判断比率'!BR7="","",'各会計、関係団体の財政状況及び健全化判断比率'!BR7)</f>
        <v/>
      </c>
      <c r="DH34" s="423"/>
      <c r="DI34" s="212"/>
      <c r="DJ34" s="180"/>
      <c r="DK34" s="180"/>
      <c r="DL34" s="180"/>
      <c r="DM34" s="180"/>
      <c r="DN34" s="180"/>
      <c r="DO34" s="180"/>
    </row>
    <row r="35" spans="1:119" ht="32.25" customHeight="1" x14ac:dyDescent="0.15">
      <c r="A35" s="181"/>
      <c r="B35" s="207"/>
      <c r="C35" s="422" t="str">
        <f>IF(E35="","",C34+1)</f>
        <v/>
      </c>
      <c r="D35" s="422"/>
      <c r="E35" s="421" t="str">
        <f>IF('各会計、関係団体の財政状況及び健全化判断比率'!B8="","",'各会計、関係団体の財政状況及び健全化判断比率'!B8)</f>
        <v/>
      </c>
      <c r="F35" s="421"/>
      <c r="G35" s="421"/>
      <c r="H35" s="421"/>
      <c r="I35" s="421"/>
      <c r="J35" s="421"/>
      <c r="K35" s="421"/>
      <c r="L35" s="421"/>
      <c r="M35" s="421"/>
      <c r="N35" s="421"/>
      <c r="O35" s="421"/>
      <c r="P35" s="421"/>
      <c r="Q35" s="421"/>
      <c r="R35" s="421"/>
      <c r="S35" s="421"/>
      <c r="T35" s="208"/>
      <c r="U35" s="422">
        <f>IF(W35="","",U34+1)</f>
        <v>3</v>
      </c>
      <c r="V35" s="422"/>
      <c r="W35" s="421" t="str">
        <f>IF('各会計、関係団体の財政状況及び健全化判断比率'!B29="","",'各会計、関係団体の財政状況及び健全化判断比率'!B29)</f>
        <v>国民健康保険東郷診療所特別会計</v>
      </c>
      <c r="X35" s="421"/>
      <c r="Y35" s="421"/>
      <c r="Z35" s="421"/>
      <c r="AA35" s="421"/>
      <c r="AB35" s="421"/>
      <c r="AC35" s="421"/>
      <c r="AD35" s="421"/>
      <c r="AE35" s="421"/>
      <c r="AF35" s="421"/>
      <c r="AG35" s="421"/>
      <c r="AH35" s="421"/>
      <c r="AI35" s="421"/>
      <c r="AJ35" s="421"/>
      <c r="AK35" s="421"/>
      <c r="AL35" s="208"/>
      <c r="AM35" s="422" t="str">
        <f t="shared" ref="AM35:AM43" si="0">IF(AO35="","",AM34+1)</f>
        <v/>
      </c>
      <c r="AN35" s="422"/>
      <c r="AO35" s="421"/>
      <c r="AP35" s="421"/>
      <c r="AQ35" s="421"/>
      <c r="AR35" s="421"/>
      <c r="AS35" s="421"/>
      <c r="AT35" s="421"/>
      <c r="AU35" s="421"/>
      <c r="AV35" s="421"/>
      <c r="AW35" s="421"/>
      <c r="AX35" s="421"/>
      <c r="AY35" s="421"/>
      <c r="AZ35" s="421"/>
      <c r="BA35" s="421"/>
      <c r="BB35" s="421"/>
      <c r="BC35" s="421"/>
      <c r="BD35" s="208"/>
      <c r="BE35" s="422" t="str">
        <f t="shared" ref="BE35:BE43" si="1">IF(BG35="","",BE34+1)</f>
        <v/>
      </c>
      <c r="BF35" s="422"/>
      <c r="BG35" s="421"/>
      <c r="BH35" s="421"/>
      <c r="BI35" s="421"/>
      <c r="BJ35" s="421"/>
      <c r="BK35" s="421"/>
      <c r="BL35" s="421"/>
      <c r="BM35" s="421"/>
      <c r="BN35" s="421"/>
      <c r="BO35" s="421"/>
      <c r="BP35" s="421"/>
      <c r="BQ35" s="421"/>
      <c r="BR35" s="421"/>
      <c r="BS35" s="421"/>
      <c r="BT35" s="421"/>
      <c r="BU35" s="421"/>
      <c r="BV35" s="208"/>
      <c r="BW35" s="422">
        <f t="shared" ref="BW35:BW43" si="2">IF(BY35="","",BW34+1)</f>
        <v>8</v>
      </c>
      <c r="BX35" s="422"/>
      <c r="BY35" s="421" t="str">
        <f>IF('各会計、関係団体の財政状況及び健全化判断比率'!B69="","",'各会計、関係団体の財政状況及び健全化判断比率'!B69)</f>
        <v>愛知中部水道企業団</v>
      </c>
      <c r="BZ35" s="421"/>
      <c r="CA35" s="421"/>
      <c r="CB35" s="421"/>
      <c r="CC35" s="421"/>
      <c r="CD35" s="421"/>
      <c r="CE35" s="421"/>
      <c r="CF35" s="421"/>
      <c r="CG35" s="421"/>
      <c r="CH35" s="421"/>
      <c r="CI35" s="421"/>
      <c r="CJ35" s="421"/>
      <c r="CK35" s="421"/>
      <c r="CL35" s="421"/>
      <c r="CM35" s="421"/>
      <c r="CN35" s="208"/>
      <c r="CO35" s="422" t="str">
        <f t="shared" ref="CO35:CO43" si="3">IF(CQ35="","",CO34+1)</f>
        <v/>
      </c>
      <c r="CP35" s="422"/>
      <c r="CQ35" s="421" t="str">
        <f>IF('各会計、関係団体の財政状況及び健全化判断比率'!BS8="","",'各会計、関係団体の財政状況及び健全化判断比率'!BS8)</f>
        <v/>
      </c>
      <c r="CR35" s="421"/>
      <c r="CS35" s="421"/>
      <c r="CT35" s="421"/>
      <c r="CU35" s="421"/>
      <c r="CV35" s="421"/>
      <c r="CW35" s="421"/>
      <c r="CX35" s="421"/>
      <c r="CY35" s="421"/>
      <c r="CZ35" s="421"/>
      <c r="DA35" s="421"/>
      <c r="DB35" s="421"/>
      <c r="DC35" s="421"/>
      <c r="DD35" s="421"/>
      <c r="DE35" s="421"/>
      <c r="DF35" s="205"/>
      <c r="DG35" s="423" t="str">
        <f>IF('各会計、関係団体の財政状況及び健全化判断比率'!BR8="","",'各会計、関係団体の財政状況及び健全化判断比率'!BR8)</f>
        <v/>
      </c>
      <c r="DH35" s="423"/>
      <c r="DI35" s="212"/>
      <c r="DJ35" s="180"/>
      <c r="DK35" s="180"/>
      <c r="DL35" s="180"/>
      <c r="DM35" s="180"/>
      <c r="DN35" s="180"/>
      <c r="DO35" s="180"/>
    </row>
    <row r="36" spans="1:119" ht="32.25" customHeight="1" x14ac:dyDescent="0.15">
      <c r="A36" s="181"/>
      <c r="B36" s="207"/>
      <c r="C36" s="422" t="str">
        <f>IF(E36="","",C35+1)</f>
        <v/>
      </c>
      <c r="D36" s="422"/>
      <c r="E36" s="421" t="str">
        <f>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208"/>
      <c r="U36" s="422">
        <f t="shared" ref="U36:U43" si="4">IF(W36="","",U35+1)</f>
        <v>4</v>
      </c>
      <c r="V36" s="422"/>
      <c r="W36" s="421" t="str">
        <f>IF('各会計、関係団体の財政状況及び健全化判断比率'!B30="","",'各会計、関係団体の財政状況及び健全化判断比率'!B30)</f>
        <v>後期高齢者医療特別会計</v>
      </c>
      <c r="X36" s="421"/>
      <c r="Y36" s="421"/>
      <c r="Z36" s="421"/>
      <c r="AA36" s="421"/>
      <c r="AB36" s="421"/>
      <c r="AC36" s="421"/>
      <c r="AD36" s="421"/>
      <c r="AE36" s="421"/>
      <c r="AF36" s="421"/>
      <c r="AG36" s="421"/>
      <c r="AH36" s="421"/>
      <c r="AI36" s="421"/>
      <c r="AJ36" s="421"/>
      <c r="AK36" s="421"/>
      <c r="AL36" s="208"/>
      <c r="AM36" s="422" t="str">
        <f t="shared" si="0"/>
        <v/>
      </c>
      <c r="AN36" s="422"/>
      <c r="AO36" s="421"/>
      <c r="AP36" s="421"/>
      <c r="AQ36" s="421"/>
      <c r="AR36" s="421"/>
      <c r="AS36" s="421"/>
      <c r="AT36" s="421"/>
      <c r="AU36" s="421"/>
      <c r="AV36" s="421"/>
      <c r="AW36" s="421"/>
      <c r="AX36" s="421"/>
      <c r="AY36" s="421"/>
      <c r="AZ36" s="421"/>
      <c r="BA36" s="421"/>
      <c r="BB36" s="421"/>
      <c r="BC36" s="421"/>
      <c r="BD36" s="208"/>
      <c r="BE36" s="422" t="str">
        <f t="shared" si="1"/>
        <v/>
      </c>
      <c r="BF36" s="422"/>
      <c r="BG36" s="421"/>
      <c r="BH36" s="421"/>
      <c r="BI36" s="421"/>
      <c r="BJ36" s="421"/>
      <c r="BK36" s="421"/>
      <c r="BL36" s="421"/>
      <c r="BM36" s="421"/>
      <c r="BN36" s="421"/>
      <c r="BO36" s="421"/>
      <c r="BP36" s="421"/>
      <c r="BQ36" s="421"/>
      <c r="BR36" s="421"/>
      <c r="BS36" s="421"/>
      <c r="BT36" s="421"/>
      <c r="BU36" s="421"/>
      <c r="BV36" s="208"/>
      <c r="BW36" s="422">
        <f t="shared" si="2"/>
        <v>9</v>
      </c>
      <c r="BX36" s="422"/>
      <c r="BY36" s="421" t="str">
        <f>IF('各会計、関係団体の財政状況及び健全化判断比率'!B70="","",'各会計、関係団体の財政状況及び健全化判断比率'!B70)</f>
        <v>尾三衛生組合</v>
      </c>
      <c r="BZ36" s="421"/>
      <c r="CA36" s="421"/>
      <c r="CB36" s="421"/>
      <c r="CC36" s="421"/>
      <c r="CD36" s="421"/>
      <c r="CE36" s="421"/>
      <c r="CF36" s="421"/>
      <c r="CG36" s="421"/>
      <c r="CH36" s="421"/>
      <c r="CI36" s="421"/>
      <c r="CJ36" s="421"/>
      <c r="CK36" s="421"/>
      <c r="CL36" s="421"/>
      <c r="CM36" s="421"/>
      <c r="CN36" s="208"/>
      <c r="CO36" s="422" t="str">
        <f t="shared" si="3"/>
        <v/>
      </c>
      <c r="CP36" s="422"/>
      <c r="CQ36" s="421" t="str">
        <f>IF('各会計、関係団体の財政状況及び健全化判断比率'!BS9="","",'各会計、関係団体の財政状況及び健全化判断比率'!BS9)</f>
        <v/>
      </c>
      <c r="CR36" s="421"/>
      <c r="CS36" s="421"/>
      <c r="CT36" s="421"/>
      <c r="CU36" s="421"/>
      <c r="CV36" s="421"/>
      <c r="CW36" s="421"/>
      <c r="CX36" s="421"/>
      <c r="CY36" s="421"/>
      <c r="CZ36" s="421"/>
      <c r="DA36" s="421"/>
      <c r="DB36" s="421"/>
      <c r="DC36" s="421"/>
      <c r="DD36" s="421"/>
      <c r="DE36" s="421"/>
      <c r="DF36" s="205"/>
      <c r="DG36" s="423" t="str">
        <f>IF('各会計、関係団体の財政状況及び健全化判断比率'!BR9="","",'各会計、関係団体の財政状況及び健全化判断比率'!BR9)</f>
        <v/>
      </c>
      <c r="DH36" s="423"/>
      <c r="DI36" s="212"/>
      <c r="DJ36" s="180"/>
      <c r="DK36" s="180"/>
      <c r="DL36" s="180"/>
      <c r="DM36" s="180"/>
      <c r="DN36" s="180"/>
      <c r="DO36" s="180"/>
    </row>
    <row r="37" spans="1:119" ht="32.25" customHeight="1" x14ac:dyDescent="0.15">
      <c r="A37" s="181"/>
      <c r="B37" s="207"/>
      <c r="C37" s="422" t="str">
        <f>IF(E37="","",C36+1)</f>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08"/>
      <c r="U37" s="422">
        <f t="shared" si="4"/>
        <v>5</v>
      </c>
      <c r="V37" s="422"/>
      <c r="W37" s="421" t="str">
        <f>IF('各会計、関係団体の財政状況及び健全化判断比率'!B31="","",'各会計、関係団体の財政状況及び健全化判断比率'!B31)</f>
        <v>介護保険特別会計</v>
      </c>
      <c r="X37" s="421"/>
      <c r="Y37" s="421"/>
      <c r="Z37" s="421"/>
      <c r="AA37" s="421"/>
      <c r="AB37" s="421"/>
      <c r="AC37" s="421"/>
      <c r="AD37" s="421"/>
      <c r="AE37" s="421"/>
      <c r="AF37" s="421"/>
      <c r="AG37" s="421"/>
      <c r="AH37" s="421"/>
      <c r="AI37" s="421"/>
      <c r="AJ37" s="421"/>
      <c r="AK37" s="421"/>
      <c r="AL37" s="208"/>
      <c r="AM37" s="422" t="str">
        <f t="shared" si="0"/>
        <v/>
      </c>
      <c r="AN37" s="422"/>
      <c r="AO37" s="421"/>
      <c r="AP37" s="421"/>
      <c r="AQ37" s="421"/>
      <c r="AR37" s="421"/>
      <c r="AS37" s="421"/>
      <c r="AT37" s="421"/>
      <c r="AU37" s="421"/>
      <c r="AV37" s="421"/>
      <c r="AW37" s="421"/>
      <c r="AX37" s="421"/>
      <c r="AY37" s="421"/>
      <c r="AZ37" s="421"/>
      <c r="BA37" s="421"/>
      <c r="BB37" s="421"/>
      <c r="BC37" s="421"/>
      <c r="BD37" s="208"/>
      <c r="BE37" s="422" t="str">
        <f t="shared" si="1"/>
        <v/>
      </c>
      <c r="BF37" s="422"/>
      <c r="BG37" s="421"/>
      <c r="BH37" s="421"/>
      <c r="BI37" s="421"/>
      <c r="BJ37" s="421"/>
      <c r="BK37" s="421"/>
      <c r="BL37" s="421"/>
      <c r="BM37" s="421"/>
      <c r="BN37" s="421"/>
      <c r="BO37" s="421"/>
      <c r="BP37" s="421"/>
      <c r="BQ37" s="421"/>
      <c r="BR37" s="421"/>
      <c r="BS37" s="421"/>
      <c r="BT37" s="421"/>
      <c r="BU37" s="421"/>
      <c r="BV37" s="208"/>
      <c r="BW37" s="422">
        <f t="shared" si="2"/>
        <v>10</v>
      </c>
      <c r="BX37" s="422"/>
      <c r="BY37" s="421" t="str">
        <f>IF('各会計、関係団体の財政状況及び健全化判断比率'!B71="","",'各会計、関係団体の財政状況及び健全化判断比率'!B71)</f>
        <v>愛知県市町村職員退職手当組合</v>
      </c>
      <c r="BZ37" s="421"/>
      <c r="CA37" s="421"/>
      <c r="CB37" s="421"/>
      <c r="CC37" s="421"/>
      <c r="CD37" s="421"/>
      <c r="CE37" s="421"/>
      <c r="CF37" s="421"/>
      <c r="CG37" s="421"/>
      <c r="CH37" s="421"/>
      <c r="CI37" s="421"/>
      <c r="CJ37" s="421"/>
      <c r="CK37" s="421"/>
      <c r="CL37" s="421"/>
      <c r="CM37" s="421"/>
      <c r="CN37" s="208"/>
      <c r="CO37" s="422" t="str">
        <f t="shared" si="3"/>
        <v/>
      </c>
      <c r="CP37" s="422"/>
      <c r="CQ37" s="421" t="str">
        <f>IF('各会計、関係団体の財政状況及び健全化判断比率'!BS10="","",'各会計、関係団体の財政状況及び健全化判断比率'!BS10)</f>
        <v/>
      </c>
      <c r="CR37" s="421"/>
      <c r="CS37" s="421"/>
      <c r="CT37" s="421"/>
      <c r="CU37" s="421"/>
      <c r="CV37" s="421"/>
      <c r="CW37" s="421"/>
      <c r="CX37" s="421"/>
      <c r="CY37" s="421"/>
      <c r="CZ37" s="421"/>
      <c r="DA37" s="421"/>
      <c r="DB37" s="421"/>
      <c r="DC37" s="421"/>
      <c r="DD37" s="421"/>
      <c r="DE37" s="421"/>
      <c r="DF37" s="205"/>
      <c r="DG37" s="423" t="str">
        <f>IF('各会計、関係団体の財政状況及び健全化判断比率'!BR10="","",'各会計、関係団体の財政状況及び健全化判断比率'!BR10)</f>
        <v/>
      </c>
      <c r="DH37" s="423"/>
      <c r="DI37" s="212"/>
      <c r="DJ37" s="180"/>
      <c r="DK37" s="180"/>
      <c r="DL37" s="180"/>
      <c r="DM37" s="180"/>
      <c r="DN37" s="180"/>
      <c r="DO37" s="180"/>
    </row>
    <row r="38" spans="1:119" ht="32.25" customHeight="1" x14ac:dyDescent="0.15">
      <c r="A38" s="181"/>
      <c r="B38" s="207"/>
      <c r="C38" s="422" t="str">
        <f t="shared" ref="C38:C43" si="5">IF(E38="","",C37+1)</f>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08"/>
      <c r="U38" s="422" t="str">
        <f t="shared" si="4"/>
        <v/>
      </c>
      <c r="V38" s="422"/>
      <c r="W38" s="421"/>
      <c r="X38" s="421"/>
      <c r="Y38" s="421"/>
      <c r="Z38" s="421"/>
      <c r="AA38" s="421"/>
      <c r="AB38" s="421"/>
      <c r="AC38" s="421"/>
      <c r="AD38" s="421"/>
      <c r="AE38" s="421"/>
      <c r="AF38" s="421"/>
      <c r="AG38" s="421"/>
      <c r="AH38" s="421"/>
      <c r="AI38" s="421"/>
      <c r="AJ38" s="421"/>
      <c r="AK38" s="421"/>
      <c r="AL38" s="208"/>
      <c r="AM38" s="422" t="str">
        <f t="shared" si="0"/>
        <v/>
      </c>
      <c r="AN38" s="422"/>
      <c r="AO38" s="421"/>
      <c r="AP38" s="421"/>
      <c r="AQ38" s="421"/>
      <c r="AR38" s="421"/>
      <c r="AS38" s="421"/>
      <c r="AT38" s="421"/>
      <c r="AU38" s="421"/>
      <c r="AV38" s="421"/>
      <c r="AW38" s="421"/>
      <c r="AX38" s="421"/>
      <c r="AY38" s="421"/>
      <c r="AZ38" s="421"/>
      <c r="BA38" s="421"/>
      <c r="BB38" s="421"/>
      <c r="BC38" s="421"/>
      <c r="BD38" s="208"/>
      <c r="BE38" s="422" t="str">
        <f t="shared" si="1"/>
        <v/>
      </c>
      <c r="BF38" s="422"/>
      <c r="BG38" s="421"/>
      <c r="BH38" s="421"/>
      <c r="BI38" s="421"/>
      <c r="BJ38" s="421"/>
      <c r="BK38" s="421"/>
      <c r="BL38" s="421"/>
      <c r="BM38" s="421"/>
      <c r="BN38" s="421"/>
      <c r="BO38" s="421"/>
      <c r="BP38" s="421"/>
      <c r="BQ38" s="421"/>
      <c r="BR38" s="421"/>
      <c r="BS38" s="421"/>
      <c r="BT38" s="421"/>
      <c r="BU38" s="421"/>
      <c r="BV38" s="208"/>
      <c r="BW38" s="422">
        <f t="shared" si="2"/>
        <v>11</v>
      </c>
      <c r="BX38" s="422"/>
      <c r="BY38" s="421" t="str">
        <f>IF('各会計、関係団体の財政状況及び健全化判断比率'!B72="","",'各会計、関係団体の財政状況及び健全化判断比率'!B72)</f>
        <v>愛知県後期高齢者医療広域連合（一般会計）</v>
      </c>
      <c r="BZ38" s="421"/>
      <c r="CA38" s="421"/>
      <c r="CB38" s="421"/>
      <c r="CC38" s="421"/>
      <c r="CD38" s="421"/>
      <c r="CE38" s="421"/>
      <c r="CF38" s="421"/>
      <c r="CG38" s="421"/>
      <c r="CH38" s="421"/>
      <c r="CI38" s="421"/>
      <c r="CJ38" s="421"/>
      <c r="CK38" s="421"/>
      <c r="CL38" s="421"/>
      <c r="CM38" s="421"/>
      <c r="CN38" s="208"/>
      <c r="CO38" s="422" t="str">
        <f t="shared" si="3"/>
        <v/>
      </c>
      <c r="CP38" s="422"/>
      <c r="CQ38" s="421" t="str">
        <f>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5"/>
      <c r="DG38" s="423" t="str">
        <f>IF('各会計、関係団体の財政状況及び健全化判断比率'!BR11="","",'各会計、関係団体の財政状況及び健全化判断比率'!BR11)</f>
        <v/>
      </c>
      <c r="DH38" s="423"/>
      <c r="DI38" s="212"/>
      <c r="DJ38" s="180"/>
      <c r="DK38" s="180"/>
      <c r="DL38" s="180"/>
      <c r="DM38" s="180"/>
      <c r="DN38" s="180"/>
      <c r="DO38" s="180"/>
    </row>
    <row r="39" spans="1:119" ht="32.25" customHeight="1" x14ac:dyDescent="0.15">
      <c r="A39" s="181"/>
      <c r="B39" s="207"/>
      <c r="C39" s="422" t="str">
        <f t="shared" si="5"/>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08"/>
      <c r="U39" s="422" t="str">
        <f t="shared" si="4"/>
        <v/>
      </c>
      <c r="V39" s="422"/>
      <c r="W39" s="421"/>
      <c r="X39" s="421"/>
      <c r="Y39" s="421"/>
      <c r="Z39" s="421"/>
      <c r="AA39" s="421"/>
      <c r="AB39" s="421"/>
      <c r="AC39" s="421"/>
      <c r="AD39" s="421"/>
      <c r="AE39" s="421"/>
      <c r="AF39" s="421"/>
      <c r="AG39" s="421"/>
      <c r="AH39" s="421"/>
      <c r="AI39" s="421"/>
      <c r="AJ39" s="421"/>
      <c r="AK39" s="421"/>
      <c r="AL39" s="208"/>
      <c r="AM39" s="422" t="str">
        <f t="shared" si="0"/>
        <v/>
      </c>
      <c r="AN39" s="422"/>
      <c r="AO39" s="421"/>
      <c r="AP39" s="421"/>
      <c r="AQ39" s="421"/>
      <c r="AR39" s="421"/>
      <c r="AS39" s="421"/>
      <c r="AT39" s="421"/>
      <c r="AU39" s="421"/>
      <c r="AV39" s="421"/>
      <c r="AW39" s="421"/>
      <c r="AX39" s="421"/>
      <c r="AY39" s="421"/>
      <c r="AZ39" s="421"/>
      <c r="BA39" s="421"/>
      <c r="BB39" s="421"/>
      <c r="BC39" s="421"/>
      <c r="BD39" s="208"/>
      <c r="BE39" s="422" t="str">
        <f t="shared" si="1"/>
        <v/>
      </c>
      <c r="BF39" s="422"/>
      <c r="BG39" s="421"/>
      <c r="BH39" s="421"/>
      <c r="BI39" s="421"/>
      <c r="BJ39" s="421"/>
      <c r="BK39" s="421"/>
      <c r="BL39" s="421"/>
      <c r="BM39" s="421"/>
      <c r="BN39" s="421"/>
      <c r="BO39" s="421"/>
      <c r="BP39" s="421"/>
      <c r="BQ39" s="421"/>
      <c r="BR39" s="421"/>
      <c r="BS39" s="421"/>
      <c r="BT39" s="421"/>
      <c r="BU39" s="421"/>
      <c r="BV39" s="208"/>
      <c r="BW39" s="422">
        <f t="shared" si="2"/>
        <v>12</v>
      </c>
      <c r="BX39" s="422"/>
      <c r="BY39" s="421" t="str">
        <f>IF('各会計、関係団体の財政状況及び健全化判断比率'!B73="","",'各会計、関係団体の財政状況及び健全化判断比率'!B73)</f>
        <v>愛知県後期高齢者医療広域連合（後期高齢者医療特別会計）</v>
      </c>
      <c r="BZ39" s="421"/>
      <c r="CA39" s="421"/>
      <c r="CB39" s="421"/>
      <c r="CC39" s="421"/>
      <c r="CD39" s="421"/>
      <c r="CE39" s="421"/>
      <c r="CF39" s="421"/>
      <c r="CG39" s="421"/>
      <c r="CH39" s="421"/>
      <c r="CI39" s="421"/>
      <c r="CJ39" s="421"/>
      <c r="CK39" s="421"/>
      <c r="CL39" s="421"/>
      <c r="CM39" s="421"/>
      <c r="CN39" s="208"/>
      <c r="CO39" s="422" t="str">
        <f t="shared" si="3"/>
        <v/>
      </c>
      <c r="CP39" s="422"/>
      <c r="CQ39" s="421" t="str">
        <f>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5"/>
      <c r="DG39" s="423" t="str">
        <f>IF('各会計、関係団体の財政状況及び健全化判断比率'!BR12="","",'各会計、関係団体の財政状況及び健全化判断比率'!BR12)</f>
        <v/>
      </c>
      <c r="DH39" s="423"/>
      <c r="DI39" s="212"/>
      <c r="DJ39" s="180"/>
      <c r="DK39" s="180"/>
      <c r="DL39" s="180"/>
      <c r="DM39" s="180"/>
      <c r="DN39" s="180"/>
      <c r="DO39" s="180"/>
    </row>
    <row r="40" spans="1:119" ht="32.25" customHeight="1" x14ac:dyDescent="0.15">
      <c r="A40" s="181"/>
      <c r="B40" s="207"/>
      <c r="C40" s="422" t="str">
        <f t="shared" si="5"/>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08"/>
      <c r="U40" s="422" t="str">
        <f t="shared" si="4"/>
        <v/>
      </c>
      <c r="V40" s="422"/>
      <c r="W40" s="421"/>
      <c r="X40" s="421"/>
      <c r="Y40" s="421"/>
      <c r="Z40" s="421"/>
      <c r="AA40" s="421"/>
      <c r="AB40" s="421"/>
      <c r="AC40" s="421"/>
      <c r="AD40" s="421"/>
      <c r="AE40" s="421"/>
      <c r="AF40" s="421"/>
      <c r="AG40" s="421"/>
      <c r="AH40" s="421"/>
      <c r="AI40" s="421"/>
      <c r="AJ40" s="421"/>
      <c r="AK40" s="421"/>
      <c r="AL40" s="208"/>
      <c r="AM40" s="422" t="str">
        <f t="shared" si="0"/>
        <v/>
      </c>
      <c r="AN40" s="422"/>
      <c r="AO40" s="421"/>
      <c r="AP40" s="421"/>
      <c r="AQ40" s="421"/>
      <c r="AR40" s="421"/>
      <c r="AS40" s="421"/>
      <c r="AT40" s="421"/>
      <c r="AU40" s="421"/>
      <c r="AV40" s="421"/>
      <c r="AW40" s="421"/>
      <c r="AX40" s="421"/>
      <c r="AY40" s="421"/>
      <c r="AZ40" s="421"/>
      <c r="BA40" s="421"/>
      <c r="BB40" s="421"/>
      <c r="BC40" s="421"/>
      <c r="BD40" s="208"/>
      <c r="BE40" s="422" t="str">
        <f t="shared" si="1"/>
        <v/>
      </c>
      <c r="BF40" s="422"/>
      <c r="BG40" s="421"/>
      <c r="BH40" s="421"/>
      <c r="BI40" s="421"/>
      <c r="BJ40" s="421"/>
      <c r="BK40" s="421"/>
      <c r="BL40" s="421"/>
      <c r="BM40" s="421"/>
      <c r="BN40" s="421"/>
      <c r="BO40" s="421"/>
      <c r="BP40" s="421"/>
      <c r="BQ40" s="421"/>
      <c r="BR40" s="421"/>
      <c r="BS40" s="421"/>
      <c r="BT40" s="421"/>
      <c r="BU40" s="421"/>
      <c r="BV40" s="208"/>
      <c r="BW40" s="422">
        <f t="shared" si="2"/>
        <v>13</v>
      </c>
      <c r="BX40" s="422"/>
      <c r="BY40" s="421" t="str">
        <f>IF('各会計、関係団体の財政状況及び健全化判断比率'!B74="","",'各会計、関係団体の財政状況及び健全化判断比率'!B74)</f>
        <v>尾張市町交通災害共済組合</v>
      </c>
      <c r="BZ40" s="421"/>
      <c r="CA40" s="421"/>
      <c r="CB40" s="421"/>
      <c r="CC40" s="421"/>
      <c r="CD40" s="421"/>
      <c r="CE40" s="421"/>
      <c r="CF40" s="421"/>
      <c r="CG40" s="421"/>
      <c r="CH40" s="421"/>
      <c r="CI40" s="421"/>
      <c r="CJ40" s="421"/>
      <c r="CK40" s="421"/>
      <c r="CL40" s="421"/>
      <c r="CM40" s="421"/>
      <c r="CN40" s="208"/>
      <c r="CO40" s="422" t="str">
        <f t="shared" si="3"/>
        <v/>
      </c>
      <c r="CP40" s="422"/>
      <c r="CQ40" s="421" t="str">
        <f>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5"/>
      <c r="DG40" s="423" t="str">
        <f>IF('各会計、関係団体の財政状況及び健全化判断比率'!BR13="","",'各会計、関係団体の財政状況及び健全化判断比率'!BR13)</f>
        <v/>
      </c>
      <c r="DH40" s="423"/>
      <c r="DI40" s="212"/>
      <c r="DJ40" s="180"/>
      <c r="DK40" s="180"/>
      <c r="DL40" s="180"/>
      <c r="DM40" s="180"/>
      <c r="DN40" s="180"/>
      <c r="DO40" s="180"/>
    </row>
    <row r="41" spans="1:119" ht="32.25" customHeight="1" x14ac:dyDescent="0.15">
      <c r="A41" s="181"/>
      <c r="B41" s="207"/>
      <c r="C41" s="422" t="str">
        <f t="shared" si="5"/>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08"/>
      <c r="U41" s="422" t="str">
        <f t="shared" si="4"/>
        <v/>
      </c>
      <c r="V41" s="422"/>
      <c r="W41" s="421"/>
      <c r="X41" s="421"/>
      <c r="Y41" s="421"/>
      <c r="Z41" s="421"/>
      <c r="AA41" s="421"/>
      <c r="AB41" s="421"/>
      <c r="AC41" s="421"/>
      <c r="AD41" s="421"/>
      <c r="AE41" s="421"/>
      <c r="AF41" s="421"/>
      <c r="AG41" s="421"/>
      <c r="AH41" s="421"/>
      <c r="AI41" s="421"/>
      <c r="AJ41" s="421"/>
      <c r="AK41" s="421"/>
      <c r="AL41" s="208"/>
      <c r="AM41" s="422" t="str">
        <f t="shared" si="0"/>
        <v/>
      </c>
      <c r="AN41" s="422"/>
      <c r="AO41" s="421"/>
      <c r="AP41" s="421"/>
      <c r="AQ41" s="421"/>
      <c r="AR41" s="421"/>
      <c r="AS41" s="421"/>
      <c r="AT41" s="421"/>
      <c r="AU41" s="421"/>
      <c r="AV41" s="421"/>
      <c r="AW41" s="421"/>
      <c r="AX41" s="421"/>
      <c r="AY41" s="421"/>
      <c r="AZ41" s="421"/>
      <c r="BA41" s="421"/>
      <c r="BB41" s="421"/>
      <c r="BC41" s="421"/>
      <c r="BD41" s="208"/>
      <c r="BE41" s="422" t="str">
        <f t="shared" si="1"/>
        <v/>
      </c>
      <c r="BF41" s="422"/>
      <c r="BG41" s="421"/>
      <c r="BH41" s="421"/>
      <c r="BI41" s="421"/>
      <c r="BJ41" s="421"/>
      <c r="BK41" s="421"/>
      <c r="BL41" s="421"/>
      <c r="BM41" s="421"/>
      <c r="BN41" s="421"/>
      <c r="BO41" s="421"/>
      <c r="BP41" s="421"/>
      <c r="BQ41" s="421"/>
      <c r="BR41" s="421"/>
      <c r="BS41" s="421"/>
      <c r="BT41" s="421"/>
      <c r="BU41" s="421"/>
      <c r="BV41" s="208"/>
      <c r="BW41" s="422" t="str">
        <f t="shared" si="2"/>
        <v/>
      </c>
      <c r="BX41" s="422"/>
      <c r="BY41" s="421" t="str">
        <f>IF('各会計、関係団体の財政状況及び健全化判断比率'!B75="","",'各会計、関係団体の財政状況及び健全化判断比率'!B75)</f>
        <v/>
      </c>
      <c r="BZ41" s="421"/>
      <c r="CA41" s="421"/>
      <c r="CB41" s="421"/>
      <c r="CC41" s="421"/>
      <c r="CD41" s="421"/>
      <c r="CE41" s="421"/>
      <c r="CF41" s="421"/>
      <c r="CG41" s="421"/>
      <c r="CH41" s="421"/>
      <c r="CI41" s="421"/>
      <c r="CJ41" s="421"/>
      <c r="CK41" s="421"/>
      <c r="CL41" s="421"/>
      <c r="CM41" s="421"/>
      <c r="CN41" s="208"/>
      <c r="CO41" s="422" t="str">
        <f t="shared" si="3"/>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5"/>
      <c r="DG41" s="423" t="str">
        <f>IF('各会計、関係団体の財政状況及び健全化判断比率'!BR14="","",'各会計、関係団体の財政状況及び健全化判断比率'!BR14)</f>
        <v/>
      </c>
      <c r="DH41" s="423"/>
      <c r="DI41" s="212"/>
      <c r="DJ41" s="180"/>
      <c r="DK41" s="180"/>
      <c r="DL41" s="180"/>
      <c r="DM41" s="180"/>
      <c r="DN41" s="180"/>
      <c r="DO41" s="180"/>
    </row>
    <row r="42" spans="1:119" ht="32.25" customHeight="1" x14ac:dyDescent="0.15">
      <c r="A42" s="180"/>
      <c r="B42" s="207"/>
      <c r="C42" s="422" t="str">
        <f t="shared" si="5"/>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08"/>
      <c r="U42" s="422" t="str">
        <f t="shared" si="4"/>
        <v/>
      </c>
      <c r="V42" s="422"/>
      <c r="W42" s="421"/>
      <c r="X42" s="421"/>
      <c r="Y42" s="421"/>
      <c r="Z42" s="421"/>
      <c r="AA42" s="421"/>
      <c r="AB42" s="421"/>
      <c r="AC42" s="421"/>
      <c r="AD42" s="421"/>
      <c r="AE42" s="421"/>
      <c r="AF42" s="421"/>
      <c r="AG42" s="421"/>
      <c r="AH42" s="421"/>
      <c r="AI42" s="421"/>
      <c r="AJ42" s="421"/>
      <c r="AK42" s="421"/>
      <c r="AL42" s="208"/>
      <c r="AM42" s="422" t="str">
        <f t="shared" si="0"/>
        <v/>
      </c>
      <c r="AN42" s="422"/>
      <c r="AO42" s="421"/>
      <c r="AP42" s="421"/>
      <c r="AQ42" s="421"/>
      <c r="AR42" s="421"/>
      <c r="AS42" s="421"/>
      <c r="AT42" s="421"/>
      <c r="AU42" s="421"/>
      <c r="AV42" s="421"/>
      <c r="AW42" s="421"/>
      <c r="AX42" s="421"/>
      <c r="AY42" s="421"/>
      <c r="AZ42" s="421"/>
      <c r="BA42" s="421"/>
      <c r="BB42" s="421"/>
      <c r="BC42" s="421"/>
      <c r="BD42" s="208"/>
      <c r="BE42" s="422" t="str">
        <f t="shared" si="1"/>
        <v/>
      </c>
      <c r="BF42" s="422"/>
      <c r="BG42" s="421"/>
      <c r="BH42" s="421"/>
      <c r="BI42" s="421"/>
      <c r="BJ42" s="421"/>
      <c r="BK42" s="421"/>
      <c r="BL42" s="421"/>
      <c r="BM42" s="421"/>
      <c r="BN42" s="421"/>
      <c r="BO42" s="421"/>
      <c r="BP42" s="421"/>
      <c r="BQ42" s="421"/>
      <c r="BR42" s="421"/>
      <c r="BS42" s="421"/>
      <c r="BT42" s="421"/>
      <c r="BU42" s="421"/>
      <c r="BV42" s="208"/>
      <c r="BW42" s="422" t="str">
        <f t="shared" si="2"/>
        <v/>
      </c>
      <c r="BX42" s="422"/>
      <c r="BY42" s="421" t="str">
        <f>IF('各会計、関係団体の財政状況及び健全化判断比率'!B76="","",'各会計、関係団体の財政状況及び健全化判断比率'!B76)</f>
        <v/>
      </c>
      <c r="BZ42" s="421"/>
      <c r="CA42" s="421"/>
      <c r="CB42" s="421"/>
      <c r="CC42" s="421"/>
      <c r="CD42" s="421"/>
      <c r="CE42" s="421"/>
      <c r="CF42" s="421"/>
      <c r="CG42" s="421"/>
      <c r="CH42" s="421"/>
      <c r="CI42" s="421"/>
      <c r="CJ42" s="421"/>
      <c r="CK42" s="421"/>
      <c r="CL42" s="421"/>
      <c r="CM42" s="421"/>
      <c r="CN42" s="208"/>
      <c r="CO42" s="422" t="str">
        <f t="shared" si="3"/>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5"/>
      <c r="DG42" s="423" t="str">
        <f>IF('各会計、関係団体の財政状況及び健全化判断比率'!BR15="","",'各会計、関係団体の財政状況及び健全化判断比率'!BR15)</f>
        <v/>
      </c>
      <c r="DH42" s="423"/>
      <c r="DI42" s="212"/>
      <c r="DJ42" s="180"/>
      <c r="DK42" s="180"/>
      <c r="DL42" s="180"/>
      <c r="DM42" s="180"/>
      <c r="DN42" s="180"/>
      <c r="DO42" s="180"/>
    </row>
    <row r="43" spans="1:119" ht="32.25" customHeight="1" x14ac:dyDescent="0.15">
      <c r="A43" s="180"/>
      <c r="B43" s="207"/>
      <c r="C43" s="422" t="str">
        <f t="shared" si="5"/>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08"/>
      <c r="U43" s="422" t="str">
        <f t="shared" si="4"/>
        <v/>
      </c>
      <c r="V43" s="422"/>
      <c r="W43" s="421"/>
      <c r="X43" s="421"/>
      <c r="Y43" s="421"/>
      <c r="Z43" s="421"/>
      <c r="AA43" s="421"/>
      <c r="AB43" s="421"/>
      <c r="AC43" s="421"/>
      <c r="AD43" s="421"/>
      <c r="AE43" s="421"/>
      <c r="AF43" s="421"/>
      <c r="AG43" s="421"/>
      <c r="AH43" s="421"/>
      <c r="AI43" s="421"/>
      <c r="AJ43" s="421"/>
      <c r="AK43" s="421"/>
      <c r="AL43" s="208"/>
      <c r="AM43" s="422" t="str">
        <f t="shared" si="0"/>
        <v/>
      </c>
      <c r="AN43" s="422"/>
      <c r="AO43" s="421"/>
      <c r="AP43" s="421"/>
      <c r="AQ43" s="421"/>
      <c r="AR43" s="421"/>
      <c r="AS43" s="421"/>
      <c r="AT43" s="421"/>
      <c r="AU43" s="421"/>
      <c r="AV43" s="421"/>
      <c r="AW43" s="421"/>
      <c r="AX43" s="421"/>
      <c r="AY43" s="421"/>
      <c r="AZ43" s="421"/>
      <c r="BA43" s="421"/>
      <c r="BB43" s="421"/>
      <c r="BC43" s="421"/>
      <c r="BD43" s="208"/>
      <c r="BE43" s="422" t="str">
        <f t="shared" si="1"/>
        <v/>
      </c>
      <c r="BF43" s="422"/>
      <c r="BG43" s="421"/>
      <c r="BH43" s="421"/>
      <c r="BI43" s="421"/>
      <c r="BJ43" s="421"/>
      <c r="BK43" s="421"/>
      <c r="BL43" s="421"/>
      <c r="BM43" s="421"/>
      <c r="BN43" s="421"/>
      <c r="BO43" s="421"/>
      <c r="BP43" s="421"/>
      <c r="BQ43" s="421"/>
      <c r="BR43" s="421"/>
      <c r="BS43" s="421"/>
      <c r="BT43" s="421"/>
      <c r="BU43" s="421"/>
      <c r="BV43" s="208"/>
      <c r="BW43" s="422" t="str">
        <f t="shared" si="2"/>
        <v/>
      </c>
      <c r="BX43" s="422"/>
      <c r="BY43" s="421" t="str">
        <f>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208"/>
      <c r="CO43" s="422" t="str">
        <f t="shared" si="3"/>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5"/>
      <c r="DG43" s="423" t="str">
        <f>IF('各会計、関係団体の財政状況及び健全化判断比率'!BR16="","",'各会計、関係団体の財政状況及び健全化判断比率'!BR16)</f>
        <v/>
      </c>
      <c r="DH43" s="423"/>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210</v>
      </c>
      <c r="C46" s="180"/>
      <c r="D46" s="180"/>
      <c r="E46" s="180" t="s">
        <v>211</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212</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213</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214</v>
      </c>
    </row>
    <row r="50" spans="5:5" x14ac:dyDescent="0.15">
      <c r="E50" s="182" t="s">
        <v>215</v>
      </c>
    </row>
    <row r="51" spans="5:5" x14ac:dyDescent="0.15">
      <c r="E51" s="182" t="s">
        <v>216</v>
      </c>
    </row>
    <row r="52" spans="5:5" x14ac:dyDescent="0.15">
      <c r="E52" s="182" t="s">
        <v>217</v>
      </c>
    </row>
    <row r="53" spans="5:5" x14ac:dyDescent="0.15"/>
    <row r="54" spans="5:5" x14ac:dyDescent="0.15"/>
    <row r="55" spans="5:5" x14ac:dyDescent="0.15"/>
    <row r="56" spans="5:5" x14ac:dyDescent="0.15"/>
  </sheetData>
  <sheetProtection algorithmName="SHA-512" hashValue="hlIdiRLDQnC95QldBqIM4AVhyW5Z9WM4xno06hIKKTjeJsNKo5vkmwV/UcdcsVi5zB2MkzTPk294sylDTkPlPw==" saltValue="iiFQewAQeCrdhBAhnWUz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566</v>
      </c>
      <c r="D34" s="1244"/>
      <c r="E34" s="1245"/>
      <c r="F34" s="32">
        <v>5.25</v>
      </c>
      <c r="G34" s="33">
        <v>4.96</v>
      </c>
      <c r="H34" s="33">
        <v>4.1500000000000004</v>
      </c>
      <c r="I34" s="33">
        <v>5.74</v>
      </c>
      <c r="J34" s="34">
        <v>4.91</v>
      </c>
      <c r="K34" s="22"/>
      <c r="L34" s="22"/>
      <c r="M34" s="22"/>
      <c r="N34" s="22"/>
      <c r="O34" s="22"/>
      <c r="P34" s="22"/>
    </row>
    <row r="35" spans="1:16" ht="39" customHeight="1" x14ac:dyDescent="0.15">
      <c r="A35" s="22"/>
      <c r="B35" s="35"/>
      <c r="C35" s="1238" t="s">
        <v>567</v>
      </c>
      <c r="D35" s="1239"/>
      <c r="E35" s="1240"/>
      <c r="F35" s="36">
        <v>0.89</v>
      </c>
      <c r="G35" s="37">
        <v>1.93</v>
      </c>
      <c r="H35" s="37">
        <v>7.0000000000000007E-2</v>
      </c>
      <c r="I35" s="37">
        <v>0.82</v>
      </c>
      <c r="J35" s="38">
        <v>0.82</v>
      </c>
      <c r="K35" s="22"/>
      <c r="L35" s="22"/>
      <c r="M35" s="22"/>
      <c r="N35" s="22"/>
      <c r="O35" s="22"/>
      <c r="P35" s="22"/>
    </row>
    <row r="36" spans="1:16" ht="39" customHeight="1" x14ac:dyDescent="0.15">
      <c r="A36" s="22"/>
      <c r="B36" s="35"/>
      <c r="C36" s="1238" t="s">
        <v>568</v>
      </c>
      <c r="D36" s="1239"/>
      <c r="E36" s="1240"/>
      <c r="F36" s="36" t="s">
        <v>515</v>
      </c>
      <c r="G36" s="37" t="s">
        <v>515</v>
      </c>
      <c r="H36" s="37" t="s">
        <v>515</v>
      </c>
      <c r="I36" s="37" t="s">
        <v>515</v>
      </c>
      <c r="J36" s="38">
        <v>0.56000000000000005</v>
      </c>
      <c r="K36" s="22"/>
      <c r="L36" s="22"/>
      <c r="M36" s="22"/>
      <c r="N36" s="22"/>
      <c r="O36" s="22"/>
      <c r="P36" s="22"/>
    </row>
    <row r="37" spans="1:16" ht="39" customHeight="1" x14ac:dyDescent="0.15">
      <c r="A37" s="22"/>
      <c r="B37" s="35"/>
      <c r="C37" s="1238" t="s">
        <v>569</v>
      </c>
      <c r="D37" s="1239"/>
      <c r="E37" s="1240"/>
      <c r="F37" s="36">
        <v>1.78</v>
      </c>
      <c r="G37" s="37">
        <v>1.76</v>
      </c>
      <c r="H37" s="37">
        <v>0.93</v>
      </c>
      <c r="I37" s="37">
        <v>0.95</v>
      </c>
      <c r="J37" s="38">
        <v>0.49</v>
      </c>
      <c r="K37" s="22"/>
      <c r="L37" s="22"/>
      <c r="M37" s="22"/>
      <c r="N37" s="22"/>
      <c r="O37" s="22"/>
      <c r="P37" s="22"/>
    </row>
    <row r="38" spans="1:16" ht="39" customHeight="1" x14ac:dyDescent="0.15">
      <c r="A38" s="22"/>
      <c r="B38" s="35"/>
      <c r="C38" s="1238" t="s">
        <v>570</v>
      </c>
      <c r="D38" s="1239"/>
      <c r="E38" s="1240"/>
      <c r="F38" s="36">
        <v>0.18</v>
      </c>
      <c r="G38" s="37">
        <v>0.12</v>
      </c>
      <c r="H38" s="37">
        <v>0.17</v>
      </c>
      <c r="I38" s="37">
        <v>0.1</v>
      </c>
      <c r="J38" s="38">
        <v>0.03</v>
      </c>
      <c r="K38" s="22"/>
      <c r="L38" s="22"/>
      <c r="M38" s="22"/>
      <c r="N38" s="22"/>
      <c r="O38" s="22"/>
      <c r="P38" s="22"/>
    </row>
    <row r="39" spans="1:16" ht="39" customHeight="1" x14ac:dyDescent="0.15">
      <c r="A39" s="22"/>
      <c r="B39" s="35"/>
      <c r="C39" s="1238" t="s">
        <v>571</v>
      </c>
      <c r="D39" s="1239"/>
      <c r="E39" s="1240"/>
      <c r="F39" s="36">
        <v>0</v>
      </c>
      <c r="G39" s="37">
        <v>0.02</v>
      </c>
      <c r="H39" s="37">
        <v>0.04</v>
      </c>
      <c r="I39" s="37">
        <v>0.02</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572</v>
      </c>
      <c r="D42" s="1239"/>
      <c r="E42" s="1240"/>
      <c r="F42" s="36" t="s">
        <v>515</v>
      </c>
      <c r="G42" s="37" t="s">
        <v>573</v>
      </c>
      <c r="H42" s="37" t="s">
        <v>574</v>
      </c>
      <c r="I42" s="37" t="s">
        <v>575</v>
      </c>
      <c r="J42" s="38" t="s">
        <v>515</v>
      </c>
      <c r="K42" s="22"/>
      <c r="L42" s="22"/>
      <c r="M42" s="22"/>
      <c r="N42" s="22"/>
      <c r="O42" s="22"/>
      <c r="P42" s="22"/>
    </row>
    <row r="43" spans="1:16" ht="39" customHeight="1" thickBot="1" x14ac:dyDescent="0.2">
      <c r="A43" s="22"/>
      <c r="B43" s="40"/>
      <c r="C43" s="1241" t="s">
        <v>576</v>
      </c>
      <c r="D43" s="1242"/>
      <c r="E43" s="1243"/>
      <c r="F43" s="41">
        <v>0.09</v>
      </c>
      <c r="G43" s="42">
        <v>0.17</v>
      </c>
      <c r="H43" s="42">
        <v>0.22</v>
      </c>
      <c r="I43" s="42">
        <v>1.24</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to6OMYGj9PSewxZ7YLT4MbJIIK9AtuMK4N9O/HVKXVeTbz1QIJfCdYhI4djmP/RcQzR4CshMHlIJ0fPxVfpEA==" saltValue="OINkiTDszpnxxiN8Z/6R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758</v>
      </c>
      <c r="L45" s="60">
        <v>798</v>
      </c>
      <c r="M45" s="60">
        <v>842</v>
      </c>
      <c r="N45" s="60">
        <v>824</v>
      </c>
      <c r="O45" s="61">
        <v>700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15</v>
      </c>
      <c r="F48" s="1248"/>
      <c r="G48" s="1248"/>
      <c r="H48" s="1248"/>
      <c r="I48" s="1248"/>
      <c r="J48" s="1249"/>
      <c r="K48" s="63">
        <v>359</v>
      </c>
      <c r="L48" s="64">
        <v>354</v>
      </c>
      <c r="M48" s="64">
        <v>359</v>
      </c>
      <c r="N48" s="64">
        <v>351</v>
      </c>
      <c r="O48" s="65">
        <v>354</v>
      </c>
      <c r="P48" s="48"/>
      <c r="Q48" s="48"/>
      <c r="R48" s="48"/>
      <c r="S48" s="48"/>
      <c r="T48" s="48"/>
      <c r="U48" s="48"/>
    </row>
    <row r="49" spans="1:21" ht="30.75" customHeight="1" x14ac:dyDescent="0.15">
      <c r="A49" s="48"/>
      <c r="B49" s="1266"/>
      <c r="C49" s="1267"/>
      <c r="D49" s="62"/>
      <c r="E49" s="1248" t="s">
        <v>16</v>
      </c>
      <c r="F49" s="1248"/>
      <c r="G49" s="1248"/>
      <c r="H49" s="1248"/>
      <c r="I49" s="1248"/>
      <c r="J49" s="1249"/>
      <c r="K49" s="63">
        <v>32</v>
      </c>
      <c r="L49" s="64">
        <v>36</v>
      </c>
      <c r="M49" s="64">
        <v>30</v>
      </c>
      <c r="N49" s="64">
        <v>28</v>
      </c>
      <c r="O49" s="65">
        <v>19</v>
      </c>
      <c r="P49" s="48"/>
      <c r="Q49" s="48"/>
      <c r="R49" s="48"/>
      <c r="S49" s="48"/>
      <c r="T49" s="48"/>
      <c r="U49" s="48"/>
    </row>
    <row r="50" spans="1:21" ht="30.75" customHeight="1" x14ac:dyDescent="0.15">
      <c r="A50" s="48"/>
      <c r="B50" s="1266"/>
      <c r="C50" s="1267"/>
      <c r="D50" s="62"/>
      <c r="E50" s="1248" t="s">
        <v>17</v>
      </c>
      <c r="F50" s="1248"/>
      <c r="G50" s="1248"/>
      <c r="H50" s="1248"/>
      <c r="I50" s="1248"/>
      <c r="J50" s="1249"/>
      <c r="K50" s="63">
        <v>165</v>
      </c>
      <c r="L50" s="64">
        <v>192</v>
      </c>
      <c r="M50" s="64">
        <v>191</v>
      </c>
      <c r="N50" s="64">
        <v>190</v>
      </c>
      <c r="O50" s="65">
        <v>163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1103</v>
      </c>
      <c r="L52" s="64">
        <v>1155</v>
      </c>
      <c r="M52" s="64">
        <v>1184</v>
      </c>
      <c r="N52" s="64">
        <v>1141</v>
      </c>
      <c r="O52" s="65">
        <v>1142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211</v>
      </c>
      <c r="L53" s="69">
        <v>225</v>
      </c>
      <c r="M53" s="69">
        <v>238</v>
      </c>
      <c r="N53" s="69">
        <v>252</v>
      </c>
      <c r="O53" s="70">
        <v>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4" t="s">
        <v>25</v>
      </c>
      <c r="C57" s="1255"/>
      <c r="D57" s="1258" t="s">
        <v>26</v>
      </c>
      <c r="E57" s="1259"/>
      <c r="F57" s="1259"/>
      <c r="G57" s="1259"/>
      <c r="H57" s="1259"/>
      <c r="I57" s="1259"/>
      <c r="J57" s="1260"/>
      <c r="K57" s="380" t="s">
        <v>515</v>
      </c>
      <c r="L57" s="381" t="s">
        <v>515</v>
      </c>
      <c r="M57" s="381" t="s">
        <v>515</v>
      </c>
      <c r="N57" s="381" t="s">
        <v>515</v>
      </c>
      <c r="O57" s="382" t="s">
        <v>515</v>
      </c>
    </row>
    <row r="58" spans="1:21" ht="31.5" customHeight="1" thickBot="1" x14ac:dyDescent="0.2">
      <c r="B58" s="1256"/>
      <c r="C58" s="1257"/>
      <c r="D58" s="1261" t="s">
        <v>27</v>
      </c>
      <c r="E58" s="1262"/>
      <c r="F58" s="1262"/>
      <c r="G58" s="1262"/>
      <c r="H58" s="1262"/>
      <c r="I58" s="1262"/>
      <c r="J58" s="1263"/>
      <c r="K58" s="380" t="s">
        <v>515</v>
      </c>
      <c r="L58" s="381" t="s">
        <v>515</v>
      </c>
      <c r="M58" s="381" t="s">
        <v>515</v>
      </c>
      <c r="N58" s="381" t="s">
        <v>515</v>
      </c>
      <c r="O58" s="382" t="s">
        <v>515</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Bm6aPQP6AyMqvIbKeYXklNGqpauxuGJljBZ6BCLPNOcutNMf1exqco0IoiFZ0dPGyx+snNvrLLd2CF3s8A6xg==" saltValue="UTKxr8USe/K33AurU8Oc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556</v>
      </c>
      <c r="J40" s="94" t="s">
        <v>557</v>
      </c>
      <c r="K40" s="94" t="s">
        <v>558</v>
      </c>
      <c r="L40" s="94" t="s">
        <v>559</v>
      </c>
      <c r="M40" s="95" t="s">
        <v>560</v>
      </c>
    </row>
    <row r="41" spans="2:13" ht="27.75" customHeight="1" x14ac:dyDescent="0.15">
      <c r="B41" s="1284" t="s">
        <v>30</v>
      </c>
      <c r="C41" s="1285"/>
      <c r="D41" s="96"/>
      <c r="E41" s="1286" t="s">
        <v>31</v>
      </c>
      <c r="F41" s="1286"/>
      <c r="G41" s="1286"/>
      <c r="H41" s="1287"/>
      <c r="I41" s="97">
        <v>8759</v>
      </c>
      <c r="J41" s="98">
        <v>8610</v>
      </c>
      <c r="K41" s="98">
        <v>8563</v>
      </c>
      <c r="L41" s="98">
        <v>8910</v>
      </c>
      <c r="M41" s="99">
        <v>9583</v>
      </c>
    </row>
    <row r="42" spans="2:13" ht="27.75" customHeight="1" x14ac:dyDescent="0.15">
      <c r="B42" s="1274"/>
      <c r="C42" s="1275"/>
      <c r="D42" s="100"/>
      <c r="E42" s="1278" t="s">
        <v>32</v>
      </c>
      <c r="F42" s="1278"/>
      <c r="G42" s="1278"/>
      <c r="H42" s="1279"/>
      <c r="I42" s="101">
        <v>1031</v>
      </c>
      <c r="J42" s="102">
        <v>838</v>
      </c>
      <c r="K42" s="102">
        <v>595</v>
      </c>
      <c r="L42" s="102">
        <v>403</v>
      </c>
      <c r="M42" s="103">
        <v>237</v>
      </c>
    </row>
    <row r="43" spans="2:13" ht="27.75" customHeight="1" x14ac:dyDescent="0.15">
      <c r="B43" s="1274"/>
      <c r="C43" s="1275"/>
      <c r="D43" s="100"/>
      <c r="E43" s="1278" t="s">
        <v>33</v>
      </c>
      <c r="F43" s="1278"/>
      <c r="G43" s="1278"/>
      <c r="H43" s="1279"/>
      <c r="I43" s="101">
        <v>4066</v>
      </c>
      <c r="J43" s="102">
        <v>3787</v>
      </c>
      <c r="K43" s="102">
        <v>3534</v>
      </c>
      <c r="L43" s="102">
        <v>3286</v>
      </c>
      <c r="M43" s="103">
        <v>3078</v>
      </c>
    </row>
    <row r="44" spans="2:13" ht="27.75" customHeight="1" x14ac:dyDescent="0.15">
      <c r="B44" s="1274"/>
      <c r="C44" s="1275"/>
      <c r="D44" s="100"/>
      <c r="E44" s="1278" t="s">
        <v>34</v>
      </c>
      <c r="F44" s="1278"/>
      <c r="G44" s="1278"/>
      <c r="H44" s="1279"/>
      <c r="I44" s="101">
        <v>128</v>
      </c>
      <c r="J44" s="102">
        <v>110</v>
      </c>
      <c r="K44" s="102">
        <v>118</v>
      </c>
      <c r="L44" s="102">
        <v>119</v>
      </c>
      <c r="M44" s="103">
        <v>134</v>
      </c>
    </row>
    <row r="45" spans="2:13" ht="27.75" customHeight="1" x14ac:dyDescent="0.15">
      <c r="B45" s="1274"/>
      <c r="C45" s="1275"/>
      <c r="D45" s="100"/>
      <c r="E45" s="1278" t="s">
        <v>35</v>
      </c>
      <c r="F45" s="1278"/>
      <c r="G45" s="1278"/>
      <c r="H45" s="1279"/>
      <c r="I45" s="101">
        <v>1552</v>
      </c>
      <c r="J45" s="102">
        <v>1772</v>
      </c>
      <c r="K45" s="102">
        <v>1595</v>
      </c>
      <c r="L45" s="102">
        <v>1826</v>
      </c>
      <c r="M45" s="103">
        <v>1714</v>
      </c>
    </row>
    <row r="46" spans="2:13" ht="27.75" customHeight="1" x14ac:dyDescent="0.15">
      <c r="B46" s="1274"/>
      <c r="C46" s="1275"/>
      <c r="D46" s="104"/>
      <c r="E46" s="1278" t="s">
        <v>36</v>
      </c>
      <c r="F46" s="1278"/>
      <c r="G46" s="1278"/>
      <c r="H46" s="1279"/>
      <c r="I46" s="101" t="s">
        <v>515</v>
      </c>
      <c r="J46" s="102" t="s">
        <v>515</v>
      </c>
      <c r="K46" s="102" t="s">
        <v>515</v>
      </c>
      <c r="L46" s="102" t="s">
        <v>515</v>
      </c>
      <c r="M46" s="103" t="s">
        <v>515</v>
      </c>
    </row>
    <row r="47" spans="2:13" ht="27.75" customHeight="1" x14ac:dyDescent="0.15">
      <c r="B47" s="1274"/>
      <c r="C47" s="1275"/>
      <c r="D47" s="105"/>
      <c r="E47" s="1288" t="s">
        <v>37</v>
      </c>
      <c r="F47" s="1289"/>
      <c r="G47" s="1289"/>
      <c r="H47" s="1290"/>
      <c r="I47" s="101" t="s">
        <v>515</v>
      </c>
      <c r="J47" s="102" t="s">
        <v>515</v>
      </c>
      <c r="K47" s="102" t="s">
        <v>515</v>
      </c>
      <c r="L47" s="102" t="s">
        <v>515</v>
      </c>
      <c r="M47" s="103" t="s">
        <v>515</v>
      </c>
    </row>
    <row r="48" spans="2:13" ht="27.75" customHeight="1" x14ac:dyDescent="0.15">
      <c r="B48" s="1274"/>
      <c r="C48" s="1275"/>
      <c r="D48" s="100"/>
      <c r="E48" s="1278" t="s">
        <v>38</v>
      </c>
      <c r="F48" s="1278"/>
      <c r="G48" s="1278"/>
      <c r="H48" s="1279"/>
      <c r="I48" s="101" t="s">
        <v>515</v>
      </c>
      <c r="J48" s="102" t="s">
        <v>515</v>
      </c>
      <c r="K48" s="102" t="s">
        <v>515</v>
      </c>
      <c r="L48" s="102" t="s">
        <v>515</v>
      </c>
      <c r="M48" s="103" t="s">
        <v>515</v>
      </c>
    </row>
    <row r="49" spans="2:13" ht="27.75" customHeight="1" x14ac:dyDescent="0.15">
      <c r="B49" s="1276"/>
      <c r="C49" s="1277"/>
      <c r="D49" s="100"/>
      <c r="E49" s="1278" t="s">
        <v>39</v>
      </c>
      <c r="F49" s="1278"/>
      <c r="G49" s="1278"/>
      <c r="H49" s="1279"/>
      <c r="I49" s="101" t="s">
        <v>515</v>
      </c>
      <c r="J49" s="102" t="s">
        <v>515</v>
      </c>
      <c r="K49" s="102" t="s">
        <v>515</v>
      </c>
      <c r="L49" s="102" t="s">
        <v>515</v>
      </c>
      <c r="M49" s="103" t="s">
        <v>515</v>
      </c>
    </row>
    <row r="50" spans="2:13" ht="27.75" customHeight="1" x14ac:dyDescent="0.15">
      <c r="B50" s="1272" t="s">
        <v>40</v>
      </c>
      <c r="C50" s="1273"/>
      <c r="D50" s="106"/>
      <c r="E50" s="1278" t="s">
        <v>41</v>
      </c>
      <c r="F50" s="1278"/>
      <c r="G50" s="1278"/>
      <c r="H50" s="1279"/>
      <c r="I50" s="101">
        <v>2194</v>
      </c>
      <c r="J50" s="102">
        <v>2125</v>
      </c>
      <c r="K50" s="102">
        <v>2206</v>
      </c>
      <c r="L50" s="102">
        <v>2177</v>
      </c>
      <c r="M50" s="103">
        <v>2280</v>
      </c>
    </row>
    <row r="51" spans="2:13" ht="27.75" customHeight="1" x14ac:dyDescent="0.15">
      <c r="B51" s="1274"/>
      <c r="C51" s="1275"/>
      <c r="D51" s="100"/>
      <c r="E51" s="1278" t="s">
        <v>42</v>
      </c>
      <c r="F51" s="1278"/>
      <c r="G51" s="1278"/>
      <c r="H51" s="1279"/>
      <c r="I51" s="101">
        <v>3745</v>
      </c>
      <c r="J51" s="102">
        <v>3652</v>
      </c>
      <c r="K51" s="102">
        <v>3569</v>
      </c>
      <c r="L51" s="102">
        <v>3510</v>
      </c>
      <c r="M51" s="103">
        <v>3422</v>
      </c>
    </row>
    <row r="52" spans="2:13" ht="27.75" customHeight="1" x14ac:dyDescent="0.15">
      <c r="B52" s="1276"/>
      <c r="C52" s="1277"/>
      <c r="D52" s="100"/>
      <c r="E52" s="1278" t="s">
        <v>43</v>
      </c>
      <c r="F52" s="1278"/>
      <c r="G52" s="1278"/>
      <c r="H52" s="1279"/>
      <c r="I52" s="101">
        <v>10178</v>
      </c>
      <c r="J52" s="102">
        <v>9941</v>
      </c>
      <c r="K52" s="102">
        <v>9854</v>
      </c>
      <c r="L52" s="102">
        <v>9916</v>
      </c>
      <c r="M52" s="103">
        <v>9751</v>
      </c>
    </row>
    <row r="53" spans="2:13" ht="27.75" customHeight="1" thickBot="1" x14ac:dyDescent="0.2">
      <c r="B53" s="1280" t="s">
        <v>44</v>
      </c>
      <c r="C53" s="1281"/>
      <c r="D53" s="107"/>
      <c r="E53" s="1282" t="s">
        <v>45</v>
      </c>
      <c r="F53" s="1282"/>
      <c r="G53" s="1282"/>
      <c r="H53" s="1283"/>
      <c r="I53" s="108">
        <v>-582</v>
      </c>
      <c r="J53" s="109">
        <v>-603</v>
      </c>
      <c r="K53" s="109">
        <v>-1225</v>
      </c>
      <c r="L53" s="109">
        <v>-1059</v>
      </c>
      <c r="M53" s="110">
        <v>-707</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yynsRRFQRf5ubtPRiclaEGaiACWuyBEwA4vSdUUlE9jZujAPEUxftNJkRdhGp37vXH30YWPQSJLJ0Y3DKB6VA==" saltValue="k3UfeNopadYhnZz+unMH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99" t="s">
        <v>48</v>
      </c>
      <c r="D55" s="1299"/>
      <c r="E55" s="1300"/>
      <c r="F55" s="122">
        <v>1100</v>
      </c>
      <c r="G55" s="122">
        <v>1188</v>
      </c>
      <c r="H55" s="123">
        <v>1129</v>
      </c>
    </row>
    <row r="56" spans="2:8" ht="52.5" customHeight="1" x14ac:dyDescent="0.15">
      <c r="B56" s="124"/>
      <c r="C56" s="1301" t="s">
        <v>49</v>
      </c>
      <c r="D56" s="1301"/>
      <c r="E56" s="1302"/>
      <c r="F56" s="125">
        <v>310</v>
      </c>
      <c r="G56" s="125">
        <v>310</v>
      </c>
      <c r="H56" s="126">
        <v>464</v>
      </c>
    </row>
    <row r="57" spans="2:8" ht="53.25" customHeight="1" x14ac:dyDescent="0.15">
      <c r="B57" s="124"/>
      <c r="C57" s="1303" t="s">
        <v>50</v>
      </c>
      <c r="D57" s="1303"/>
      <c r="E57" s="1304"/>
      <c r="F57" s="127">
        <v>353</v>
      </c>
      <c r="G57" s="127">
        <v>355</v>
      </c>
      <c r="H57" s="128">
        <v>311</v>
      </c>
    </row>
    <row r="58" spans="2:8" ht="45.75" customHeight="1" x14ac:dyDescent="0.15">
      <c r="B58" s="129"/>
      <c r="C58" s="1291" t="s">
        <v>583</v>
      </c>
      <c r="D58" s="1292"/>
      <c r="E58" s="1293"/>
      <c r="F58" s="130">
        <v>340</v>
      </c>
      <c r="G58" s="130">
        <v>352</v>
      </c>
      <c r="H58" s="131">
        <v>306</v>
      </c>
    </row>
    <row r="59" spans="2:8" ht="45.75" customHeight="1" x14ac:dyDescent="0.15">
      <c r="B59" s="129"/>
      <c r="C59" s="1291" t="s">
        <v>584</v>
      </c>
      <c r="D59" s="1292"/>
      <c r="E59" s="1293"/>
      <c r="F59" s="130">
        <v>3</v>
      </c>
      <c r="G59" s="130">
        <v>3</v>
      </c>
      <c r="H59" s="131">
        <v>3</v>
      </c>
    </row>
    <row r="60" spans="2:8" ht="45.75" customHeight="1" x14ac:dyDescent="0.15">
      <c r="B60" s="129"/>
      <c r="C60" s="1291" t="s">
        <v>586</v>
      </c>
      <c r="D60" s="1292"/>
      <c r="E60" s="1293"/>
      <c r="F60" s="130" t="s">
        <v>588</v>
      </c>
      <c r="G60" s="130" t="s">
        <v>587</v>
      </c>
      <c r="H60" s="131">
        <v>2</v>
      </c>
    </row>
    <row r="61" spans="2:8" ht="45.75" customHeight="1" x14ac:dyDescent="0.15">
      <c r="B61" s="129"/>
      <c r="C61" s="1291" t="s">
        <v>585</v>
      </c>
      <c r="D61" s="1292"/>
      <c r="E61" s="1293"/>
      <c r="F61" s="130">
        <v>10</v>
      </c>
      <c r="G61" s="130">
        <v>0</v>
      </c>
      <c r="H61" s="131">
        <v>0</v>
      </c>
    </row>
    <row r="62" spans="2:8" ht="45.75" customHeight="1" thickBot="1" x14ac:dyDescent="0.2">
      <c r="B62" s="132"/>
      <c r="C62" s="1294"/>
      <c r="D62" s="1295"/>
      <c r="E62" s="1296"/>
      <c r="F62" s="133"/>
      <c r="G62" s="133"/>
      <c r="H62" s="134"/>
    </row>
    <row r="63" spans="2:8" ht="52.5" customHeight="1" thickBot="1" x14ac:dyDescent="0.2">
      <c r="B63" s="135"/>
      <c r="C63" s="1297" t="s">
        <v>51</v>
      </c>
      <c r="D63" s="1297"/>
      <c r="E63" s="1298"/>
      <c r="F63" s="136">
        <v>1763</v>
      </c>
      <c r="G63" s="136">
        <v>1853</v>
      </c>
      <c r="H63" s="137">
        <v>1905</v>
      </c>
    </row>
    <row r="64" spans="2:8" ht="15" customHeight="1" x14ac:dyDescent="0.15"/>
  </sheetData>
  <sheetProtection algorithmName="SHA-512" hashValue="3ULrYr/6CclNnzJyV4hEovBKjG9HPZW5+5ECIO9jzezdNGxYXgLcNenW/P5mfW8dGH5JbxcuI2y0nIIfIMQOgw==" saltValue="BryPicm2qXpUW0V5IYxT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5"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6"/>
      <c r="DG10" s="286"/>
      <c r="DH10" s="286"/>
      <c r="DI10" s="286"/>
      <c r="DJ10" s="286"/>
      <c r="DK10" s="286"/>
      <c r="DL10" s="286"/>
      <c r="DM10" s="286"/>
      <c r="DN10" s="286"/>
      <c r="DO10" s="286"/>
      <c r="DP10" s="286"/>
      <c r="DQ10" s="286"/>
      <c r="DR10" s="286"/>
      <c r="DS10" s="286"/>
      <c r="DT10" s="286"/>
      <c r="DU10" s="286"/>
      <c r="DV10" s="286"/>
      <c r="DW10" s="286"/>
      <c r="EM10" s="285" t="s">
        <v>605</v>
      </c>
    </row>
    <row r="11" spans="1:143" s="285"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6"/>
      <c r="DG12" s="286"/>
      <c r="DH12" s="286"/>
      <c r="DI12" s="286"/>
      <c r="DJ12" s="286"/>
      <c r="DK12" s="286"/>
      <c r="DL12" s="286"/>
      <c r="DM12" s="286"/>
      <c r="DN12" s="286"/>
      <c r="DO12" s="286"/>
      <c r="DP12" s="286"/>
      <c r="DQ12" s="286"/>
      <c r="DR12" s="286"/>
      <c r="DS12" s="286"/>
      <c r="DT12" s="286"/>
      <c r="DU12" s="286"/>
      <c r="DV12" s="286"/>
      <c r="DW12" s="286"/>
      <c r="EM12" s="285" t="s">
        <v>605</v>
      </c>
    </row>
    <row r="13" spans="1:143" s="285"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606</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607</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06" t="s">
        <v>622</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2"/>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2"/>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2"/>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2"/>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608</v>
      </c>
    </row>
    <row r="50" spans="1:109" x14ac:dyDescent="0.15">
      <c r="B50" s="392"/>
      <c r="G50" s="1315"/>
      <c r="H50" s="1315"/>
      <c r="I50" s="1315"/>
      <c r="J50" s="1315"/>
      <c r="K50" s="402"/>
      <c r="L50" s="402"/>
      <c r="M50" s="403"/>
      <c r="N50" s="403"/>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556</v>
      </c>
      <c r="BQ50" s="1319"/>
      <c r="BR50" s="1319"/>
      <c r="BS50" s="1319"/>
      <c r="BT50" s="1319"/>
      <c r="BU50" s="1319"/>
      <c r="BV50" s="1319"/>
      <c r="BW50" s="1319"/>
      <c r="BX50" s="1319" t="s">
        <v>557</v>
      </c>
      <c r="BY50" s="1319"/>
      <c r="BZ50" s="1319"/>
      <c r="CA50" s="1319"/>
      <c r="CB50" s="1319"/>
      <c r="CC50" s="1319"/>
      <c r="CD50" s="1319"/>
      <c r="CE50" s="1319"/>
      <c r="CF50" s="1319" t="s">
        <v>558</v>
      </c>
      <c r="CG50" s="1319"/>
      <c r="CH50" s="1319"/>
      <c r="CI50" s="1319"/>
      <c r="CJ50" s="1319"/>
      <c r="CK50" s="1319"/>
      <c r="CL50" s="1319"/>
      <c r="CM50" s="1319"/>
      <c r="CN50" s="1319" t="s">
        <v>559</v>
      </c>
      <c r="CO50" s="1319"/>
      <c r="CP50" s="1319"/>
      <c r="CQ50" s="1319"/>
      <c r="CR50" s="1319"/>
      <c r="CS50" s="1319"/>
      <c r="CT50" s="1319"/>
      <c r="CU50" s="1319"/>
      <c r="CV50" s="1319" t="s">
        <v>560</v>
      </c>
      <c r="CW50" s="1319"/>
      <c r="CX50" s="1319"/>
      <c r="CY50" s="1319"/>
      <c r="CZ50" s="1319"/>
      <c r="DA50" s="1319"/>
      <c r="DB50" s="1319"/>
      <c r="DC50" s="1319"/>
    </row>
    <row r="51" spans="1:109" ht="13.5" customHeight="1" x14ac:dyDescent="0.15">
      <c r="B51" s="392"/>
      <c r="G51" s="1320"/>
      <c r="H51" s="1320"/>
      <c r="I51" s="1323"/>
      <c r="J51" s="1323"/>
      <c r="K51" s="1321"/>
      <c r="L51" s="1321"/>
      <c r="M51" s="1321"/>
      <c r="N51" s="1321"/>
      <c r="AM51" s="401"/>
      <c r="AN51" s="1322" t="s">
        <v>609</v>
      </c>
      <c r="AO51" s="1322"/>
      <c r="AP51" s="1322"/>
      <c r="AQ51" s="1322"/>
      <c r="AR51" s="1322"/>
      <c r="AS51" s="1322"/>
      <c r="AT51" s="1322"/>
      <c r="AU51" s="1322"/>
      <c r="AV51" s="1322"/>
      <c r="AW51" s="1322"/>
      <c r="AX51" s="1322"/>
      <c r="AY51" s="1322"/>
      <c r="AZ51" s="1322"/>
      <c r="BA51" s="1322"/>
      <c r="BB51" s="1322" t="s">
        <v>610</v>
      </c>
      <c r="BC51" s="1322"/>
      <c r="BD51" s="1322"/>
      <c r="BE51" s="1322"/>
      <c r="BF51" s="1322"/>
      <c r="BG51" s="1322"/>
      <c r="BH51" s="1322"/>
      <c r="BI51" s="1322"/>
      <c r="BJ51" s="1322"/>
      <c r="BK51" s="1322"/>
      <c r="BL51" s="1322"/>
      <c r="BM51" s="1322"/>
      <c r="BN51" s="1322"/>
      <c r="BO51" s="1322"/>
      <c r="BP51" s="1305"/>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2"/>
      <c r="G52" s="1320"/>
      <c r="H52" s="1320"/>
      <c r="I52" s="1323"/>
      <c r="J52" s="1323"/>
      <c r="K52" s="1321"/>
      <c r="L52" s="1321"/>
      <c r="M52" s="1321"/>
      <c r="N52" s="1321"/>
      <c r="AM52" s="401"/>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0"/>
      <c r="B53" s="392"/>
      <c r="G53" s="1320"/>
      <c r="H53" s="1320"/>
      <c r="I53" s="1315"/>
      <c r="J53" s="1315"/>
      <c r="K53" s="1321"/>
      <c r="L53" s="1321"/>
      <c r="M53" s="1321"/>
      <c r="N53" s="1321"/>
      <c r="AM53" s="401"/>
      <c r="AN53" s="1322"/>
      <c r="AO53" s="1322"/>
      <c r="AP53" s="1322"/>
      <c r="AQ53" s="1322"/>
      <c r="AR53" s="1322"/>
      <c r="AS53" s="1322"/>
      <c r="AT53" s="1322"/>
      <c r="AU53" s="1322"/>
      <c r="AV53" s="1322"/>
      <c r="AW53" s="1322"/>
      <c r="AX53" s="1322"/>
      <c r="AY53" s="1322"/>
      <c r="AZ53" s="1322"/>
      <c r="BA53" s="1322"/>
      <c r="BB53" s="1322" t="s">
        <v>612</v>
      </c>
      <c r="BC53" s="1322"/>
      <c r="BD53" s="1322"/>
      <c r="BE53" s="1322"/>
      <c r="BF53" s="1322"/>
      <c r="BG53" s="1322"/>
      <c r="BH53" s="1322"/>
      <c r="BI53" s="1322"/>
      <c r="BJ53" s="1322"/>
      <c r="BK53" s="1322"/>
      <c r="BL53" s="1322"/>
      <c r="BM53" s="1322"/>
      <c r="BN53" s="1322"/>
      <c r="BO53" s="1322"/>
      <c r="BP53" s="1305">
        <v>59.9</v>
      </c>
      <c r="BQ53" s="1305"/>
      <c r="BR53" s="1305"/>
      <c r="BS53" s="1305"/>
      <c r="BT53" s="1305"/>
      <c r="BU53" s="1305"/>
      <c r="BV53" s="1305"/>
      <c r="BW53" s="1305"/>
      <c r="BX53" s="1305">
        <v>61.6</v>
      </c>
      <c r="BY53" s="1305"/>
      <c r="BZ53" s="1305"/>
      <c r="CA53" s="1305"/>
      <c r="CB53" s="1305"/>
      <c r="CC53" s="1305"/>
      <c r="CD53" s="1305"/>
      <c r="CE53" s="1305"/>
      <c r="CF53" s="1305">
        <v>63.3</v>
      </c>
      <c r="CG53" s="1305"/>
      <c r="CH53" s="1305"/>
      <c r="CI53" s="1305"/>
      <c r="CJ53" s="1305"/>
      <c r="CK53" s="1305"/>
      <c r="CL53" s="1305"/>
      <c r="CM53" s="1305"/>
      <c r="CN53" s="1305">
        <v>65.099999999999994</v>
      </c>
      <c r="CO53" s="1305"/>
      <c r="CP53" s="1305"/>
      <c r="CQ53" s="1305"/>
      <c r="CR53" s="1305"/>
      <c r="CS53" s="1305"/>
      <c r="CT53" s="1305"/>
      <c r="CU53" s="1305"/>
      <c r="CV53" s="1305">
        <v>65.900000000000006</v>
      </c>
      <c r="CW53" s="1305"/>
      <c r="CX53" s="1305"/>
      <c r="CY53" s="1305"/>
      <c r="CZ53" s="1305"/>
      <c r="DA53" s="1305"/>
      <c r="DB53" s="1305"/>
      <c r="DC53" s="1305"/>
    </row>
    <row r="54" spans="1:109" x14ac:dyDescent="0.15">
      <c r="A54" s="400"/>
      <c r="B54" s="392"/>
      <c r="G54" s="1320"/>
      <c r="H54" s="1320"/>
      <c r="I54" s="1315"/>
      <c r="J54" s="1315"/>
      <c r="K54" s="1321"/>
      <c r="L54" s="1321"/>
      <c r="M54" s="1321"/>
      <c r="N54" s="1321"/>
      <c r="AM54" s="401"/>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0"/>
      <c r="B55" s="392"/>
      <c r="G55" s="1315"/>
      <c r="H55" s="1315"/>
      <c r="I55" s="1315"/>
      <c r="J55" s="1315"/>
      <c r="K55" s="1321"/>
      <c r="L55" s="1321"/>
      <c r="M55" s="1321"/>
      <c r="N55" s="1321"/>
      <c r="AN55" s="1319" t="s">
        <v>613</v>
      </c>
      <c r="AO55" s="1319"/>
      <c r="AP55" s="1319"/>
      <c r="AQ55" s="1319"/>
      <c r="AR55" s="1319"/>
      <c r="AS55" s="1319"/>
      <c r="AT55" s="1319"/>
      <c r="AU55" s="1319"/>
      <c r="AV55" s="1319"/>
      <c r="AW55" s="1319"/>
      <c r="AX55" s="1319"/>
      <c r="AY55" s="1319"/>
      <c r="AZ55" s="1319"/>
      <c r="BA55" s="1319"/>
      <c r="BB55" s="1322" t="s">
        <v>614</v>
      </c>
      <c r="BC55" s="1322"/>
      <c r="BD55" s="1322"/>
      <c r="BE55" s="1322"/>
      <c r="BF55" s="1322"/>
      <c r="BG55" s="1322"/>
      <c r="BH55" s="1322"/>
      <c r="BI55" s="1322"/>
      <c r="BJ55" s="1322"/>
      <c r="BK55" s="1322"/>
      <c r="BL55" s="1322"/>
      <c r="BM55" s="1322"/>
      <c r="BN55" s="1322"/>
      <c r="BO55" s="1322"/>
      <c r="BP55" s="1305">
        <v>20.2</v>
      </c>
      <c r="BQ55" s="1305"/>
      <c r="BR55" s="1305"/>
      <c r="BS55" s="1305"/>
      <c r="BT55" s="1305"/>
      <c r="BU55" s="1305"/>
      <c r="BV55" s="1305"/>
      <c r="BW55" s="1305"/>
      <c r="BX55" s="1305">
        <v>21</v>
      </c>
      <c r="BY55" s="1305"/>
      <c r="BZ55" s="1305"/>
      <c r="CA55" s="1305"/>
      <c r="CB55" s="1305"/>
      <c r="CC55" s="1305"/>
      <c r="CD55" s="1305"/>
      <c r="CE55" s="1305"/>
      <c r="CF55" s="1305">
        <v>20.2</v>
      </c>
      <c r="CG55" s="1305"/>
      <c r="CH55" s="1305"/>
      <c r="CI55" s="1305"/>
      <c r="CJ55" s="1305"/>
      <c r="CK55" s="1305"/>
      <c r="CL55" s="1305"/>
      <c r="CM55" s="1305"/>
      <c r="CN55" s="1305">
        <v>18.3</v>
      </c>
      <c r="CO55" s="1305"/>
      <c r="CP55" s="1305"/>
      <c r="CQ55" s="1305"/>
      <c r="CR55" s="1305"/>
      <c r="CS55" s="1305"/>
      <c r="CT55" s="1305"/>
      <c r="CU55" s="1305"/>
      <c r="CV55" s="1305">
        <v>20.3</v>
      </c>
      <c r="CW55" s="1305"/>
      <c r="CX55" s="1305"/>
      <c r="CY55" s="1305"/>
      <c r="CZ55" s="1305"/>
      <c r="DA55" s="1305"/>
      <c r="DB55" s="1305"/>
      <c r="DC55" s="1305"/>
    </row>
    <row r="56" spans="1:109" x14ac:dyDescent="0.15">
      <c r="A56" s="400"/>
      <c r="B56" s="392"/>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0" customFormat="1" x14ac:dyDescent="0.15">
      <c r="B57" s="404"/>
      <c r="G57" s="1315"/>
      <c r="H57" s="1315"/>
      <c r="I57" s="1324"/>
      <c r="J57" s="1324"/>
      <c r="K57" s="1321"/>
      <c r="L57" s="1321"/>
      <c r="M57" s="1321"/>
      <c r="N57" s="1321"/>
      <c r="AM57" s="385"/>
      <c r="AN57" s="1319"/>
      <c r="AO57" s="1319"/>
      <c r="AP57" s="1319"/>
      <c r="AQ57" s="1319"/>
      <c r="AR57" s="1319"/>
      <c r="AS57" s="1319"/>
      <c r="AT57" s="1319"/>
      <c r="AU57" s="1319"/>
      <c r="AV57" s="1319"/>
      <c r="AW57" s="1319"/>
      <c r="AX57" s="1319"/>
      <c r="AY57" s="1319"/>
      <c r="AZ57" s="1319"/>
      <c r="BA57" s="1319"/>
      <c r="BB57" s="1322" t="s">
        <v>611</v>
      </c>
      <c r="BC57" s="1322"/>
      <c r="BD57" s="1322"/>
      <c r="BE57" s="1322"/>
      <c r="BF57" s="1322"/>
      <c r="BG57" s="1322"/>
      <c r="BH57" s="1322"/>
      <c r="BI57" s="1322"/>
      <c r="BJ57" s="1322"/>
      <c r="BK57" s="1322"/>
      <c r="BL57" s="1322"/>
      <c r="BM57" s="1322"/>
      <c r="BN57" s="1322"/>
      <c r="BO57" s="1322"/>
      <c r="BP57" s="1305">
        <v>54.5</v>
      </c>
      <c r="BQ57" s="1305"/>
      <c r="BR57" s="1305"/>
      <c r="BS57" s="1305"/>
      <c r="BT57" s="1305"/>
      <c r="BU57" s="1305"/>
      <c r="BV57" s="1305"/>
      <c r="BW57" s="1305"/>
      <c r="BX57" s="1305">
        <v>56.1</v>
      </c>
      <c r="BY57" s="1305"/>
      <c r="BZ57" s="1305"/>
      <c r="CA57" s="1305"/>
      <c r="CB57" s="1305"/>
      <c r="CC57" s="1305"/>
      <c r="CD57" s="1305"/>
      <c r="CE57" s="1305"/>
      <c r="CF57" s="1305">
        <v>58.1</v>
      </c>
      <c r="CG57" s="1305"/>
      <c r="CH57" s="1305"/>
      <c r="CI57" s="1305"/>
      <c r="CJ57" s="1305"/>
      <c r="CK57" s="1305"/>
      <c r="CL57" s="1305"/>
      <c r="CM57" s="1305"/>
      <c r="CN57" s="1305">
        <v>59.4</v>
      </c>
      <c r="CO57" s="1305"/>
      <c r="CP57" s="1305"/>
      <c r="CQ57" s="1305"/>
      <c r="CR57" s="1305"/>
      <c r="CS57" s="1305"/>
      <c r="CT57" s="1305"/>
      <c r="CU57" s="1305"/>
      <c r="CV57" s="1305">
        <v>60.7</v>
      </c>
      <c r="CW57" s="1305"/>
      <c r="CX57" s="1305"/>
      <c r="CY57" s="1305"/>
      <c r="CZ57" s="1305"/>
      <c r="DA57" s="1305"/>
      <c r="DB57" s="1305"/>
      <c r="DC57" s="1305"/>
      <c r="DD57" s="405"/>
      <c r="DE57" s="404"/>
    </row>
    <row r="58" spans="1:109" s="400" customFormat="1" x14ac:dyDescent="0.15">
      <c r="A58" s="385"/>
      <c r="B58" s="404"/>
      <c r="G58" s="1315"/>
      <c r="H58" s="1315"/>
      <c r="I58" s="1324"/>
      <c r="J58" s="1324"/>
      <c r="K58" s="1321"/>
      <c r="L58" s="1321"/>
      <c r="M58" s="1321"/>
      <c r="N58" s="1321"/>
      <c r="AM58" s="385"/>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615</v>
      </c>
    </row>
    <row r="64" spans="1:109" x14ac:dyDescent="0.15">
      <c r="B64" s="392"/>
      <c r="G64" s="399"/>
      <c r="I64" s="412"/>
      <c r="J64" s="412"/>
      <c r="K64" s="412"/>
      <c r="L64" s="412"/>
      <c r="M64" s="412"/>
      <c r="N64" s="413"/>
      <c r="AM64" s="399"/>
      <c r="AN64" s="399" t="s">
        <v>607</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06" t="s">
        <v>623</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2"/>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2"/>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2"/>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2"/>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608</v>
      </c>
    </row>
    <row r="72" spans="2:107" x14ac:dyDescent="0.15">
      <c r="B72" s="392"/>
      <c r="G72" s="1315"/>
      <c r="H72" s="1315"/>
      <c r="I72" s="1315"/>
      <c r="J72" s="1315"/>
      <c r="K72" s="402"/>
      <c r="L72" s="402"/>
      <c r="M72" s="403"/>
      <c r="N72" s="403"/>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556</v>
      </c>
      <c r="BQ72" s="1319"/>
      <c r="BR72" s="1319"/>
      <c r="BS72" s="1319"/>
      <c r="BT72" s="1319"/>
      <c r="BU72" s="1319"/>
      <c r="BV72" s="1319"/>
      <c r="BW72" s="1319"/>
      <c r="BX72" s="1319" t="s">
        <v>557</v>
      </c>
      <c r="BY72" s="1319"/>
      <c r="BZ72" s="1319"/>
      <c r="CA72" s="1319"/>
      <c r="CB72" s="1319"/>
      <c r="CC72" s="1319"/>
      <c r="CD72" s="1319"/>
      <c r="CE72" s="1319"/>
      <c r="CF72" s="1319" t="s">
        <v>558</v>
      </c>
      <c r="CG72" s="1319"/>
      <c r="CH72" s="1319"/>
      <c r="CI72" s="1319"/>
      <c r="CJ72" s="1319"/>
      <c r="CK72" s="1319"/>
      <c r="CL72" s="1319"/>
      <c r="CM72" s="1319"/>
      <c r="CN72" s="1319" t="s">
        <v>559</v>
      </c>
      <c r="CO72" s="1319"/>
      <c r="CP72" s="1319"/>
      <c r="CQ72" s="1319"/>
      <c r="CR72" s="1319"/>
      <c r="CS72" s="1319"/>
      <c r="CT72" s="1319"/>
      <c r="CU72" s="1319"/>
      <c r="CV72" s="1319" t="s">
        <v>560</v>
      </c>
      <c r="CW72" s="1319"/>
      <c r="CX72" s="1319"/>
      <c r="CY72" s="1319"/>
      <c r="CZ72" s="1319"/>
      <c r="DA72" s="1319"/>
      <c r="DB72" s="1319"/>
      <c r="DC72" s="1319"/>
    </row>
    <row r="73" spans="2:107" x14ac:dyDescent="0.15">
      <c r="B73" s="392"/>
      <c r="G73" s="1320"/>
      <c r="H73" s="1320"/>
      <c r="I73" s="1320"/>
      <c r="J73" s="1320"/>
      <c r="K73" s="1325"/>
      <c r="L73" s="1325"/>
      <c r="M73" s="1325"/>
      <c r="N73" s="1325"/>
      <c r="AM73" s="401"/>
      <c r="AN73" s="1322" t="s">
        <v>609</v>
      </c>
      <c r="AO73" s="1322"/>
      <c r="AP73" s="1322"/>
      <c r="AQ73" s="1322"/>
      <c r="AR73" s="1322"/>
      <c r="AS73" s="1322"/>
      <c r="AT73" s="1322"/>
      <c r="AU73" s="1322"/>
      <c r="AV73" s="1322"/>
      <c r="AW73" s="1322"/>
      <c r="AX73" s="1322"/>
      <c r="AY73" s="1322"/>
      <c r="AZ73" s="1322"/>
      <c r="BA73" s="1322"/>
      <c r="BB73" s="1322" t="s">
        <v>610</v>
      </c>
      <c r="BC73" s="1322"/>
      <c r="BD73" s="1322"/>
      <c r="BE73" s="1322"/>
      <c r="BF73" s="1322"/>
      <c r="BG73" s="1322"/>
      <c r="BH73" s="1322"/>
      <c r="BI73" s="1322"/>
      <c r="BJ73" s="1322"/>
      <c r="BK73" s="1322"/>
      <c r="BL73" s="1322"/>
      <c r="BM73" s="1322"/>
      <c r="BN73" s="1322"/>
      <c r="BO73" s="1322"/>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2"/>
      <c r="G74" s="1320"/>
      <c r="H74" s="1320"/>
      <c r="I74" s="1320"/>
      <c r="J74" s="1320"/>
      <c r="K74" s="1325"/>
      <c r="L74" s="1325"/>
      <c r="M74" s="1325"/>
      <c r="N74" s="1325"/>
      <c r="AM74" s="401"/>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2"/>
      <c r="G75" s="1320"/>
      <c r="H75" s="1320"/>
      <c r="I75" s="1315"/>
      <c r="J75" s="1315"/>
      <c r="K75" s="1321"/>
      <c r="L75" s="1321"/>
      <c r="M75" s="1321"/>
      <c r="N75" s="1321"/>
      <c r="AM75" s="401"/>
      <c r="AN75" s="1322"/>
      <c r="AO75" s="1322"/>
      <c r="AP75" s="1322"/>
      <c r="AQ75" s="1322"/>
      <c r="AR75" s="1322"/>
      <c r="AS75" s="1322"/>
      <c r="AT75" s="1322"/>
      <c r="AU75" s="1322"/>
      <c r="AV75" s="1322"/>
      <c r="AW75" s="1322"/>
      <c r="AX75" s="1322"/>
      <c r="AY75" s="1322"/>
      <c r="AZ75" s="1322"/>
      <c r="BA75" s="1322"/>
      <c r="BB75" s="1322" t="s">
        <v>616</v>
      </c>
      <c r="BC75" s="1322"/>
      <c r="BD75" s="1322"/>
      <c r="BE75" s="1322"/>
      <c r="BF75" s="1322"/>
      <c r="BG75" s="1322"/>
      <c r="BH75" s="1322"/>
      <c r="BI75" s="1322"/>
      <c r="BJ75" s="1322"/>
      <c r="BK75" s="1322"/>
      <c r="BL75" s="1322"/>
      <c r="BM75" s="1322"/>
      <c r="BN75" s="1322"/>
      <c r="BO75" s="1322"/>
      <c r="BP75" s="1305">
        <v>3</v>
      </c>
      <c r="BQ75" s="1305"/>
      <c r="BR75" s="1305"/>
      <c r="BS75" s="1305"/>
      <c r="BT75" s="1305"/>
      <c r="BU75" s="1305"/>
      <c r="BV75" s="1305"/>
      <c r="BW75" s="1305"/>
      <c r="BX75" s="1305">
        <v>2.8</v>
      </c>
      <c r="BY75" s="1305"/>
      <c r="BZ75" s="1305"/>
      <c r="CA75" s="1305"/>
      <c r="CB75" s="1305"/>
      <c r="CC75" s="1305"/>
      <c r="CD75" s="1305"/>
      <c r="CE75" s="1305"/>
      <c r="CF75" s="1305">
        <v>3</v>
      </c>
      <c r="CG75" s="1305"/>
      <c r="CH75" s="1305"/>
      <c r="CI75" s="1305"/>
      <c r="CJ75" s="1305"/>
      <c r="CK75" s="1305"/>
      <c r="CL75" s="1305"/>
      <c r="CM75" s="1305"/>
      <c r="CN75" s="1305">
        <v>3.2</v>
      </c>
      <c r="CO75" s="1305"/>
      <c r="CP75" s="1305"/>
      <c r="CQ75" s="1305"/>
      <c r="CR75" s="1305"/>
      <c r="CS75" s="1305"/>
      <c r="CT75" s="1305"/>
      <c r="CU75" s="1305"/>
      <c r="CV75" s="1305">
        <v>2.5</v>
      </c>
      <c r="CW75" s="1305"/>
      <c r="CX75" s="1305"/>
      <c r="CY75" s="1305"/>
      <c r="CZ75" s="1305"/>
      <c r="DA75" s="1305"/>
      <c r="DB75" s="1305"/>
      <c r="DC75" s="1305"/>
    </row>
    <row r="76" spans="2:107" x14ac:dyDescent="0.15">
      <c r="B76" s="392"/>
      <c r="G76" s="1320"/>
      <c r="H76" s="1320"/>
      <c r="I76" s="1315"/>
      <c r="J76" s="1315"/>
      <c r="K76" s="1321"/>
      <c r="L76" s="1321"/>
      <c r="M76" s="1321"/>
      <c r="N76" s="1321"/>
      <c r="AM76" s="401"/>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2"/>
      <c r="G77" s="1315"/>
      <c r="H77" s="1315"/>
      <c r="I77" s="1315"/>
      <c r="J77" s="1315"/>
      <c r="K77" s="1325"/>
      <c r="L77" s="1325"/>
      <c r="M77" s="1325"/>
      <c r="N77" s="1325"/>
      <c r="AN77" s="1319" t="s">
        <v>617</v>
      </c>
      <c r="AO77" s="1319"/>
      <c r="AP77" s="1319"/>
      <c r="AQ77" s="1319"/>
      <c r="AR77" s="1319"/>
      <c r="AS77" s="1319"/>
      <c r="AT77" s="1319"/>
      <c r="AU77" s="1319"/>
      <c r="AV77" s="1319"/>
      <c r="AW77" s="1319"/>
      <c r="AX77" s="1319"/>
      <c r="AY77" s="1319"/>
      <c r="AZ77" s="1319"/>
      <c r="BA77" s="1319"/>
      <c r="BB77" s="1322" t="s">
        <v>618</v>
      </c>
      <c r="BC77" s="1322"/>
      <c r="BD77" s="1322"/>
      <c r="BE77" s="1322"/>
      <c r="BF77" s="1322"/>
      <c r="BG77" s="1322"/>
      <c r="BH77" s="1322"/>
      <c r="BI77" s="1322"/>
      <c r="BJ77" s="1322"/>
      <c r="BK77" s="1322"/>
      <c r="BL77" s="1322"/>
      <c r="BM77" s="1322"/>
      <c r="BN77" s="1322"/>
      <c r="BO77" s="1322"/>
      <c r="BP77" s="1305">
        <v>20.2</v>
      </c>
      <c r="BQ77" s="1305"/>
      <c r="BR77" s="1305"/>
      <c r="BS77" s="1305"/>
      <c r="BT77" s="1305"/>
      <c r="BU77" s="1305"/>
      <c r="BV77" s="1305"/>
      <c r="BW77" s="1305"/>
      <c r="BX77" s="1305">
        <v>21</v>
      </c>
      <c r="BY77" s="1305"/>
      <c r="BZ77" s="1305"/>
      <c r="CA77" s="1305"/>
      <c r="CB77" s="1305"/>
      <c r="CC77" s="1305"/>
      <c r="CD77" s="1305"/>
      <c r="CE77" s="1305"/>
      <c r="CF77" s="1305">
        <v>20.2</v>
      </c>
      <c r="CG77" s="1305"/>
      <c r="CH77" s="1305"/>
      <c r="CI77" s="1305"/>
      <c r="CJ77" s="1305"/>
      <c r="CK77" s="1305"/>
      <c r="CL77" s="1305"/>
      <c r="CM77" s="1305"/>
      <c r="CN77" s="1305">
        <v>18.3</v>
      </c>
      <c r="CO77" s="1305"/>
      <c r="CP77" s="1305"/>
      <c r="CQ77" s="1305"/>
      <c r="CR77" s="1305"/>
      <c r="CS77" s="1305"/>
      <c r="CT77" s="1305"/>
      <c r="CU77" s="1305"/>
      <c r="CV77" s="1305">
        <v>20.3</v>
      </c>
      <c r="CW77" s="1305"/>
      <c r="CX77" s="1305"/>
      <c r="CY77" s="1305"/>
      <c r="CZ77" s="1305"/>
      <c r="DA77" s="1305"/>
      <c r="DB77" s="1305"/>
      <c r="DC77" s="1305"/>
    </row>
    <row r="78" spans="2:107" x14ac:dyDescent="0.15">
      <c r="B78" s="392"/>
      <c r="G78" s="1315"/>
      <c r="H78" s="1315"/>
      <c r="I78" s="1315"/>
      <c r="J78" s="1315"/>
      <c r="K78" s="1325"/>
      <c r="L78" s="1325"/>
      <c r="M78" s="1325"/>
      <c r="N78" s="1325"/>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2"/>
      <c r="G79" s="1315"/>
      <c r="H79" s="1315"/>
      <c r="I79" s="1324"/>
      <c r="J79" s="1324"/>
      <c r="K79" s="1326"/>
      <c r="L79" s="1326"/>
      <c r="M79" s="1326"/>
      <c r="N79" s="1326"/>
      <c r="AN79" s="1319"/>
      <c r="AO79" s="1319"/>
      <c r="AP79" s="1319"/>
      <c r="AQ79" s="1319"/>
      <c r="AR79" s="1319"/>
      <c r="AS79" s="1319"/>
      <c r="AT79" s="1319"/>
      <c r="AU79" s="1319"/>
      <c r="AV79" s="1319"/>
      <c r="AW79" s="1319"/>
      <c r="AX79" s="1319"/>
      <c r="AY79" s="1319"/>
      <c r="AZ79" s="1319"/>
      <c r="BA79" s="1319"/>
      <c r="BB79" s="1322" t="s">
        <v>619</v>
      </c>
      <c r="BC79" s="1322"/>
      <c r="BD79" s="1322"/>
      <c r="BE79" s="1322"/>
      <c r="BF79" s="1322"/>
      <c r="BG79" s="1322"/>
      <c r="BH79" s="1322"/>
      <c r="BI79" s="1322"/>
      <c r="BJ79" s="1322"/>
      <c r="BK79" s="1322"/>
      <c r="BL79" s="1322"/>
      <c r="BM79" s="1322"/>
      <c r="BN79" s="1322"/>
      <c r="BO79" s="1322"/>
      <c r="BP79" s="1305">
        <v>7.1</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6.6</v>
      </c>
      <c r="CW79" s="1305"/>
      <c r="CX79" s="1305"/>
      <c r="CY79" s="1305"/>
      <c r="CZ79" s="1305"/>
      <c r="DA79" s="1305"/>
      <c r="DB79" s="1305"/>
      <c r="DC79" s="1305"/>
    </row>
    <row r="80" spans="2:107" x14ac:dyDescent="0.15">
      <c r="B80" s="392"/>
      <c r="G80" s="1315"/>
      <c r="H80" s="1315"/>
      <c r="I80" s="1324"/>
      <c r="J80" s="1324"/>
      <c r="K80" s="1326"/>
      <c r="L80" s="1326"/>
      <c r="M80" s="1326"/>
      <c r="N80" s="1326"/>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385" customFormat="1" ht="13.5" hidden="1" customHeight="1" x14ac:dyDescent="0.15"/>
    <row r="98" s="385" customFormat="1" ht="13.5" hidden="1" customHeight="1" x14ac:dyDescent="0.15"/>
    <row r="99" s="385" customFormat="1" ht="13.5" hidden="1" customHeight="1" x14ac:dyDescent="0.15"/>
    <row r="100" s="385" customFormat="1" ht="13.5" hidden="1" customHeight="1" x14ac:dyDescent="0.15"/>
    <row r="101" s="385" customFormat="1" ht="13.5" hidden="1" customHeight="1" x14ac:dyDescent="0.15"/>
    <row r="102" s="385" customFormat="1" ht="13.5" hidden="1" customHeight="1" x14ac:dyDescent="0.15"/>
    <row r="103" s="385" customFormat="1" ht="13.5" hidden="1" customHeight="1" x14ac:dyDescent="0.15"/>
    <row r="104" s="385" customFormat="1" ht="13.5" hidden="1" customHeight="1" x14ac:dyDescent="0.15"/>
    <row r="105" s="385" customFormat="1" ht="13.5" hidden="1" customHeight="1" x14ac:dyDescent="0.15"/>
    <row r="106" s="385" customFormat="1" ht="13.5" hidden="1" customHeight="1" x14ac:dyDescent="0.15"/>
    <row r="107" s="385" customFormat="1" ht="13.5" hidden="1" customHeight="1" x14ac:dyDescent="0.15"/>
    <row r="108" s="385" customFormat="1" ht="13.5" hidden="1" customHeight="1" x14ac:dyDescent="0.15"/>
    <row r="109" s="385" customFormat="1" ht="13.5" hidden="1" customHeight="1" x14ac:dyDescent="0.15"/>
    <row r="110" s="385" customFormat="1" ht="13.5" hidden="1" customHeight="1" x14ac:dyDescent="0.15"/>
    <row r="111" s="385" customFormat="1" ht="13.5" hidden="1" customHeight="1" x14ac:dyDescent="0.15"/>
    <row r="112" s="385" customFormat="1" ht="13.5" hidden="1" customHeight="1" x14ac:dyDescent="0.15"/>
    <row r="113" s="385" customFormat="1" ht="13.5" hidden="1" customHeight="1" x14ac:dyDescent="0.15"/>
    <row r="114" s="385" customFormat="1" ht="13.5" hidden="1" customHeight="1" x14ac:dyDescent="0.15"/>
    <row r="115" s="385" customFormat="1" ht="13.5" hidden="1" customHeight="1" x14ac:dyDescent="0.15"/>
    <row r="116" s="385" customFormat="1" ht="13.5" hidden="1" customHeight="1" x14ac:dyDescent="0.15"/>
    <row r="117" s="385" customFormat="1" ht="13.5" hidden="1" customHeight="1" x14ac:dyDescent="0.15"/>
    <row r="118" s="385" customFormat="1" ht="13.5" hidden="1" customHeight="1" x14ac:dyDescent="0.15"/>
    <row r="119" s="385" customFormat="1" ht="13.5" hidden="1" customHeight="1" x14ac:dyDescent="0.15"/>
    <row r="120" s="385" customFormat="1" ht="13.5" hidden="1" customHeight="1" x14ac:dyDescent="0.15"/>
    <row r="121" s="385" customFormat="1" ht="13.5" hidden="1" customHeight="1" x14ac:dyDescent="0.15"/>
    <row r="122" s="385" customFormat="1" ht="13.5" hidden="1" customHeight="1" x14ac:dyDescent="0.15"/>
    <row r="123" s="385" customFormat="1" ht="13.5" hidden="1" customHeight="1" x14ac:dyDescent="0.15"/>
    <row r="124" s="385" customFormat="1" ht="13.5" hidden="1" customHeight="1" x14ac:dyDescent="0.15"/>
    <row r="125" s="385" customFormat="1" ht="13.5" hidden="1" customHeight="1" x14ac:dyDescent="0.15"/>
    <row r="126" s="385" customFormat="1" ht="13.5" hidden="1" customHeight="1" x14ac:dyDescent="0.15"/>
    <row r="127" s="385" customFormat="1" ht="13.5" hidden="1" customHeight="1" x14ac:dyDescent="0.15"/>
    <row r="128" s="385" customFormat="1" ht="13.5" hidden="1" customHeight="1" x14ac:dyDescent="0.15"/>
    <row r="129" s="385" customFormat="1" ht="13.5" hidden="1" customHeight="1" x14ac:dyDescent="0.15"/>
    <row r="130" s="385" customFormat="1" ht="13.5" hidden="1" customHeight="1" x14ac:dyDescent="0.15"/>
    <row r="131" s="385" customFormat="1" ht="13.5" hidden="1" customHeight="1" x14ac:dyDescent="0.15"/>
    <row r="132" s="385" customFormat="1" ht="13.5" hidden="1" customHeight="1" x14ac:dyDescent="0.15"/>
    <row r="133" s="385" customFormat="1" ht="13.5" hidden="1" customHeight="1" x14ac:dyDescent="0.15"/>
    <row r="134" s="385" customFormat="1" ht="13.5" hidden="1" customHeight="1" x14ac:dyDescent="0.15"/>
    <row r="135" s="385" customFormat="1" ht="13.5" hidden="1" customHeight="1" x14ac:dyDescent="0.15"/>
    <row r="136" s="385" customFormat="1" ht="13.5" hidden="1" customHeight="1" x14ac:dyDescent="0.15"/>
    <row r="137" s="385" customFormat="1" ht="13.5" hidden="1" customHeight="1" x14ac:dyDescent="0.15"/>
    <row r="138" s="385" customFormat="1" ht="13.5" hidden="1" customHeight="1" x14ac:dyDescent="0.15"/>
    <row r="139" s="385" customFormat="1" ht="13.5" hidden="1" customHeight="1" x14ac:dyDescent="0.15"/>
    <row r="140" s="385" customFormat="1" ht="13.5" hidden="1" customHeight="1" x14ac:dyDescent="0.15"/>
    <row r="141" s="385" customFormat="1" ht="13.5" hidden="1" customHeight="1" x14ac:dyDescent="0.15"/>
    <row r="142" s="385" customFormat="1" ht="13.5" hidden="1" customHeight="1" x14ac:dyDescent="0.15"/>
    <row r="143" s="385" customFormat="1" ht="13.5" hidden="1" customHeight="1" x14ac:dyDescent="0.15"/>
    <row r="144" s="385" customFormat="1" ht="13.5" hidden="1" customHeight="1" x14ac:dyDescent="0.15"/>
    <row r="145" s="385" customFormat="1" ht="13.5" hidden="1" customHeight="1" x14ac:dyDescent="0.15"/>
    <row r="146" s="385" customFormat="1" ht="13.5" hidden="1" customHeight="1" x14ac:dyDescent="0.15"/>
    <row r="147" s="385" customFormat="1" ht="13.5" hidden="1" customHeight="1" x14ac:dyDescent="0.15"/>
    <row r="148" s="385" customFormat="1" ht="13.5" hidden="1" customHeight="1" x14ac:dyDescent="0.15"/>
    <row r="149" s="385" customFormat="1" ht="13.5" hidden="1" customHeight="1" x14ac:dyDescent="0.15"/>
    <row r="150" s="385" customFormat="1" ht="13.5" hidden="1" customHeight="1" x14ac:dyDescent="0.15"/>
    <row r="151" s="385" customFormat="1" ht="13.5" hidden="1" customHeight="1" x14ac:dyDescent="0.15"/>
    <row r="152" s="385" customFormat="1" ht="13.5" hidden="1" customHeight="1" x14ac:dyDescent="0.15"/>
    <row r="153" s="385" customFormat="1" ht="13.5" hidden="1" customHeight="1" x14ac:dyDescent="0.15"/>
    <row r="154" s="385" customFormat="1" ht="13.5" hidden="1" customHeight="1" x14ac:dyDescent="0.15"/>
    <row r="155" s="385" customFormat="1" ht="13.5" hidden="1" customHeight="1" x14ac:dyDescent="0.15"/>
    <row r="156" s="385" customFormat="1" ht="13.5" hidden="1" customHeight="1" x14ac:dyDescent="0.15"/>
    <row r="157" s="385" customFormat="1" ht="13.5" hidden="1" customHeight="1" x14ac:dyDescent="0.15"/>
    <row r="158" s="385" customFormat="1" ht="13.5" hidden="1" customHeight="1" x14ac:dyDescent="0.15"/>
    <row r="159" s="385" customFormat="1" ht="13.5" hidden="1" customHeight="1" x14ac:dyDescent="0.15"/>
    <row r="160" s="385" customFormat="1" ht="13.5" hidden="1" customHeight="1" x14ac:dyDescent="0.15"/>
  </sheetData>
  <sheetProtection algorithmName="SHA-512" hashValue="JaQseS9n1WoLXgFc7zLtoyRgboYK5nv/D+aO//GH6v5aoJYr/o6vG/XAKXtX3guy6wpTcbxLaLYLAc3j2GNEwQ==" saltValue="LSIAGsZnbkPvYgu6A/Bm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620</v>
      </c>
    </row>
  </sheetData>
  <sheetProtection algorithmName="SHA-512" hashValue="kEaufyD1n7RIaZKqDLzpRUSKUPZcAZdpyt42qfZ2LSoKSeZ12Ax5RnfcCFhExlFs4ewOion9PtBmr6k7FbwT3A==" saltValue="Y8+UWqYjPFBMBWxV4oFyD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621</v>
      </c>
    </row>
  </sheetData>
  <sheetProtection algorithmName="SHA-512" hashValue="xkWfeD46xgpv4ZyldeY/hxSfRtQdiHFio0P9oIwsdppI4J9XPBlWGqH2ilK5r5rAnlbWdT1xGD0M/GAxOwg7dA==" saltValue="8okF5Covlju8mUBp6Yx20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553</v>
      </c>
      <c r="G2" s="151"/>
      <c r="H2" s="152"/>
    </row>
    <row r="3" spans="1:8" x14ac:dyDescent="0.15">
      <c r="A3" s="148" t="s">
        <v>546</v>
      </c>
      <c r="B3" s="153"/>
      <c r="C3" s="154"/>
      <c r="D3" s="155">
        <v>24479</v>
      </c>
      <c r="E3" s="156"/>
      <c r="F3" s="157">
        <v>56894</v>
      </c>
      <c r="G3" s="158"/>
      <c r="H3" s="159"/>
    </row>
    <row r="4" spans="1:8" x14ac:dyDescent="0.15">
      <c r="A4" s="160"/>
      <c r="B4" s="161"/>
      <c r="C4" s="162"/>
      <c r="D4" s="163">
        <v>22438</v>
      </c>
      <c r="E4" s="164"/>
      <c r="F4" s="165">
        <v>32548</v>
      </c>
      <c r="G4" s="166"/>
      <c r="H4" s="167"/>
    </row>
    <row r="5" spans="1:8" x14ac:dyDescent="0.15">
      <c r="A5" s="148" t="s">
        <v>548</v>
      </c>
      <c r="B5" s="153"/>
      <c r="C5" s="154"/>
      <c r="D5" s="155">
        <v>26439</v>
      </c>
      <c r="E5" s="156"/>
      <c r="F5" s="157">
        <v>47738</v>
      </c>
      <c r="G5" s="158"/>
      <c r="H5" s="159"/>
    </row>
    <row r="6" spans="1:8" x14ac:dyDescent="0.15">
      <c r="A6" s="160"/>
      <c r="B6" s="161"/>
      <c r="C6" s="162"/>
      <c r="D6" s="163">
        <v>14880</v>
      </c>
      <c r="E6" s="164"/>
      <c r="F6" s="165">
        <v>24937</v>
      </c>
      <c r="G6" s="166"/>
      <c r="H6" s="167"/>
    </row>
    <row r="7" spans="1:8" x14ac:dyDescent="0.15">
      <c r="A7" s="148" t="s">
        <v>549</v>
      </c>
      <c r="B7" s="153"/>
      <c r="C7" s="154"/>
      <c r="D7" s="155">
        <v>28193</v>
      </c>
      <c r="E7" s="156"/>
      <c r="F7" s="157">
        <v>52191</v>
      </c>
      <c r="G7" s="158"/>
      <c r="H7" s="159"/>
    </row>
    <row r="8" spans="1:8" x14ac:dyDescent="0.15">
      <c r="A8" s="160"/>
      <c r="B8" s="161"/>
      <c r="C8" s="162"/>
      <c r="D8" s="163">
        <v>18661</v>
      </c>
      <c r="E8" s="164"/>
      <c r="F8" s="165">
        <v>24843</v>
      </c>
      <c r="G8" s="166"/>
      <c r="H8" s="167"/>
    </row>
    <row r="9" spans="1:8" x14ac:dyDescent="0.15">
      <c r="A9" s="148" t="s">
        <v>550</v>
      </c>
      <c r="B9" s="153"/>
      <c r="C9" s="154"/>
      <c r="D9" s="155">
        <v>30064</v>
      </c>
      <c r="E9" s="156"/>
      <c r="F9" s="157">
        <v>47387</v>
      </c>
      <c r="G9" s="158"/>
      <c r="H9" s="159"/>
    </row>
    <row r="10" spans="1:8" x14ac:dyDescent="0.15">
      <c r="A10" s="160"/>
      <c r="B10" s="161"/>
      <c r="C10" s="162"/>
      <c r="D10" s="163">
        <v>17801</v>
      </c>
      <c r="E10" s="164"/>
      <c r="F10" s="165">
        <v>24928</v>
      </c>
      <c r="G10" s="166"/>
      <c r="H10" s="167"/>
    </row>
    <row r="11" spans="1:8" x14ac:dyDescent="0.15">
      <c r="A11" s="148" t="s">
        <v>551</v>
      </c>
      <c r="B11" s="153"/>
      <c r="C11" s="154"/>
      <c r="D11" s="155">
        <v>43097</v>
      </c>
      <c r="E11" s="156"/>
      <c r="F11" s="157">
        <v>51264</v>
      </c>
      <c r="G11" s="158"/>
      <c r="H11" s="159"/>
    </row>
    <row r="12" spans="1:8" x14ac:dyDescent="0.15">
      <c r="A12" s="160"/>
      <c r="B12" s="161"/>
      <c r="C12" s="168"/>
      <c r="D12" s="163">
        <v>20888</v>
      </c>
      <c r="E12" s="164"/>
      <c r="F12" s="165">
        <v>26040</v>
      </c>
      <c r="G12" s="166"/>
      <c r="H12" s="167"/>
    </row>
    <row r="13" spans="1:8" x14ac:dyDescent="0.15">
      <c r="A13" s="148"/>
      <c r="B13" s="153"/>
      <c r="C13" s="169"/>
      <c r="D13" s="170">
        <v>30454</v>
      </c>
      <c r="E13" s="171"/>
      <c r="F13" s="172">
        <v>51095</v>
      </c>
      <c r="G13" s="173"/>
      <c r="H13" s="159"/>
    </row>
    <row r="14" spans="1:8" x14ac:dyDescent="0.15">
      <c r="A14" s="160"/>
      <c r="B14" s="161"/>
      <c r="C14" s="162"/>
      <c r="D14" s="163">
        <v>18934</v>
      </c>
      <c r="E14" s="164"/>
      <c r="F14" s="165">
        <v>26659</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5.26</v>
      </c>
      <c r="C19" s="174">
        <f>ROUND(VALUE(SUBSTITUTE(実質収支比率等に係る経年分析!G$48,"▲","-")),2)</f>
        <v>4.97</v>
      </c>
      <c r="D19" s="174">
        <f>ROUND(VALUE(SUBSTITUTE(実質収支比率等に係る経年分析!H$48,"▲","-")),2)</f>
        <v>4.16</v>
      </c>
      <c r="E19" s="174">
        <f>ROUND(VALUE(SUBSTITUTE(実質収支比率等に係る経年分析!I$48,"▲","-")),2)</f>
        <v>5.85</v>
      </c>
      <c r="F19" s="174">
        <f>ROUND(VALUE(SUBSTITUTE(実質収支比率等に係る経年分析!J$48,"▲","-")),2)</f>
        <v>4.92</v>
      </c>
    </row>
    <row r="20" spans="1:11" x14ac:dyDescent="0.15">
      <c r="A20" s="174" t="s">
        <v>55</v>
      </c>
      <c r="B20" s="174">
        <f>ROUND(VALUE(SUBSTITUTE(実質収支比率等に係る経年分析!F$47,"▲","-")),2)</f>
        <v>16.37</v>
      </c>
      <c r="C20" s="174">
        <f>ROUND(VALUE(SUBSTITUTE(実質収支比率等に係る経年分析!G$47,"▲","-")),2)</f>
        <v>14.62</v>
      </c>
      <c r="D20" s="174">
        <f>ROUND(VALUE(SUBSTITUTE(実質収支比率等に係る経年分析!H$47,"▲","-")),2)</f>
        <v>13.7</v>
      </c>
      <c r="E20" s="174">
        <f>ROUND(VALUE(SUBSTITUTE(実質収支比率等に係る経年分析!I$47,"▲","-")),2)</f>
        <v>14.37</v>
      </c>
      <c r="F20" s="174">
        <f>ROUND(VALUE(SUBSTITUTE(実質収支比率等に係る経年分析!J$47,"▲","-")),2)</f>
        <v>13.65</v>
      </c>
    </row>
    <row r="21" spans="1:11" x14ac:dyDescent="0.15">
      <c r="A21" s="174" t="s">
        <v>56</v>
      </c>
      <c r="B21" s="174">
        <f>IF(ISNUMBER(VALUE(SUBSTITUTE(実質収支比率等に係る経年分析!F$49,"▲","-"))),ROUND(VALUE(SUBSTITUTE(実質収支比率等に係る経年分析!F$49,"▲","-")),2),NA())</f>
        <v>-3.38</v>
      </c>
      <c r="C21" s="174">
        <f>IF(ISNUMBER(VALUE(SUBSTITUTE(実質収支比率等に係る経年分析!G$49,"▲","-"))),ROUND(VALUE(SUBSTITUTE(実質収支比率等に係る経年分析!G$49,"▲","-")),2),NA())</f>
        <v>-5.21</v>
      </c>
      <c r="D21" s="174">
        <f>IF(ISNUMBER(VALUE(SUBSTITUTE(実質収支比率等に係る経年分析!H$49,"▲","-"))),ROUND(VALUE(SUBSTITUTE(実質収支比率等に係る経年分析!H$49,"▲","-")),2),NA())</f>
        <v>-5.31</v>
      </c>
      <c r="E21" s="174">
        <f>IF(ISNUMBER(VALUE(SUBSTITUTE(実質収支比率等に係る経年分析!I$49,"▲","-"))),ROUND(VALUE(SUBSTITUTE(実質収支比率等に係る経年分析!I$49,"▲","-")),2),NA())</f>
        <v>-0.52</v>
      </c>
      <c r="F21" s="174">
        <f>IF(ISNUMBER(VALUE(SUBSTITUTE(実質収支比率等に係る経年分析!J$49,"▲","-"))),ROUND(VALUE(SUBSTITUTE(実質収支比率等に係る経年分析!J$49,"▲","-")),2),NA())</f>
        <v>-4.8</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1.24</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0.04</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0.02</v>
      </c>
      <c r="G28" s="175" t="e">
        <f>IF(ROUND(VALUE(SUBSTITUTE(連結実質赤字比率に係る赤字・黒字の構成分析!H$42,"▲", "-")), 2) &gt;= 0, ABS(ROUND(VALUE(SUBSTITUTE(連結実質赤字比率に係る赤字・黒字の構成分析!H$42,"▲", "-")), 2)), NA())</f>
        <v>#N/A</v>
      </c>
      <c r="H28" s="175">
        <f>IF(ROUND(VALUE(SUBSTITUTE(連結実質赤字比率に係る赤字・黒字の構成分析!I$42,"▲", "-")), 2) &lt; 0, ABS(ROUND(VALUE(SUBSTITUTE(連結実質赤字比率に係る赤字・黒字の構成分析!I$42,"▲", "-")), 2)), NA())</f>
        <v>0.03</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国民健康保険東郷診療所特別会計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0.56000000000000005</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7.0000000000000007E-2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4.1500000000000004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4.91</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1103</v>
      </c>
      <c r="E42" s="176"/>
      <c r="F42" s="176"/>
      <c r="G42" s="176">
        <f>'実質公債費比率（分子）の構造'!L$52</f>
        <v>1155</v>
      </c>
      <c r="H42" s="176"/>
      <c r="I42" s="176"/>
      <c r="J42" s="176">
        <f>'実質公債費比率（分子）の構造'!M$52</f>
        <v>1184</v>
      </c>
      <c r="K42" s="176"/>
      <c r="L42" s="176"/>
      <c r="M42" s="176">
        <f>'実質公債費比率（分子）の構造'!N$52</f>
        <v>1141</v>
      </c>
      <c r="N42" s="176"/>
      <c r="O42" s="176"/>
      <c r="P42" s="176">
        <f>'実質公債費比率（分子）の構造'!O$52</f>
        <v>1142</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165</v>
      </c>
      <c r="C44" s="176"/>
      <c r="D44" s="176"/>
      <c r="E44" s="176">
        <f>'実質公債費比率（分子）の構造'!L$50</f>
        <v>192</v>
      </c>
      <c r="F44" s="176"/>
      <c r="G44" s="176"/>
      <c r="H44" s="176">
        <f>'実質公債費比率（分子）の構造'!M$50</f>
        <v>191</v>
      </c>
      <c r="I44" s="176"/>
      <c r="J44" s="176"/>
      <c r="K44" s="176">
        <f>'実質公債費比率（分子）の構造'!N$50</f>
        <v>190</v>
      </c>
      <c r="L44" s="176"/>
      <c r="M44" s="176"/>
      <c r="N44" s="176">
        <f>'実質公債費比率（分子）の構造'!O$50</f>
        <v>163</v>
      </c>
      <c r="O44" s="176"/>
      <c r="P44" s="176"/>
    </row>
    <row r="45" spans="1:16" x14ac:dyDescent="0.15">
      <c r="A45" s="176" t="s">
        <v>66</v>
      </c>
      <c r="B45" s="176">
        <f>'実質公債費比率（分子）の構造'!K$49</f>
        <v>32</v>
      </c>
      <c r="C45" s="176"/>
      <c r="D45" s="176"/>
      <c r="E45" s="176">
        <f>'実質公債費比率（分子）の構造'!L$49</f>
        <v>36</v>
      </c>
      <c r="F45" s="176"/>
      <c r="G45" s="176"/>
      <c r="H45" s="176">
        <f>'実質公債費比率（分子）の構造'!M$49</f>
        <v>30</v>
      </c>
      <c r="I45" s="176"/>
      <c r="J45" s="176"/>
      <c r="K45" s="176">
        <f>'実質公債費比率（分子）の構造'!N$49</f>
        <v>28</v>
      </c>
      <c r="L45" s="176"/>
      <c r="M45" s="176"/>
      <c r="N45" s="176">
        <f>'実質公債費比率（分子）の構造'!O$49</f>
        <v>19</v>
      </c>
      <c r="O45" s="176"/>
      <c r="P45" s="176"/>
    </row>
    <row r="46" spans="1:16" x14ac:dyDescent="0.15">
      <c r="A46" s="176" t="s">
        <v>67</v>
      </c>
      <c r="B46" s="176">
        <f>'実質公債費比率（分子）の構造'!K$48</f>
        <v>359</v>
      </c>
      <c r="C46" s="176"/>
      <c r="D46" s="176"/>
      <c r="E46" s="176">
        <f>'実質公債費比率（分子）の構造'!L$48</f>
        <v>354</v>
      </c>
      <c r="F46" s="176"/>
      <c r="G46" s="176"/>
      <c r="H46" s="176">
        <f>'実質公債費比率（分子）の構造'!M$48</f>
        <v>359</v>
      </c>
      <c r="I46" s="176"/>
      <c r="J46" s="176"/>
      <c r="K46" s="176">
        <f>'実質公債費比率（分子）の構造'!N$48</f>
        <v>351</v>
      </c>
      <c r="L46" s="176"/>
      <c r="M46" s="176"/>
      <c r="N46" s="176">
        <f>'実質公債費比率（分子）の構造'!O$48</f>
        <v>354</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69</v>
      </c>
      <c r="B49" s="176">
        <f>'実質公債費比率（分子）の構造'!K$45</f>
        <v>758</v>
      </c>
      <c r="C49" s="176"/>
      <c r="D49" s="176"/>
      <c r="E49" s="176">
        <f>'実質公債費比率（分子）の構造'!L$45</f>
        <v>798</v>
      </c>
      <c r="F49" s="176"/>
      <c r="G49" s="176"/>
      <c r="H49" s="176">
        <f>'実質公債費比率（分子）の構造'!M$45</f>
        <v>842</v>
      </c>
      <c r="I49" s="176"/>
      <c r="J49" s="176"/>
      <c r="K49" s="176">
        <f>'実質公債費比率（分子）の構造'!N$45</f>
        <v>824</v>
      </c>
      <c r="L49" s="176"/>
      <c r="M49" s="176"/>
      <c r="N49" s="176">
        <f>'実質公債費比率（分子）の構造'!O$45</f>
        <v>700</v>
      </c>
      <c r="O49" s="176"/>
      <c r="P49" s="176"/>
    </row>
    <row r="50" spans="1:16" x14ac:dyDescent="0.15">
      <c r="A50" s="176" t="s">
        <v>70</v>
      </c>
      <c r="B50" s="176" t="e">
        <f>NA()</f>
        <v>#N/A</v>
      </c>
      <c r="C50" s="176">
        <f>IF(ISNUMBER('実質公債費比率（分子）の構造'!K$53),'実質公債費比率（分子）の構造'!K$53,NA())</f>
        <v>211</v>
      </c>
      <c r="D50" s="176" t="e">
        <f>NA()</f>
        <v>#N/A</v>
      </c>
      <c r="E50" s="176" t="e">
        <f>NA()</f>
        <v>#N/A</v>
      </c>
      <c r="F50" s="176">
        <f>IF(ISNUMBER('実質公債費比率（分子）の構造'!L$53),'実質公債費比率（分子）の構造'!L$53,NA())</f>
        <v>225</v>
      </c>
      <c r="G50" s="176" t="e">
        <f>NA()</f>
        <v>#N/A</v>
      </c>
      <c r="H50" s="176" t="e">
        <f>NA()</f>
        <v>#N/A</v>
      </c>
      <c r="I50" s="176">
        <f>IF(ISNUMBER('実質公債費比率（分子）の構造'!M$53),'実質公債費比率（分子）の構造'!M$53,NA())</f>
        <v>238</v>
      </c>
      <c r="J50" s="176" t="e">
        <f>NA()</f>
        <v>#N/A</v>
      </c>
      <c r="K50" s="176" t="e">
        <f>NA()</f>
        <v>#N/A</v>
      </c>
      <c r="L50" s="176">
        <f>IF(ISNUMBER('実質公債費比率（分子）の構造'!N$53),'実質公債費比率（分子）の構造'!N$53,NA())</f>
        <v>252</v>
      </c>
      <c r="M50" s="176" t="e">
        <f>NA()</f>
        <v>#N/A</v>
      </c>
      <c r="N50" s="176" t="e">
        <f>NA()</f>
        <v>#N/A</v>
      </c>
      <c r="O50" s="176">
        <f>IF(ISNUMBER('実質公債費比率（分子）の構造'!O$53),'実質公債費比率（分子）の構造'!O$53,NA())</f>
        <v>94</v>
      </c>
      <c r="P50" s="176" t="e">
        <f>NA()</f>
        <v>#N/A</v>
      </c>
    </row>
    <row r="53" spans="1:16" x14ac:dyDescent="0.15">
      <c r="A53" s="144" t="s">
        <v>71</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15">
      <c r="A56" s="175" t="s">
        <v>43</v>
      </c>
      <c r="B56" s="175"/>
      <c r="C56" s="175"/>
      <c r="D56" s="175">
        <f>'将来負担比率（分子）の構造'!I$52</f>
        <v>10178</v>
      </c>
      <c r="E56" s="175"/>
      <c r="F56" s="175"/>
      <c r="G56" s="175">
        <f>'将来負担比率（分子）の構造'!J$52</f>
        <v>9941</v>
      </c>
      <c r="H56" s="175"/>
      <c r="I56" s="175"/>
      <c r="J56" s="175">
        <f>'将来負担比率（分子）の構造'!K$52</f>
        <v>9854</v>
      </c>
      <c r="K56" s="175"/>
      <c r="L56" s="175"/>
      <c r="M56" s="175">
        <f>'将来負担比率（分子）の構造'!L$52</f>
        <v>9916</v>
      </c>
      <c r="N56" s="175"/>
      <c r="O56" s="175"/>
      <c r="P56" s="175">
        <f>'将来負担比率（分子）の構造'!M$52</f>
        <v>9751</v>
      </c>
    </row>
    <row r="57" spans="1:16" x14ac:dyDescent="0.15">
      <c r="A57" s="175" t="s">
        <v>42</v>
      </c>
      <c r="B57" s="175"/>
      <c r="C57" s="175"/>
      <c r="D57" s="175">
        <f>'将来負担比率（分子）の構造'!I$51</f>
        <v>3745</v>
      </c>
      <c r="E57" s="175"/>
      <c r="F57" s="175"/>
      <c r="G57" s="175">
        <f>'将来負担比率（分子）の構造'!J$51</f>
        <v>3652</v>
      </c>
      <c r="H57" s="175"/>
      <c r="I57" s="175"/>
      <c r="J57" s="175">
        <f>'将来負担比率（分子）の構造'!K$51</f>
        <v>3569</v>
      </c>
      <c r="K57" s="175"/>
      <c r="L57" s="175"/>
      <c r="M57" s="175">
        <f>'将来負担比率（分子）の構造'!L$51</f>
        <v>3510</v>
      </c>
      <c r="N57" s="175"/>
      <c r="O57" s="175"/>
      <c r="P57" s="175">
        <f>'将来負担比率（分子）の構造'!M$51</f>
        <v>3422</v>
      </c>
    </row>
    <row r="58" spans="1:16" x14ac:dyDescent="0.15">
      <c r="A58" s="175" t="s">
        <v>41</v>
      </c>
      <c r="B58" s="175"/>
      <c r="C58" s="175"/>
      <c r="D58" s="175">
        <f>'将来負担比率（分子）の構造'!I$50</f>
        <v>2194</v>
      </c>
      <c r="E58" s="175"/>
      <c r="F58" s="175"/>
      <c r="G58" s="175">
        <f>'将来負担比率（分子）の構造'!J$50</f>
        <v>2125</v>
      </c>
      <c r="H58" s="175"/>
      <c r="I58" s="175"/>
      <c r="J58" s="175">
        <f>'将来負担比率（分子）の構造'!K$50</f>
        <v>2206</v>
      </c>
      <c r="K58" s="175"/>
      <c r="L58" s="175"/>
      <c r="M58" s="175">
        <f>'将来負担比率（分子）の構造'!L$50</f>
        <v>2177</v>
      </c>
      <c r="N58" s="175"/>
      <c r="O58" s="175"/>
      <c r="P58" s="175">
        <f>'将来負担比率（分子）の構造'!M$50</f>
        <v>2280</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1552</v>
      </c>
      <c r="C62" s="175"/>
      <c r="D62" s="175"/>
      <c r="E62" s="175">
        <f>'将来負担比率（分子）の構造'!J$45</f>
        <v>1772</v>
      </c>
      <c r="F62" s="175"/>
      <c r="G62" s="175"/>
      <c r="H62" s="175">
        <f>'将来負担比率（分子）の構造'!K$45</f>
        <v>1595</v>
      </c>
      <c r="I62" s="175"/>
      <c r="J62" s="175"/>
      <c r="K62" s="175">
        <f>'将来負担比率（分子）の構造'!L$45</f>
        <v>1826</v>
      </c>
      <c r="L62" s="175"/>
      <c r="M62" s="175"/>
      <c r="N62" s="175">
        <f>'将来負担比率（分子）の構造'!M$45</f>
        <v>1714</v>
      </c>
      <c r="O62" s="175"/>
      <c r="P62" s="175"/>
    </row>
    <row r="63" spans="1:16" x14ac:dyDescent="0.15">
      <c r="A63" s="175" t="s">
        <v>34</v>
      </c>
      <c r="B63" s="175">
        <f>'将来負担比率（分子）の構造'!I$44</f>
        <v>128</v>
      </c>
      <c r="C63" s="175"/>
      <c r="D63" s="175"/>
      <c r="E63" s="175">
        <f>'将来負担比率（分子）の構造'!J$44</f>
        <v>110</v>
      </c>
      <c r="F63" s="175"/>
      <c r="G63" s="175"/>
      <c r="H63" s="175">
        <f>'将来負担比率（分子）の構造'!K$44</f>
        <v>118</v>
      </c>
      <c r="I63" s="175"/>
      <c r="J63" s="175"/>
      <c r="K63" s="175">
        <f>'将来負担比率（分子）の構造'!L$44</f>
        <v>119</v>
      </c>
      <c r="L63" s="175"/>
      <c r="M63" s="175"/>
      <c r="N63" s="175">
        <f>'将来負担比率（分子）の構造'!M$44</f>
        <v>134</v>
      </c>
      <c r="O63" s="175"/>
      <c r="P63" s="175"/>
    </row>
    <row r="64" spans="1:16" x14ac:dyDescent="0.15">
      <c r="A64" s="175" t="s">
        <v>33</v>
      </c>
      <c r="B64" s="175">
        <f>'将来負担比率（分子）の構造'!I$43</f>
        <v>4066</v>
      </c>
      <c r="C64" s="175"/>
      <c r="D64" s="175"/>
      <c r="E64" s="175">
        <f>'将来負担比率（分子）の構造'!J$43</f>
        <v>3787</v>
      </c>
      <c r="F64" s="175"/>
      <c r="G64" s="175"/>
      <c r="H64" s="175">
        <f>'将来負担比率（分子）の構造'!K$43</f>
        <v>3534</v>
      </c>
      <c r="I64" s="175"/>
      <c r="J64" s="175"/>
      <c r="K64" s="175">
        <f>'将来負担比率（分子）の構造'!L$43</f>
        <v>3286</v>
      </c>
      <c r="L64" s="175"/>
      <c r="M64" s="175"/>
      <c r="N64" s="175">
        <f>'将来負担比率（分子）の構造'!M$43</f>
        <v>3078</v>
      </c>
      <c r="O64" s="175"/>
      <c r="P64" s="175"/>
    </row>
    <row r="65" spans="1:16" x14ac:dyDescent="0.15">
      <c r="A65" s="175" t="s">
        <v>32</v>
      </c>
      <c r="B65" s="175">
        <f>'将来負担比率（分子）の構造'!I$42</f>
        <v>1031</v>
      </c>
      <c r="C65" s="175"/>
      <c r="D65" s="175"/>
      <c r="E65" s="175">
        <f>'将来負担比率（分子）の構造'!J$42</f>
        <v>838</v>
      </c>
      <c r="F65" s="175"/>
      <c r="G65" s="175"/>
      <c r="H65" s="175">
        <f>'将来負担比率（分子）の構造'!K$42</f>
        <v>595</v>
      </c>
      <c r="I65" s="175"/>
      <c r="J65" s="175"/>
      <c r="K65" s="175">
        <f>'将来負担比率（分子）の構造'!L$42</f>
        <v>403</v>
      </c>
      <c r="L65" s="175"/>
      <c r="M65" s="175"/>
      <c r="N65" s="175">
        <f>'将来負担比率（分子）の構造'!M$42</f>
        <v>237</v>
      </c>
      <c r="O65" s="175"/>
      <c r="P65" s="175"/>
    </row>
    <row r="66" spans="1:16" x14ac:dyDescent="0.15">
      <c r="A66" s="175" t="s">
        <v>31</v>
      </c>
      <c r="B66" s="175">
        <f>'将来負担比率（分子）の構造'!I$41</f>
        <v>8759</v>
      </c>
      <c r="C66" s="175"/>
      <c r="D66" s="175"/>
      <c r="E66" s="175">
        <f>'将来負担比率（分子）の構造'!J$41</f>
        <v>8610</v>
      </c>
      <c r="F66" s="175"/>
      <c r="G66" s="175"/>
      <c r="H66" s="175">
        <f>'将来負担比率（分子）の構造'!K$41</f>
        <v>8563</v>
      </c>
      <c r="I66" s="175"/>
      <c r="J66" s="175"/>
      <c r="K66" s="175">
        <f>'将来負担比率（分子）の構造'!L$41</f>
        <v>8910</v>
      </c>
      <c r="L66" s="175"/>
      <c r="M66" s="175"/>
      <c r="N66" s="175">
        <f>'将来負担比率（分子）の構造'!M$41</f>
        <v>9583</v>
      </c>
      <c r="O66" s="175"/>
      <c r="P66" s="175"/>
    </row>
    <row r="67" spans="1:16" x14ac:dyDescent="0.15">
      <c r="A67" s="175" t="s">
        <v>74</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75</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76</v>
      </c>
      <c r="B72" s="179">
        <f>基金残高に係る経年分析!F55</f>
        <v>1100</v>
      </c>
      <c r="C72" s="179">
        <f>基金残高に係る経年分析!G55</f>
        <v>1188</v>
      </c>
      <c r="D72" s="179">
        <f>基金残高に係る経年分析!H55</f>
        <v>1129</v>
      </c>
    </row>
    <row r="73" spans="1:16" x14ac:dyDescent="0.15">
      <c r="A73" s="178" t="s">
        <v>77</v>
      </c>
      <c r="B73" s="179">
        <f>基金残高に係る経年分析!F56</f>
        <v>310</v>
      </c>
      <c r="C73" s="179">
        <f>基金残高に係る経年分析!G56</f>
        <v>310</v>
      </c>
      <c r="D73" s="179">
        <f>基金残高に係る経年分析!H56</f>
        <v>464</v>
      </c>
    </row>
    <row r="74" spans="1:16" x14ac:dyDescent="0.15">
      <c r="A74" s="178" t="s">
        <v>78</v>
      </c>
      <c r="B74" s="179">
        <f>基金残高に係る経年分析!F57</f>
        <v>353</v>
      </c>
      <c r="C74" s="179">
        <f>基金残高に係る経年分析!G57</f>
        <v>355</v>
      </c>
      <c r="D74" s="179">
        <f>基金残高に係る経年分析!H57</f>
        <v>311</v>
      </c>
    </row>
  </sheetData>
  <sheetProtection algorithmName="SHA-512" hashValue="MjXyjeYnLN81s/tTRCs4OMavfdYlUdGPQBJJ7I+e5OAPJ1pwgyBA2lIwbGfHWckk1ZLqhQHbc7ydF7vwANdAfQ==" saltValue="+AdYCdzvE+taQ3Vda3bj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94" t="s">
        <v>218</v>
      </c>
      <c r="DI1" s="795"/>
      <c r="DJ1" s="795"/>
      <c r="DK1" s="795"/>
      <c r="DL1" s="795"/>
      <c r="DM1" s="795"/>
      <c r="DN1" s="796"/>
      <c r="DO1" s="220"/>
      <c r="DP1" s="794" t="s">
        <v>219</v>
      </c>
      <c r="DQ1" s="795"/>
      <c r="DR1" s="795"/>
      <c r="DS1" s="795"/>
      <c r="DT1" s="795"/>
      <c r="DU1" s="795"/>
      <c r="DV1" s="795"/>
      <c r="DW1" s="795"/>
      <c r="DX1" s="795"/>
      <c r="DY1" s="795"/>
      <c r="DZ1" s="795"/>
      <c r="EA1" s="795"/>
      <c r="EB1" s="795"/>
      <c r="EC1" s="796"/>
      <c r="ED1" s="218"/>
      <c r="EE1" s="218"/>
      <c r="EF1" s="218"/>
      <c r="EG1" s="218"/>
      <c r="EH1" s="218"/>
      <c r="EI1" s="218"/>
      <c r="EJ1" s="218"/>
      <c r="EK1" s="218"/>
      <c r="EL1" s="218"/>
      <c r="EM1" s="218"/>
    </row>
    <row r="2" spans="2:143" ht="22.5" customHeight="1" x14ac:dyDescent="0.15">
      <c r="B2" s="221" t="s">
        <v>220</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36" t="s">
        <v>221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222</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223</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15">
      <c r="B4" s="736" t="s">
        <v>1</v>
      </c>
      <c r="C4" s="737"/>
      <c r="D4" s="737"/>
      <c r="E4" s="737"/>
      <c r="F4" s="737"/>
      <c r="G4" s="737"/>
      <c r="H4" s="737"/>
      <c r="I4" s="737"/>
      <c r="J4" s="737"/>
      <c r="K4" s="737"/>
      <c r="L4" s="737"/>
      <c r="M4" s="737"/>
      <c r="N4" s="737"/>
      <c r="O4" s="737"/>
      <c r="P4" s="737"/>
      <c r="Q4" s="738"/>
      <c r="R4" s="736" t="s">
        <v>224</v>
      </c>
      <c r="S4" s="737"/>
      <c r="T4" s="737"/>
      <c r="U4" s="737"/>
      <c r="V4" s="737"/>
      <c r="W4" s="737"/>
      <c r="X4" s="737"/>
      <c r="Y4" s="738"/>
      <c r="Z4" s="736" t="s">
        <v>225</v>
      </c>
      <c r="AA4" s="737"/>
      <c r="AB4" s="737"/>
      <c r="AC4" s="738"/>
      <c r="AD4" s="736" t="s">
        <v>226</v>
      </c>
      <c r="AE4" s="737"/>
      <c r="AF4" s="737"/>
      <c r="AG4" s="737"/>
      <c r="AH4" s="737"/>
      <c r="AI4" s="737"/>
      <c r="AJ4" s="737"/>
      <c r="AK4" s="738"/>
      <c r="AL4" s="736" t="s">
        <v>225</v>
      </c>
      <c r="AM4" s="737"/>
      <c r="AN4" s="737"/>
      <c r="AO4" s="738"/>
      <c r="AP4" s="797" t="s">
        <v>227</v>
      </c>
      <c r="AQ4" s="797"/>
      <c r="AR4" s="797"/>
      <c r="AS4" s="797"/>
      <c r="AT4" s="797"/>
      <c r="AU4" s="797"/>
      <c r="AV4" s="797"/>
      <c r="AW4" s="797"/>
      <c r="AX4" s="797"/>
      <c r="AY4" s="797"/>
      <c r="AZ4" s="797"/>
      <c r="BA4" s="797"/>
      <c r="BB4" s="797"/>
      <c r="BC4" s="797"/>
      <c r="BD4" s="797"/>
      <c r="BE4" s="797"/>
      <c r="BF4" s="797"/>
      <c r="BG4" s="797" t="s">
        <v>228</v>
      </c>
      <c r="BH4" s="797"/>
      <c r="BI4" s="797"/>
      <c r="BJ4" s="797"/>
      <c r="BK4" s="797"/>
      <c r="BL4" s="797"/>
      <c r="BM4" s="797"/>
      <c r="BN4" s="797"/>
      <c r="BO4" s="797" t="s">
        <v>225</v>
      </c>
      <c r="BP4" s="797"/>
      <c r="BQ4" s="797"/>
      <c r="BR4" s="797"/>
      <c r="BS4" s="797" t="s">
        <v>229</v>
      </c>
      <c r="BT4" s="797"/>
      <c r="BU4" s="797"/>
      <c r="BV4" s="797"/>
      <c r="BW4" s="797"/>
      <c r="BX4" s="797"/>
      <c r="BY4" s="797"/>
      <c r="BZ4" s="797"/>
      <c r="CA4" s="797"/>
      <c r="CB4" s="797"/>
      <c r="CD4" s="779" t="s">
        <v>230</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4" customFormat="1" ht="11.25" customHeight="1" x14ac:dyDescent="0.15">
      <c r="B5" s="741" t="s">
        <v>231</v>
      </c>
      <c r="C5" s="742"/>
      <c r="D5" s="742"/>
      <c r="E5" s="742"/>
      <c r="F5" s="742"/>
      <c r="G5" s="742"/>
      <c r="H5" s="742"/>
      <c r="I5" s="742"/>
      <c r="J5" s="742"/>
      <c r="K5" s="742"/>
      <c r="L5" s="742"/>
      <c r="M5" s="742"/>
      <c r="N5" s="742"/>
      <c r="O5" s="742"/>
      <c r="P5" s="742"/>
      <c r="Q5" s="743"/>
      <c r="R5" s="730">
        <v>6662046</v>
      </c>
      <c r="S5" s="731"/>
      <c r="T5" s="731"/>
      <c r="U5" s="731"/>
      <c r="V5" s="731"/>
      <c r="W5" s="731"/>
      <c r="X5" s="731"/>
      <c r="Y5" s="774"/>
      <c r="Z5" s="792">
        <v>49.9</v>
      </c>
      <c r="AA5" s="792"/>
      <c r="AB5" s="792"/>
      <c r="AC5" s="792"/>
      <c r="AD5" s="793">
        <v>6237061</v>
      </c>
      <c r="AE5" s="793"/>
      <c r="AF5" s="793"/>
      <c r="AG5" s="793"/>
      <c r="AH5" s="793"/>
      <c r="AI5" s="793"/>
      <c r="AJ5" s="793"/>
      <c r="AK5" s="793"/>
      <c r="AL5" s="775">
        <v>78.8</v>
      </c>
      <c r="AM5" s="746"/>
      <c r="AN5" s="746"/>
      <c r="AO5" s="776"/>
      <c r="AP5" s="741" t="s">
        <v>232</v>
      </c>
      <c r="AQ5" s="742"/>
      <c r="AR5" s="742"/>
      <c r="AS5" s="742"/>
      <c r="AT5" s="742"/>
      <c r="AU5" s="742"/>
      <c r="AV5" s="742"/>
      <c r="AW5" s="742"/>
      <c r="AX5" s="742"/>
      <c r="AY5" s="742"/>
      <c r="AZ5" s="742"/>
      <c r="BA5" s="742"/>
      <c r="BB5" s="742"/>
      <c r="BC5" s="742"/>
      <c r="BD5" s="742"/>
      <c r="BE5" s="742"/>
      <c r="BF5" s="743"/>
      <c r="BG5" s="675">
        <v>6237061</v>
      </c>
      <c r="BH5" s="676"/>
      <c r="BI5" s="676"/>
      <c r="BJ5" s="676"/>
      <c r="BK5" s="676"/>
      <c r="BL5" s="676"/>
      <c r="BM5" s="676"/>
      <c r="BN5" s="677"/>
      <c r="BO5" s="712">
        <v>93.6</v>
      </c>
      <c r="BP5" s="712"/>
      <c r="BQ5" s="712"/>
      <c r="BR5" s="712"/>
      <c r="BS5" s="713" t="s">
        <v>233</v>
      </c>
      <c r="BT5" s="713"/>
      <c r="BU5" s="713"/>
      <c r="BV5" s="713"/>
      <c r="BW5" s="713"/>
      <c r="BX5" s="713"/>
      <c r="BY5" s="713"/>
      <c r="BZ5" s="713"/>
      <c r="CA5" s="713"/>
      <c r="CB5" s="772"/>
      <c r="CD5" s="779" t="s">
        <v>227</v>
      </c>
      <c r="CE5" s="780"/>
      <c r="CF5" s="780"/>
      <c r="CG5" s="780"/>
      <c r="CH5" s="780"/>
      <c r="CI5" s="780"/>
      <c r="CJ5" s="780"/>
      <c r="CK5" s="780"/>
      <c r="CL5" s="780"/>
      <c r="CM5" s="780"/>
      <c r="CN5" s="780"/>
      <c r="CO5" s="780"/>
      <c r="CP5" s="780"/>
      <c r="CQ5" s="781"/>
      <c r="CR5" s="779" t="s">
        <v>234</v>
      </c>
      <c r="CS5" s="780"/>
      <c r="CT5" s="780"/>
      <c r="CU5" s="780"/>
      <c r="CV5" s="780"/>
      <c r="CW5" s="780"/>
      <c r="CX5" s="780"/>
      <c r="CY5" s="781"/>
      <c r="CZ5" s="779" t="s">
        <v>225</v>
      </c>
      <c r="DA5" s="780"/>
      <c r="DB5" s="780"/>
      <c r="DC5" s="781"/>
      <c r="DD5" s="779" t="s">
        <v>235</v>
      </c>
      <c r="DE5" s="780"/>
      <c r="DF5" s="780"/>
      <c r="DG5" s="780"/>
      <c r="DH5" s="780"/>
      <c r="DI5" s="780"/>
      <c r="DJ5" s="780"/>
      <c r="DK5" s="780"/>
      <c r="DL5" s="780"/>
      <c r="DM5" s="780"/>
      <c r="DN5" s="780"/>
      <c r="DO5" s="780"/>
      <c r="DP5" s="781"/>
      <c r="DQ5" s="779" t="s">
        <v>236</v>
      </c>
      <c r="DR5" s="780"/>
      <c r="DS5" s="780"/>
      <c r="DT5" s="780"/>
      <c r="DU5" s="780"/>
      <c r="DV5" s="780"/>
      <c r="DW5" s="780"/>
      <c r="DX5" s="780"/>
      <c r="DY5" s="780"/>
      <c r="DZ5" s="780"/>
      <c r="EA5" s="780"/>
      <c r="EB5" s="780"/>
      <c r="EC5" s="781"/>
    </row>
    <row r="6" spans="2:143" ht="11.25" customHeight="1" x14ac:dyDescent="0.15">
      <c r="B6" s="672" t="s">
        <v>237</v>
      </c>
      <c r="C6" s="673"/>
      <c r="D6" s="673"/>
      <c r="E6" s="673"/>
      <c r="F6" s="673"/>
      <c r="G6" s="673"/>
      <c r="H6" s="673"/>
      <c r="I6" s="673"/>
      <c r="J6" s="673"/>
      <c r="K6" s="673"/>
      <c r="L6" s="673"/>
      <c r="M6" s="673"/>
      <c r="N6" s="673"/>
      <c r="O6" s="673"/>
      <c r="P6" s="673"/>
      <c r="Q6" s="674"/>
      <c r="R6" s="675">
        <v>100820</v>
      </c>
      <c r="S6" s="676"/>
      <c r="T6" s="676"/>
      <c r="U6" s="676"/>
      <c r="V6" s="676"/>
      <c r="W6" s="676"/>
      <c r="X6" s="676"/>
      <c r="Y6" s="677"/>
      <c r="Z6" s="712">
        <v>0.8</v>
      </c>
      <c r="AA6" s="712"/>
      <c r="AB6" s="712"/>
      <c r="AC6" s="712"/>
      <c r="AD6" s="713">
        <v>100820</v>
      </c>
      <c r="AE6" s="713"/>
      <c r="AF6" s="713"/>
      <c r="AG6" s="713"/>
      <c r="AH6" s="713"/>
      <c r="AI6" s="713"/>
      <c r="AJ6" s="713"/>
      <c r="AK6" s="713"/>
      <c r="AL6" s="678">
        <v>1.3</v>
      </c>
      <c r="AM6" s="679"/>
      <c r="AN6" s="679"/>
      <c r="AO6" s="714"/>
      <c r="AP6" s="672" t="s">
        <v>238</v>
      </c>
      <c r="AQ6" s="673"/>
      <c r="AR6" s="673"/>
      <c r="AS6" s="673"/>
      <c r="AT6" s="673"/>
      <c r="AU6" s="673"/>
      <c r="AV6" s="673"/>
      <c r="AW6" s="673"/>
      <c r="AX6" s="673"/>
      <c r="AY6" s="673"/>
      <c r="AZ6" s="673"/>
      <c r="BA6" s="673"/>
      <c r="BB6" s="673"/>
      <c r="BC6" s="673"/>
      <c r="BD6" s="673"/>
      <c r="BE6" s="673"/>
      <c r="BF6" s="674"/>
      <c r="BG6" s="675">
        <v>6237061</v>
      </c>
      <c r="BH6" s="676"/>
      <c r="BI6" s="676"/>
      <c r="BJ6" s="676"/>
      <c r="BK6" s="676"/>
      <c r="BL6" s="676"/>
      <c r="BM6" s="676"/>
      <c r="BN6" s="677"/>
      <c r="BO6" s="712">
        <v>93.6</v>
      </c>
      <c r="BP6" s="712"/>
      <c r="BQ6" s="712"/>
      <c r="BR6" s="712"/>
      <c r="BS6" s="713" t="s">
        <v>129</v>
      </c>
      <c r="BT6" s="713"/>
      <c r="BU6" s="713"/>
      <c r="BV6" s="713"/>
      <c r="BW6" s="713"/>
      <c r="BX6" s="713"/>
      <c r="BY6" s="713"/>
      <c r="BZ6" s="713"/>
      <c r="CA6" s="713"/>
      <c r="CB6" s="772"/>
      <c r="CD6" s="733" t="s">
        <v>239</v>
      </c>
      <c r="CE6" s="734"/>
      <c r="CF6" s="734"/>
      <c r="CG6" s="734"/>
      <c r="CH6" s="734"/>
      <c r="CI6" s="734"/>
      <c r="CJ6" s="734"/>
      <c r="CK6" s="734"/>
      <c r="CL6" s="734"/>
      <c r="CM6" s="734"/>
      <c r="CN6" s="734"/>
      <c r="CO6" s="734"/>
      <c r="CP6" s="734"/>
      <c r="CQ6" s="735"/>
      <c r="CR6" s="675">
        <v>131667</v>
      </c>
      <c r="CS6" s="676"/>
      <c r="CT6" s="676"/>
      <c r="CU6" s="676"/>
      <c r="CV6" s="676"/>
      <c r="CW6" s="676"/>
      <c r="CX6" s="676"/>
      <c r="CY6" s="677"/>
      <c r="CZ6" s="775">
        <v>1</v>
      </c>
      <c r="DA6" s="746"/>
      <c r="DB6" s="746"/>
      <c r="DC6" s="778"/>
      <c r="DD6" s="681">
        <v>26</v>
      </c>
      <c r="DE6" s="676"/>
      <c r="DF6" s="676"/>
      <c r="DG6" s="676"/>
      <c r="DH6" s="676"/>
      <c r="DI6" s="676"/>
      <c r="DJ6" s="676"/>
      <c r="DK6" s="676"/>
      <c r="DL6" s="676"/>
      <c r="DM6" s="676"/>
      <c r="DN6" s="676"/>
      <c r="DO6" s="676"/>
      <c r="DP6" s="677"/>
      <c r="DQ6" s="681">
        <v>131667</v>
      </c>
      <c r="DR6" s="676"/>
      <c r="DS6" s="676"/>
      <c r="DT6" s="676"/>
      <c r="DU6" s="676"/>
      <c r="DV6" s="676"/>
      <c r="DW6" s="676"/>
      <c r="DX6" s="676"/>
      <c r="DY6" s="676"/>
      <c r="DZ6" s="676"/>
      <c r="EA6" s="676"/>
      <c r="EB6" s="676"/>
      <c r="EC6" s="719"/>
    </row>
    <row r="7" spans="2:143" ht="11.25" customHeight="1" x14ac:dyDescent="0.15">
      <c r="B7" s="672" t="s">
        <v>240</v>
      </c>
      <c r="C7" s="673"/>
      <c r="D7" s="673"/>
      <c r="E7" s="673"/>
      <c r="F7" s="673"/>
      <c r="G7" s="673"/>
      <c r="H7" s="673"/>
      <c r="I7" s="673"/>
      <c r="J7" s="673"/>
      <c r="K7" s="673"/>
      <c r="L7" s="673"/>
      <c r="M7" s="673"/>
      <c r="N7" s="673"/>
      <c r="O7" s="673"/>
      <c r="P7" s="673"/>
      <c r="Q7" s="674"/>
      <c r="R7" s="675">
        <v>6635</v>
      </c>
      <c r="S7" s="676"/>
      <c r="T7" s="676"/>
      <c r="U7" s="676"/>
      <c r="V7" s="676"/>
      <c r="W7" s="676"/>
      <c r="X7" s="676"/>
      <c r="Y7" s="677"/>
      <c r="Z7" s="712">
        <v>0</v>
      </c>
      <c r="AA7" s="712"/>
      <c r="AB7" s="712"/>
      <c r="AC7" s="712"/>
      <c r="AD7" s="713">
        <v>6635</v>
      </c>
      <c r="AE7" s="713"/>
      <c r="AF7" s="713"/>
      <c r="AG7" s="713"/>
      <c r="AH7" s="713"/>
      <c r="AI7" s="713"/>
      <c r="AJ7" s="713"/>
      <c r="AK7" s="713"/>
      <c r="AL7" s="678">
        <v>0.1</v>
      </c>
      <c r="AM7" s="679"/>
      <c r="AN7" s="679"/>
      <c r="AO7" s="714"/>
      <c r="AP7" s="672" t="s">
        <v>241</v>
      </c>
      <c r="AQ7" s="673"/>
      <c r="AR7" s="673"/>
      <c r="AS7" s="673"/>
      <c r="AT7" s="673"/>
      <c r="AU7" s="673"/>
      <c r="AV7" s="673"/>
      <c r="AW7" s="673"/>
      <c r="AX7" s="673"/>
      <c r="AY7" s="673"/>
      <c r="AZ7" s="673"/>
      <c r="BA7" s="673"/>
      <c r="BB7" s="673"/>
      <c r="BC7" s="673"/>
      <c r="BD7" s="673"/>
      <c r="BE7" s="673"/>
      <c r="BF7" s="674"/>
      <c r="BG7" s="675">
        <v>3319809</v>
      </c>
      <c r="BH7" s="676"/>
      <c r="BI7" s="676"/>
      <c r="BJ7" s="676"/>
      <c r="BK7" s="676"/>
      <c r="BL7" s="676"/>
      <c r="BM7" s="676"/>
      <c r="BN7" s="677"/>
      <c r="BO7" s="712">
        <v>49.8</v>
      </c>
      <c r="BP7" s="712"/>
      <c r="BQ7" s="712"/>
      <c r="BR7" s="712"/>
      <c r="BS7" s="713" t="s">
        <v>233</v>
      </c>
      <c r="BT7" s="713"/>
      <c r="BU7" s="713"/>
      <c r="BV7" s="713"/>
      <c r="BW7" s="713"/>
      <c r="BX7" s="713"/>
      <c r="BY7" s="713"/>
      <c r="BZ7" s="713"/>
      <c r="CA7" s="713"/>
      <c r="CB7" s="772"/>
      <c r="CD7" s="708" t="s">
        <v>242</v>
      </c>
      <c r="CE7" s="709"/>
      <c r="CF7" s="709"/>
      <c r="CG7" s="709"/>
      <c r="CH7" s="709"/>
      <c r="CI7" s="709"/>
      <c r="CJ7" s="709"/>
      <c r="CK7" s="709"/>
      <c r="CL7" s="709"/>
      <c r="CM7" s="709"/>
      <c r="CN7" s="709"/>
      <c r="CO7" s="709"/>
      <c r="CP7" s="709"/>
      <c r="CQ7" s="710"/>
      <c r="CR7" s="675">
        <v>1759957</v>
      </c>
      <c r="CS7" s="676"/>
      <c r="CT7" s="676"/>
      <c r="CU7" s="676"/>
      <c r="CV7" s="676"/>
      <c r="CW7" s="676"/>
      <c r="CX7" s="676"/>
      <c r="CY7" s="677"/>
      <c r="CZ7" s="712">
        <v>13.8</v>
      </c>
      <c r="DA7" s="712"/>
      <c r="DB7" s="712"/>
      <c r="DC7" s="712"/>
      <c r="DD7" s="681">
        <v>46718</v>
      </c>
      <c r="DE7" s="676"/>
      <c r="DF7" s="676"/>
      <c r="DG7" s="676"/>
      <c r="DH7" s="676"/>
      <c r="DI7" s="676"/>
      <c r="DJ7" s="676"/>
      <c r="DK7" s="676"/>
      <c r="DL7" s="676"/>
      <c r="DM7" s="676"/>
      <c r="DN7" s="676"/>
      <c r="DO7" s="676"/>
      <c r="DP7" s="677"/>
      <c r="DQ7" s="681">
        <v>1595302</v>
      </c>
      <c r="DR7" s="676"/>
      <c r="DS7" s="676"/>
      <c r="DT7" s="676"/>
      <c r="DU7" s="676"/>
      <c r="DV7" s="676"/>
      <c r="DW7" s="676"/>
      <c r="DX7" s="676"/>
      <c r="DY7" s="676"/>
      <c r="DZ7" s="676"/>
      <c r="EA7" s="676"/>
      <c r="EB7" s="676"/>
      <c r="EC7" s="719"/>
    </row>
    <row r="8" spans="2:143" ht="11.25" customHeight="1" x14ac:dyDescent="0.15">
      <c r="B8" s="672" t="s">
        <v>243</v>
      </c>
      <c r="C8" s="673"/>
      <c r="D8" s="673"/>
      <c r="E8" s="673"/>
      <c r="F8" s="673"/>
      <c r="G8" s="673"/>
      <c r="H8" s="673"/>
      <c r="I8" s="673"/>
      <c r="J8" s="673"/>
      <c r="K8" s="673"/>
      <c r="L8" s="673"/>
      <c r="M8" s="673"/>
      <c r="N8" s="673"/>
      <c r="O8" s="673"/>
      <c r="P8" s="673"/>
      <c r="Q8" s="674"/>
      <c r="R8" s="675">
        <v>46145</v>
      </c>
      <c r="S8" s="676"/>
      <c r="T8" s="676"/>
      <c r="U8" s="676"/>
      <c r="V8" s="676"/>
      <c r="W8" s="676"/>
      <c r="X8" s="676"/>
      <c r="Y8" s="677"/>
      <c r="Z8" s="712">
        <v>0.3</v>
      </c>
      <c r="AA8" s="712"/>
      <c r="AB8" s="712"/>
      <c r="AC8" s="712"/>
      <c r="AD8" s="713">
        <v>46145</v>
      </c>
      <c r="AE8" s="713"/>
      <c r="AF8" s="713"/>
      <c r="AG8" s="713"/>
      <c r="AH8" s="713"/>
      <c r="AI8" s="713"/>
      <c r="AJ8" s="713"/>
      <c r="AK8" s="713"/>
      <c r="AL8" s="678">
        <v>0.6</v>
      </c>
      <c r="AM8" s="679"/>
      <c r="AN8" s="679"/>
      <c r="AO8" s="714"/>
      <c r="AP8" s="672" t="s">
        <v>244</v>
      </c>
      <c r="AQ8" s="673"/>
      <c r="AR8" s="673"/>
      <c r="AS8" s="673"/>
      <c r="AT8" s="673"/>
      <c r="AU8" s="673"/>
      <c r="AV8" s="673"/>
      <c r="AW8" s="673"/>
      <c r="AX8" s="673"/>
      <c r="AY8" s="673"/>
      <c r="AZ8" s="673"/>
      <c r="BA8" s="673"/>
      <c r="BB8" s="673"/>
      <c r="BC8" s="673"/>
      <c r="BD8" s="673"/>
      <c r="BE8" s="673"/>
      <c r="BF8" s="674"/>
      <c r="BG8" s="675">
        <v>78399</v>
      </c>
      <c r="BH8" s="676"/>
      <c r="BI8" s="676"/>
      <c r="BJ8" s="676"/>
      <c r="BK8" s="676"/>
      <c r="BL8" s="676"/>
      <c r="BM8" s="676"/>
      <c r="BN8" s="677"/>
      <c r="BO8" s="712">
        <v>1.2</v>
      </c>
      <c r="BP8" s="712"/>
      <c r="BQ8" s="712"/>
      <c r="BR8" s="712"/>
      <c r="BS8" s="681" t="s">
        <v>129</v>
      </c>
      <c r="BT8" s="676"/>
      <c r="BU8" s="676"/>
      <c r="BV8" s="676"/>
      <c r="BW8" s="676"/>
      <c r="BX8" s="676"/>
      <c r="BY8" s="676"/>
      <c r="BZ8" s="676"/>
      <c r="CA8" s="676"/>
      <c r="CB8" s="719"/>
      <c r="CD8" s="708" t="s">
        <v>245</v>
      </c>
      <c r="CE8" s="709"/>
      <c r="CF8" s="709"/>
      <c r="CG8" s="709"/>
      <c r="CH8" s="709"/>
      <c r="CI8" s="709"/>
      <c r="CJ8" s="709"/>
      <c r="CK8" s="709"/>
      <c r="CL8" s="709"/>
      <c r="CM8" s="709"/>
      <c r="CN8" s="709"/>
      <c r="CO8" s="709"/>
      <c r="CP8" s="709"/>
      <c r="CQ8" s="710"/>
      <c r="CR8" s="675">
        <v>4923339</v>
      </c>
      <c r="CS8" s="676"/>
      <c r="CT8" s="676"/>
      <c r="CU8" s="676"/>
      <c r="CV8" s="676"/>
      <c r="CW8" s="676"/>
      <c r="CX8" s="676"/>
      <c r="CY8" s="677"/>
      <c r="CZ8" s="712">
        <v>38.5</v>
      </c>
      <c r="DA8" s="712"/>
      <c r="DB8" s="712"/>
      <c r="DC8" s="712"/>
      <c r="DD8" s="681">
        <v>98352</v>
      </c>
      <c r="DE8" s="676"/>
      <c r="DF8" s="676"/>
      <c r="DG8" s="676"/>
      <c r="DH8" s="676"/>
      <c r="DI8" s="676"/>
      <c r="DJ8" s="676"/>
      <c r="DK8" s="676"/>
      <c r="DL8" s="676"/>
      <c r="DM8" s="676"/>
      <c r="DN8" s="676"/>
      <c r="DO8" s="676"/>
      <c r="DP8" s="677"/>
      <c r="DQ8" s="681">
        <v>2768493</v>
      </c>
      <c r="DR8" s="676"/>
      <c r="DS8" s="676"/>
      <c r="DT8" s="676"/>
      <c r="DU8" s="676"/>
      <c r="DV8" s="676"/>
      <c r="DW8" s="676"/>
      <c r="DX8" s="676"/>
      <c r="DY8" s="676"/>
      <c r="DZ8" s="676"/>
      <c r="EA8" s="676"/>
      <c r="EB8" s="676"/>
      <c r="EC8" s="719"/>
    </row>
    <row r="9" spans="2:143" ht="11.25" customHeight="1" x14ac:dyDescent="0.15">
      <c r="B9" s="672" t="s">
        <v>246</v>
      </c>
      <c r="C9" s="673"/>
      <c r="D9" s="673"/>
      <c r="E9" s="673"/>
      <c r="F9" s="673"/>
      <c r="G9" s="673"/>
      <c r="H9" s="673"/>
      <c r="I9" s="673"/>
      <c r="J9" s="673"/>
      <c r="K9" s="673"/>
      <c r="L9" s="673"/>
      <c r="M9" s="673"/>
      <c r="N9" s="673"/>
      <c r="O9" s="673"/>
      <c r="P9" s="673"/>
      <c r="Q9" s="674"/>
      <c r="R9" s="675">
        <v>23831</v>
      </c>
      <c r="S9" s="676"/>
      <c r="T9" s="676"/>
      <c r="U9" s="676"/>
      <c r="V9" s="676"/>
      <c r="W9" s="676"/>
      <c r="X9" s="676"/>
      <c r="Y9" s="677"/>
      <c r="Z9" s="712">
        <v>0.2</v>
      </c>
      <c r="AA9" s="712"/>
      <c r="AB9" s="712"/>
      <c r="AC9" s="712"/>
      <c r="AD9" s="713">
        <v>23831</v>
      </c>
      <c r="AE9" s="713"/>
      <c r="AF9" s="713"/>
      <c r="AG9" s="713"/>
      <c r="AH9" s="713"/>
      <c r="AI9" s="713"/>
      <c r="AJ9" s="713"/>
      <c r="AK9" s="713"/>
      <c r="AL9" s="678">
        <v>0.3</v>
      </c>
      <c r="AM9" s="679"/>
      <c r="AN9" s="679"/>
      <c r="AO9" s="714"/>
      <c r="AP9" s="672" t="s">
        <v>247</v>
      </c>
      <c r="AQ9" s="673"/>
      <c r="AR9" s="673"/>
      <c r="AS9" s="673"/>
      <c r="AT9" s="673"/>
      <c r="AU9" s="673"/>
      <c r="AV9" s="673"/>
      <c r="AW9" s="673"/>
      <c r="AX9" s="673"/>
      <c r="AY9" s="673"/>
      <c r="AZ9" s="673"/>
      <c r="BA9" s="673"/>
      <c r="BB9" s="673"/>
      <c r="BC9" s="673"/>
      <c r="BD9" s="673"/>
      <c r="BE9" s="673"/>
      <c r="BF9" s="674"/>
      <c r="BG9" s="675">
        <v>2904367</v>
      </c>
      <c r="BH9" s="676"/>
      <c r="BI9" s="676"/>
      <c r="BJ9" s="676"/>
      <c r="BK9" s="676"/>
      <c r="BL9" s="676"/>
      <c r="BM9" s="676"/>
      <c r="BN9" s="677"/>
      <c r="BO9" s="712">
        <v>43.6</v>
      </c>
      <c r="BP9" s="712"/>
      <c r="BQ9" s="712"/>
      <c r="BR9" s="712"/>
      <c r="BS9" s="681" t="s">
        <v>177</v>
      </c>
      <c r="BT9" s="676"/>
      <c r="BU9" s="676"/>
      <c r="BV9" s="676"/>
      <c r="BW9" s="676"/>
      <c r="BX9" s="676"/>
      <c r="BY9" s="676"/>
      <c r="BZ9" s="676"/>
      <c r="CA9" s="676"/>
      <c r="CB9" s="719"/>
      <c r="CD9" s="708" t="s">
        <v>248</v>
      </c>
      <c r="CE9" s="709"/>
      <c r="CF9" s="709"/>
      <c r="CG9" s="709"/>
      <c r="CH9" s="709"/>
      <c r="CI9" s="709"/>
      <c r="CJ9" s="709"/>
      <c r="CK9" s="709"/>
      <c r="CL9" s="709"/>
      <c r="CM9" s="709"/>
      <c r="CN9" s="709"/>
      <c r="CO9" s="709"/>
      <c r="CP9" s="709"/>
      <c r="CQ9" s="710"/>
      <c r="CR9" s="675">
        <v>914323</v>
      </c>
      <c r="CS9" s="676"/>
      <c r="CT9" s="676"/>
      <c r="CU9" s="676"/>
      <c r="CV9" s="676"/>
      <c r="CW9" s="676"/>
      <c r="CX9" s="676"/>
      <c r="CY9" s="677"/>
      <c r="CZ9" s="712">
        <v>7.1</v>
      </c>
      <c r="DA9" s="712"/>
      <c r="DB9" s="712"/>
      <c r="DC9" s="712"/>
      <c r="DD9" s="681">
        <v>28548</v>
      </c>
      <c r="DE9" s="676"/>
      <c r="DF9" s="676"/>
      <c r="DG9" s="676"/>
      <c r="DH9" s="676"/>
      <c r="DI9" s="676"/>
      <c r="DJ9" s="676"/>
      <c r="DK9" s="676"/>
      <c r="DL9" s="676"/>
      <c r="DM9" s="676"/>
      <c r="DN9" s="676"/>
      <c r="DO9" s="676"/>
      <c r="DP9" s="677"/>
      <c r="DQ9" s="681">
        <v>837770</v>
      </c>
      <c r="DR9" s="676"/>
      <c r="DS9" s="676"/>
      <c r="DT9" s="676"/>
      <c r="DU9" s="676"/>
      <c r="DV9" s="676"/>
      <c r="DW9" s="676"/>
      <c r="DX9" s="676"/>
      <c r="DY9" s="676"/>
      <c r="DZ9" s="676"/>
      <c r="EA9" s="676"/>
      <c r="EB9" s="676"/>
      <c r="EC9" s="719"/>
    </row>
    <row r="10" spans="2:143" ht="11.25" customHeight="1" x14ac:dyDescent="0.15">
      <c r="B10" s="672" t="s">
        <v>249</v>
      </c>
      <c r="C10" s="673"/>
      <c r="D10" s="673"/>
      <c r="E10" s="673"/>
      <c r="F10" s="673"/>
      <c r="G10" s="673"/>
      <c r="H10" s="673"/>
      <c r="I10" s="673"/>
      <c r="J10" s="673"/>
      <c r="K10" s="673"/>
      <c r="L10" s="673"/>
      <c r="M10" s="673"/>
      <c r="N10" s="673"/>
      <c r="O10" s="673"/>
      <c r="P10" s="673"/>
      <c r="Q10" s="674"/>
      <c r="R10" s="675" t="s">
        <v>233</v>
      </c>
      <c r="S10" s="676"/>
      <c r="T10" s="676"/>
      <c r="U10" s="676"/>
      <c r="V10" s="676"/>
      <c r="W10" s="676"/>
      <c r="X10" s="676"/>
      <c r="Y10" s="677"/>
      <c r="Z10" s="712" t="s">
        <v>177</v>
      </c>
      <c r="AA10" s="712"/>
      <c r="AB10" s="712"/>
      <c r="AC10" s="712"/>
      <c r="AD10" s="713" t="s">
        <v>129</v>
      </c>
      <c r="AE10" s="713"/>
      <c r="AF10" s="713"/>
      <c r="AG10" s="713"/>
      <c r="AH10" s="713"/>
      <c r="AI10" s="713"/>
      <c r="AJ10" s="713"/>
      <c r="AK10" s="713"/>
      <c r="AL10" s="678" t="s">
        <v>233</v>
      </c>
      <c r="AM10" s="679"/>
      <c r="AN10" s="679"/>
      <c r="AO10" s="714"/>
      <c r="AP10" s="672" t="s">
        <v>250</v>
      </c>
      <c r="AQ10" s="673"/>
      <c r="AR10" s="673"/>
      <c r="AS10" s="673"/>
      <c r="AT10" s="673"/>
      <c r="AU10" s="673"/>
      <c r="AV10" s="673"/>
      <c r="AW10" s="673"/>
      <c r="AX10" s="673"/>
      <c r="AY10" s="673"/>
      <c r="AZ10" s="673"/>
      <c r="BA10" s="673"/>
      <c r="BB10" s="673"/>
      <c r="BC10" s="673"/>
      <c r="BD10" s="673"/>
      <c r="BE10" s="673"/>
      <c r="BF10" s="674"/>
      <c r="BG10" s="675">
        <v>81239</v>
      </c>
      <c r="BH10" s="676"/>
      <c r="BI10" s="676"/>
      <c r="BJ10" s="676"/>
      <c r="BK10" s="676"/>
      <c r="BL10" s="676"/>
      <c r="BM10" s="676"/>
      <c r="BN10" s="677"/>
      <c r="BO10" s="712">
        <v>1.2</v>
      </c>
      <c r="BP10" s="712"/>
      <c r="BQ10" s="712"/>
      <c r="BR10" s="712"/>
      <c r="BS10" s="681" t="s">
        <v>129</v>
      </c>
      <c r="BT10" s="676"/>
      <c r="BU10" s="676"/>
      <c r="BV10" s="676"/>
      <c r="BW10" s="676"/>
      <c r="BX10" s="676"/>
      <c r="BY10" s="676"/>
      <c r="BZ10" s="676"/>
      <c r="CA10" s="676"/>
      <c r="CB10" s="719"/>
      <c r="CD10" s="708" t="s">
        <v>251</v>
      </c>
      <c r="CE10" s="709"/>
      <c r="CF10" s="709"/>
      <c r="CG10" s="709"/>
      <c r="CH10" s="709"/>
      <c r="CI10" s="709"/>
      <c r="CJ10" s="709"/>
      <c r="CK10" s="709"/>
      <c r="CL10" s="709"/>
      <c r="CM10" s="709"/>
      <c r="CN10" s="709"/>
      <c r="CO10" s="709"/>
      <c r="CP10" s="709"/>
      <c r="CQ10" s="710"/>
      <c r="CR10" s="675">
        <v>19467</v>
      </c>
      <c r="CS10" s="676"/>
      <c r="CT10" s="676"/>
      <c r="CU10" s="676"/>
      <c r="CV10" s="676"/>
      <c r="CW10" s="676"/>
      <c r="CX10" s="676"/>
      <c r="CY10" s="677"/>
      <c r="CZ10" s="712">
        <v>0.2</v>
      </c>
      <c r="DA10" s="712"/>
      <c r="DB10" s="712"/>
      <c r="DC10" s="712"/>
      <c r="DD10" s="681" t="s">
        <v>177</v>
      </c>
      <c r="DE10" s="676"/>
      <c r="DF10" s="676"/>
      <c r="DG10" s="676"/>
      <c r="DH10" s="676"/>
      <c r="DI10" s="676"/>
      <c r="DJ10" s="676"/>
      <c r="DK10" s="676"/>
      <c r="DL10" s="676"/>
      <c r="DM10" s="676"/>
      <c r="DN10" s="676"/>
      <c r="DO10" s="676"/>
      <c r="DP10" s="677"/>
      <c r="DQ10" s="681">
        <v>19467</v>
      </c>
      <c r="DR10" s="676"/>
      <c r="DS10" s="676"/>
      <c r="DT10" s="676"/>
      <c r="DU10" s="676"/>
      <c r="DV10" s="676"/>
      <c r="DW10" s="676"/>
      <c r="DX10" s="676"/>
      <c r="DY10" s="676"/>
      <c r="DZ10" s="676"/>
      <c r="EA10" s="676"/>
      <c r="EB10" s="676"/>
      <c r="EC10" s="719"/>
    </row>
    <row r="11" spans="2:143" ht="11.25" customHeight="1" x14ac:dyDescent="0.15">
      <c r="B11" s="672" t="s">
        <v>252</v>
      </c>
      <c r="C11" s="673"/>
      <c r="D11" s="673"/>
      <c r="E11" s="673"/>
      <c r="F11" s="673"/>
      <c r="G11" s="673"/>
      <c r="H11" s="673"/>
      <c r="I11" s="673"/>
      <c r="J11" s="673"/>
      <c r="K11" s="673"/>
      <c r="L11" s="673"/>
      <c r="M11" s="673"/>
      <c r="N11" s="673"/>
      <c r="O11" s="673"/>
      <c r="P11" s="673"/>
      <c r="Q11" s="674"/>
      <c r="R11" s="675">
        <v>700734</v>
      </c>
      <c r="S11" s="676"/>
      <c r="T11" s="676"/>
      <c r="U11" s="676"/>
      <c r="V11" s="676"/>
      <c r="W11" s="676"/>
      <c r="X11" s="676"/>
      <c r="Y11" s="677"/>
      <c r="Z11" s="678">
        <v>5.3</v>
      </c>
      <c r="AA11" s="679"/>
      <c r="AB11" s="679"/>
      <c r="AC11" s="680"/>
      <c r="AD11" s="681">
        <v>700734</v>
      </c>
      <c r="AE11" s="676"/>
      <c r="AF11" s="676"/>
      <c r="AG11" s="676"/>
      <c r="AH11" s="676"/>
      <c r="AI11" s="676"/>
      <c r="AJ11" s="676"/>
      <c r="AK11" s="677"/>
      <c r="AL11" s="678">
        <v>8.9</v>
      </c>
      <c r="AM11" s="679"/>
      <c r="AN11" s="679"/>
      <c r="AO11" s="714"/>
      <c r="AP11" s="672" t="s">
        <v>253</v>
      </c>
      <c r="AQ11" s="673"/>
      <c r="AR11" s="673"/>
      <c r="AS11" s="673"/>
      <c r="AT11" s="673"/>
      <c r="AU11" s="673"/>
      <c r="AV11" s="673"/>
      <c r="AW11" s="673"/>
      <c r="AX11" s="673"/>
      <c r="AY11" s="673"/>
      <c r="AZ11" s="673"/>
      <c r="BA11" s="673"/>
      <c r="BB11" s="673"/>
      <c r="BC11" s="673"/>
      <c r="BD11" s="673"/>
      <c r="BE11" s="673"/>
      <c r="BF11" s="674"/>
      <c r="BG11" s="675">
        <v>255804</v>
      </c>
      <c r="BH11" s="676"/>
      <c r="BI11" s="676"/>
      <c r="BJ11" s="676"/>
      <c r="BK11" s="676"/>
      <c r="BL11" s="676"/>
      <c r="BM11" s="676"/>
      <c r="BN11" s="677"/>
      <c r="BO11" s="712">
        <v>3.8</v>
      </c>
      <c r="BP11" s="712"/>
      <c r="BQ11" s="712"/>
      <c r="BR11" s="712"/>
      <c r="BS11" s="681" t="s">
        <v>177</v>
      </c>
      <c r="BT11" s="676"/>
      <c r="BU11" s="676"/>
      <c r="BV11" s="676"/>
      <c r="BW11" s="676"/>
      <c r="BX11" s="676"/>
      <c r="BY11" s="676"/>
      <c r="BZ11" s="676"/>
      <c r="CA11" s="676"/>
      <c r="CB11" s="719"/>
      <c r="CD11" s="708" t="s">
        <v>254</v>
      </c>
      <c r="CE11" s="709"/>
      <c r="CF11" s="709"/>
      <c r="CG11" s="709"/>
      <c r="CH11" s="709"/>
      <c r="CI11" s="709"/>
      <c r="CJ11" s="709"/>
      <c r="CK11" s="709"/>
      <c r="CL11" s="709"/>
      <c r="CM11" s="709"/>
      <c r="CN11" s="709"/>
      <c r="CO11" s="709"/>
      <c r="CP11" s="709"/>
      <c r="CQ11" s="710"/>
      <c r="CR11" s="675">
        <v>62873</v>
      </c>
      <c r="CS11" s="676"/>
      <c r="CT11" s="676"/>
      <c r="CU11" s="676"/>
      <c r="CV11" s="676"/>
      <c r="CW11" s="676"/>
      <c r="CX11" s="676"/>
      <c r="CY11" s="677"/>
      <c r="CZ11" s="712">
        <v>0.5</v>
      </c>
      <c r="DA11" s="712"/>
      <c r="DB11" s="712"/>
      <c r="DC11" s="712"/>
      <c r="DD11" s="681">
        <v>12976</v>
      </c>
      <c r="DE11" s="676"/>
      <c r="DF11" s="676"/>
      <c r="DG11" s="676"/>
      <c r="DH11" s="676"/>
      <c r="DI11" s="676"/>
      <c r="DJ11" s="676"/>
      <c r="DK11" s="676"/>
      <c r="DL11" s="676"/>
      <c r="DM11" s="676"/>
      <c r="DN11" s="676"/>
      <c r="DO11" s="676"/>
      <c r="DP11" s="677"/>
      <c r="DQ11" s="681">
        <v>52036</v>
      </c>
      <c r="DR11" s="676"/>
      <c r="DS11" s="676"/>
      <c r="DT11" s="676"/>
      <c r="DU11" s="676"/>
      <c r="DV11" s="676"/>
      <c r="DW11" s="676"/>
      <c r="DX11" s="676"/>
      <c r="DY11" s="676"/>
      <c r="DZ11" s="676"/>
      <c r="EA11" s="676"/>
      <c r="EB11" s="676"/>
      <c r="EC11" s="719"/>
    </row>
    <row r="12" spans="2:143" ht="11.25" customHeight="1" x14ac:dyDescent="0.15">
      <c r="B12" s="672" t="s">
        <v>255</v>
      </c>
      <c r="C12" s="673"/>
      <c r="D12" s="673"/>
      <c r="E12" s="673"/>
      <c r="F12" s="673"/>
      <c r="G12" s="673"/>
      <c r="H12" s="673"/>
      <c r="I12" s="673"/>
      <c r="J12" s="673"/>
      <c r="K12" s="673"/>
      <c r="L12" s="673"/>
      <c r="M12" s="673"/>
      <c r="N12" s="673"/>
      <c r="O12" s="673"/>
      <c r="P12" s="673"/>
      <c r="Q12" s="674"/>
      <c r="R12" s="675">
        <v>16216</v>
      </c>
      <c r="S12" s="676"/>
      <c r="T12" s="676"/>
      <c r="U12" s="676"/>
      <c r="V12" s="676"/>
      <c r="W12" s="676"/>
      <c r="X12" s="676"/>
      <c r="Y12" s="677"/>
      <c r="Z12" s="712">
        <v>0.1</v>
      </c>
      <c r="AA12" s="712"/>
      <c r="AB12" s="712"/>
      <c r="AC12" s="712"/>
      <c r="AD12" s="713">
        <v>16216</v>
      </c>
      <c r="AE12" s="713"/>
      <c r="AF12" s="713"/>
      <c r="AG12" s="713"/>
      <c r="AH12" s="713"/>
      <c r="AI12" s="713"/>
      <c r="AJ12" s="713"/>
      <c r="AK12" s="713"/>
      <c r="AL12" s="678">
        <v>0.2</v>
      </c>
      <c r="AM12" s="679"/>
      <c r="AN12" s="679"/>
      <c r="AO12" s="714"/>
      <c r="AP12" s="672" t="s">
        <v>256</v>
      </c>
      <c r="AQ12" s="673"/>
      <c r="AR12" s="673"/>
      <c r="AS12" s="673"/>
      <c r="AT12" s="673"/>
      <c r="AU12" s="673"/>
      <c r="AV12" s="673"/>
      <c r="AW12" s="673"/>
      <c r="AX12" s="673"/>
      <c r="AY12" s="673"/>
      <c r="AZ12" s="673"/>
      <c r="BA12" s="673"/>
      <c r="BB12" s="673"/>
      <c r="BC12" s="673"/>
      <c r="BD12" s="673"/>
      <c r="BE12" s="673"/>
      <c r="BF12" s="674"/>
      <c r="BG12" s="675">
        <v>2585682</v>
      </c>
      <c r="BH12" s="676"/>
      <c r="BI12" s="676"/>
      <c r="BJ12" s="676"/>
      <c r="BK12" s="676"/>
      <c r="BL12" s="676"/>
      <c r="BM12" s="676"/>
      <c r="BN12" s="677"/>
      <c r="BO12" s="712">
        <v>38.799999999999997</v>
      </c>
      <c r="BP12" s="712"/>
      <c r="BQ12" s="712"/>
      <c r="BR12" s="712"/>
      <c r="BS12" s="681" t="s">
        <v>129</v>
      </c>
      <c r="BT12" s="676"/>
      <c r="BU12" s="676"/>
      <c r="BV12" s="676"/>
      <c r="BW12" s="676"/>
      <c r="BX12" s="676"/>
      <c r="BY12" s="676"/>
      <c r="BZ12" s="676"/>
      <c r="CA12" s="676"/>
      <c r="CB12" s="719"/>
      <c r="CD12" s="708" t="s">
        <v>257</v>
      </c>
      <c r="CE12" s="709"/>
      <c r="CF12" s="709"/>
      <c r="CG12" s="709"/>
      <c r="CH12" s="709"/>
      <c r="CI12" s="709"/>
      <c r="CJ12" s="709"/>
      <c r="CK12" s="709"/>
      <c r="CL12" s="709"/>
      <c r="CM12" s="709"/>
      <c r="CN12" s="709"/>
      <c r="CO12" s="709"/>
      <c r="CP12" s="709"/>
      <c r="CQ12" s="710"/>
      <c r="CR12" s="675">
        <v>99836</v>
      </c>
      <c r="CS12" s="676"/>
      <c r="CT12" s="676"/>
      <c r="CU12" s="676"/>
      <c r="CV12" s="676"/>
      <c r="CW12" s="676"/>
      <c r="CX12" s="676"/>
      <c r="CY12" s="677"/>
      <c r="CZ12" s="712">
        <v>0.8</v>
      </c>
      <c r="DA12" s="712"/>
      <c r="DB12" s="712"/>
      <c r="DC12" s="712"/>
      <c r="DD12" s="681" t="s">
        <v>233</v>
      </c>
      <c r="DE12" s="676"/>
      <c r="DF12" s="676"/>
      <c r="DG12" s="676"/>
      <c r="DH12" s="676"/>
      <c r="DI12" s="676"/>
      <c r="DJ12" s="676"/>
      <c r="DK12" s="676"/>
      <c r="DL12" s="676"/>
      <c r="DM12" s="676"/>
      <c r="DN12" s="676"/>
      <c r="DO12" s="676"/>
      <c r="DP12" s="677"/>
      <c r="DQ12" s="681">
        <v>49836</v>
      </c>
      <c r="DR12" s="676"/>
      <c r="DS12" s="676"/>
      <c r="DT12" s="676"/>
      <c r="DU12" s="676"/>
      <c r="DV12" s="676"/>
      <c r="DW12" s="676"/>
      <c r="DX12" s="676"/>
      <c r="DY12" s="676"/>
      <c r="DZ12" s="676"/>
      <c r="EA12" s="676"/>
      <c r="EB12" s="676"/>
      <c r="EC12" s="719"/>
    </row>
    <row r="13" spans="2:143" ht="11.25" customHeight="1" x14ac:dyDescent="0.15">
      <c r="B13" s="672" t="s">
        <v>258</v>
      </c>
      <c r="C13" s="673"/>
      <c r="D13" s="673"/>
      <c r="E13" s="673"/>
      <c r="F13" s="673"/>
      <c r="G13" s="673"/>
      <c r="H13" s="673"/>
      <c r="I13" s="673"/>
      <c r="J13" s="673"/>
      <c r="K13" s="673"/>
      <c r="L13" s="673"/>
      <c r="M13" s="673"/>
      <c r="N13" s="673"/>
      <c r="O13" s="673"/>
      <c r="P13" s="673"/>
      <c r="Q13" s="674"/>
      <c r="R13" s="675" t="s">
        <v>233</v>
      </c>
      <c r="S13" s="676"/>
      <c r="T13" s="676"/>
      <c r="U13" s="676"/>
      <c r="V13" s="676"/>
      <c r="W13" s="676"/>
      <c r="X13" s="676"/>
      <c r="Y13" s="677"/>
      <c r="Z13" s="712" t="s">
        <v>233</v>
      </c>
      <c r="AA13" s="712"/>
      <c r="AB13" s="712"/>
      <c r="AC13" s="712"/>
      <c r="AD13" s="713" t="s">
        <v>129</v>
      </c>
      <c r="AE13" s="713"/>
      <c r="AF13" s="713"/>
      <c r="AG13" s="713"/>
      <c r="AH13" s="713"/>
      <c r="AI13" s="713"/>
      <c r="AJ13" s="713"/>
      <c r="AK13" s="713"/>
      <c r="AL13" s="678" t="s">
        <v>129</v>
      </c>
      <c r="AM13" s="679"/>
      <c r="AN13" s="679"/>
      <c r="AO13" s="714"/>
      <c r="AP13" s="672" t="s">
        <v>259</v>
      </c>
      <c r="AQ13" s="673"/>
      <c r="AR13" s="673"/>
      <c r="AS13" s="673"/>
      <c r="AT13" s="673"/>
      <c r="AU13" s="673"/>
      <c r="AV13" s="673"/>
      <c r="AW13" s="673"/>
      <c r="AX13" s="673"/>
      <c r="AY13" s="673"/>
      <c r="AZ13" s="673"/>
      <c r="BA13" s="673"/>
      <c r="BB13" s="673"/>
      <c r="BC13" s="673"/>
      <c r="BD13" s="673"/>
      <c r="BE13" s="673"/>
      <c r="BF13" s="674"/>
      <c r="BG13" s="675">
        <v>2566770</v>
      </c>
      <c r="BH13" s="676"/>
      <c r="BI13" s="676"/>
      <c r="BJ13" s="676"/>
      <c r="BK13" s="676"/>
      <c r="BL13" s="676"/>
      <c r="BM13" s="676"/>
      <c r="BN13" s="677"/>
      <c r="BO13" s="712">
        <v>38.5</v>
      </c>
      <c r="BP13" s="712"/>
      <c r="BQ13" s="712"/>
      <c r="BR13" s="712"/>
      <c r="BS13" s="681" t="s">
        <v>233</v>
      </c>
      <c r="BT13" s="676"/>
      <c r="BU13" s="676"/>
      <c r="BV13" s="676"/>
      <c r="BW13" s="676"/>
      <c r="BX13" s="676"/>
      <c r="BY13" s="676"/>
      <c r="BZ13" s="676"/>
      <c r="CA13" s="676"/>
      <c r="CB13" s="719"/>
      <c r="CD13" s="708" t="s">
        <v>260</v>
      </c>
      <c r="CE13" s="709"/>
      <c r="CF13" s="709"/>
      <c r="CG13" s="709"/>
      <c r="CH13" s="709"/>
      <c r="CI13" s="709"/>
      <c r="CJ13" s="709"/>
      <c r="CK13" s="709"/>
      <c r="CL13" s="709"/>
      <c r="CM13" s="709"/>
      <c r="CN13" s="709"/>
      <c r="CO13" s="709"/>
      <c r="CP13" s="709"/>
      <c r="CQ13" s="710"/>
      <c r="CR13" s="675">
        <v>1684464</v>
      </c>
      <c r="CS13" s="676"/>
      <c r="CT13" s="676"/>
      <c r="CU13" s="676"/>
      <c r="CV13" s="676"/>
      <c r="CW13" s="676"/>
      <c r="CX13" s="676"/>
      <c r="CY13" s="677"/>
      <c r="CZ13" s="712">
        <v>13.2</v>
      </c>
      <c r="DA13" s="712"/>
      <c r="DB13" s="712"/>
      <c r="DC13" s="712"/>
      <c r="DD13" s="681">
        <v>1019686</v>
      </c>
      <c r="DE13" s="676"/>
      <c r="DF13" s="676"/>
      <c r="DG13" s="676"/>
      <c r="DH13" s="676"/>
      <c r="DI13" s="676"/>
      <c r="DJ13" s="676"/>
      <c r="DK13" s="676"/>
      <c r="DL13" s="676"/>
      <c r="DM13" s="676"/>
      <c r="DN13" s="676"/>
      <c r="DO13" s="676"/>
      <c r="DP13" s="677"/>
      <c r="DQ13" s="681">
        <v>892163</v>
      </c>
      <c r="DR13" s="676"/>
      <c r="DS13" s="676"/>
      <c r="DT13" s="676"/>
      <c r="DU13" s="676"/>
      <c r="DV13" s="676"/>
      <c r="DW13" s="676"/>
      <c r="DX13" s="676"/>
      <c r="DY13" s="676"/>
      <c r="DZ13" s="676"/>
      <c r="EA13" s="676"/>
      <c r="EB13" s="676"/>
      <c r="EC13" s="719"/>
    </row>
    <row r="14" spans="2:143" ht="11.25" customHeight="1" x14ac:dyDescent="0.15">
      <c r="B14" s="672" t="s">
        <v>261</v>
      </c>
      <c r="C14" s="673"/>
      <c r="D14" s="673"/>
      <c r="E14" s="673"/>
      <c r="F14" s="673"/>
      <c r="G14" s="673"/>
      <c r="H14" s="673"/>
      <c r="I14" s="673"/>
      <c r="J14" s="673"/>
      <c r="K14" s="673"/>
      <c r="L14" s="673"/>
      <c r="M14" s="673"/>
      <c r="N14" s="673"/>
      <c r="O14" s="673"/>
      <c r="P14" s="673"/>
      <c r="Q14" s="674"/>
      <c r="R14" s="675">
        <v>29839</v>
      </c>
      <c r="S14" s="676"/>
      <c r="T14" s="676"/>
      <c r="U14" s="676"/>
      <c r="V14" s="676"/>
      <c r="W14" s="676"/>
      <c r="X14" s="676"/>
      <c r="Y14" s="677"/>
      <c r="Z14" s="712">
        <v>0.2</v>
      </c>
      <c r="AA14" s="712"/>
      <c r="AB14" s="712"/>
      <c r="AC14" s="712"/>
      <c r="AD14" s="713">
        <v>29839</v>
      </c>
      <c r="AE14" s="713"/>
      <c r="AF14" s="713"/>
      <c r="AG14" s="713"/>
      <c r="AH14" s="713"/>
      <c r="AI14" s="713"/>
      <c r="AJ14" s="713"/>
      <c r="AK14" s="713"/>
      <c r="AL14" s="678">
        <v>0.4</v>
      </c>
      <c r="AM14" s="679"/>
      <c r="AN14" s="679"/>
      <c r="AO14" s="714"/>
      <c r="AP14" s="672" t="s">
        <v>262</v>
      </c>
      <c r="AQ14" s="673"/>
      <c r="AR14" s="673"/>
      <c r="AS14" s="673"/>
      <c r="AT14" s="673"/>
      <c r="AU14" s="673"/>
      <c r="AV14" s="673"/>
      <c r="AW14" s="673"/>
      <c r="AX14" s="673"/>
      <c r="AY14" s="673"/>
      <c r="AZ14" s="673"/>
      <c r="BA14" s="673"/>
      <c r="BB14" s="673"/>
      <c r="BC14" s="673"/>
      <c r="BD14" s="673"/>
      <c r="BE14" s="673"/>
      <c r="BF14" s="674"/>
      <c r="BG14" s="675">
        <v>86635</v>
      </c>
      <c r="BH14" s="676"/>
      <c r="BI14" s="676"/>
      <c r="BJ14" s="676"/>
      <c r="BK14" s="676"/>
      <c r="BL14" s="676"/>
      <c r="BM14" s="676"/>
      <c r="BN14" s="677"/>
      <c r="BO14" s="712">
        <v>1.3</v>
      </c>
      <c r="BP14" s="712"/>
      <c r="BQ14" s="712"/>
      <c r="BR14" s="712"/>
      <c r="BS14" s="681" t="s">
        <v>129</v>
      </c>
      <c r="BT14" s="676"/>
      <c r="BU14" s="676"/>
      <c r="BV14" s="676"/>
      <c r="BW14" s="676"/>
      <c r="BX14" s="676"/>
      <c r="BY14" s="676"/>
      <c r="BZ14" s="676"/>
      <c r="CA14" s="676"/>
      <c r="CB14" s="719"/>
      <c r="CD14" s="708" t="s">
        <v>263</v>
      </c>
      <c r="CE14" s="709"/>
      <c r="CF14" s="709"/>
      <c r="CG14" s="709"/>
      <c r="CH14" s="709"/>
      <c r="CI14" s="709"/>
      <c r="CJ14" s="709"/>
      <c r="CK14" s="709"/>
      <c r="CL14" s="709"/>
      <c r="CM14" s="709"/>
      <c r="CN14" s="709"/>
      <c r="CO14" s="709"/>
      <c r="CP14" s="709"/>
      <c r="CQ14" s="710"/>
      <c r="CR14" s="675">
        <v>603646</v>
      </c>
      <c r="CS14" s="676"/>
      <c r="CT14" s="676"/>
      <c r="CU14" s="676"/>
      <c r="CV14" s="676"/>
      <c r="CW14" s="676"/>
      <c r="CX14" s="676"/>
      <c r="CY14" s="677"/>
      <c r="CZ14" s="712">
        <v>4.7</v>
      </c>
      <c r="DA14" s="712"/>
      <c r="DB14" s="712"/>
      <c r="DC14" s="712"/>
      <c r="DD14" s="681">
        <v>30216</v>
      </c>
      <c r="DE14" s="676"/>
      <c r="DF14" s="676"/>
      <c r="DG14" s="676"/>
      <c r="DH14" s="676"/>
      <c r="DI14" s="676"/>
      <c r="DJ14" s="676"/>
      <c r="DK14" s="676"/>
      <c r="DL14" s="676"/>
      <c r="DM14" s="676"/>
      <c r="DN14" s="676"/>
      <c r="DO14" s="676"/>
      <c r="DP14" s="677"/>
      <c r="DQ14" s="681">
        <v>582976</v>
      </c>
      <c r="DR14" s="676"/>
      <c r="DS14" s="676"/>
      <c r="DT14" s="676"/>
      <c r="DU14" s="676"/>
      <c r="DV14" s="676"/>
      <c r="DW14" s="676"/>
      <c r="DX14" s="676"/>
      <c r="DY14" s="676"/>
      <c r="DZ14" s="676"/>
      <c r="EA14" s="676"/>
      <c r="EB14" s="676"/>
      <c r="EC14" s="719"/>
    </row>
    <row r="15" spans="2:143" ht="11.25" customHeight="1" x14ac:dyDescent="0.15">
      <c r="B15" s="672" t="s">
        <v>264</v>
      </c>
      <c r="C15" s="673"/>
      <c r="D15" s="673"/>
      <c r="E15" s="673"/>
      <c r="F15" s="673"/>
      <c r="G15" s="673"/>
      <c r="H15" s="673"/>
      <c r="I15" s="673"/>
      <c r="J15" s="673"/>
      <c r="K15" s="673"/>
      <c r="L15" s="673"/>
      <c r="M15" s="673"/>
      <c r="N15" s="673"/>
      <c r="O15" s="673"/>
      <c r="P15" s="673"/>
      <c r="Q15" s="674"/>
      <c r="R15" s="675" t="s">
        <v>129</v>
      </c>
      <c r="S15" s="676"/>
      <c r="T15" s="676"/>
      <c r="U15" s="676"/>
      <c r="V15" s="676"/>
      <c r="W15" s="676"/>
      <c r="X15" s="676"/>
      <c r="Y15" s="677"/>
      <c r="Z15" s="712" t="s">
        <v>129</v>
      </c>
      <c r="AA15" s="712"/>
      <c r="AB15" s="712"/>
      <c r="AC15" s="712"/>
      <c r="AD15" s="713" t="s">
        <v>129</v>
      </c>
      <c r="AE15" s="713"/>
      <c r="AF15" s="713"/>
      <c r="AG15" s="713"/>
      <c r="AH15" s="713"/>
      <c r="AI15" s="713"/>
      <c r="AJ15" s="713"/>
      <c r="AK15" s="713"/>
      <c r="AL15" s="678" t="s">
        <v>177</v>
      </c>
      <c r="AM15" s="679"/>
      <c r="AN15" s="679"/>
      <c r="AO15" s="714"/>
      <c r="AP15" s="672" t="s">
        <v>265</v>
      </c>
      <c r="AQ15" s="673"/>
      <c r="AR15" s="673"/>
      <c r="AS15" s="673"/>
      <c r="AT15" s="673"/>
      <c r="AU15" s="673"/>
      <c r="AV15" s="673"/>
      <c r="AW15" s="673"/>
      <c r="AX15" s="673"/>
      <c r="AY15" s="673"/>
      <c r="AZ15" s="673"/>
      <c r="BA15" s="673"/>
      <c r="BB15" s="673"/>
      <c r="BC15" s="673"/>
      <c r="BD15" s="673"/>
      <c r="BE15" s="673"/>
      <c r="BF15" s="674"/>
      <c r="BG15" s="675">
        <v>244935</v>
      </c>
      <c r="BH15" s="676"/>
      <c r="BI15" s="676"/>
      <c r="BJ15" s="676"/>
      <c r="BK15" s="676"/>
      <c r="BL15" s="676"/>
      <c r="BM15" s="676"/>
      <c r="BN15" s="677"/>
      <c r="BO15" s="712">
        <v>3.7</v>
      </c>
      <c r="BP15" s="712"/>
      <c r="BQ15" s="712"/>
      <c r="BR15" s="712"/>
      <c r="BS15" s="681" t="s">
        <v>233</v>
      </c>
      <c r="BT15" s="676"/>
      <c r="BU15" s="676"/>
      <c r="BV15" s="676"/>
      <c r="BW15" s="676"/>
      <c r="BX15" s="676"/>
      <c r="BY15" s="676"/>
      <c r="BZ15" s="676"/>
      <c r="CA15" s="676"/>
      <c r="CB15" s="719"/>
      <c r="CD15" s="708" t="s">
        <v>266</v>
      </c>
      <c r="CE15" s="709"/>
      <c r="CF15" s="709"/>
      <c r="CG15" s="709"/>
      <c r="CH15" s="709"/>
      <c r="CI15" s="709"/>
      <c r="CJ15" s="709"/>
      <c r="CK15" s="709"/>
      <c r="CL15" s="709"/>
      <c r="CM15" s="709"/>
      <c r="CN15" s="709"/>
      <c r="CO15" s="709"/>
      <c r="CP15" s="709"/>
      <c r="CQ15" s="710"/>
      <c r="CR15" s="675">
        <v>1898813</v>
      </c>
      <c r="CS15" s="676"/>
      <c r="CT15" s="676"/>
      <c r="CU15" s="676"/>
      <c r="CV15" s="676"/>
      <c r="CW15" s="676"/>
      <c r="CX15" s="676"/>
      <c r="CY15" s="677"/>
      <c r="CZ15" s="712">
        <v>14.8</v>
      </c>
      <c r="DA15" s="712"/>
      <c r="DB15" s="712"/>
      <c r="DC15" s="712"/>
      <c r="DD15" s="681">
        <v>663425</v>
      </c>
      <c r="DE15" s="676"/>
      <c r="DF15" s="676"/>
      <c r="DG15" s="676"/>
      <c r="DH15" s="676"/>
      <c r="DI15" s="676"/>
      <c r="DJ15" s="676"/>
      <c r="DK15" s="676"/>
      <c r="DL15" s="676"/>
      <c r="DM15" s="676"/>
      <c r="DN15" s="676"/>
      <c r="DO15" s="676"/>
      <c r="DP15" s="677"/>
      <c r="DQ15" s="681">
        <v>1219443</v>
      </c>
      <c r="DR15" s="676"/>
      <c r="DS15" s="676"/>
      <c r="DT15" s="676"/>
      <c r="DU15" s="676"/>
      <c r="DV15" s="676"/>
      <c r="DW15" s="676"/>
      <c r="DX15" s="676"/>
      <c r="DY15" s="676"/>
      <c r="DZ15" s="676"/>
      <c r="EA15" s="676"/>
      <c r="EB15" s="676"/>
      <c r="EC15" s="719"/>
    </row>
    <row r="16" spans="2:143" ht="11.25" customHeight="1" x14ac:dyDescent="0.15">
      <c r="B16" s="672" t="s">
        <v>267</v>
      </c>
      <c r="C16" s="673"/>
      <c r="D16" s="673"/>
      <c r="E16" s="673"/>
      <c r="F16" s="673"/>
      <c r="G16" s="673"/>
      <c r="H16" s="673"/>
      <c r="I16" s="673"/>
      <c r="J16" s="673"/>
      <c r="K16" s="673"/>
      <c r="L16" s="673"/>
      <c r="M16" s="673"/>
      <c r="N16" s="673"/>
      <c r="O16" s="673"/>
      <c r="P16" s="673"/>
      <c r="Q16" s="674"/>
      <c r="R16" s="675">
        <v>9201</v>
      </c>
      <c r="S16" s="676"/>
      <c r="T16" s="676"/>
      <c r="U16" s="676"/>
      <c r="V16" s="676"/>
      <c r="W16" s="676"/>
      <c r="X16" s="676"/>
      <c r="Y16" s="677"/>
      <c r="Z16" s="712">
        <v>0.1</v>
      </c>
      <c r="AA16" s="712"/>
      <c r="AB16" s="712"/>
      <c r="AC16" s="712"/>
      <c r="AD16" s="713">
        <v>9201</v>
      </c>
      <c r="AE16" s="713"/>
      <c r="AF16" s="713"/>
      <c r="AG16" s="713"/>
      <c r="AH16" s="713"/>
      <c r="AI16" s="713"/>
      <c r="AJ16" s="713"/>
      <c r="AK16" s="713"/>
      <c r="AL16" s="678">
        <v>0.1</v>
      </c>
      <c r="AM16" s="679"/>
      <c r="AN16" s="679"/>
      <c r="AO16" s="714"/>
      <c r="AP16" s="672" t="s">
        <v>268</v>
      </c>
      <c r="AQ16" s="673"/>
      <c r="AR16" s="673"/>
      <c r="AS16" s="673"/>
      <c r="AT16" s="673"/>
      <c r="AU16" s="673"/>
      <c r="AV16" s="673"/>
      <c r="AW16" s="673"/>
      <c r="AX16" s="673"/>
      <c r="AY16" s="673"/>
      <c r="AZ16" s="673"/>
      <c r="BA16" s="673"/>
      <c r="BB16" s="673"/>
      <c r="BC16" s="673"/>
      <c r="BD16" s="673"/>
      <c r="BE16" s="673"/>
      <c r="BF16" s="674"/>
      <c r="BG16" s="675" t="s">
        <v>177</v>
      </c>
      <c r="BH16" s="676"/>
      <c r="BI16" s="676"/>
      <c r="BJ16" s="676"/>
      <c r="BK16" s="676"/>
      <c r="BL16" s="676"/>
      <c r="BM16" s="676"/>
      <c r="BN16" s="677"/>
      <c r="BO16" s="712" t="s">
        <v>177</v>
      </c>
      <c r="BP16" s="712"/>
      <c r="BQ16" s="712"/>
      <c r="BR16" s="712"/>
      <c r="BS16" s="681" t="s">
        <v>129</v>
      </c>
      <c r="BT16" s="676"/>
      <c r="BU16" s="676"/>
      <c r="BV16" s="676"/>
      <c r="BW16" s="676"/>
      <c r="BX16" s="676"/>
      <c r="BY16" s="676"/>
      <c r="BZ16" s="676"/>
      <c r="CA16" s="676"/>
      <c r="CB16" s="719"/>
      <c r="CD16" s="708" t="s">
        <v>269</v>
      </c>
      <c r="CE16" s="709"/>
      <c r="CF16" s="709"/>
      <c r="CG16" s="709"/>
      <c r="CH16" s="709"/>
      <c r="CI16" s="709"/>
      <c r="CJ16" s="709"/>
      <c r="CK16" s="709"/>
      <c r="CL16" s="709"/>
      <c r="CM16" s="709"/>
      <c r="CN16" s="709"/>
      <c r="CO16" s="709"/>
      <c r="CP16" s="709"/>
      <c r="CQ16" s="710"/>
      <c r="CR16" s="675" t="s">
        <v>129</v>
      </c>
      <c r="CS16" s="676"/>
      <c r="CT16" s="676"/>
      <c r="CU16" s="676"/>
      <c r="CV16" s="676"/>
      <c r="CW16" s="676"/>
      <c r="CX16" s="676"/>
      <c r="CY16" s="677"/>
      <c r="CZ16" s="712" t="s">
        <v>233</v>
      </c>
      <c r="DA16" s="712"/>
      <c r="DB16" s="712"/>
      <c r="DC16" s="712"/>
      <c r="DD16" s="681" t="s">
        <v>129</v>
      </c>
      <c r="DE16" s="676"/>
      <c r="DF16" s="676"/>
      <c r="DG16" s="676"/>
      <c r="DH16" s="676"/>
      <c r="DI16" s="676"/>
      <c r="DJ16" s="676"/>
      <c r="DK16" s="676"/>
      <c r="DL16" s="676"/>
      <c r="DM16" s="676"/>
      <c r="DN16" s="676"/>
      <c r="DO16" s="676"/>
      <c r="DP16" s="677"/>
      <c r="DQ16" s="681" t="s">
        <v>177</v>
      </c>
      <c r="DR16" s="676"/>
      <c r="DS16" s="676"/>
      <c r="DT16" s="676"/>
      <c r="DU16" s="676"/>
      <c r="DV16" s="676"/>
      <c r="DW16" s="676"/>
      <c r="DX16" s="676"/>
      <c r="DY16" s="676"/>
      <c r="DZ16" s="676"/>
      <c r="EA16" s="676"/>
      <c r="EB16" s="676"/>
      <c r="EC16" s="719"/>
    </row>
    <row r="17" spans="2:133" ht="11.25" customHeight="1" x14ac:dyDescent="0.15">
      <c r="B17" s="672" t="s">
        <v>270</v>
      </c>
      <c r="C17" s="673"/>
      <c r="D17" s="673"/>
      <c r="E17" s="673"/>
      <c r="F17" s="673"/>
      <c r="G17" s="673"/>
      <c r="H17" s="673"/>
      <c r="I17" s="673"/>
      <c r="J17" s="673"/>
      <c r="K17" s="673"/>
      <c r="L17" s="673"/>
      <c r="M17" s="673"/>
      <c r="N17" s="673"/>
      <c r="O17" s="673"/>
      <c r="P17" s="673"/>
      <c r="Q17" s="674"/>
      <c r="R17" s="675">
        <v>186766</v>
      </c>
      <c r="S17" s="676"/>
      <c r="T17" s="676"/>
      <c r="U17" s="676"/>
      <c r="V17" s="676"/>
      <c r="W17" s="676"/>
      <c r="X17" s="676"/>
      <c r="Y17" s="677"/>
      <c r="Z17" s="712">
        <v>1.4</v>
      </c>
      <c r="AA17" s="712"/>
      <c r="AB17" s="712"/>
      <c r="AC17" s="712"/>
      <c r="AD17" s="713">
        <v>186766</v>
      </c>
      <c r="AE17" s="713"/>
      <c r="AF17" s="713"/>
      <c r="AG17" s="713"/>
      <c r="AH17" s="713"/>
      <c r="AI17" s="713"/>
      <c r="AJ17" s="713"/>
      <c r="AK17" s="713"/>
      <c r="AL17" s="678">
        <v>2.4</v>
      </c>
      <c r="AM17" s="679"/>
      <c r="AN17" s="679"/>
      <c r="AO17" s="714"/>
      <c r="AP17" s="672" t="s">
        <v>271</v>
      </c>
      <c r="AQ17" s="673"/>
      <c r="AR17" s="673"/>
      <c r="AS17" s="673"/>
      <c r="AT17" s="673"/>
      <c r="AU17" s="673"/>
      <c r="AV17" s="673"/>
      <c r="AW17" s="673"/>
      <c r="AX17" s="673"/>
      <c r="AY17" s="673"/>
      <c r="AZ17" s="673"/>
      <c r="BA17" s="673"/>
      <c r="BB17" s="673"/>
      <c r="BC17" s="673"/>
      <c r="BD17" s="673"/>
      <c r="BE17" s="673"/>
      <c r="BF17" s="674"/>
      <c r="BG17" s="675" t="s">
        <v>129</v>
      </c>
      <c r="BH17" s="676"/>
      <c r="BI17" s="676"/>
      <c r="BJ17" s="676"/>
      <c r="BK17" s="676"/>
      <c r="BL17" s="676"/>
      <c r="BM17" s="676"/>
      <c r="BN17" s="677"/>
      <c r="BO17" s="712" t="s">
        <v>129</v>
      </c>
      <c r="BP17" s="712"/>
      <c r="BQ17" s="712"/>
      <c r="BR17" s="712"/>
      <c r="BS17" s="681" t="s">
        <v>129</v>
      </c>
      <c r="BT17" s="676"/>
      <c r="BU17" s="676"/>
      <c r="BV17" s="676"/>
      <c r="BW17" s="676"/>
      <c r="BX17" s="676"/>
      <c r="BY17" s="676"/>
      <c r="BZ17" s="676"/>
      <c r="CA17" s="676"/>
      <c r="CB17" s="719"/>
      <c r="CD17" s="708" t="s">
        <v>272</v>
      </c>
      <c r="CE17" s="709"/>
      <c r="CF17" s="709"/>
      <c r="CG17" s="709"/>
      <c r="CH17" s="709"/>
      <c r="CI17" s="709"/>
      <c r="CJ17" s="709"/>
      <c r="CK17" s="709"/>
      <c r="CL17" s="709"/>
      <c r="CM17" s="709"/>
      <c r="CN17" s="709"/>
      <c r="CO17" s="709"/>
      <c r="CP17" s="709"/>
      <c r="CQ17" s="710"/>
      <c r="CR17" s="675">
        <v>700397</v>
      </c>
      <c r="CS17" s="676"/>
      <c r="CT17" s="676"/>
      <c r="CU17" s="676"/>
      <c r="CV17" s="676"/>
      <c r="CW17" s="676"/>
      <c r="CX17" s="676"/>
      <c r="CY17" s="677"/>
      <c r="CZ17" s="712">
        <v>5.5</v>
      </c>
      <c r="DA17" s="712"/>
      <c r="DB17" s="712"/>
      <c r="DC17" s="712"/>
      <c r="DD17" s="681" t="s">
        <v>177</v>
      </c>
      <c r="DE17" s="676"/>
      <c r="DF17" s="676"/>
      <c r="DG17" s="676"/>
      <c r="DH17" s="676"/>
      <c r="DI17" s="676"/>
      <c r="DJ17" s="676"/>
      <c r="DK17" s="676"/>
      <c r="DL17" s="676"/>
      <c r="DM17" s="676"/>
      <c r="DN17" s="676"/>
      <c r="DO17" s="676"/>
      <c r="DP17" s="677"/>
      <c r="DQ17" s="681">
        <v>700397</v>
      </c>
      <c r="DR17" s="676"/>
      <c r="DS17" s="676"/>
      <c r="DT17" s="676"/>
      <c r="DU17" s="676"/>
      <c r="DV17" s="676"/>
      <c r="DW17" s="676"/>
      <c r="DX17" s="676"/>
      <c r="DY17" s="676"/>
      <c r="DZ17" s="676"/>
      <c r="EA17" s="676"/>
      <c r="EB17" s="676"/>
      <c r="EC17" s="719"/>
    </row>
    <row r="18" spans="2:133" ht="11.25" customHeight="1" x14ac:dyDescent="0.15">
      <c r="B18" s="672" t="s">
        <v>273</v>
      </c>
      <c r="C18" s="673"/>
      <c r="D18" s="673"/>
      <c r="E18" s="673"/>
      <c r="F18" s="673"/>
      <c r="G18" s="673"/>
      <c r="H18" s="673"/>
      <c r="I18" s="673"/>
      <c r="J18" s="673"/>
      <c r="K18" s="673"/>
      <c r="L18" s="673"/>
      <c r="M18" s="673"/>
      <c r="N18" s="673"/>
      <c r="O18" s="673"/>
      <c r="P18" s="673"/>
      <c r="Q18" s="674"/>
      <c r="R18" s="675">
        <v>58568</v>
      </c>
      <c r="S18" s="676"/>
      <c r="T18" s="676"/>
      <c r="U18" s="676"/>
      <c r="V18" s="676"/>
      <c r="W18" s="676"/>
      <c r="X18" s="676"/>
      <c r="Y18" s="677"/>
      <c r="Z18" s="712">
        <v>0.4</v>
      </c>
      <c r="AA18" s="712"/>
      <c r="AB18" s="712"/>
      <c r="AC18" s="712"/>
      <c r="AD18" s="713">
        <v>58568</v>
      </c>
      <c r="AE18" s="713"/>
      <c r="AF18" s="713"/>
      <c r="AG18" s="713"/>
      <c r="AH18" s="713"/>
      <c r="AI18" s="713"/>
      <c r="AJ18" s="713"/>
      <c r="AK18" s="713"/>
      <c r="AL18" s="678">
        <v>0.7</v>
      </c>
      <c r="AM18" s="679"/>
      <c r="AN18" s="679"/>
      <c r="AO18" s="714"/>
      <c r="AP18" s="672" t="s">
        <v>274</v>
      </c>
      <c r="AQ18" s="673"/>
      <c r="AR18" s="673"/>
      <c r="AS18" s="673"/>
      <c r="AT18" s="673"/>
      <c r="AU18" s="673"/>
      <c r="AV18" s="673"/>
      <c r="AW18" s="673"/>
      <c r="AX18" s="673"/>
      <c r="AY18" s="673"/>
      <c r="AZ18" s="673"/>
      <c r="BA18" s="673"/>
      <c r="BB18" s="673"/>
      <c r="BC18" s="673"/>
      <c r="BD18" s="673"/>
      <c r="BE18" s="673"/>
      <c r="BF18" s="674"/>
      <c r="BG18" s="675" t="s">
        <v>129</v>
      </c>
      <c r="BH18" s="676"/>
      <c r="BI18" s="676"/>
      <c r="BJ18" s="676"/>
      <c r="BK18" s="676"/>
      <c r="BL18" s="676"/>
      <c r="BM18" s="676"/>
      <c r="BN18" s="677"/>
      <c r="BO18" s="712" t="s">
        <v>177</v>
      </c>
      <c r="BP18" s="712"/>
      <c r="BQ18" s="712"/>
      <c r="BR18" s="712"/>
      <c r="BS18" s="681" t="s">
        <v>129</v>
      </c>
      <c r="BT18" s="676"/>
      <c r="BU18" s="676"/>
      <c r="BV18" s="676"/>
      <c r="BW18" s="676"/>
      <c r="BX18" s="676"/>
      <c r="BY18" s="676"/>
      <c r="BZ18" s="676"/>
      <c r="CA18" s="676"/>
      <c r="CB18" s="719"/>
      <c r="CD18" s="708" t="s">
        <v>275</v>
      </c>
      <c r="CE18" s="709"/>
      <c r="CF18" s="709"/>
      <c r="CG18" s="709"/>
      <c r="CH18" s="709"/>
      <c r="CI18" s="709"/>
      <c r="CJ18" s="709"/>
      <c r="CK18" s="709"/>
      <c r="CL18" s="709"/>
      <c r="CM18" s="709"/>
      <c r="CN18" s="709"/>
      <c r="CO18" s="709"/>
      <c r="CP18" s="709"/>
      <c r="CQ18" s="710"/>
      <c r="CR18" s="675" t="s">
        <v>129</v>
      </c>
      <c r="CS18" s="676"/>
      <c r="CT18" s="676"/>
      <c r="CU18" s="676"/>
      <c r="CV18" s="676"/>
      <c r="CW18" s="676"/>
      <c r="CX18" s="676"/>
      <c r="CY18" s="677"/>
      <c r="CZ18" s="712" t="s">
        <v>177</v>
      </c>
      <c r="DA18" s="712"/>
      <c r="DB18" s="712"/>
      <c r="DC18" s="712"/>
      <c r="DD18" s="681" t="s">
        <v>233</v>
      </c>
      <c r="DE18" s="676"/>
      <c r="DF18" s="676"/>
      <c r="DG18" s="676"/>
      <c r="DH18" s="676"/>
      <c r="DI18" s="676"/>
      <c r="DJ18" s="676"/>
      <c r="DK18" s="676"/>
      <c r="DL18" s="676"/>
      <c r="DM18" s="676"/>
      <c r="DN18" s="676"/>
      <c r="DO18" s="676"/>
      <c r="DP18" s="677"/>
      <c r="DQ18" s="681" t="s">
        <v>233</v>
      </c>
      <c r="DR18" s="676"/>
      <c r="DS18" s="676"/>
      <c r="DT18" s="676"/>
      <c r="DU18" s="676"/>
      <c r="DV18" s="676"/>
      <c r="DW18" s="676"/>
      <c r="DX18" s="676"/>
      <c r="DY18" s="676"/>
      <c r="DZ18" s="676"/>
      <c r="EA18" s="676"/>
      <c r="EB18" s="676"/>
      <c r="EC18" s="719"/>
    </row>
    <row r="19" spans="2:133" ht="11.25" customHeight="1" x14ac:dyDescent="0.15">
      <c r="B19" s="672" t="s">
        <v>276</v>
      </c>
      <c r="C19" s="673"/>
      <c r="D19" s="673"/>
      <c r="E19" s="673"/>
      <c r="F19" s="673"/>
      <c r="G19" s="673"/>
      <c r="H19" s="673"/>
      <c r="I19" s="673"/>
      <c r="J19" s="673"/>
      <c r="K19" s="673"/>
      <c r="L19" s="673"/>
      <c r="M19" s="673"/>
      <c r="N19" s="673"/>
      <c r="O19" s="673"/>
      <c r="P19" s="673"/>
      <c r="Q19" s="674"/>
      <c r="R19" s="675">
        <v>4770</v>
      </c>
      <c r="S19" s="676"/>
      <c r="T19" s="676"/>
      <c r="U19" s="676"/>
      <c r="V19" s="676"/>
      <c r="W19" s="676"/>
      <c r="X19" s="676"/>
      <c r="Y19" s="677"/>
      <c r="Z19" s="712">
        <v>0</v>
      </c>
      <c r="AA19" s="712"/>
      <c r="AB19" s="712"/>
      <c r="AC19" s="712"/>
      <c r="AD19" s="713">
        <v>4770</v>
      </c>
      <c r="AE19" s="713"/>
      <c r="AF19" s="713"/>
      <c r="AG19" s="713"/>
      <c r="AH19" s="713"/>
      <c r="AI19" s="713"/>
      <c r="AJ19" s="713"/>
      <c r="AK19" s="713"/>
      <c r="AL19" s="678">
        <v>0.1</v>
      </c>
      <c r="AM19" s="679"/>
      <c r="AN19" s="679"/>
      <c r="AO19" s="714"/>
      <c r="AP19" s="672" t="s">
        <v>277</v>
      </c>
      <c r="AQ19" s="673"/>
      <c r="AR19" s="673"/>
      <c r="AS19" s="673"/>
      <c r="AT19" s="673"/>
      <c r="AU19" s="673"/>
      <c r="AV19" s="673"/>
      <c r="AW19" s="673"/>
      <c r="AX19" s="673"/>
      <c r="AY19" s="673"/>
      <c r="AZ19" s="673"/>
      <c r="BA19" s="673"/>
      <c r="BB19" s="673"/>
      <c r="BC19" s="673"/>
      <c r="BD19" s="673"/>
      <c r="BE19" s="673"/>
      <c r="BF19" s="674"/>
      <c r="BG19" s="675">
        <v>424985</v>
      </c>
      <c r="BH19" s="676"/>
      <c r="BI19" s="676"/>
      <c r="BJ19" s="676"/>
      <c r="BK19" s="676"/>
      <c r="BL19" s="676"/>
      <c r="BM19" s="676"/>
      <c r="BN19" s="677"/>
      <c r="BO19" s="712">
        <v>6.4</v>
      </c>
      <c r="BP19" s="712"/>
      <c r="BQ19" s="712"/>
      <c r="BR19" s="712"/>
      <c r="BS19" s="681" t="s">
        <v>129</v>
      </c>
      <c r="BT19" s="676"/>
      <c r="BU19" s="676"/>
      <c r="BV19" s="676"/>
      <c r="BW19" s="676"/>
      <c r="BX19" s="676"/>
      <c r="BY19" s="676"/>
      <c r="BZ19" s="676"/>
      <c r="CA19" s="676"/>
      <c r="CB19" s="719"/>
      <c r="CD19" s="708" t="s">
        <v>278</v>
      </c>
      <c r="CE19" s="709"/>
      <c r="CF19" s="709"/>
      <c r="CG19" s="709"/>
      <c r="CH19" s="709"/>
      <c r="CI19" s="709"/>
      <c r="CJ19" s="709"/>
      <c r="CK19" s="709"/>
      <c r="CL19" s="709"/>
      <c r="CM19" s="709"/>
      <c r="CN19" s="709"/>
      <c r="CO19" s="709"/>
      <c r="CP19" s="709"/>
      <c r="CQ19" s="710"/>
      <c r="CR19" s="675" t="s">
        <v>129</v>
      </c>
      <c r="CS19" s="676"/>
      <c r="CT19" s="676"/>
      <c r="CU19" s="676"/>
      <c r="CV19" s="676"/>
      <c r="CW19" s="676"/>
      <c r="CX19" s="676"/>
      <c r="CY19" s="677"/>
      <c r="CZ19" s="712" t="s">
        <v>129</v>
      </c>
      <c r="DA19" s="712"/>
      <c r="DB19" s="712"/>
      <c r="DC19" s="712"/>
      <c r="DD19" s="681" t="s">
        <v>233</v>
      </c>
      <c r="DE19" s="676"/>
      <c r="DF19" s="676"/>
      <c r="DG19" s="676"/>
      <c r="DH19" s="676"/>
      <c r="DI19" s="676"/>
      <c r="DJ19" s="676"/>
      <c r="DK19" s="676"/>
      <c r="DL19" s="676"/>
      <c r="DM19" s="676"/>
      <c r="DN19" s="676"/>
      <c r="DO19" s="676"/>
      <c r="DP19" s="677"/>
      <c r="DQ19" s="681" t="s">
        <v>129</v>
      </c>
      <c r="DR19" s="676"/>
      <c r="DS19" s="676"/>
      <c r="DT19" s="676"/>
      <c r="DU19" s="676"/>
      <c r="DV19" s="676"/>
      <c r="DW19" s="676"/>
      <c r="DX19" s="676"/>
      <c r="DY19" s="676"/>
      <c r="DZ19" s="676"/>
      <c r="EA19" s="676"/>
      <c r="EB19" s="676"/>
      <c r="EC19" s="719"/>
    </row>
    <row r="20" spans="2:133" ht="11.25" customHeight="1" x14ac:dyDescent="0.15">
      <c r="B20" s="672" t="s">
        <v>279</v>
      </c>
      <c r="C20" s="673"/>
      <c r="D20" s="673"/>
      <c r="E20" s="673"/>
      <c r="F20" s="673"/>
      <c r="G20" s="673"/>
      <c r="H20" s="673"/>
      <c r="I20" s="673"/>
      <c r="J20" s="673"/>
      <c r="K20" s="673"/>
      <c r="L20" s="673"/>
      <c r="M20" s="673"/>
      <c r="N20" s="673"/>
      <c r="O20" s="673"/>
      <c r="P20" s="673"/>
      <c r="Q20" s="674"/>
      <c r="R20" s="675">
        <v>838</v>
      </c>
      <c r="S20" s="676"/>
      <c r="T20" s="676"/>
      <c r="U20" s="676"/>
      <c r="V20" s="676"/>
      <c r="W20" s="676"/>
      <c r="X20" s="676"/>
      <c r="Y20" s="677"/>
      <c r="Z20" s="712">
        <v>0</v>
      </c>
      <c r="AA20" s="712"/>
      <c r="AB20" s="712"/>
      <c r="AC20" s="712"/>
      <c r="AD20" s="713">
        <v>838</v>
      </c>
      <c r="AE20" s="713"/>
      <c r="AF20" s="713"/>
      <c r="AG20" s="713"/>
      <c r="AH20" s="713"/>
      <c r="AI20" s="713"/>
      <c r="AJ20" s="713"/>
      <c r="AK20" s="713"/>
      <c r="AL20" s="678">
        <v>0</v>
      </c>
      <c r="AM20" s="679"/>
      <c r="AN20" s="679"/>
      <c r="AO20" s="714"/>
      <c r="AP20" s="672" t="s">
        <v>280</v>
      </c>
      <c r="AQ20" s="673"/>
      <c r="AR20" s="673"/>
      <c r="AS20" s="673"/>
      <c r="AT20" s="673"/>
      <c r="AU20" s="673"/>
      <c r="AV20" s="673"/>
      <c r="AW20" s="673"/>
      <c r="AX20" s="673"/>
      <c r="AY20" s="673"/>
      <c r="AZ20" s="673"/>
      <c r="BA20" s="673"/>
      <c r="BB20" s="673"/>
      <c r="BC20" s="673"/>
      <c r="BD20" s="673"/>
      <c r="BE20" s="673"/>
      <c r="BF20" s="674"/>
      <c r="BG20" s="675">
        <v>424985</v>
      </c>
      <c r="BH20" s="676"/>
      <c r="BI20" s="676"/>
      <c r="BJ20" s="676"/>
      <c r="BK20" s="676"/>
      <c r="BL20" s="676"/>
      <c r="BM20" s="676"/>
      <c r="BN20" s="677"/>
      <c r="BO20" s="712">
        <v>6.4</v>
      </c>
      <c r="BP20" s="712"/>
      <c r="BQ20" s="712"/>
      <c r="BR20" s="712"/>
      <c r="BS20" s="681" t="s">
        <v>129</v>
      </c>
      <c r="BT20" s="676"/>
      <c r="BU20" s="676"/>
      <c r="BV20" s="676"/>
      <c r="BW20" s="676"/>
      <c r="BX20" s="676"/>
      <c r="BY20" s="676"/>
      <c r="BZ20" s="676"/>
      <c r="CA20" s="676"/>
      <c r="CB20" s="719"/>
      <c r="CD20" s="708" t="s">
        <v>281</v>
      </c>
      <c r="CE20" s="709"/>
      <c r="CF20" s="709"/>
      <c r="CG20" s="709"/>
      <c r="CH20" s="709"/>
      <c r="CI20" s="709"/>
      <c r="CJ20" s="709"/>
      <c r="CK20" s="709"/>
      <c r="CL20" s="709"/>
      <c r="CM20" s="709"/>
      <c r="CN20" s="709"/>
      <c r="CO20" s="709"/>
      <c r="CP20" s="709"/>
      <c r="CQ20" s="710"/>
      <c r="CR20" s="675">
        <v>12798782</v>
      </c>
      <c r="CS20" s="676"/>
      <c r="CT20" s="676"/>
      <c r="CU20" s="676"/>
      <c r="CV20" s="676"/>
      <c r="CW20" s="676"/>
      <c r="CX20" s="676"/>
      <c r="CY20" s="677"/>
      <c r="CZ20" s="712">
        <v>100</v>
      </c>
      <c r="DA20" s="712"/>
      <c r="DB20" s="712"/>
      <c r="DC20" s="712"/>
      <c r="DD20" s="681">
        <v>1899947</v>
      </c>
      <c r="DE20" s="676"/>
      <c r="DF20" s="676"/>
      <c r="DG20" s="676"/>
      <c r="DH20" s="676"/>
      <c r="DI20" s="676"/>
      <c r="DJ20" s="676"/>
      <c r="DK20" s="676"/>
      <c r="DL20" s="676"/>
      <c r="DM20" s="676"/>
      <c r="DN20" s="676"/>
      <c r="DO20" s="676"/>
      <c r="DP20" s="677"/>
      <c r="DQ20" s="681">
        <v>8849550</v>
      </c>
      <c r="DR20" s="676"/>
      <c r="DS20" s="676"/>
      <c r="DT20" s="676"/>
      <c r="DU20" s="676"/>
      <c r="DV20" s="676"/>
      <c r="DW20" s="676"/>
      <c r="DX20" s="676"/>
      <c r="DY20" s="676"/>
      <c r="DZ20" s="676"/>
      <c r="EA20" s="676"/>
      <c r="EB20" s="676"/>
      <c r="EC20" s="719"/>
    </row>
    <row r="21" spans="2:133" ht="11.25" customHeight="1" x14ac:dyDescent="0.15">
      <c r="B21" s="672" t="s">
        <v>282</v>
      </c>
      <c r="C21" s="673"/>
      <c r="D21" s="673"/>
      <c r="E21" s="673"/>
      <c r="F21" s="673"/>
      <c r="G21" s="673"/>
      <c r="H21" s="673"/>
      <c r="I21" s="673"/>
      <c r="J21" s="673"/>
      <c r="K21" s="673"/>
      <c r="L21" s="673"/>
      <c r="M21" s="673"/>
      <c r="N21" s="673"/>
      <c r="O21" s="673"/>
      <c r="P21" s="673"/>
      <c r="Q21" s="674"/>
      <c r="R21" s="675">
        <v>122590</v>
      </c>
      <c r="S21" s="676"/>
      <c r="T21" s="676"/>
      <c r="U21" s="676"/>
      <c r="V21" s="676"/>
      <c r="W21" s="676"/>
      <c r="X21" s="676"/>
      <c r="Y21" s="677"/>
      <c r="Z21" s="712">
        <v>0.9</v>
      </c>
      <c r="AA21" s="712"/>
      <c r="AB21" s="712"/>
      <c r="AC21" s="712"/>
      <c r="AD21" s="713">
        <v>122590</v>
      </c>
      <c r="AE21" s="713"/>
      <c r="AF21" s="713"/>
      <c r="AG21" s="713"/>
      <c r="AH21" s="713"/>
      <c r="AI21" s="713"/>
      <c r="AJ21" s="713"/>
      <c r="AK21" s="713"/>
      <c r="AL21" s="678">
        <v>1.5</v>
      </c>
      <c r="AM21" s="679"/>
      <c r="AN21" s="679"/>
      <c r="AO21" s="714"/>
      <c r="AP21" s="769" t="s">
        <v>283</v>
      </c>
      <c r="AQ21" s="777"/>
      <c r="AR21" s="777"/>
      <c r="AS21" s="777"/>
      <c r="AT21" s="777"/>
      <c r="AU21" s="777"/>
      <c r="AV21" s="777"/>
      <c r="AW21" s="777"/>
      <c r="AX21" s="777"/>
      <c r="AY21" s="777"/>
      <c r="AZ21" s="777"/>
      <c r="BA21" s="777"/>
      <c r="BB21" s="777"/>
      <c r="BC21" s="777"/>
      <c r="BD21" s="777"/>
      <c r="BE21" s="777"/>
      <c r="BF21" s="771"/>
      <c r="BG21" s="675" t="s">
        <v>177</v>
      </c>
      <c r="BH21" s="676"/>
      <c r="BI21" s="676"/>
      <c r="BJ21" s="676"/>
      <c r="BK21" s="676"/>
      <c r="BL21" s="676"/>
      <c r="BM21" s="676"/>
      <c r="BN21" s="677"/>
      <c r="BO21" s="712" t="s">
        <v>177</v>
      </c>
      <c r="BP21" s="712"/>
      <c r="BQ21" s="712"/>
      <c r="BR21" s="712"/>
      <c r="BS21" s="681" t="s">
        <v>177</v>
      </c>
      <c r="BT21" s="676"/>
      <c r="BU21" s="676"/>
      <c r="BV21" s="676"/>
      <c r="BW21" s="676"/>
      <c r="BX21" s="676"/>
      <c r="BY21" s="676"/>
      <c r="BZ21" s="676"/>
      <c r="CA21" s="676"/>
      <c r="CB21" s="719"/>
      <c r="CD21" s="782"/>
      <c r="CE21" s="725"/>
      <c r="CF21" s="725"/>
      <c r="CG21" s="725"/>
      <c r="CH21" s="725"/>
      <c r="CI21" s="725"/>
      <c r="CJ21" s="725"/>
      <c r="CK21" s="725"/>
      <c r="CL21" s="725"/>
      <c r="CM21" s="725"/>
      <c r="CN21" s="725"/>
      <c r="CO21" s="725"/>
      <c r="CP21" s="725"/>
      <c r="CQ21" s="726"/>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15">
      <c r="B22" s="672" t="s">
        <v>284</v>
      </c>
      <c r="C22" s="673"/>
      <c r="D22" s="673"/>
      <c r="E22" s="673"/>
      <c r="F22" s="673"/>
      <c r="G22" s="673"/>
      <c r="H22" s="673"/>
      <c r="I22" s="673"/>
      <c r="J22" s="673"/>
      <c r="K22" s="673"/>
      <c r="L22" s="673"/>
      <c r="M22" s="673"/>
      <c r="N22" s="673"/>
      <c r="O22" s="673"/>
      <c r="P22" s="673"/>
      <c r="Q22" s="674"/>
      <c r="R22" s="675">
        <v>610679</v>
      </c>
      <c r="S22" s="676"/>
      <c r="T22" s="676"/>
      <c r="U22" s="676"/>
      <c r="V22" s="676"/>
      <c r="W22" s="676"/>
      <c r="X22" s="676"/>
      <c r="Y22" s="677"/>
      <c r="Z22" s="712">
        <v>4.5999999999999996</v>
      </c>
      <c r="AA22" s="712"/>
      <c r="AB22" s="712"/>
      <c r="AC22" s="712"/>
      <c r="AD22" s="713">
        <v>535058</v>
      </c>
      <c r="AE22" s="713"/>
      <c r="AF22" s="713"/>
      <c r="AG22" s="713"/>
      <c r="AH22" s="713"/>
      <c r="AI22" s="713"/>
      <c r="AJ22" s="713"/>
      <c r="AK22" s="713"/>
      <c r="AL22" s="678">
        <v>6.8</v>
      </c>
      <c r="AM22" s="679"/>
      <c r="AN22" s="679"/>
      <c r="AO22" s="714"/>
      <c r="AP22" s="769" t="s">
        <v>285</v>
      </c>
      <c r="AQ22" s="777"/>
      <c r="AR22" s="777"/>
      <c r="AS22" s="777"/>
      <c r="AT22" s="777"/>
      <c r="AU22" s="777"/>
      <c r="AV22" s="777"/>
      <c r="AW22" s="777"/>
      <c r="AX22" s="777"/>
      <c r="AY22" s="777"/>
      <c r="AZ22" s="777"/>
      <c r="BA22" s="777"/>
      <c r="BB22" s="777"/>
      <c r="BC22" s="777"/>
      <c r="BD22" s="777"/>
      <c r="BE22" s="777"/>
      <c r="BF22" s="771"/>
      <c r="BG22" s="675" t="s">
        <v>129</v>
      </c>
      <c r="BH22" s="676"/>
      <c r="BI22" s="676"/>
      <c r="BJ22" s="676"/>
      <c r="BK22" s="676"/>
      <c r="BL22" s="676"/>
      <c r="BM22" s="676"/>
      <c r="BN22" s="677"/>
      <c r="BO22" s="712" t="s">
        <v>233</v>
      </c>
      <c r="BP22" s="712"/>
      <c r="BQ22" s="712"/>
      <c r="BR22" s="712"/>
      <c r="BS22" s="681" t="s">
        <v>233</v>
      </c>
      <c r="BT22" s="676"/>
      <c r="BU22" s="676"/>
      <c r="BV22" s="676"/>
      <c r="BW22" s="676"/>
      <c r="BX22" s="676"/>
      <c r="BY22" s="676"/>
      <c r="BZ22" s="676"/>
      <c r="CA22" s="676"/>
      <c r="CB22" s="719"/>
      <c r="CD22" s="779" t="s">
        <v>286</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15">
      <c r="B23" s="672" t="s">
        <v>287</v>
      </c>
      <c r="C23" s="673"/>
      <c r="D23" s="673"/>
      <c r="E23" s="673"/>
      <c r="F23" s="673"/>
      <c r="G23" s="673"/>
      <c r="H23" s="673"/>
      <c r="I23" s="673"/>
      <c r="J23" s="673"/>
      <c r="K23" s="673"/>
      <c r="L23" s="673"/>
      <c r="M23" s="673"/>
      <c r="N23" s="673"/>
      <c r="O23" s="673"/>
      <c r="P23" s="673"/>
      <c r="Q23" s="674"/>
      <c r="R23" s="675">
        <v>535058</v>
      </c>
      <c r="S23" s="676"/>
      <c r="T23" s="676"/>
      <c r="U23" s="676"/>
      <c r="V23" s="676"/>
      <c r="W23" s="676"/>
      <c r="X23" s="676"/>
      <c r="Y23" s="677"/>
      <c r="Z23" s="712">
        <v>4</v>
      </c>
      <c r="AA23" s="712"/>
      <c r="AB23" s="712"/>
      <c r="AC23" s="712"/>
      <c r="AD23" s="713">
        <v>535058</v>
      </c>
      <c r="AE23" s="713"/>
      <c r="AF23" s="713"/>
      <c r="AG23" s="713"/>
      <c r="AH23" s="713"/>
      <c r="AI23" s="713"/>
      <c r="AJ23" s="713"/>
      <c r="AK23" s="713"/>
      <c r="AL23" s="678">
        <v>6.8</v>
      </c>
      <c r="AM23" s="679"/>
      <c r="AN23" s="679"/>
      <c r="AO23" s="714"/>
      <c r="AP23" s="769" t="s">
        <v>288</v>
      </c>
      <c r="AQ23" s="777"/>
      <c r="AR23" s="777"/>
      <c r="AS23" s="777"/>
      <c r="AT23" s="777"/>
      <c r="AU23" s="777"/>
      <c r="AV23" s="777"/>
      <c r="AW23" s="777"/>
      <c r="AX23" s="777"/>
      <c r="AY23" s="777"/>
      <c r="AZ23" s="777"/>
      <c r="BA23" s="777"/>
      <c r="BB23" s="777"/>
      <c r="BC23" s="777"/>
      <c r="BD23" s="777"/>
      <c r="BE23" s="777"/>
      <c r="BF23" s="771"/>
      <c r="BG23" s="675">
        <v>424985</v>
      </c>
      <c r="BH23" s="676"/>
      <c r="BI23" s="676"/>
      <c r="BJ23" s="676"/>
      <c r="BK23" s="676"/>
      <c r="BL23" s="676"/>
      <c r="BM23" s="676"/>
      <c r="BN23" s="677"/>
      <c r="BO23" s="712">
        <v>6.4</v>
      </c>
      <c r="BP23" s="712"/>
      <c r="BQ23" s="712"/>
      <c r="BR23" s="712"/>
      <c r="BS23" s="681" t="s">
        <v>129</v>
      </c>
      <c r="BT23" s="676"/>
      <c r="BU23" s="676"/>
      <c r="BV23" s="676"/>
      <c r="BW23" s="676"/>
      <c r="BX23" s="676"/>
      <c r="BY23" s="676"/>
      <c r="BZ23" s="676"/>
      <c r="CA23" s="676"/>
      <c r="CB23" s="719"/>
      <c r="CD23" s="779" t="s">
        <v>227</v>
      </c>
      <c r="CE23" s="780"/>
      <c r="CF23" s="780"/>
      <c r="CG23" s="780"/>
      <c r="CH23" s="780"/>
      <c r="CI23" s="780"/>
      <c r="CJ23" s="780"/>
      <c r="CK23" s="780"/>
      <c r="CL23" s="780"/>
      <c r="CM23" s="780"/>
      <c r="CN23" s="780"/>
      <c r="CO23" s="780"/>
      <c r="CP23" s="780"/>
      <c r="CQ23" s="781"/>
      <c r="CR23" s="779" t="s">
        <v>289</v>
      </c>
      <c r="CS23" s="780"/>
      <c r="CT23" s="780"/>
      <c r="CU23" s="780"/>
      <c r="CV23" s="780"/>
      <c r="CW23" s="780"/>
      <c r="CX23" s="780"/>
      <c r="CY23" s="781"/>
      <c r="CZ23" s="779" t="s">
        <v>290</v>
      </c>
      <c r="DA23" s="780"/>
      <c r="DB23" s="780"/>
      <c r="DC23" s="781"/>
      <c r="DD23" s="779" t="s">
        <v>291</v>
      </c>
      <c r="DE23" s="780"/>
      <c r="DF23" s="780"/>
      <c r="DG23" s="780"/>
      <c r="DH23" s="780"/>
      <c r="DI23" s="780"/>
      <c r="DJ23" s="780"/>
      <c r="DK23" s="781"/>
      <c r="DL23" s="788" t="s">
        <v>292</v>
      </c>
      <c r="DM23" s="789"/>
      <c r="DN23" s="789"/>
      <c r="DO23" s="789"/>
      <c r="DP23" s="789"/>
      <c r="DQ23" s="789"/>
      <c r="DR23" s="789"/>
      <c r="DS23" s="789"/>
      <c r="DT23" s="789"/>
      <c r="DU23" s="789"/>
      <c r="DV23" s="790"/>
      <c r="DW23" s="779" t="s">
        <v>293</v>
      </c>
      <c r="DX23" s="780"/>
      <c r="DY23" s="780"/>
      <c r="DZ23" s="780"/>
      <c r="EA23" s="780"/>
      <c r="EB23" s="780"/>
      <c r="EC23" s="781"/>
    </row>
    <row r="24" spans="2:133" ht="11.25" customHeight="1" x14ac:dyDescent="0.15">
      <c r="B24" s="672" t="s">
        <v>294</v>
      </c>
      <c r="C24" s="673"/>
      <c r="D24" s="673"/>
      <c r="E24" s="673"/>
      <c r="F24" s="673"/>
      <c r="G24" s="673"/>
      <c r="H24" s="673"/>
      <c r="I24" s="673"/>
      <c r="J24" s="673"/>
      <c r="K24" s="673"/>
      <c r="L24" s="673"/>
      <c r="M24" s="673"/>
      <c r="N24" s="673"/>
      <c r="O24" s="673"/>
      <c r="P24" s="673"/>
      <c r="Q24" s="674"/>
      <c r="R24" s="675">
        <v>75621</v>
      </c>
      <c r="S24" s="676"/>
      <c r="T24" s="676"/>
      <c r="U24" s="676"/>
      <c r="V24" s="676"/>
      <c r="W24" s="676"/>
      <c r="X24" s="676"/>
      <c r="Y24" s="677"/>
      <c r="Z24" s="712">
        <v>0.6</v>
      </c>
      <c r="AA24" s="712"/>
      <c r="AB24" s="712"/>
      <c r="AC24" s="712"/>
      <c r="AD24" s="713" t="s">
        <v>129</v>
      </c>
      <c r="AE24" s="713"/>
      <c r="AF24" s="713"/>
      <c r="AG24" s="713"/>
      <c r="AH24" s="713"/>
      <c r="AI24" s="713"/>
      <c r="AJ24" s="713"/>
      <c r="AK24" s="713"/>
      <c r="AL24" s="678" t="s">
        <v>177</v>
      </c>
      <c r="AM24" s="679"/>
      <c r="AN24" s="679"/>
      <c r="AO24" s="714"/>
      <c r="AP24" s="769" t="s">
        <v>295</v>
      </c>
      <c r="AQ24" s="777"/>
      <c r="AR24" s="777"/>
      <c r="AS24" s="777"/>
      <c r="AT24" s="777"/>
      <c r="AU24" s="777"/>
      <c r="AV24" s="777"/>
      <c r="AW24" s="777"/>
      <c r="AX24" s="777"/>
      <c r="AY24" s="777"/>
      <c r="AZ24" s="777"/>
      <c r="BA24" s="777"/>
      <c r="BB24" s="777"/>
      <c r="BC24" s="777"/>
      <c r="BD24" s="777"/>
      <c r="BE24" s="777"/>
      <c r="BF24" s="771"/>
      <c r="BG24" s="675" t="s">
        <v>233</v>
      </c>
      <c r="BH24" s="676"/>
      <c r="BI24" s="676"/>
      <c r="BJ24" s="676"/>
      <c r="BK24" s="676"/>
      <c r="BL24" s="676"/>
      <c r="BM24" s="676"/>
      <c r="BN24" s="677"/>
      <c r="BO24" s="712" t="s">
        <v>129</v>
      </c>
      <c r="BP24" s="712"/>
      <c r="BQ24" s="712"/>
      <c r="BR24" s="712"/>
      <c r="BS24" s="681" t="s">
        <v>129</v>
      </c>
      <c r="BT24" s="676"/>
      <c r="BU24" s="676"/>
      <c r="BV24" s="676"/>
      <c r="BW24" s="676"/>
      <c r="BX24" s="676"/>
      <c r="BY24" s="676"/>
      <c r="BZ24" s="676"/>
      <c r="CA24" s="676"/>
      <c r="CB24" s="719"/>
      <c r="CD24" s="733" t="s">
        <v>296</v>
      </c>
      <c r="CE24" s="734"/>
      <c r="CF24" s="734"/>
      <c r="CG24" s="734"/>
      <c r="CH24" s="734"/>
      <c r="CI24" s="734"/>
      <c r="CJ24" s="734"/>
      <c r="CK24" s="734"/>
      <c r="CL24" s="734"/>
      <c r="CM24" s="734"/>
      <c r="CN24" s="734"/>
      <c r="CO24" s="734"/>
      <c r="CP24" s="734"/>
      <c r="CQ24" s="735"/>
      <c r="CR24" s="730">
        <v>5413186</v>
      </c>
      <c r="CS24" s="731"/>
      <c r="CT24" s="731"/>
      <c r="CU24" s="731"/>
      <c r="CV24" s="731"/>
      <c r="CW24" s="731"/>
      <c r="CX24" s="731"/>
      <c r="CY24" s="774"/>
      <c r="CZ24" s="775">
        <v>42.3</v>
      </c>
      <c r="DA24" s="746"/>
      <c r="DB24" s="746"/>
      <c r="DC24" s="778"/>
      <c r="DD24" s="773">
        <v>3655478</v>
      </c>
      <c r="DE24" s="731"/>
      <c r="DF24" s="731"/>
      <c r="DG24" s="731"/>
      <c r="DH24" s="731"/>
      <c r="DI24" s="731"/>
      <c r="DJ24" s="731"/>
      <c r="DK24" s="774"/>
      <c r="DL24" s="773">
        <v>3646678</v>
      </c>
      <c r="DM24" s="731"/>
      <c r="DN24" s="731"/>
      <c r="DO24" s="731"/>
      <c r="DP24" s="731"/>
      <c r="DQ24" s="731"/>
      <c r="DR24" s="731"/>
      <c r="DS24" s="731"/>
      <c r="DT24" s="731"/>
      <c r="DU24" s="731"/>
      <c r="DV24" s="774"/>
      <c r="DW24" s="775">
        <v>43.8</v>
      </c>
      <c r="DX24" s="746"/>
      <c r="DY24" s="746"/>
      <c r="DZ24" s="746"/>
      <c r="EA24" s="746"/>
      <c r="EB24" s="746"/>
      <c r="EC24" s="776"/>
    </row>
    <row r="25" spans="2:133" ht="11.25" customHeight="1" x14ac:dyDescent="0.15">
      <c r="B25" s="672" t="s">
        <v>297</v>
      </c>
      <c r="C25" s="673"/>
      <c r="D25" s="673"/>
      <c r="E25" s="673"/>
      <c r="F25" s="673"/>
      <c r="G25" s="673"/>
      <c r="H25" s="673"/>
      <c r="I25" s="673"/>
      <c r="J25" s="673"/>
      <c r="K25" s="673"/>
      <c r="L25" s="673"/>
      <c r="M25" s="673"/>
      <c r="N25" s="673"/>
      <c r="O25" s="673"/>
      <c r="P25" s="673"/>
      <c r="Q25" s="674"/>
      <c r="R25" s="675" t="s">
        <v>129</v>
      </c>
      <c r="S25" s="676"/>
      <c r="T25" s="676"/>
      <c r="U25" s="676"/>
      <c r="V25" s="676"/>
      <c r="W25" s="676"/>
      <c r="X25" s="676"/>
      <c r="Y25" s="677"/>
      <c r="Z25" s="712" t="s">
        <v>177</v>
      </c>
      <c r="AA25" s="712"/>
      <c r="AB25" s="712"/>
      <c r="AC25" s="712"/>
      <c r="AD25" s="713" t="s">
        <v>177</v>
      </c>
      <c r="AE25" s="713"/>
      <c r="AF25" s="713"/>
      <c r="AG25" s="713"/>
      <c r="AH25" s="713"/>
      <c r="AI25" s="713"/>
      <c r="AJ25" s="713"/>
      <c r="AK25" s="713"/>
      <c r="AL25" s="678" t="s">
        <v>233</v>
      </c>
      <c r="AM25" s="679"/>
      <c r="AN25" s="679"/>
      <c r="AO25" s="714"/>
      <c r="AP25" s="769" t="s">
        <v>298</v>
      </c>
      <c r="AQ25" s="777"/>
      <c r="AR25" s="777"/>
      <c r="AS25" s="777"/>
      <c r="AT25" s="777"/>
      <c r="AU25" s="777"/>
      <c r="AV25" s="777"/>
      <c r="AW25" s="777"/>
      <c r="AX25" s="777"/>
      <c r="AY25" s="777"/>
      <c r="AZ25" s="777"/>
      <c r="BA25" s="777"/>
      <c r="BB25" s="777"/>
      <c r="BC25" s="777"/>
      <c r="BD25" s="777"/>
      <c r="BE25" s="777"/>
      <c r="BF25" s="771"/>
      <c r="BG25" s="675" t="s">
        <v>129</v>
      </c>
      <c r="BH25" s="676"/>
      <c r="BI25" s="676"/>
      <c r="BJ25" s="676"/>
      <c r="BK25" s="676"/>
      <c r="BL25" s="676"/>
      <c r="BM25" s="676"/>
      <c r="BN25" s="677"/>
      <c r="BO25" s="712" t="s">
        <v>129</v>
      </c>
      <c r="BP25" s="712"/>
      <c r="BQ25" s="712"/>
      <c r="BR25" s="712"/>
      <c r="BS25" s="681" t="s">
        <v>233</v>
      </c>
      <c r="BT25" s="676"/>
      <c r="BU25" s="676"/>
      <c r="BV25" s="676"/>
      <c r="BW25" s="676"/>
      <c r="BX25" s="676"/>
      <c r="BY25" s="676"/>
      <c r="BZ25" s="676"/>
      <c r="CA25" s="676"/>
      <c r="CB25" s="719"/>
      <c r="CD25" s="708" t="s">
        <v>299</v>
      </c>
      <c r="CE25" s="709"/>
      <c r="CF25" s="709"/>
      <c r="CG25" s="709"/>
      <c r="CH25" s="709"/>
      <c r="CI25" s="709"/>
      <c r="CJ25" s="709"/>
      <c r="CK25" s="709"/>
      <c r="CL25" s="709"/>
      <c r="CM25" s="709"/>
      <c r="CN25" s="709"/>
      <c r="CO25" s="709"/>
      <c r="CP25" s="709"/>
      <c r="CQ25" s="710"/>
      <c r="CR25" s="675">
        <v>2064639</v>
      </c>
      <c r="CS25" s="694"/>
      <c r="CT25" s="694"/>
      <c r="CU25" s="694"/>
      <c r="CV25" s="694"/>
      <c r="CW25" s="694"/>
      <c r="CX25" s="694"/>
      <c r="CY25" s="695"/>
      <c r="CZ25" s="678">
        <v>16.100000000000001</v>
      </c>
      <c r="DA25" s="696"/>
      <c r="DB25" s="696"/>
      <c r="DC25" s="697"/>
      <c r="DD25" s="681">
        <v>1907098</v>
      </c>
      <c r="DE25" s="694"/>
      <c r="DF25" s="694"/>
      <c r="DG25" s="694"/>
      <c r="DH25" s="694"/>
      <c r="DI25" s="694"/>
      <c r="DJ25" s="694"/>
      <c r="DK25" s="695"/>
      <c r="DL25" s="681">
        <v>1900217</v>
      </c>
      <c r="DM25" s="694"/>
      <c r="DN25" s="694"/>
      <c r="DO25" s="694"/>
      <c r="DP25" s="694"/>
      <c r="DQ25" s="694"/>
      <c r="DR25" s="694"/>
      <c r="DS25" s="694"/>
      <c r="DT25" s="694"/>
      <c r="DU25" s="694"/>
      <c r="DV25" s="695"/>
      <c r="DW25" s="678">
        <v>22.8</v>
      </c>
      <c r="DX25" s="696"/>
      <c r="DY25" s="696"/>
      <c r="DZ25" s="696"/>
      <c r="EA25" s="696"/>
      <c r="EB25" s="696"/>
      <c r="EC25" s="711"/>
    </row>
    <row r="26" spans="2:133" ht="11.25" customHeight="1" x14ac:dyDescent="0.15">
      <c r="B26" s="672" t="s">
        <v>300</v>
      </c>
      <c r="C26" s="673"/>
      <c r="D26" s="673"/>
      <c r="E26" s="673"/>
      <c r="F26" s="673"/>
      <c r="G26" s="673"/>
      <c r="H26" s="673"/>
      <c r="I26" s="673"/>
      <c r="J26" s="673"/>
      <c r="K26" s="673"/>
      <c r="L26" s="673"/>
      <c r="M26" s="673"/>
      <c r="N26" s="673"/>
      <c r="O26" s="673"/>
      <c r="P26" s="673"/>
      <c r="Q26" s="674"/>
      <c r="R26" s="675">
        <v>8392912</v>
      </c>
      <c r="S26" s="676"/>
      <c r="T26" s="676"/>
      <c r="U26" s="676"/>
      <c r="V26" s="676"/>
      <c r="W26" s="676"/>
      <c r="X26" s="676"/>
      <c r="Y26" s="677"/>
      <c r="Z26" s="712">
        <v>62.9</v>
      </c>
      <c r="AA26" s="712"/>
      <c r="AB26" s="712"/>
      <c r="AC26" s="712"/>
      <c r="AD26" s="713">
        <v>7892306</v>
      </c>
      <c r="AE26" s="713"/>
      <c r="AF26" s="713"/>
      <c r="AG26" s="713"/>
      <c r="AH26" s="713"/>
      <c r="AI26" s="713"/>
      <c r="AJ26" s="713"/>
      <c r="AK26" s="713"/>
      <c r="AL26" s="678">
        <v>99.8</v>
      </c>
      <c r="AM26" s="679"/>
      <c r="AN26" s="679"/>
      <c r="AO26" s="714"/>
      <c r="AP26" s="769" t="s">
        <v>301</v>
      </c>
      <c r="AQ26" s="770"/>
      <c r="AR26" s="770"/>
      <c r="AS26" s="770"/>
      <c r="AT26" s="770"/>
      <c r="AU26" s="770"/>
      <c r="AV26" s="770"/>
      <c r="AW26" s="770"/>
      <c r="AX26" s="770"/>
      <c r="AY26" s="770"/>
      <c r="AZ26" s="770"/>
      <c r="BA26" s="770"/>
      <c r="BB26" s="770"/>
      <c r="BC26" s="770"/>
      <c r="BD26" s="770"/>
      <c r="BE26" s="770"/>
      <c r="BF26" s="771"/>
      <c r="BG26" s="675" t="s">
        <v>233</v>
      </c>
      <c r="BH26" s="676"/>
      <c r="BI26" s="676"/>
      <c r="BJ26" s="676"/>
      <c r="BK26" s="676"/>
      <c r="BL26" s="676"/>
      <c r="BM26" s="676"/>
      <c r="BN26" s="677"/>
      <c r="BO26" s="712" t="s">
        <v>129</v>
      </c>
      <c r="BP26" s="712"/>
      <c r="BQ26" s="712"/>
      <c r="BR26" s="712"/>
      <c r="BS26" s="681" t="s">
        <v>129</v>
      </c>
      <c r="BT26" s="676"/>
      <c r="BU26" s="676"/>
      <c r="BV26" s="676"/>
      <c r="BW26" s="676"/>
      <c r="BX26" s="676"/>
      <c r="BY26" s="676"/>
      <c r="BZ26" s="676"/>
      <c r="CA26" s="676"/>
      <c r="CB26" s="719"/>
      <c r="CD26" s="708" t="s">
        <v>302</v>
      </c>
      <c r="CE26" s="709"/>
      <c r="CF26" s="709"/>
      <c r="CG26" s="709"/>
      <c r="CH26" s="709"/>
      <c r="CI26" s="709"/>
      <c r="CJ26" s="709"/>
      <c r="CK26" s="709"/>
      <c r="CL26" s="709"/>
      <c r="CM26" s="709"/>
      <c r="CN26" s="709"/>
      <c r="CO26" s="709"/>
      <c r="CP26" s="709"/>
      <c r="CQ26" s="710"/>
      <c r="CR26" s="675">
        <v>1389964</v>
      </c>
      <c r="CS26" s="676"/>
      <c r="CT26" s="676"/>
      <c r="CU26" s="676"/>
      <c r="CV26" s="676"/>
      <c r="CW26" s="676"/>
      <c r="CX26" s="676"/>
      <c r="CY26" s="677"/>
      <c r="CZ26" s="678">
        <v>10.9</v>
      </c>
      <c r="DA26" s="696"/>
      <c r="DB26" s="696"/>
      <c r="DC26" s="697"/>
      <c r="DD26" s="681">
        <v>1235961</v>
      </c>
      <c r="DE26" s="676"/>
      <c r="DF26" s="676"/>
      <c r="DG26" s="676"/>
      <c r="DH26" s="676"/>
      <c r="DI26" s="676"/>
      <c r="DJ26" s="676"/>
      <c r="DK26" s="677"/>
      <c r="DL26" s="681" t="s">
        <v>233</v>
      </c>
      <c r="DM26" s="676"/>
      <c r="DN26" s="676"/>
      <c r="DO26" s="676"/>
      <c r="DP26" s="676"/>
      <c r="DQ26" s="676"/>
      <c r="DR26" s="676"/>
      <c r="DS26" s="676"/>
      <c r="DT26" s="676"/>
      <c r="DU26" s="676"/>
      <c r="DV26" s="677"/>
      <c r="DW26" s="678" t="s">
        <v>177</v>
      </c>
      <c r="DX26" s="696"/>
      <c r="DY26" s="696"/>
      <c r="DZ26" s="696"/>
      <c r="EA26" s="696"/>
      <c r="EB26" s="696"/>
      <c r="EC26" s="711"/>
    </row>
    <row r="27" spans="2:133" ht="11.25" customHeight="1" x14ac:dyDescent="0.15">
      <c r="B27" s="672" t="s">
        <v>303</v>
      </c>
      <c r="C27" s="673"/>
      <c r="D27" s="673"/>
      <c r="E27" s="673"/>
      <c r="F27" s="673"/>
      <c r="G27" s="673"/>
      <c r="H27" s="673"/>
      <c r="I27" s="673"/>
      <c r="J27" s="673"/>
      <c r="K27" s="673"/>
      <c r="L27" s="673"/>
      <c r="M27" s="673"/>
      <c r="N27" s="673"/>
      <c r="O27" s="673"/>
      <c r="P27" s="673"/>
      <c r="Q27" s="674"/>
      <c r="R27" s="675">
        <v>5646</v>
      </c>
      <c r="S27" s="676"/>
      <c r="T27" s="676"/>
      <c r="U27" s="676"/>
      <c r="V27" s="676"/>
      <c r="W27" s="676"/>
      <c r="X27" s="676"/>
      <c r="Y27" s="677"/>
      <c r="Z27" s="712">
        <v>0</v>
      </c>
      <c r="AA27" s="712"/>
      <c r="AB27" s="712"/>
      <c r="AC27" s="712"/>
      <c r="AD27" s="713">
        <v>5646</v>
      </c>
      <c r="AE27" s="713"/>
      <c r="AF27" s="713"/>
      <c r="AG27" s="713"/>
      <c r="AH27" s="713"/>
      <c r="AI27" s="713"/>
      <c r="AJ27" s="713"/>
      <c r="AK27" s="713"/>
      <c r="AL27" s="678">
        <v>0.1</v>
      </c>
      <c r="AM27" s="679"/>
      <c r="AN27" s="679"/>
      <c r="AO27" s="714"/>
      <c r="AP27" s="672" t="s">
        <v>304</v>
      </c>
      <c r="AQ27" s="673"/>
      <c r="AR27" s="673"/>
      <c r="AS27" s="673"/>
      <c r="AT27" s="673"/>
      <c r="AU27" s="673"/>
      <c r="AV27" s="673"/>
      <c r="AW27" s="673"/>
      <c r="AX27" s="673"/>
      <c r="AY27" s="673"/>
      <c r="AZ27" s="673"/>
      <c r="BA27" s="673"/>
      <c r="BB27" s="673"/>
      <c r="BC27" s="673"/>
      <c r="BD27" s="673"/>
      <c r="BE27" s="673"/>
      <c r="BF27" s="674"/>
      <c r="BG27" s="675">
        <v>6662046</v>
      </c>
      <c r="BH27" s="676"/>
      <c r="BI27" s="676"/>
      <c r="BJ27" s="676"/>
      <c r="BK27" s="676"/>
      <c r="BL27" s="676"/>
      <c r="BM27" s="676"/>
      <c r="BN27" s="677"/>
      <c r="BO27" s="712">
        <v>100</v>
      </c>
      <c r="BP27" s="712"/>
      <c r="BQ27" s="712"/>
      <c r="BR27" s="712"/>
      <c r="BS27" s="681" t="s">
        <v>129</v>
      </c>
      <c r="BT27" s="676"/>
      <c r="BU27" s="676"/>
      <c r="BV27" s="676"/>
      <c r="BW27" s="676"/>
      <c r="BX27" s="676"/>
      <c r="BY27" s="676"/>
      <c r="BZ27" s="676"/>
      <c r="CA27" s="676"/>
      <c r="CB27" s="719"/>
      <c r="CD27" s="708" t="s">
        <v>305</v>
      </c>
      <c r="CE27" s="709"/>
      <c r="CF27" s="709"/>
      <c r="CG27" s="709"/>
      <c r="CH27" s="709"/>
      <c r="CI27" s="709"/>
      <c r="CJ27" s="709"/>
      <c r="CK27" s="709"/>
      <c r="CL27" s="709"/>
      <c r="CM27" s="709"/>
      <c r="CN27" s="709"/>
      <c r="CO27" s="709"/>
      <c r="CP27" s="709"/>
      <c r="CQ27" s="710"/>
      <c r="CR27" s="675">
        <v>2648150</v>
      </c>
      <c r="CS27" s="694"/>
      <c r="CT27" s="694"/>
      <c r="CU27" s="694"/>
      <c r="CV27" s="694"/>
      <c r="CW27" s="694"/>
      <c r="CX27" s="694"/>
      <c r="CY27" s="695"/>
      <c r="CZ27" s="678">
        <v>20.7</v>
      </c>
      <c r="DA27" s="696"/>
      <c r="DB27" s="696"/>
      <c r="DC27" s="697"/>
      <c r="DD27" s="681">
        <v>1047983</v>
      </c>
      <c r="DE27" s="694"/>
      <c r="DF27" s="694"/>
      <c r="DG27" s="694"/>
      <c r="DH27" s="694"/>
      <c r="DI27" s="694"/>
      <c r="DJ27" s="694"/>
      <c r="DK27" s="695"/>
      <c r="DL27" s="681">
        <v>1046064</v>
      </c>
      <c r="DM27" s="694"/>
      <c r="DN27" s="694"/>
      <c r="DO27" s="694"/>
      <c r="DP27" s="694"/>
      <c r="DQ27" s="694"/>
      <c r="DR27" s="694"/>
      <c r="DS27" s="694"/>
      <c r="DT27" s="694"/>
      <c r="DU27" s="694"/>
      <c r="DV27" s="695"/>
      <c r="DW27" s="678">
        <v>12.6</v>
      </c>
      <c r="DX27" s="696"/>
      <c r="DY27" s="696"/>
      <c r="DZ27" s="696"/>
      <c r="EA27" s="696"/>
      <c r="EB27" s="696"/>
      <c r="EC27" s="711"/>
    </row>
    <row r="28" spans="2:133" ht="11.25" customHeight="1" x14ac:dyDescent="0.15">
      <c r="B28" s="672" t="s">
        <v>306</v>
      </c>
      <c r="C28" s="673"/>
      <c r="D28" s="673"/>
      <c r="E28" s="673"/>
      <c r="F28" s="673"/>
      <c r="G28" s="673"/>
      <c r="H28" s="673"/>
      <c r="I28" s="673"/>
      <c r="J28" s="673"/>
      <c r="K28" s="673"/>
      <c r="L28" s="673"/>
      <c r="M28" s="673"/>
      <c r="N28" s="673"/>
      <c r="O28" s="673"/>
      <c r="P28" s="673"/>
      <c r="Q28" s="674"/>
      <c r="R28" s="675">
        <v>77748</v>
      </c>
      <c r="S28" s="676"/>
      <c r="T28" s="676"/>
      <c r="U28" s="676"/>
      <c r="V28" s="676"/>
      <c r="W28" s="676"/>
      <c r="X28" s="676"/>
      <c r="Y28" s="677"/>
      <c r="Z28" s="712">
        <v>0.6</v>
      </c>
      <c r="AA28" s="712"/>
      <c r="AB28" s="712"/>
      <c r="AC28" s="712"/>
      <c r="AD28" s="713">
        <v>6069</v>
      </c>
      <c r="AE28" s="713"/>
      <c r="AF28" s="713"/>
      <c r="AG28" s="713"/>
      <c r="AH28" s="713"/>
      <c r="AI28" s="713"/>
      <c r="AJ28" s="713"/>
      <c r="AK28" s="713"/>
      <c r="AL28" s="678">
        <v>0.1</v>
      </c>
      <c r="AM28" s="679"/>
      <c r="AN28" s="679"/>
      <c r="AO28" s="714"/>
      <c r="AP28" s="672"/>
      <c r="AQ28" s="673"/>
      <c r="AR28" s="673"/>
      <c r="AS28" s="673"/>
      <c r="AT28" s="673"/>
      <c r="AU28" s="673"/>
      <c r="AV28" s="673"/>
      <c r="AW28" s="673"/>
      <c r="AX28" s="673"/>
      <c r="AY28" s="673"/>
      <c r="AZ28" s="673"/>
      <c r="BA28" s="673"/>
      <c r="BB28" s="673"/>
      <c r="BC28" s="673"/>
      <c r="BD28" s="673"/>
      <c r="BE28" s="673"/>
      <c r="BF28" s="674"/>
      <c r="BG28" s="675"/>
      <c r="BH28" s="676"/>
      <c r="BI28" s="676"/>
      <c r="BJ28" s="676"/>
      <c r="BK28" s="676"/>
      <c r="BL28" s="676"/>
      <c r="BM28" s="676"/>
      <c r="BN28" s="677"/>
      <c r="BO28" s="712"/>
      <c r="BP28" s="712"/>
      <c r="BQ28" s="712"/>
      <c r="BR28" s="712"/>
      <c r="BS28" s="681"/>
      <c r="BT28" s="676"/>
      <c r="BU28" s="676"/>
      <c r="BV28" s="676"/>
      <c r="BW28" s="676"/>
      <c r="BX28" s="676"/>
      <c r="BY28" s="676"/>
      <c r="BZ28" s="676"/>
      <c r="CA28" s="676"/>
      <c r="CB28" s="719"/>
      <c r="CD28" s="708" t="s">
        <v>307</v>
      </c>
      <c r="CE28" s="709"/>
      <c r="CF28" s="709"/>
      <c r="CG28" s="709"/>
      <c r="CH28" s="709"/>
      <c r="CI28" s="709"/>
      <c r="CJ28" s="709"/>
      <c r="CK28" s="709"/>
      <c r="CL28" s="709"/>
      <c r="CM28" s="709"/>
      <c r="CN28" s="709"/>
      <c r="CO28" s="709"/>
      <c r="CP28" s="709"/>
      <c r="CQ28" s="710"/>
      <c r="CR28" s="675">
        <v>700397</v>
      </c>
      <c r="CS28" s="676"/>
      <c r="CT28" s="676"/>
      <c r="CU28" s="676"/>
      <c r="CV28" s="676"/>
      <c r="CW28" s="676"/>
      <c r="CX28" s="676"/>
      <c r="CY28" s="677"/>
      <c r="CZ28" s="678">
        <v>5.5</v>
      </c>
      <c r="DA28" s="696"/>
      <c r="DB28" s="696"/>
      <c r="DC28" s="697"/>
      <c r="DD28" s="681">
        <v>700397</v>
      </c>
      <c r="DE28" s="676"/>
      <c r="DF28" s="676"/>
      <c r="DG28" s="676"/>
      <c r="DH28" s="676"/>
      <c r="DI28" s="676"/>
      <c r="DJ28" s="676"/>
      <c r="DK28" s="677"/>
      <c r="DL28" s="681">
        <v>700397</v>
      </c>
      <c r="DM28" s="676"/>
      <c r="DN28" s="676"/>
      <c r="DO28" s="676"/>
      <c r="DP28" s="676"/>
      <c r="DQ28" s="676"/>
      <c r="DR28" s="676"/>
      <c r="DS28" s="676"/>
      <c r="DT28" s="676"/>
      <c r="DU28" s="676"/>
      <c r="DV28" s="677"/>
      <c r="DW28" s="678">
        <v>8.4</v>
      </c>
      <c r="DX28" s="696"/>
      <c r="DY28" s="696"/>
      <c r="DZ28" s="696"/>
      <c r="EA28" s="696"/>
      <c r="EB28" s="696"/>
      <c r="EC28" s="711"/>
    </row>
    <row r="29" spans="2:133" ht="11.25" customHeight="1" x14ac:dyDescent="0.15">
      <c r="B29" s="672" t="s">
        <v>308</v>
      </c>
      <c r="C29" s="673"/>
      <c r="D29" s="673"/>
      <c r="E29" s="673"/>
      <c r="F29" s="673"/>
      <c r="G29" s="673"/>
      <c r="H29" s="673"/>
      <c r="I29" s="673"/>
      <c r="J29" s="673"/>
      <c r="K29" s="673"/>
      <c r="L29" s="673"/>
      <c r="M29" s="673"/>
      <c r="N29" s="673"/>
      <c r="O29" s="673"/>
      <c r="P29" s="673"/>
      <c r="Q29" s="674"/>
      <c r="R29" s="675">
        <v>127253</v>
      </c>
      <c r="S29" s="676"/>
      <c r="T29" s="676"/>
      <c r="U29" s="676"/>
      <c r="V29" s="676"/>
      <c r="W29" s="676"/>
      <c r="X29" s="676"/>
      <c r="Y29" s="677"/>
      <c r="Z29" s="712">
        <v>1</v>
      </c>
      <c r="AA29" s="712"/>
      <c r="AB29" s="712"/>
      <c r="AC29" s="712"/>
      <c r="AD29" s="713">
        <v>1550</v>
      </c>
      <c r="AE29" s="713"/>
      <c r="AF29" s="713"/>
      <c r="AG29" s="713"/>
      <c r="AH29" s="713"/>
      <c r="AI29" s="713"/>
      <c r="AJ29" s="713"/>
      <c r="AK29" s="713"/>
      <c r="AL29" s="678">
        <v>0</v>
      </c>
      <c r="AM29" s="679"/>
      <c r="AN29" s="679"/>
      <c r="AO29" s="714"/>
      <c r="AP29" s="656"/>
      <c r="AQ29" s="657"/>
      <c r="AR29" s="657"/>
      <c r="AS29" s="657"/>
      <c r="AT29" s="657"/>
      <c r="AU29" s="657"/>
      <c r="AV29" s="657"/>
      <c r="AW29" s="657"/>
      <c r="AX29" s="657"/>
      <c r="AY29" s="657"/>
      <c r="AZ29" s="657"/>
      <c r="BA29" s="657"/>
      <c r="BB29" s="657"/>
      <c r="BC29" s="657"/>
      <c r="BD29" s="657"/>
      <c r="BE29" s="657"/>
      <c r="BF29" s="658"/>
      <c r="BG29" s="675"/>
      <c r="BH29" s="676"/>
      <c r="BI29" s="676"/>
      <c r="BJ29" s="676"/>
      <c r="BK29" s="676"/>
      <c r="BL29" s="676"/>
      <c r="BM29" s="676"/>
      <c r="BN29" s="677"/>
      <c r="BO29" s="712"/>
      <c r="BP29" s="712"/>
      <c r="BQ29" s="712"/>
      <c r="BR29" s="712"/>
      <c r="BS29" s="713"/>
      <c r="BT29" s="713"/>
      <c r="BU29" s="713"/>
      <c r="BV29" s="713"/>
      <c r="BW29" s="713"/>
      <c r="BX29" s="713"/>
      <c r="BY29" s="713"/>
      <c r="BZ29" s="713"/>
      <c r="CA29" s="713"/>
      <c r="CB29" s="772"/>
      <c r="CD29" s="760" t="s">
        <v>309</v>
      </c>
      <c r="CE29" s="761"/>
      <c r="CF29" s="708" t="s">
        <v>69</v>
      </c>
      <c r="CG29" s="709"/>
      <c r="CH29" s="709"/>
      <c r="CI29" s="709"/>
      <c r="CJ29" s="709"/>
      <c r="CK29" s="709"/>
      <c r="CL29" s="709"/>
      <c r="CM29" s="709"/>
      <c r="CN29" s="709"/>
      <c r="CO29" s="709"/>
      <c r="CP29" s="709"/>
      <c r="CQ29" s="710"/>
      <c r="CR29" s="675">
        <v>700397</v>
      </c>
      <c r="CS29" s="694"/>
      <c r="CT29" s="694"/>
      <c r="CU29" s="694"/>
      <c r="CV29" s="694"/>
      <c r="CW29" s="694"/>
      <c r="CX29" s="694"/>
      <c r="CY29" s="695"/>
      <c r="CZ29" s="678">
        <v>5.5</v>
      </c>
      <c r="DA29" s="696"/>
      <c r="DB29" s="696"/>
      <c r="DC29" s="697"/>
      <c r="DD29" s="681">
        <v>700397</v>
      </c>
      <c r="DE29" s="694"/>
      <c r="DF29" s="694"/>
      <c r="DG29" s="694"/>
      <c r="DH29" s="694"/>
      <c r="DI29" s="694"/>
      <c r="DJ29" s="694"/>
      <c r="DK29" s="695"/>
      <c r="DL29" s="681">
        <v>700397</v>
      </c>
      <c r="DM29" s="694"/>
      <c r="DN29" s="694"/>
      <c r="DO29" s="694"/>
      <c r="DP29" s="694"/>
      <c r="DQ29" s="694"/>
      <c r="DR29" s="694"/>
      <c r="DS29" s="694"/>
      <c r="DT29" s="694"/>
      <c r="DU29" s="694"/>
      <c r="DV29" s="695"/>
      <c r="DW29" s="678">
        <v>8.4</v>
      </c>
      <c r="DX29" s="696"/>
      <c r="DY29" s="696"/>
      <c r="DZ29" s="696"/>
      <c r="EA29" s="696"/>
      <c r="EB29" s="696"/>
      <c r="EC29" s="711"/>
    </row>
    <row r="30" spans="2:133" ht="11.25" customHeight="1" x14ac:dyDescent="0.15">
      <c r="B30" s="672" t="s">
        <v>310</v>
      </c>
      <c r="C30" s="673"/>
      <c r="D30" s="673"/>
      <c r="E30" s="673"/>
      <c r="F30" s="673"/>
      <c r="G30" s="673"/>
      <c r="H30" s="673"/>
      <c r="I30" s="673"/>
      <c r="J30" s="673"/>
      <c r="K30" s="673"/>
      <c r="L30" s="673"/>
      <c r="M30" s="673"/>
      <c r="N30" s="673"/>
      <c r="O30" s="673"/>
      <c r="P30" s="673"/>
      <c r="Q30" s="674"/>
      <c r="R30" s="675">
        <v>64790</v>
      </c>
      <c r="S30" s="676"/>
      <c r="T30" s="676"/>
      <c r="U30" s="676"/>
      <c r="V30" s="676"/>
      <c r="W30" s="676"/>
      <c r="X30" s="676"/>
      <c r="Y30" s="677"/>
      <c r="Z30" s="712">
        <v>0.5</v>
      </c>
      <c r="AA30" s="712"/>
      <c r="AB30" s="712"/>
      <c r="AC30" s="712"/>
      <c r="AD30" s="713">
        <v>1421</v>
      </c>
      <c r="AE30" s="713"/>
      <c r="AF30" s="713"/>
      <c r="AG30" s="713"/>
      <c r="AH30" s="713"/>
      <c r="AI30" s="713"/>
      <c r="AJ30" s="713"/>
      <c r="AK30" s="713"/>
      <c r="AL30" s="678">
        <v>0</v>
      </c>
      <c r="AM30" s="679"/>
      <c r="AN30" s="679"/>
      <c r="AO30" s="714"/>
      <c r="AP30" s="736" t="s">
        <v>227</v>
      </c>
      <c r="AQ30" s="737"/>
      <c r="AR30" s="737"/>
      <c r="AS30" s="737"/>
      <c r="AT30" s="737"/>
      <c r="AU30" s="737"/>
      <c r="AV30" s="737"/>
      <c r="AW30" s="737"/>
      <c r="AX30" s="737"/>
      <c r="AY30" s="737"/>
      <c r="AZ30" s="737"/>
      <c r="BA30" s="737"/>
      <c r="BB30" s="737"/>
      <c r="BC30" s="737"/>
      <c r="BD30" s="737"/>
      <c r="BE30" s="737"/>
      <c r="BF30" s="738"/>
      <c r="BG30" s="736" t="s">
        <v>311</v>
      </c>
      <c r="BH30" s="749"/>
      <c r="BI30" s="749"/>
      <c r="BJ30" s="749"/>
      <c r="BK30" s="749"/>
      <c r="BL30" s="749"/>
      <c r="BM30" s="749"/>
      <c r="BN30" s="749"/>
      <c r="BO30" s="749"/>
      <c r="BP30" s="749"/>
      <c r="BQ30" s="750"/>
      <c r="BR30" s="736" t="s">
        <v>312</v>
      </c>
      <c r="BS30" s="749"/>
      <c r="BT30" s="749"/>
      <c r="BU30" s="749"/>
      <c r="BV30" s="749"/>
      <c r="BW30" s="749"/>
      <c r="BX30" s="749"/>
      <c r="BY30" s="749"/>
      <c r="BZ30" s="749"/>
      <c r="CA30" s="749"/>
      <c r="CB30" s="750"/>
      <c r="CD30" s="762"/>
      <c r="CE30" s="763"/>
      <c r="CF30" s="708" t="s">
        <v>313</v>
      </c>
      <c r="CG30" s="709"/>
      <c r="CH30" s="709"/>
      <c r="CI30" s="709"/>
      <c r="CJ30" s="709"/>
      <c r="CK30" s="709"/>
      <c r="CL30" s="709"/>
      <c r="CM30" s="709"/>
      <c r="CN30" s="709"/>
      <c r="CO30" s="709"/>
      <c r="CP30" s="709"/>
      <c r="CQ30" s="710"/>
      <c r="CR30" s="675">
        <v>654931</v>
      </c>
      <c r="CS30" s="676"/>
      <c r="CT30" s="676"/>
      <c r="CU30" s="676"/>
      <c r="CV30" s="676"/>
      <c r="CW30" s="676"/>
      <c r="CX30" s="676"/>
      <c r="CY30" s="677"/>
      <c r="CZ30" s="678">
        <v>5.0999999999999996</v>
      </c>
      <c r="DA30" s="696"/>
      <c r="DB30" s="696"/>
      <c r="DC30" s="697"/>
      <c r="DD30" s="681">
        <v>654931</v>
      </c>
      <c r="DE30" s="676"/>
      <c r="DF30" s="676"/>
      <c r="DG30" s="676"/>
      <c r="DH30" s="676"/>
      <c r="DI30" s="676"/>
      <c r="DJ30" s="676"/>
      <c r="DK30" s="677"/>
      <c r="DL30" s="681">
        <v>654931</v>
      </c>
      <c r="DM30" s="676"/>
      <c r="DN30" s="676"/>
      <c r="DO30" s="676"/>
      <c r="DP30" s="676"/>
      <c r="DQ30" s="676"/>
      <c r="DR30" s="676"/>
      <c r="DS30" s="676"/>
      <c r="DT30" s="676"/>
      <c r="DU30" s="676"/>
      <c r="DV30" s="677"/>
      <c r="DW30" s="678">
        <v>7.9</v>
      </c>
      <c r="DX30" s="696"/>
      <c r="DY30" s="696"/>
      <c r="DZ30" s="696"/>
      <c r="EA30" s="696"/>
      <c r="EB30" s="696"/>
      <c r="EC30" s="711"/>
    </row>
    <row r="31" spans="2:133" ht="11.25" customHeight="1" x14ac:dyDescent="0.15">
      <c r="B31" s="672" t="s">
        <v>314</v>
      </c>
      <c r="C31" s="673"/>
      <c r="D31" s="673"/>
      <c r="E31" s="673"/>
      <c r="F31" s="673"/>
      <c r="G31" s="673"/>
      <c r="H31" s="673"/>
      <c r="I31" s="673"/>
      <c r="J31" s="673"/>
      <c r="K31" s="673"/>
      <c r="L31" s="673"/>
      <c r="M31" s="673"/>
      <c r="N31" s="673"/>
      <c r="O31" s="673"/>
      <c r="P31" s="673"/>
      <c r="Q31" s="674"/>
      <c r="R31" s="675">
        <v>1591579</v>
      </c>
      <c r="S31" s="676"/>
      <c r="T31" s="676"/>
      <c r="U31" s="676"/>
      <c r="V31" s="676"/>
      <c r="W31" s="676"/>
      <c r="X31" s="676"/>
      <c r="Y31" s="677"/>
      <c r="Z31" s="712">
        <v>11.9</v>
      </c>
      <c r="AA31" s="712"/>
      <c r="AB31" s="712"/>
      <c r="AC31" s="712"/>
      <c r="AD31" s="713" t="s">
        <v>129</v>
      </c>
      <c r="AE31" s="713"/>
      <c r="AF31" s="713"/>
      <c r="AG31" s="713"/>
      <c r="AH31" s="713"/>
      <c r="AI31" s="713"/>
      <c r="AJ31" s="713"/>
      <c r="AK31" s="713"/>
      <c r="AL31" s="678" t="s">
        <v>233</v>
      </c>
      <c r="AM31" s="679"/>
      <c r="AN31" s="679"/>
      <c r="AO31" s="714"/>
      <c r="AP31" s="751" t="s">
        <v>315</v>
      </c>
      <c r="AQ31" s="752"/>
      <c r="AR31" s="752"/>
      <c r="AS31" s="752"/>
      <c r="AT31" s="757" t="s">
        <v>316</v>
      </c>
      <c r="AU31" s="225"/>
      <c r="AV31" s="225"/>
      <c r="AW31" s="225"/>
      <c r="AX31" s="741" t="s">
        <v>190</v>
      </c>
      <c r="AY31" s="742"/>
      <c r="AZ31" s="742"/>
      <c r="BA31" s="742"/>
      <c r="BB31" s="742"/>
      <c r="BC31" s="742"/>
      <c r="BD31" s="742"/>
      <c r="BE31" s="742"/>
      <c r="BF31" s="743"/>
      <c r="BG31" s="744">
        <v>99.4</v>
      </c>
      <c r="BH31" s="745"/>
      <c r="BI31" s="745"/>
      <c r="BJ31" s="745"/>
      <c r="BK31" s="745"/>
      <c r="BL31" s="745"/>
      <c r="BM31" s="746">
        <v>98.6</v>
      </c>
      <c r="BN31" s="745"/>
      <c r="BO31" s="745"/>
      <c r="BP31" s="745"/>
      <c r="BQ31" s="747"/>
      <c r="BR31" s="744">
        <v>99.3</v>
      </c>
      <c r="BS31" s="745"/>
      <c r="BT31" s="745"/>
      <c r="BU31" s="745"/>
      <c r="BV31" s="745"/>
      <c r="BW31" s="745"/>
      <c r="BX31" s="746">
        <v>98.3</v>
      </c>
      <c r="BY31" s="745"/>
      <c r="BZ31" s="745"/>
      <c r="CA31" s="745"/>
      <c r="CB31" s="747"/>
      <c r="CD31" s="762"/>
      <c r="CE31" s="763"/>
      <c r="CF31" s="708" t="s">
        <v>317</v>
      </c>
      <c r="CG31" s="709"/>
      <c r="CH31" s="709"/>
      <c r="CI31" s="709"/>
      <c r="CJ31" s="709"/>
      <c r="CK31" s="709"/>
      <c r="CL31" s="709"/>
      <c r="CM31" s="709"/>
      <c r="CN31" s="709"/>
      <c r="CO31" s="709"/>
      <c r="CP31" s="709"/>
      <c r="CQ31" s="710"/>
      <c r="CR31" s="675">
        <v>45466</v>
      </c>
      <c r="CS31" s="694"/>
      <c r="CT31" s="694"/>
      <c r="CU31" s="694"/>
      <c r="CV31" s="694"/>
      <c r="CW31" s="694"/>
      <c r="CX31" s="694"/>
      <c r="CY31" s="695"/>
      <c r="CZ31" s="678">
        <v>0.4</v>
      </c>
      <c r="DA31" s="696"/>
      <c r="DB31" s="696"/>
      <c r="DC31" s="697"/>
      <c r="DD31" s="681">
        <v>45466</v>
      </c>
      <c r="DE31" s="694"/>
      <c r="DF31" s="694"/>
      <c r="DG31" s="694"/>
      <c r="DH31" s="694"/>
      <c r="DI31" s="694"/>
      <c r="DJ31" s="694"/>
      <c r="DK31" s="695"/>
      <c r="DL31" s="681">
        <v>45466</v>
      </c>
      <c r="DM31" s="694"/>
      <c r="DN31" s="694"/>
      <c r="DO31" s="694"/>
      <c r="DP31" s="694"/>
      <c r="DQ31" s="694"/>
      <c r="DR31" s="694"/>
      <c r="DS31" s="694"/>
      <c r="DT31" s="694"/>
      <c r="DU31" s="694"/>
      <c r="DV31" s="695"/>
      <c r="DW31" s="678">
        <v>0.5</v>
      </c>
      <c r="DX31" s="696"/>
      <c r="DY31" s="696"/>
      <c r="DZ31" s="696"/>
      <c r="EA31" s="696"/>
      <c r="EB31" s="696"/>
      <c r="EC31" s="711"/>
    </row>
    <row r="32" spans="2:133" ht="11.25" customHeight="1" x14ac:dyDescent="0.15">
      <c r="B32" s="766" t="s">
        <v>318</v>
      </c>
      <c r="C32" s="767"/>
      <c r="D32" s="767"/>
      <c r="E32" s="767"/>
      <c r="F32" s="767"/>
      <c r="G32" s="767"/>
      <c r="H32" s="767"/>
      <c r="I32" s="767"/>
      <c r="J32" s="767"/>
      <c r="K32" s="767"/>
      <c r="L32" s="767"/>
      <c r="M32" s="767"/>
      <c r="N32" s="767"/>
      <c r="O32" s="767"/>
      <c r="P32" s="767"/>
      <c r="Q32" s="768"/>
      <c r="R32" s="675" t="s">
        <v>177</v>
      </c>
      <c r="S32" s="676"/>
      <c r="T32" s="676"/>
      <c r="U32" s="676"/>
      <c r="V32" s="676"/>
      <c r="W32" s="676"/>
      <c r="X32" s="676"/>
      <c r="Y32" s="677"/>
      <c r="Z32" s="712" t="s">
        <v>177</v>
      </c>
      <c r="AA32" s="712"/>
      <c r="AB32" s="712"/>
      <c r="AC32" s="712"/>
      <c r="AD32" s="713" t="s">
        <v>129</v>
      </c>
      <c r="AE32" s="713"/>
      <c r="AF32" s="713"/>
      <c r="AG32" s="713"/>
      <c r="AH32" s="713"/>
      <c r="AI32" s="713"/>
      <c r="AJ32" s="713"/>
      <c r="AK32" s="713"/>
      <c r="AL32" s="678" t="s">
        <v>129</v>
      </c>
      <c r="AM32" s="679"/>
      <c r="AN32" s="679"/>
      <c r="AO32" s="714"/>
      <c r="AP32" s="753"/>
      <c r="AQ32" s="754"/>
      <c r="AR32" s="754"/>
      <c r="AS32" s="754"/>
      <c r="AT32" s="758"/>
      <c r="AU32" s="224" t="s">
        <v>319</v>
      </c>
      <c r="AV32" s="224"/>
      <c r="AW32" s="224"/>
      <c r="AX32" s="672" t="s">
        <v>320</v>
      </c>
      <c r="AY32" s="673"/>
      <c r="AZ32" s="673"/>
      <c r="BA32" s="673"/>
      <c r="BB32" s="673"/>
      <c r="BC32" s="673"/>
      <c r="BD32" s="673"/>
      <c r="BE32" s="673"/>
      <c r="BF32" s="674"/>
      <c r="BG32" s="748">
        <v>99.3</v>
      </c>
      <c r="BH32" s="694"/>
      <c r="BI32" s="694"/>
      <c r="BJ32" s="694"/>
      <c r="BK32" s="694"/>
      <c r="BL32" s="694"/>
      <c r="BM32" s="679">
        <v>98.2</v>
      </c>
      <c r="BN32" s="740"/>
      <c r="BO32" s="740"/>
      <c r="BP32" s="740"/>
      <c r="BQ32" s="718"/>
      <c r="BR32" s="748">
        <v>99.1</v>
      </c>
      <c r="BS32" s="694"/>
      <c r="BT32" s="694"/>
      <c r="BU32" s="694"/>
      <c r="BV32" s="694"/>
      <c r="BW32" s="694"/>
      <c r="BX32" s="679">
        <v>98</v>
      </c>
      <c r="BY32" s="740"/>
      <c r="BZ32" s="740"/>
      <c r="CA32" s="740"/>
      <c r="CB32" s="718"/>
      <c r="CD32" s="764"/>
      <c r="CE32" s="765"/>
      <c r="CF32" s="708" t="s">
        <v>321</v>
      </c>
      <c r="CG32" s="709"/>
      <c r="CH32" s="709"/>
      <c r="CI32" s="709"/>
      <c r="CJ32" s="709"/>
      <c r="CK32" s="709"/>
      <c r="CL32" s="709"/>
      <c r="CM32" s="709"/>
      <c r="CN32" s="709"/>
      <c r="CO32" s="709"/>
      <c r="CP32" s="709"/>
      <c r="CQ32" s="710"/>
      <c r="CR32" s="675" t="s">
        <v>233</v>
      </c>
      <c r="CS32" s="676"/>
      <c r="CT32" s="676"/>
      <c r="CU32" s="676"/>
      <c r="CV32" s="676"/>
      <c r="CW32" s="676"/>
      <c r="CX32" s="676"/>
      <c r="CY32" s="677"/>
      <c r="CZ32" s="678" t="s">
        <v>233</v>
      </c>
      <c r="DA32" s="696"/>
      <c r="DB32" s="696"/>
      <c r="DC32" s="697"/>
      <c r="DD32" s="681" t="s">
        <v>129</v>
      </c>
      <c r="DE32" s="676"/>
      <c r="DF32" s="676"/>
      <c r="DG32" s="676"/>
      <c r="DH32" s="676"/>
      <c r="DI32" s="676"/>
      <c r="DJ32" s="676"/>
      <c r="DK32" s="677"/>
      <c r="DL32" s="681" t="s">
        <v>129</v>
      </c>
      <c r="DM32" s="676"/>
      <c r="DN32" s="676"/>
      <c r="DO32" s="676"/>
      <c r="DP32" s="676"/>
      <c r="DQ32" s="676"/>
      <c r="DR32" s="676"/>
      <c r="DS32" s="676"/>
      <c r="DT32" s="676"/>
      <c r="DU32" s="676"/>
      <c r="DV32" s="677"/>
      <c r="DW32" s="678" t="s">
        <v>177</v>
      </c>
      <c r="DX32" s="696"/>
      <c r="DY32" s="696"/>
      <c r="DZ32" s="696"/>
      <c r="EA32" s="696"/>
      <c r="EB32" s="696"/>
      <c r="EC32" s="711"/>
    </row>
    <row r="33" spans="2:133" ht="11.25" customHeight="1" x14ac:dyDescent="0.15">
      <c r="B33" s="672" t="s">
        <v>322</v>
      </c>
      <c r="C33" s="673"/>
      <c r="D33" s="673"/>
      <c r="E33" s="673"/>
      <c r="F33" s="673"/>
      <c r="G33" s="673"/>
      <c r="H33" s="673"/>
      <c r="I33" s="673"/>
      <c r="J33" s="673"/>
      <c r="K33" s="673"/>
      <c r="L33" s="673"/>
      <c r="M33" s="673"/>
      <c r="N33" s="673"/>
      <c r="O33" s="673"/>
      <c r="P33" s="673"/>
      <c r="Q33" s="674"/>
      <c r="R33" s="675">
        <v>823402</v>
      </c>
      <c r="S33" s="676"/>
      <c r="T33" s="676"/>
      <c r="U33" s="676"/>
      <c r="V33" s="676"/>
      <c r="W33" s="676"/>
      <c r="X33" s="676"/>
      <c r="Y33" s="677"/>
      <c r="Z33" s="712">
        <v>6.2</v>
      </c>
      <c r="AA33" s="712"/>
      <c r="AB33" s="712"/>
      <c r="AC33" s="712"/>
      <c r="AD33" s="713" t="s">
        <v>233</v>
      </c>
      <c r="AE33" s="713"/>
      <c r="AF33" s="713"/>
      <c r="AG33" s="713"/>
      <c r="AH33" s="713"/>
      <c r="AI33" s="713"/>
      <c r="AJ33" s="713"/>
      <c r="AK33" s="713"/>
      <c r="AL33" s="678" t="s">
        <v>233</v>
      </c>
      <c r="AM33" s="679"/>
      <c r="AN33" s="679"/>
      <c r="AO33" s="714"/>
      <c r="AP33" s="755"/>
      <c r="AQ33" s="756"/>
      <c r="AR33" s="756"/>
      <c r="AS33" s="756"/>
      <c r="AT33" s="759"/>
      <c r="AU33" s="226"/>
      <c r="AV33" s="226"/>
      <c r="AW33" s="226"/>
      <c r="AX33" s="656" t="s">
        <v>323</v>
      </c>
      <c r="AY33" s="657"/>
      <c r="AZ33" s="657"/>
      <c r="BA33" s="657"/>
      <c r="BB33" s="657"/>
      <c r="BC33" s="657"/>
      <c r="BD33" s="657"/>
      <c r="BE33" s="657"/>
      <c r="BF33" s="658"/>
      <c r="BG33" s="739">
        <v>99.4</v>
      </c>
      <c r="BH33" s="660"/>
      <c r="BI33" s="660"/>
      <c r="BJ33" s="660"/>
      <c r="BK33" s="660"/>
      <c r="BL33" s="660"/>
      <c r="BM33" s="703">
        <v>98.9</v>
      </c>
      <c r="BN33" s="660"/>
      <c r="BO33" s="660"/>
      <c r="BP33" s="660"/>
      <c r="BQ33" s="724"/>
      <c r="BR33" s="739">
        <v>99.4</v>
      </c>
      <c r="BS33" s="660"/>
      <c r="BT33" s="660"/>
      <c r="BU33" s="660"/>
      <c r="BV33" s="660"/>
      <c r="BW33" s="660"/>
      <c r="BX33" s="703">
        <v>98.5</v>
      </c>
      <c r="BY33" s="660"/>
      <c r="BZ33" s="660"/>
      <c r="CA33" s="660"/>
      <c r="CB33" s="724"/>
      <c r="CD33" s="708" t="s">
        <v>324</v>
      </c>
      <c r="CE33" s="709"/>
      <c r="CF33" s="709"/>
      <c r="CG33" s="709"/>
      <c r="CH33" s="709"/>
      <c r="CI33" s="709"/>
      <c r="CJ33" s="709"/>
      <c r="CK33" s="709"/>
      <c r="CL33" s="709"/>
      <c r="CM33" s="709"/>
      <c r="CN33" s="709"/>
      <c r="CO33" s="709"/>
      <c r="CP33" s="709"/>
      <c r="CQ33" s="710"/>
      <c r="CR33" s="675">
        <v>5485649</v>
      </c>
      <c r="CS33" s="694"/>
      <c r="CT33" s="694"/>
      <c r="CU33" s="694"/>
      <c r="CV33" s="694"/>
      <c r="CW33" s="694"/>
      <c r="CX33" s="694"/>
      <c r="CY33" s="695"/>
      <c r="CZ33" s="678">
        <v>42.9</v>
      </c>
      <c r="DA33" s="696"/>
      <c r="DB33" s="696"/>
      <c r="DC33" s="697"/>
      <c r="DD33" s="681">
        <v>4619022</v>
      </c>
      <c r="DE33" s="694"/>
      <c r="DF33" s="694"/>
      <c r="DG33" s="694"/>
      <c r="DH33" s="694"/>
      <c r="DI33" s="694"/>
      <c r="DJ33" s="694"/>
      <c r="DK33" s="695"/>
      <c r="DL33" s="681">
        <v>3946642</v>
      </c>
      <c r="DM33" s="694"/>
      <c r="DN33" s="694"/>
      <c r="DO33" s="694"/>
      <c r="DP33" s="694"/>
      <c r="DQ33" s="694"/>
      <c r="DR33" s="694"/>
      <c r="DS33" s="694"/>
      <c r="DT33" s="694"/>
      <c r="DU33" s="694"/>
      <c r="DV33" s="695"/>
      <c r="DW33" s="678">
        <v>47.4</v>
      </c>
      <c r="DX33" s="696"/>
      <c r="DY33" s="696"/>
      <c r="DZ33" s="696"/>
      <c r="EA33" s="696"/>
      <c r="EB33" s="696"/>
      <c r="EC33" s="711"/>
    </row>
    <row r="34" spans="2:133" ht="11.25" customHeight="1" x14ac:dyDescent="0.15">
      <c r="B34" s="672" t="s">
        <v>325</v>
      </c>
      <c r="C34" s="673"/>
      <c r="D34" s="673"/>
      <c r="E34" s="673"/>
      <c r="F34" s="673"/>
      <c r="G34" s="673"/>
      <c r="H34" s="673"/>
      <c r="I34" s="673"/>
      <c r="J34" s="673"/>
      <c r="K34" s="673"/>
      <c r="L34" s="673"/>
      <c r="M34" s="673"/>
      <c r="N34" s="673"/>
      <c r="O34" s="673"/>
      <c r="P34" s="673"/>
      <c r="Q34" s="674"/>
      <c r="R34" s="675">
        <v>30218</v>
      </c>
      <c r="S34" s="676"/>
      <c r="T34" s="676"/>
      <c r="U34" s="676"/>
      <c r="V34" s="676"/>
      <c r="W34" s="676"/>
      <c r="X34" s="676"/>
      <c r="Y34" s="677"/>
      <c r="Z34" s="712">
        <v>0.2</v>
      </c>
      <c r="AA34" s="712"/>
      <c r="AB34" s="712"/>
      <c r="AC34" s="712"/>
      <c r="AD34" s="713">
        <v>677</v>
      </c>
      <c r="AE34" s="713"/>
      <c r="AF34" s="713"/>
      <c r="AG34" s="713"/>
      <c r="AH34" s="713"/>
      <c r="AI34" s="713"/>
      <c r="AJ34" s="713"/>
      <c r="AK34" s="713"/>
      <c r="AL34" s="678">
        <v>0</v>
      </c>
      <c r="AM34" s="679"/>
      <c r="AN34" s="679"/>
      <c r="AO34" s="714"/>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708" t="s">
        <v>326</v>
      </c>
      <c r="CE34" s="709"/>
      <c r="CF34" s="709"/>
      <c r="CG34" s="709"/>
      <c r="CH34" s="709"/>
      <c r="CI34" s="709"/>
      <c r="CJ34" s="709"/>
      <c r="CK34" s="709"/>
      <c r="CL34" s="709"/>
      <c r="CM34" s="709"/>
      <c r="CN34" s="709"/>
      <c r="CO34" s="709"/>
      <c r="CP34" s="709"/>
      <c r="CQ34" s="710"/>
      <c r="CR34" s="675">
        <v>2546812</v>
      </c>
      <c r="CS34" s="676"/>
      <c r="CT34" s="676"/>
      <c r="CU34" s="676"/>
      <c r="CV34" s="676"/>
      <c r="CW34" s="676"/>
      <c r="CX34" s="676"/>
      <c r="CY34" s="677"/>
      <c r="CZ34" s="678">
        <v>19.899999999999999</v>
      </c>
      <c r="DA34" s="696"/>
      <c r="DB34" s="696"/>
      <c r="DC34" s="697"/>
      <c r="DD34" s="681">
        <v>2079460</v>
      </c>
      <c r="DE34" s="676"/>
      <c r="DF34" s="676"/>
      <c r="DG34" s="676"/>
      <c r="DH34" s="676"/>
      <c r="DI34" s="676"/>
      <c r="DJ34" s="676"/>
      <c r="DK34" s="677"/>
      <c r="DL34" s="681">
        <v>1959047</v>
      </c>
      <c r="DM34" s="676"/>
      <c r="DN34" s="676"/>
      <c r="DO34" s="676"/>
      <c r="DP34" s="676"/>
      <c r="DQ34" s="676"/>
      <c r="DR34" s="676"/>
      <c r="DS34" s="676"/>
      <c r="DT34" s="676"/>
      <c r="DU34" s="676"/>
      <c r="DV34" s="677"/>
      <c r="DW34" s="678">
        <v>23.5</v>
      </c>
      <c r="DX34" s="696"/>
      <c r="DY34" s="696"/>
      <c r="DZ34" s="696"/>
      <c r="EA34" s="696"/>
      <c r="EB34" s="696"/>
      <c r="EC34" s="711"/>
    </row>
    <row r="35" spans="2:133" ht="11.25" customHeight="1" x14ac:dyDescent="0.15">
      <c r="B35" s="672" t="s">
        <v>327</v>
      </c>
      <c r="C35" s="673"/>
      <c r="D35" s="673"/>
      <c r="E35" s="673"/>
      <c r="F35" s="673"/>
      <c r="G35" s="673"/>
      <c r="H35" s="673"/>
      <c r="I35" s="673"/>
      <c r="J35" s="673"/>
      <c r="K35" s="673"/>
      <c r="L35" s="673"/>
      <c r="M35" s="673"/>
      <c r="N35" s="673"/>
      <c r="O35" s="673"/>
      <c r="P35" s="673"/>
      <c r="Q35" s="674"/>
      <c r="R35" s="675">
        <v>10130</v>
      </c>
      <c r="S35" s="676"/>
      <c r="T35" s="676"/>
      <c r="U35" s="676"/>
      <c r="V35" s="676"/>
      <c r="W35" s="676"/>
      <c r="X35" s="676"/>
      <c r="Y35" s="677"/>
      <c r="Z35" s="712">
        <v>0.1</v>
      </c>
      <c r="AA35" s="712"/>
      <c r="AB35" s="712"/>
      <c r="AC35" s="712"/>
      <c r="AD35" s="713" t="s">
        <v>233</v>
      </c>
      <c r="AE35" s="713"/>
      <c r="AF35" s="713"/>
      <c r="AG35" s="713"/>
      <c r="AH35" s="713"/>
      <c r="AI35" s="713"/>
      <c r="AJ35" s="713"/>
      <c r="AK35" s="713"/>
      <c r="AL35" s="678" t="s">
        <v>177</v>
      </c>
      <c r="AM35" s="679"/>
      <c r="AN35" s="679"/>
      <c r="AO35" s="714"/>
      <c r="AP35" s="229"/>
      <c r="AQ35" s="736" t="s">
        <v>328</v>
      </c>
      <c r="AR35" s="737"/>
      <c r="AS35" s="737"/>
      <c r="AT35" s="737"/>
      <c r="AU35" s="737"/>
      <c r="AV35" s="737"/>
      <c r="AW35" s="737"/>
      <c r="AX35" s="737"/>
      <c r="AY35" s="737"/>
      <c r="AZ35" s="737"/>
      <c r="BA35" s="737"/>
      <c r="BB35" s="737"/>
      <c r="BC35" s="737"/>
      <c r="BD35" s="737"/>
      <c r="BE35" s="737"/>
      <c r="BF35" s="738"/>
      <c r="BG35" s="736" t="s">
        <v>329</v>
      </c>
      <c r="BH35" s="737"/>
      <c r="BI35" s="737"/>
      <c r="BJ35" s="737"/>
      <c r="BK35" s="737"/>
      <c r="BL35" s="737"/>
      <c r="BM35" s="737"/>
      <c r="BN35" s="737"/>
      <c r="BO35" s="737"/>
      <c r="BP35" s="737"/>
      <c r="BQ35" s="737"/>
      <c r="BR35" s="737"/>
      <c r="BS35" s="737"/>
      <c r="BT35" s="737"/>
      <c r="BU35" s="737"/>
      <c r="BV35" s="737"/>
      <c r="BW35" s="737"/>
      <c r="BX35" s="737"/>
      <c r="BY35" s="737"/>
      <c r="BZ35" s="737"/>
      <c r="CA35" s="737"/>
      <c r="CB35" s="738"/>
      <c r="CD35" s="708" t="s">
        <v>330</v>
      </c>
      <c r="CE35" s="709"/>
      <c r="CF35" s="709"/>
      <c r="CG35" s="709"/>
      <c r="CH35" s="709"/>
      <c r="CI35" s="709"/>
      <c r="CJ35" s="709"/>
      <c r="CK35" s="709"/>
      <c r="CL35" s="709"/>
      <c r="CM35" s="709"/>
      <c r="CN35" s="709"/>
      <c r="CO35" s="709"/>
      <c r="CP35" s="709"/>
      <c r="CQ35" s="710"/>
      <c r="CR35" s="675">
        <v>15039</v>
      </c>
      <c r="CS35" s="694"/>
      <c r="CT35" s="694"/>
      <c r="CU35" s="694"/>
      <c r="CV35" s="694"/>
      <c r="CW35" s="694"/>
      <c r="CX35" s="694"/>
      <c r="CY35" s="695"/>
      <c r="CZ35" s="678">
        <v>0.1</v>
      </c>
      <c r="DA35" s="696"/>
      <c r="DB35" s="696"/>
      <c r="DC35" s="697"/>
      <c r="DD35" s="681">
        <v>13862</v>
      </c>
      <c r="DE35" s="694"/>
      <c r="DF35" s="694"/>
      <c r="DG35" s="694"/>
      <c r="DH35" s="694"/>
      <c r="DI35" s="694"/>
      <c r="DJ35" s="694"/>
      <c r="DK35" s="695"/>
      <c r="DL35" s="681">
        <v>13728</v>
      </c>
      <c r="DM35" s="694"/>
      <c r="DN35" s="694"/>
      <c r="DO35" s="694"/>
      <c r="DP35" s="694"/>
      <c r="DQ35" s="694"/>
      <c r="DR35" s="694"/>
      <c r="DS35" s="694"/>
      <c r="DT35" s="694"/>
      <c r="DU35" s="694"/>
      <c r="DV35" s="695"/>
      <c r="DW35" s="678">
        <v>0.2</v>
      </c>
      <c r="DX35" s="696"/>
      <c r="DY35" s="696"/>
      <c r="DZ35" s="696"/>
      <c r="EA35" s="696"/>
      <c r="EB35" s="696"/>
      <c r="EC35" s="711"/>
    </row>
    <row r="36" spans="2:133" ht="11.25" customHeight="1" x14ac:dyDescent="0.15">
      <c r="B36" s="672" t="s">
        <v>331</v>
      </c>
      <c r="C36" s="673"/>
      <c r="D36" s="673"/>
      <c r="E36" s="673"/>
      <c r="F36" s="673"/>
      <c r="G36" s="673"/>
      <c r="H36" s="673"/>
      <c r="I36" s="673"/>
      <c r="J36" s="673"/>
      <c r="K36" s="673"/>
      <c r="L36" s="673"/>
      <c r="M36" s="673"/>
      <c r="N36" s="673"/>
      <c r="O36" s="673"/>
      <c r="P36" s="673"/>
      <c r="Q36" s="674"/>
      <c r="R36" s="675">
        <v>403562</v>
      </c>
      <c r="S36" s="676"/>
      <c r="T36" s="676"/>
      <c r="U36" s="676"/>
      <c r="V36" s="676"/>
      <c r="W36" s="676"/>
      <c r="X36" s="676"/>
      <c r="Y36" s="677"/>
      <c r="Z36" s="712">
        <v>3</v>
      </c>
      <c r="AA36" s="712"/>
      <c r="AB36" s="712"/>
      <c r="AC36" s="712"/>
      <c r="AD36" s="713" t="s">
        <v>233</v>
      </c>
      <c r="AE36" s="713"/>
      <c r="AF36" s="713"/>
      <c r="AG36" s="713"/>
      <c r="AH36" s="713"/>
      <c r="AI36" s="713"/>
      <c r="AJ36" s="713"/>
      <c r="AK36" s="713"/>
      <c r="AL36" s="678" t="s">
        <v>129</v>
      </c>
      <c r="AM36" s="679"/>
      <c r="AN36" s="679"/>
      <c r="AO36" s="714"/>
      <c r="AP36" s="229"/>
      <c r="AQ36" s="727" t="s">
        <v>332</v>
      </c>
      <c r="AR36" s="728"/>
      <c r="AS36" s="728"/>
      <c r="AT36" s="728"/>
      <c r="AU36" s="728"/>
      <c r="AV36" s="728"/>
      <c r="AW36" s="728"/>
      <c r="AX36" s="728"/>
      <c r="AY36" s="729"/>
      <c r="AZ36" s="730">
        <v>1608916</v>
      </c>
      <c r="BA36" s="731"/>
      <c r="BB36" s="731"/>
      <c r="BC36" s="731"/>
      <c r="BD36" s="731"/>
      <c r="BE36" s="731"/>
      <c r="BF36" s="732"/>
      <c r="BG36" s="733" t="s">
        <v>333</v>
      </c>
      <c r="BH36" s="734"/>
      <c r="BI36" s="734"/>
      <c r="BJ36" s="734"/>
      <c r="BK36" s="734"/>
      <c r="BL36" s="734"/>
      <c r="BM36" s="734"/>
      <c r="BN36" s="734"/>
      <c r="BO36" s="734"/>
      <c r="BP36" s="734"/>
      <c r="BQ36" s="734"/>
      <c r="BR36" s="734"/>
      <c r="BS36" s="734"/>
      <c r="BT36" s="734"/>
      <c r="BU36" s="735"/>
      <c r="BV36" s="730">
        <v>91839</v>
      </c>
      <c r="BW36" s="731"/>
      <c r="BX36" s="731"/>
      <c r="BY36" s="731"/>
      <c r="BZ36" s="731"/>
      <c r="CA36" s="731"/>
      <c r="CB36" s="732"/>
      <c r="CD36" s="708" t="s">
        <v>334</v>
      </c>
      <c r="CE36" s="709"/>
      <c r="CF36" s="709"/>
      <c r="CG36" s="709"/>
      <c r="CH36" s="709"/>
      <c r="CI36" s="709"/>
      <c r="CJ36" s="709"/>
      <c r="CK36" s="709"/>
      <c r="CL36" s="709"/>
      <c r="CM36" s="709"/>
      <c r="CN36" s="709"/>
      <c r="CO36" s="709"/>
      <c r="CP36" s="709"/>
      <c r="CQ36" s="710"/>
      <c r="CR36" s="675">
        <v>1419971</v>
      </c>
      <c r="CS36" s="676"/>
      <c r="CT36" s="676"/>
      <c r="CU36" s="676"/>
      <c r="CV36" s="676"/>
      <c r="CW36" s="676"/>
      <c r="CX36" s="676"/>
      <c r="CY36" s="677"/>
      <c r="CZ36" s="678">
        <v>11.1</v>
      </c>
      <c r="DA36" s="696"/>
      <c r="DB36" s="696"/>
      <c r="DC36" s="697"/>
      <c r="DD36" s="681">
        <v>1262450</v>
      </c>
      <c r="DE36" s="676"/>
      <c r="DF36" s="676"/>
      <c r="DG36" s="676"/>
      <c r="DH36" s="676"/>
      <c r="DI36" s="676"/>
      <c r="DJ36" s="676"/>
      <c r="DK36" s="677"/>
      <c r="DL36" s="681">
        <v>1075036</v>
      </c>
      <c r="DM36" s="676"/>
      <c r="DN36" s="676"/>
      <c r="DO36" s="676"/>
      <c r="DP36" s="676"/>
      <c r="DQ36" s="676"/>
      <c r="DR36" s="676"/>
      <c r="DS36" s="676"/>
      <c r="DT36" s="676"/>
      <c r="DU36" s="676"/>
      <c r="DV36" s="677"/>
      <c r="DW36" s="678">
        <v>12.9</v>
      </c>
      <c r="DX36" s="696"/>
      <c r="DY36" s="696"/>
      <c r="DZ36" s="696"/>
      <c r="EA36" s="696"/>
      <c r="EB36" s="696"/>
      <c r="EC36" s="711"/>
    </row>
    <row r="37" spans="2:133" ht="11.25" customHeight="1" x14ac:dyDescent="0.15">
      <c r="B37" s="672" t="s">
        <v>335</v>
      </c>
      <c r="C37" s="673"/>
      <c r="D37" s="673"/>
      <c r="E37" s="673"/>
      <c r="F37" s="673"/>
      <c r="G37" s="673"/>
      <c r="H37" s="673"/>
      <c r="I37" s="673"/>
      <c r="J37" s="673"/>
      <c r="K37" s="673"/>
      <c r="L37" s="673"/>
      <c r="M37" s="673"/>
      <c r="N37" s="673"/>
      <c r="O37" s="673"/>
      <c r="P37" s="673"/>
      <c r="Q37" s="674"/>
      <c r="R37" s="675">
        <v>78338</v>
      </c>
      <c r="S37" s="676"/>
      <c r="T37" s="676"/>
      <c r="U37" s="676"/>
      <c r="V37" s="676"/>
      <c r="W37" s="676"/>
      <c r="X37" s="676"/>
      <c r="Y37" s="677"/>
      <c r="Z37" s="712">
        <v>0.6</v>
      </c>
      <c r="AA37" s="712"/>
      <c r="AB37" s="712"/>
      <c r="AC37" s="712"/>
      <c r="AD37" s="713" t="s">
        <v>129</v>
      </c>
      <c r="AE37" s="713"/>
      <c r="AF37" s="713"/>
      <c r="AG37" s="713"/>
      <c r="AH37" s="713"/>
      <c r="AI37" s="713"/>
      <c r="AJ37" s="713"/>
      <c r="AK37" s="713"/>
      <c r="AL37" s="678" t="s">
        <v>177</v>
      </c>
      <c r="AM37" s="679"/>
      <c r="AN37" s="679"/>
      <c r="AO37" s="714"/>
      <c r="AQ37" s="715" t="s">
        <v>336</v>
      </c>
      <c r="AR37" s="716"/>
      <c r="AS37" s="716"/>
      <c r="AT37" s="716"/>
      <c r="AU37" s="716"/>
      <c r="AV37" s="716"/>
      <c r="AW37" s="716"/>
      <c r="AX37" s="716"/>
      <c r="AY37" s="717"/>
      <c r="AZ37" s="675">
        <v>444363</v>
      </c>
      <c r="BA37" s="676"/>
      <c r="BB37" s="676"/>
      <c r="BC37" s="676"/>
      <c r="BD37" s="694"/>
      <c r="BE37" s="694"/>
      <c r="BF37" s="718"/>
      <c r="BG37" s="708" t="s">
        <v>337</v>
      </c>
      <c r="BH37" s="709"/>
      <c r="BI37" s="709"/>
      <c r="BJ37" s="709"/>
      <c r="BK37" s="709"/>
      <c r="BL37" s="709"/>
      <c r="BM37" s="709"/>
      <c r="BN37" s="709"/>
      <c r="BO37" s="709"/>
      <c r="BP37" s="709"/>
      <c r="BQ37" s="709"/>
      <c r="BR37" s="709"/>
      <c r="BS37" s="709"/>
      <c r="BT37" s="709"/>
      <c r="BU37" s="710"/>
      <c r="BV37" s="675">
        <v>-41674</v>
      </c>
      <c r="BW37" s="676"/>
      <c r="BX37" s="676"/>
      <c r="BY37" s="676"/>
      <c r="BZ37" s="676"/>
      <c r="CA37" s="676"/>
      <c r="CB37" s="719"/>
      <c r="CD37" s="708" t="s">
        <v>338</v>
      </c>
      <c r="CE37" s="709"/>
      <c r="CF37" s="709"/>
      <c r="CG37" s="709"/>
      <c r="CH37" s="709"/>
      <c r="CI37" s="709"/>
      <c r="CJ37" s="709"/>
      <c r="CK37" s="709"/>
      <c r="CL37" s="709"/>
      <c r="CM37" s="709"/>
      <c r="CN37" s="709"/>
      <c r="CO37" s="709"/>
      <c r="CP37" s="709"/>
      <c r="CQ37" s="710"/>
      <c r="CR37" s="675">
        <v>746151</v>
      </c>
      <c r="CS37" s="694"/>
      <c r="CT37" s="694"/>
      <c r="CU37" s="694"/>
      <c r="CV37" s="694"/>
      <c r="CW37" s="694"/>
      <c r="CX37" s="694"/>
      <c r="CY37" s="695"/>
      <c r="CZ37" s="678">
        <v>5.8</v>
      </c>
      <c r="DA37" s="696"/>
      <c r="DB37" s="696"/>
      <c r="DC37" s="697"/>
      <c r="DD37" s="681">
        <v>701306</v>
      </c>
      <c r="DE37" s="694"/>
      <c r="DF37" s="694"/>
      <c r="DG37" s="694"/>
      <c r="DH37" s="694"/>
      <c r="DI37" s="694"/>
      <c r="DJ37" s="694"/>
      <c r="DK37" s="695"/>
      <c r="DL37" s="681">
        <v>587144</v>
      </c>
      <c r="DM37" s="694"/>
      <c r="DN37" s="694"/>
      <c r="DO37" s="694"/>
      <c r="DP37" s="694"/>
      <c r="DQ37" s="694"/>
      <c r="DR37" s="694"/>
      <c r="DS37" s="694"/>
      <c r="DT37" s="694"/>
      <c r="DU37" s="694"/>
      <c r="DV37" s="695"/>
      <c r="DW37" s="678">
        <v>7.1</v>
      </c>
      <c r="DX37" s="696"/>
      <c r="DY37" s="696"/>
      <c r="DZ37" s="696"/>
      <c r="EA37" s="696"/>
      <c r="EB37" s="696"/>
      <c r="EC37" s="711"/>
    </row>
    <row r="38" spans="2:133" ht="11.25" customHeight="1" x14ac:dyDescent="0.15">
      <c r="B38" s="672" t="s">
        <v>339</v>
      </c>
      <c r="C38" s="673"/>
      <c r="D38" s="673"/>
      <c r="E38" s="673"/>
      <c r="F38" s="673"/>
      <c r="G38" s="673"/>
      <c r="H38" s="673"/>
      <c r="I38" s="673"/>
      <c r="J38" s="673"/>
      <c r="K38" s="673"/>
      <c r="L38" s="673"/>
      <c r="M38" s="673"/>
      <c r="N38" s="673"/>
      <c r="O38" s="673"/>
      <c r="P38" s="673"/>
      <c r="Q38" s="674"/>
      <c r="R38" s="675">
        <v>412414</v>
      </c>
      <c r="S38" s="676"/>
      <c r="T38" s="676"/>
      <c r="U38" s="676"/>
      <c r="V38" s="676"/>
      <c r="W38" s="676"/>
      <c r="X38" s="676"/>
      <c r="Y38" s="677"/>
      <c r="Z38" s="712">
        <v>3.1</v>
      </c>
      <c r="AA38" s="712"/>
      <c r="AB38" s="712"/>
      <c r="AC38" s="712"/>
      <c r="AD38" s="713">
        <v>3310</v>
      </c>
      <c r="AE38" s="713"/>
      <c r="AF38" s="713"/>
      <c r="AG38" s="713"/>
      <c r="AH38" s="713"/>
      <c r="AI38" s="713"/>
      <c r="AJ38" s="713"/>
      <c r="AK38" s="713"/>
      <c r="AL38" s="678">
        <v>0</v>
      </c>
      <c r="AM38" s="679"/>
      <c r="AN38" s="679"/>
      <c r="AO38" s="714"/>
      <c r="AQ38" s="715" t="s">
        <v>340</v>
      </c>
      <c r="AR38" s="716"/>
      <c r="AS38" s="716"/>
      <c r="AT38" s="716"/>
      <c r="AU38" s="716"/>
      <c r="AV38" s="716"/>
      <c r="AW38" s="716"/>
      <c r="AX38" s="716"/>
      <c r="AY38" s="717"/>
      <c r="AZ38" s="675">
        <v>2175</v>
      </c>
      <c r="BA38" s="676"/>
      <c r="BB38" s="676"/>
      <c r="BC38" s="676"/>
      <c r="BD38" s="694"/>
      <c r="BE38" s="694"/>
      <c r="BF38" s="718"/>
      <c r="BG38" s="708" t="s">
        <v>341</v>
      </c>
      <c r="BH38" s="709"/>
      <c r="BI38" s="709"/>
      <c r="BJ38" s="709"/>
      <c r="BK38" s="709"/>
      <c r="BL38" s="709"/>
      <c r="BM38" s="709"/>
      <c r="BN38" s="709"/>
      <c r="BO38" s="709"/>
      <c r="BP38" s="709"/>
      <c r="BQ38" s="709"/>
      <c r="BR38" s="709"/>
      <c r="BS38" s="709"/>
      <c r="BT38" s="709"/>
      <c r="BU38" s="710"/>
      <c r="BV38" s="675">
        <v>4682</v>
      </c>
      <c r="BW38" s="676"/>
      <c r="BX38" s="676"/>
      <c r="BY38" s="676"/>
      <c r="BZ38" s="676"/>
      <c r="CA38" s="676"/>
      <c r="CB38" s="719"/>
      <c r="CD38" s="708" t="s">
        <v>342</v>
      </c>
      <c r="CE38" s="709"/>
      <c r="CF38" s="709"/>
      <c r="CG38" s="709"/>
      <c r="CH38" s="709"/>
      <c r="CI38" s="709"/>
      <c r="CJ38" s="709"/>
      <c r="CK38" s="709"/>
      <c r="CL38" s="709"/>
      <c r="CM38" s="709"/>
      <c r="CN38" s="709"/>
      <c r="CO38" s="709"/>
      <c r="CP38" s="709"/>
      <c r="CQ38" s="710"/>
      <c r="CR38" s="675">
        <v>1164553</v>
      </c>
      <c r="CS38" s="676"/>
      <c r="CT38" s="676"/>
      <c r="CU38" s="676"/>
      <c r="CV38" s="676"/>
      <c r="CW38" s="676"/>
      <c r="CX38" s="676"/>
      <c r="CY38" s="677"/>
      <c r="CZ38" s="678">
        <v>9.1</v>
      </c>
      <c r="DA38" s="696"/>
      <c r="DB38" s="696"/>
      <c r="DC38" s="697"/>
      <c r="DD38" s="681">
        <v>997248</v>
      </c>
      <c r="DE38" s="676"/>
      <c r="DF38" s="676"/>
      <c r="DG38" s="676"/>
      <c r="DH38" s="676"/>
      <c r="DI38" s="676"/>
      <c r="DJ38" s="676"/>
      <c r="DK38" s="677"/>
      <c r="DL38" s="681">
        <v>842035</v>
      </c>
      <c r="DM38" s="676"/>
      <c r="DN38" s="676"/>
      <c r="DO38" s="676"/>
      <c r="DP38" s="676"/>
      <c r="DQ38" s="676"/>
      <c r="DR38" s="676"/>
      <c r="DS38" s="676"/>
      <c r="DT38" s="676"/>
      <c r="DU38" s="676"/>
      <c r="DV38" s="677"/>
      <c r="DW38" s="678">
        <v>10.1</v>
      </c>
      <c r="DX38" s="696"/>
      <c r="DY38" s="696"/>
      <c r="DZ38" s="696"/>
      <c r="EA38" s="696"/>
      <c r="EB38" s="696"/>
      <c r="EC38" s="711"/>
    </row>
    <row r="39" spans="2:133" ht="11.25" customHeight="1" x14ac:dyDescent="0.15">
      <c r="B39" s="672" t="s">
        <v>343</v>
      </c>
      <c r="C39" s="673"/>
      <c r="D39" s="673"/>
      <c r="E39" s="673"/>
      <c r="F39" s="673"/>
      <c r="G39" s="673"/>
      <c r="H39" s="673"/>
      <c r="I39" s="673"/>
      <c r="J39" s="673"/>
      <c r="K39" s="673"/>
      <c r="L39" s="673"/>
      <c r="M39" s="673"/>
      <c r="N39" s="673"/>
      <c r="O39" s="673"/>
      <c r="P39" s="673"/>
      <c r="Q39" s="674"/>
      <c r="R39" s="675">
        <v>1328200</v>
      </c>
      <c r="S39" s="676"/>
      <c r="T39" s="676"/>
      <c r="U39" s="676"/>
      <c r="V39" s="676"/>
      <c r="W39" s="676"/>
      <c r="X39" s="676"/>
      <c r="Y39" s="677"/>
      <c r="Z39" s="712">
        <v>10</v>
      </c>
      <c r="AA39" s="712"/>
      <c r="AB39" s="712"/>
      <c r="AC39" s="712"/>
      <c r="AD39" s="713" t="s">
        <v>233</v>
      </c>
      <c r="AE39" s="713"/>
      <c r="AF39" s="713"/>
      <c r="AG39" s="713"/>
      <c r="AH39" s="713"/>
      <c r="AI39" s="713"/>
      <c r="AJ39" s="713"/>
      <c r="AK39" s="713"/>
      <c r="AL39" s="678" t="s">
        <v>177</v>
      </c>
      <c r="AM39" s="679"/>
      <c r="AN39" s="679"/>
      <c r="AO39" s="714"/>
      <c r="AQ39" s="715" t="s">
        <v>344</v>
      </c>
      <c r="AR39" s="716"/>
      <c r="AS39" s="716"/>
      <c r="AT39" s="716"/>
      <c r="AU39" s="716"/>
      <c r="AV39" s="716"/>
      <c r="AW39" s="716"/>
      <c r="AX39" s="716"/>
      <c r="AY39" s="717"/>
      <c r="AZ39" s="675" t="s">
        <v>129</v>
      </c>
      <c r="BA39" s="676"/>
      <c r="BB39" s="676"/>
      <c r="BC39" s="676"/>
      <c r="BD39" s="694"/>
      <c r="BE39" s="694"/>
      <c r="BF39" s="718"/>
      <c r="BG39" s="708" t="s">
        <v>345</v>
      </c>
      <c r="BH39" s="709"/>
      <c r="BI39" s="709"/>
      <c r="BJ39" s="709"/>
      <c r="BK39" s="709"/>
      <c r="BL39" s="709"/>
      <c r="BM39" s="709"/>
      <c r="BN39" s="709"/>
      <c r="BO39" s="709"/>
      <c r="BP39" s="709"/>
      <c r="BQ39" s="709"/>
      <c r="BR39" s="709"/>
      <c r="BS39" s="709"/>
      <c r="BT39" s="709"/>
      <c r="BU39" s="710"/>
      <c r="BV39" s="675">
        <v>7597</v>
      </c>
      <c r="BW39" s="676"/>
      <c r="BX39" s="676"/>
      <c r="BY39" s="676"/>
      <c r="BZ39" s="676"/>
      <c r="CA39" s="676"/>
      <c r="CB39" s="719"/>
      <c r="CD39" s="708" t="s">
        <v>346</v>
      </c>
      <c r="CE39" s="709"/>
      <c r="CF39" s="709"/>
      <c r="CG39" s="709"/>
      <c r="CH39" s="709"/>
      <c r="CI39" s="709"/>
      <c r="CJ39" s="709"/>
      <c r="CK39" s="709"/>
      <c r="CL39" s="709"/>
      <c r="CM39" s="709"/>
      <c r="CN39" s="709"/>
      <c r="CO39" s="709"/>
      <c r="CP39" s="709"/>
      <c r="CQ39" s="710"/>
      <c r="CR39" s="675">
        <v>24926</v>
      </c>
      <c r="CS39" s="694"/>
      <c r="CT39" s="694"/>
      <c r="CU39" s="694"/>
      <c r="CV39" s="694"/>
      <c r="CW39" s="694"/>
      <c r="CX39" s="694"/>
      <c r="CY39" s="695"/>
      <c r="CZ39" s="678">
        <v>0.2</v>
      </c>
      <c r="DA39" s="696"/>
      <c r="DB39" s="696"/>
      <c r="DC39" s="697"/>
      <c r="DD39" s="681">
        <v>1654</v>
      </c>
      <c r="DE39" s="694"/>
      <c r="DF39" s="694"/>
      <c r="DG39" s="694"/>
      <c r="DH39" s="694"/>
      <c r="DI39" s="694"/>
      <c r="DJ39" s="694"/>
      <c r="DK39" s="695"/>
      <c r="DL39" s="681" t="s">
        <v>129</v>
      </c>
      <c r="DM39" s="694"/>
      <c r="DN39" s="694"/>
      <c r="DO39" s="694"/>
      <c r="DP39" s="694"/>
      <c r="DQ39" s="694"/>
      <c r="DR39" s="694"/>
      <c r="DS39" s="694"/>
      <c r="DT39" s="694"/>
      <c r="DU39" s="694"/>
      <c r="DV39" s="695"/>
      <c r="DW39" s="678" t="s">
        <v>177</v>
      </c>
      <c r="DX39" s="696"/>
      <c r="DY39" s="696"/>
      <c r="DZ39" s="696"/>
      <c r="EA39" s="696"/>
      <c r="EB39" s="696"/>
      <c r="EC39" s="711"/>
    </row>
    <row r="40" spans="2:133" ht="11.25" customHeight="1" x14ac:dyDescent="0.15">
      <c r="B40" s="672" t="s">
        <v>347</v>
      </c>
      <c r="C40" s="673"/>
      <c r="D40" s="673"/>
      <c r="E40" s="673"/>
      <c r="F40" s="673"/>
      <c r="G40" s="673"/>
      <c r="H40" s="673"/>
      <c r="I40" s="673"/>
      <c r="J40" s="673"/>
      <c r="K40" s="673"/>
      <c r="L40" s="673"/>
      <c r="M40" s="673"/>
      <c r="N40" s="673"/>
      <c r="O40" s="673"/>
      <c r="P40" s="673"/>
      <c r="Q40" s="674"/>
      <c r="R40" s="675" t="s">
        <v>177</v>
      </c>
      <c r="S40" s="676"/>
      <c r="T40" s="676"/>
      <c r="U40" s="676"/>
      <c r="V40" s="676"/>
      <c r="W40" s="676"/>
      <c r="X40" s="676"/>
      <c r="Y40" s="677"/>
      <c r="Z40" s="712" t="s">
        <v>177</v>
      </c>
      <c r="AA40" s="712"/>
      <c r="AB40" s="712"/>
      <c r="AC40" s="712"/>
      <c r="AD40" s="713" t="s">
        <v>177</v>
      </c>
      <c r="AE40" s="713"/>
      <c r="AF40" s="713"/>
      <c r="AG40" s="713"/>
      <c r="AH40" s="713"/>
      <c r="AI40" s="713"/>
      <c r="AJ40" s="713"/>
      <c r="AK40" s="713"/>
      <c r="AL40" s="678" t="s">
        <v>233</v>
      </c>
      <c r="AM40" s="679"/>
      <c r="AN40" s="679"/>
      <c r="AO40" s="714"/>
      <c r="AQ40" s="715" t="s">
        <v>348</v>
      </c>
      <c r="AR40" s="716"/>
      <c r="AS40" s="716"/>
      <c r="AT40" s="716"/>
      <c r="AU40" s="716"/>
      <c r="AV40" s="716"/>
      <c r="AW40" s="716"/>
      <c r="AX40" s="716"/>
      <c r="AY40" s="717"/>
      <c r="AZ40" s="675" t="s">
        <v>233</v>
      </c>
      <c r="BA40" s="676"/>
      <c r="BB40" s="676"/>
      <c r="BC40" s="676"/>
      <c r="BD40" s="694"/>
      <c r="BE40" s="694"/>
      <c r="BF40" s="718"/>
      <c r="BG40" s="720" t="s">
        <v>349</v>
      </c>
      <c r="BH40" s="721"/>
      <c r="BI40" s="721"/>
      <c r="BJ40" s="721"/>
      <c r="BK40" s="721"/>
      <c r="BL40" s="230"/>
      <c r="BM40" s="709" t="s">
        <v>350</v>
      </c>
      <c r="BN40" s="709"/>
      <c r="BO40" s="709"/>
      <c r="BP40" s="709"/>
      <c r="BQ40" s="709"/>
      <c r="BR40" s="709"/>
      <c r="BS40" s="709"/>
      <c r="BT40" s="709"/>
      <c r="BU40" s="710"/>
      <c r="BV40" s="675">
        <v>104</v>
      </c>
      <c r="BW40" s="676"/>
      <c r="BX40" s="676"/>
      <c r="BY40" s="676"/>
      <c r="BZ40" s="676"/>
      <c r="CA40" s="676"/>
      <c r="CB40" s="719"/>
      <c r="CD40" s="708" t="s">
        <v>351</v>
      </c>
      <c r="CE40" s="709"/>
      <c r="CF40" s="709"/>
      <c r="CG40" s="709"/>
      <c r="CH40" s="709"/>
      <c r="CI40" s="709"/>
      <c r="CJ40" s="709"/>
      <c r="CK40" s="709"/>
      <c r="CL40" s="709"/>
      <c r="CM40" s="709"/>
      <c r="CN40" s="709"/>
      <c r="CO40" s="709"/>
      <c r="CP40" s="709"/>
      <c r="CQ40" s="710"/>
      <c r="CR40" s="675">
        <v>314348</v>
      </c>
      <c r="CS40" s="676"/>
      <c r="CT40" s="676"/>
      <c r="CU40" s="676"/>
      <c r="CV40" s="676"/>
      <c r="CW40" s="676"/>
      <c r="CX40" s="676"/>
      <c r="CY40" s="677"/>
      <c r="CZ40" s="678">
        <v>2.5</v>
      </c>
      <c r="DA40" s="696"/>
      <c r="DB40" s="696"/>
      <c r="DC40" s="697"/>
      <c r="DD40" s="681">
        <v>264348</v>
      </c>
      <c r="DE40" s="676"/>
      <c r="DF40" s="676"/>
      <c r="DG40" s="676"/>
      <c r="DH40" s="676"/>
      <c r="DI40" s="676"/>
      <c r="DJ40" s="676"/>
      <c r="DK40" s="677"/>
      <c r="DL40" s="681">
        <v>56796</v>
      </c>
      <c r="DM40" s="676"/>
      <c r="DN40" s="676"/>
      <c r="DO40" s="676"/>
      <c r="DP40" s="676"/>
      <c r="DQ40" s="676"/>
      <c r="DR40" s="676"/>
      <c r="DS40" s="676"/>
      <c r="DT40" s="676"/>
      <c r="DU40" s="676"/>
      <c r="DV40" s="677"/>
      <c r="DW40" s="678">
        <v>0.7</v>
      </c>
      <c r="DX40" s="696"/>
      <c r="DY40" s="696"/>
      <c r="DZ40" s="696"/>
      <c r="EA40" s="696"/>
      <c r="EB40" s="696"/>
      <c r="EC40" s="711"/>
    </row>
    <row r="41" spans="2:133" ht="11.25" customHeight="1" x14ac:dyDescent="0.15">
      <c r="B41" s="672" t="s">
        <v>352</v>
      </c>
      <c r="C41" s="673"/>
      <c r="D41" s="673"/>
      <c r="E41" s="673"/>
      <c r="F41" s="673"/>
      <c r="G41" s="673"/>
      <c r="H41" s="673"/>
      <c r="I41" s="673"/>
      <c r="J41" s="673"/>
      <c r="K41" s="673"/>
      <c r="L41" s="673"/>
      <c r="M41" s="673"/>
      <c r="N41" s="673"/>
      <c r="O41" s="673"/>
      <c r="P41" s="673"/>
      <c r="Q41" s="674"/>
      <c r="R41" s="675">
        <v>414700</v>
      </c>
      <c r="S41" s="676"/>
      <c r="T41" s="676"/>
      <c r="U41" s="676"/>
      <c r="V41" s="676"/>
      <c r="W41" s="676"/>
      <c r="X41" s="676"/>
      <c r="Y41" s="677"/>
      <c r="Z41" s="712">
        <v>3.1</v>
      </c>
      <c r="AA41" s="712"/>
      <c r="AB41" s="712"/>
      <c r="AC41" s="712"/>
      <c r="AD41" s="713" t="s">
        <v>129</v>
      </c>
      <c r="AE41" s="713"/>
      <c r="AF41" s="713"/>
      <c r="AG41" s="713"/>
      <c r="AH41" s="713"/>
      <c r="AI41" s="713"/>
      <c r="AJ41" s="713"/>
      <c r="AK41" s="713"/>
      <c r="AL41" s="678" t="s">
        <v>129</v>
      </c>
      <c r="AM41" s="679"/>
      <c r="AN41" s="679"/>
      <c r="AO41" s="714"/>
      <c r="AQ41" s="715" t="s">
        <v>353</v>
      </c>
      <c r="AR41" s="716"/>
      <c r="AS41" s="716"/>
      <c r="AT41" s="716"/>
      <c r="AU41" s="716"/>
      <c r="AV41" s="716"/>
      <c r="AW41" s="716"/>
      <c r="AX41" s="716"/>
      <c r="AY41" s="717"/>
      <c r="AZ41" s="675">
        <v>350753</v>
      </c>
      <c r="BA41" s="676"/>
      <c r="BB41" s="676"/>
      <c r="BC41" s="676"/>
      <c r="BD41" s="694"/>
      <c r="BE41" s="694"/>
      <c r="BF41" s="718"/>
      <c r="BG41" s="720"/>
      <c r="BH41" s="721"/>
      <c r="BI41" s="721"/>
      <c r="BJ41" s="721"/>
      <c r="BK41" s="721"/>
      <c r="BL41" s="230"/>
      <c r="BM41" s="709" t="s">
        <v>354</v>
      </c>
      <c r="BN41" s="709"/>
      <c r="BO41" s="709"/>
      <c r="BP41" s="709"/>
      <c r="BQ41" s="709"/>
      <c r="BR41" s="709"/>
      <c r="BS41" s="709"/>
      <c r="BT41" s="709"/>
      <c r="BU41" s="710"/>
      <c r="BV41" s="675" t="s">
        <v>177</v>
      </c>
      <c r="BW41" s="676"/>
      <c r="BX41" s="676"/>
      <c r="BY41" s="676"/>
      <c r="BZ41" s="676"/>
      <c r="CA41" s="676"/>
      <c r="CB41" s="719"/>
      <c r="CD41" s="708" t="s">
        <v>355</v>
      </c>
      <c r="CE41" s="709"/>
      <c r="CF41" s="709"/>
      <c r="CG41" s="709"/>
      <c r="CH41" s="709"/>
      <c r="CI41" s="709"/>
      <c r="CJ41" s="709"/>
      <c r="CK41" s="709"/>
      <c r="CL41" s="709"/>
      <c r="CM41" s="709"/>
      <c r="CN41" s="709"/>
      <c r="CO41" s="709"/>
      <c r="CP41" s="709"/>
      <c r="CQ41" s="710"/>
      <c r="CR41" s="675" t="s">
        <v>177</v>
      </c>
      <c r="CS41" s="694"/>
      <c r="CT41" s="694"/>
      <c r="CU41" s="694"/>
      <c r="CV41" s="694"/>
      <c r="CW41" s="694"/>
      <c r="CX41" s="694"/>
      <c r="CY41" s="695"/>
      <c r="CZ41" s="678" t="s">
        <v>233</v>
      </c>
      <c r="DA41" s="696"/>
      <c r="DB41" s="696"/>
      <c r="DC41" s="697"/>
      <c r="DD41" s="681" t="s">
        <v>177</v>
      </c>
      <c r="DE41" s="694"/>
      <c r="DF41" s="694"/>
      <c r="DG41" s="694"/>
      <c r="DH41" s="694"/>
      <c r="DI41" s="694"/>
      <c r="DJ41" s="694"/>
      <c r="DK41" s="695"/>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656" t="s">
        <v>356</v>
      </c>
      <c r="C42" s="657"/>
      <c r="D42" s="657"/>
      <c r="E42" s="657"/>
      <c r="F42" s="657"/>
      <c r="G42" s="657"/>
      <c r="H42" s="657"/>
      <c r="I42" s="657"/>
      <c r="J42" s="657"/>
      <c r="K42" s="657"/>
      <c r="L42" s="657"/>
      <c r="M42" s="657"/>
      <c r="N42" s="657"/>
      <c r="O42" s="657"/>
      <c r="P42" s="657"/>
      <c r="Q42" s="658"/>
      <c r="R42" s="659">
        <v>13346192</v>
      </c>
      <c r="S42" s="698"/>
      <c r="T42" s="698"/>
      <c r="U42" s="698"/>
      <c r="V42" s="698"/>
      <c r="W42" s="698"/>
      <c r="X42" s="698"/>
      <c r="Y42" s="700"/>
      <c r="Z42" s="701">
        <v>100</v>
      </c>
      <c r="AA42" s="701"/>
      <c r="AB42" s="701"/>
      <c r="AC42" s="701"/>
      <c r="AD42" s="702">
        <v>7910979</v>
      </c>
      <c r="AE42" s="702"/>
      <c r="AF42" s="702"/>
      <c r="AG42" s="702"/>
      <c r="AH42" s="702"/>
      <c r="AI42" s="702"/>
      <c r="AJ42" s="702"/>
      <c r="AK42" s="702"/>
      <c r="AL42" s="662">
        <v>100</v>
      </c>
      <c r="AM42" s="703"/>
      <c r="AN42" s="703"/>
      <c r="AO42" s="704"/>
      <c r="AQ42" s="705" t="s">
        <v>357</v>
      </c>
      <c r="AR42" s="706"/>
      <c r="AS42" s="706"/>
      <c r="AT42" s="706"/>
      <c r="AU42" s="706"/>
      <c r="AV42" s="706"/>
      <c r="AW42" s="706"/>
      <c r="AX42" s="706"/>
      <c r="AY42" s="707"/>
      <c r="AZ42" s="659">
        <v>811625</v>
      </c>
      <c r="BA42" s="698"/>
      <c r="BB42" s="698"/>
      <c r="BC42" s="698"/>
      <c r="BD42" s="660"/>
      <c r="BE42" s="660"/>
      <c r="BF42" s="724"/>
      <c r="BG42" s="722"/>
      <c r="BH42" s="723"/>
      <c r="BI42" s="723"/>
      <c r="BJ42" s="723"/>
      <c r="BK42" s="723"/>
      <c r="BL42" s="231"/>
      <c r="BM42" s="725" t="s">
        <v>358</v>
      </c>
      <c r="BN42" s="725"/>
      <c r="BO42" s="725"/>
      <c r="BP42" s="725"/>
      <c r="BQ42" s="725"/>
      <c r="BR42" s="725"/>
      <c r="BS42" s="725"/>
      <c r="BT42" s="725"/>
      <c r="BU42" s="726"/>
      <c r="BV42" s="659">
        <v>298</v>
      </c>
      <c r="BW42" s="698"/>
      <c r="BX42" s="698"/>
      <c r="BY42" s="698"/>
      <c r="BZ42" s="698"/>
      <c r="CA42" s="698"/>
      <c r="CB42" s="699"/>
      <c r="CD42" s="672" t="s">
        <v>359</v>
      </c>
      <c r="CE42" s="673"/>
      <c r="CF42" s="673"/>
      <c r="CG42" s="673"/>
      <c r="CH42" s="673"/>
      <c r="CI42" s="673"/>
      <c r="CJ42" s="673"/>
      <c r="CK42" s="673"/>
      <c r="CL42" s="673"/>
      <c r="CM42" s="673"/>
      <c r="CN42" s="673"/>
      <c r="CO42" s="673"/>
      <c r="CP42" s="673"/>
      <c r="CQ42" s="674"/>
      <c r="CR42" s="675">
        <v>1899947</v>
      </c>
      <c r="CS42" s="676"/>
      <c r="CT42" s="676"/>
      <c r="CU42" s="676"/>
      <c r="CV42" s="676"/>
      <c r="CW42" s="676"/>
      <c r="CX42" s="676"/>
      <c r="CY42" s="677"/>
      <c r="CZ42" s="678">
        <v>14.8</v>
      </c>
      <c r="DA42" s="679"/>
      <c r="DB42" s="679"/>
      <c r="DC42" s="680"/>
      <c r="DD42" s="681">
        <v>575050</v>
      </c>
      <c r="DE42" s="676"/>
      <c r="DF42" s="676"/>
      <c r="DG42" s="676"/>
      <c r="DH42" s="676"/>
      <c r="DI42" s="676"/>
      <c r="DJ42" s="676"/>
      <c r="DK42" s="677"/>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V43" s="232"/>
      <c r="BW43" s="232"/>
      <c r="BX43" s="232"/>
      <c r="BY43" s="232"/>
      <c r="BZ43" s="232"/>
      <c r="CA43" s="232"/>
      <c r="CB43" s="232"/>
      <c r="CD43" s="672" t="s">
        <v>360</v>
      </c>
      <c r="CE43" s="673"/>
      <c r="CF43" s="673"/>
      <c r="CG43" s="673"/>
      <c r="CH43" s="673"/>
      <c r="CI43" s="673"/>
      <c r="CJ43" s="673"/>
      <c r="CK43" s="673"/>
      <c r="CL43" s="673"/>
      <c r="CM43" s="673"/>
      <c r="CN43" s="673"/>
      <c r="CO43" s="673"/>
      <c r="CP43" s="673"/>
      <c r="CQ43" s="674"/>
      <c r="CR43" s="675">
        <v>65349</v>
      </c>
      <c r="CS43" s="694"/>
      <c r="CT43" s="694"/>
      <c r="CU43" s="694"/>
      <c r="CV43" s="694"/>
      <c r="CW43" s="694"/>
      <c r="CX43" s="694"/>
      <c r="CY43" s="695"/>
      <c r="CZ43" s="678">
        <v>0.5</v>
      </c>
      <c r="DA43" s="696"/>
      <c r="DB43" s="696"/>
      <c r="DC43" s="697"/>
      <c r="DD43" s="681">
        <v>65349</v>
      </c>
      <c r="DE43" s="694"/>
      <c r="DF43" s="694"/>
      <c r="DG43" s="694"/>
      <c r="DH43" s="694"/>
      <c r="DI43" s="694"/>
      <c r="DJ43" s="694"/>
      <c r="DK43" s="695"/>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CD44" s="688" t="s">
        <v>309</v>
      </c>
      <c r="CE44" s="689"/>
      <c r="CF44" s="672" t="s">
        <v>361</v>
      </c>
      <c r="CG44" s="673"/>
      <c r="CH44" s="673"/>
      <c r="CI44" s="673"/>
      <c r="CJ44" s="673"/>
      <c r="CK44" s="673"/>
      <c r="CL44" s="673"/>
      <c r="CM44" s="673"/>
      <c r="CN44" s="673"/>
      <c r="CO44" s="673"/>
      <c r="CP44" s="673"/>
      <c r="CQ44" s="674"/>
      <c r="CR44" s="675">
        <v>1899947</v>
      </c>
      <c r="CS44" s="676"/>
      <c r="CT44" s="676"/>
      <c r="CU44" s="676"/>
      <c r="CV44" s="676"/>
      <c r="CW44" s="676"/>
      <c r="CX44" s="676"/>
      <c r="CY44" s="677"/>
      <c r="CZ44" s="678">
        <v>14.8</v>
      </c>
      <c r="DA44" s="679"/>
      <c r="DB44" s="679"/>
      <c r="DC44" s="680"/>
      <c r="DD44" s="681">
        <v>575050</v>
      </c>
      <c r="DE44" s="676"/>
      <c r="DF44" s="676"/>
      <c r="DG44" s="676"/>
      <c r="DH44" s="676"/>
      <c r="DI44" s="676"/>
      <c r="DJ44" s="676"/>
      <c r="DK44" s="677"/>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690"/>
      <c r="CE45" s="691"/>
      <c r="CF45" s="672" t="s">
        <v>362</v>
      </c>
      <c r="CG45" s="673"/>
      <c r="CH45" s="673"/>
      <c r="CI45" s="673"/>
      <c r="CJ45" s="673"/>
      <c r="CK45" s="673"/>
      <c r="CL45" s="673"/>
      <c r="CM45" s="673"/>
      <c r="CN45" s="673"/>
      <c r="CO45" s="673"/>
      <c r="CP45" s="673"/>
      <c r="CQ45" s="674"/>
      <c r="CR45" s="675">
        <v>975816</v>
      </c>
      <c r="CS45" s="694"/>
      <c r="CT45" s="694"/>
      <c r="CU45" s="694"/>
      <c r="CV45" s="694"/>
      <c r="CW45" s="694"/>
      <c r="CX45" s="694"/>
      <c r="CY45" s="695"/>
      <c r="CZ45" s="678">
        <v>7.6</v>
      </c>
      <c r="DA45" s="696"/>
      <c r="DB45" s="696"/>
      <c r="DC45" s="697"/>
      <c r="DD45" s="681">
        <v>121562</v>
      </c>
      <c r="DE45" s="694"/>
      <c r="DF45" s="694"/>
      <c r="DG45" s="694"/>
      <c r="DH45" s="694"/>
      <c r="DI45" s="694"/>
      <c r="DJ45" s="694"/>
      <c r="DK45" s="695"/>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B46" s="224" t="s">
        <v>363</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90"/>
      <c r="CE46" s="691"/>
      <c r="CF46" s="672" t="s">
        <v>364</v>
      </c>
      <c r="CG46" s="673"/>
      <c r="CH46" s="673"/>
      <c r="CI46" s="673"/>
      <c r="CJ46" s="673"/>
      <c r="CK46" s="673"/>
      <c r="CL46" s="673"/>
      <c r="CM46" s="673"/>
      <c r="CN46" s="673"/>
      <c r="CO46" s="673"/>
      <c r="CP46" s="673"/>
      <c r="CQ46" s="674"/>
      <c r="CR46" s="675">
        <v>920831</v>
      </c>
      <c r="CS46" s="676"/>
      <c r="CT46" s="676"/>
      <c r="CU46" s="676"/>
      <c r="CV46" s="676"/>
      <c r="CW46" s="676"/>
      <c r="CX46" s="676"/>
      <c r="CY46" s="677"/>
      <c r="CZ46" s="678">
        <v>7.2</v>
      </c>
      <c r="DA46" s="679"/>
      <c r="DB46" s="679"/>
      <c r="DC46" s="680"/>
      <c r="DD46" s="681">
        <v>451838</v>
      </c>
      <c r="DE46" s="676"/>
      <c r="DF46" s="676"/>
      <c r="DG46" s="676"/>
      <c r="DH46" s="676"/>
      <c r="DI46" s="676"/>
      <c r="DJ46" s="676"/>
      <c r="DK46" s="677"/>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B47" s="234" t="s">
        <v>365</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90"/>
      <c r="CE47" s="691"/>
      <c r="CF47" s="672" t="s">
        <v>366</v>
      </c>
      <c r="CG47" s="673"/>
      <c r="CH47" s="673"/>
      <c r="CI47" s="673"/>
      <c r="CJ47" s="673"/>
      <c r="CK47" s="673"/>
      <c r="CL47" s="673"/>
      <c r="CM47" s="673"/>
      <c r="CN47" s="673"/>
      <c r="CO47" s="673"/>
      <c r="CP47" s="673"/>
      <c r="CQ47" s="674"/>
      <c r="CR47" s="675" t="s">
        <v>233</v>
      </c>
      <c r="CS47" s="694"/>
      <c r="CT47" s="694"/>
      <c r="CU47" s="694"/>
      <c r="CV47" s="694"/>
      <c r="CW47" s="694"/>
      <c r="CX47" s="694"/>
      <c r="CY47" s="695"/>
      <c r="CZ47" s="678" t="s">
        <v>129</v>
      </c>
      <c r="DA47" s="696"/>
      <c r="DB47" s="696"/>
      <c r="DC47" s="697"/>
      <c r="DD47" s="681" t="s">
        <v>129</v>
      </c>
      <c r="DE47" s="694"/>
      <c r="DF47" s="694"/>
      <c r="DG47" s="694"/>
      <c r="DH47" s="694"/>
      <c r="DI47" s="694"/>
      <c r="DJ47" s="694"/>
      <c r="DK47" s="695"/>
      <c r="DL47" s="682"/>
      <c r="DM47" s="683"/>
      <c r="DN47" s="683"/>
      <c r="DO47" s="683"/>
      <c r="DP47" s="683"/>
      <c r="DQ47" s="683"/>
      <c r="DR47" s="683"/>
      <c r="DS47" s="683"/>
      <c r="DT47" s="683"/>
      <c r="DU47" s="683"/>
      <c r="DV47" s="684"/>
      <c r="DW47" s="685"/>
      <c r="DX47" s="686"/>
      <c r="DY47" s="686"/>
      <c r="DZ47" s="686"/>
      <c r="EA47" s="686"/>
      <c r="EB47" s="686"/>
      <c r="EC47" s="687"/>
    </row>
    <row r="48" spans="2:133" x14ac:dyDescent="0.15">
      <c r="B48" s="235" t="s">
        <v>367</v>
      </c>
      <c r="CD48" s="692"/>
      <c r="CE48" s="693"/>
      <c r="CF48" s="672" t="s">
        <v>368</v>
      </c>
      <c r="CG48" s="673"/>
      <c r="CH48" s="673"/>
      <c r="CI48" s="673"/>
      <c r="CJ48" s="673"/>
      <c r="CK48" s="673"/>
      <c r="CL48" s="673"/>
      <c r="CM48" s="673"/>
      <c r="CN48" s="673"/>
      <c r="CO48" s="673"/>
      <c r="CP48" s="673"/>
      <c r="CQ48" s="674"/>
      <c r="CR48" s="675" t="s">
        <v>129</v>
      </c>
      <c r="CS48" s="676"/>
      <c r="CT48" s="676"/>
      <c r="CU48" s="676"/>
      <c r="CV48" s="676"/>
      <c r="CW48" s="676"/>
      <c r="CX48" s="676"/>
      <c r="CY48" s="677"/>
      <c r="CZ48" s="678" t="s">
        <v>233</v>
      </c>
      <c r="DA48" s="679"/>
      <c r="DB48" s="679"/>
      <c r="DC48" s="680"/>
      <c r="DD48" s="681" t="s">
        <v>129</v>
      </c>
      <c r="DE48" s="676"/>
      <c r="DF48" s="676"/>
      <c r="DG48" s="676"/>
      <c r="DH48" s="676"/>
      <c r="DI48" s="676"/>
      <c r="DJ48" s="676"/>
      <c r="DK48" s="677"/>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56" t="s">
        <v>369</v>
      </c>
      <c r="CE49" s="657"/>
      <c r="CF49" s="657"/>
      <c r="CG49" s="657"/>
      <c r="CH49" s="657"/>
      <c r="CI49" s="657"/>
      <c r="CJ49" s="657"/>
      <c r="CK49" s="657"/>
      <c r="CL49" s="657"/>
      <c r="CM49" s="657"/>
      <c r="CN49" s="657"/>
      <c r="CO49" s="657"/>
      <c r="CP49" s="657"/>
      <c r="CQ49" s="658"/>
      <c r="CR49" s="659">
        <v>12798782</v>
      </c>
      <c r="CS49" s="660"/>
      <c r="CT49" s="660"/>
      <c r="CU49" s="660"/>
      <c r="CV49" s="660"/>
      <c r="CW49" s="660"/>
      <c r="CX49" s="660"/>
      <c r="CY49" s="661"/>
      <c r="CZ49" s="662">
        <v>100</v>
      </c>
      <c r="DA49" s="663"/>
      <c r="DB49" s="663"/>
      <c r="DC49" s="664"/>
      <c r="DD49" s="665">
        <v>8849550</v>
      </c>
      <c r="DE49" s="660"/>
      <c r="DF49" s="660"/>
      <c r="DG49" s="660"/>
      <c r="DH49" s="660"/>
      <c r="DI49" s="660"/>
      <c r="DJ49" s="660"/>
      <c r="DK49" s="661"/>
      <c r="DL49" s="666"/>
      <c r="DM49" s="667"/>
      <c r="DN49" s="667"/>
      <c r="DO49" s="667"/>
      <c r="DP49" s="667"/>
      <c r="DQ49" s="667"/>
      <c r="DR49" s="667"/>
      <c r="DS49" s="667"/>
      <c r="DT49" s="667"/>
      <c r="DU49" s="667"/>
      <c r="DV49" s="668"/>
      <c r="DW49" s="669"/>
      <c r="DX49" s="670"/>
      <c r="DY49" s="670"/>
      <c r="DZ49" s="670"/>
      <c r="EA49" s="670"/>
      <c r="EB49" s="670"/>
      <c r="EC49" s="671"/>
    </row>
  </sheetData>
  <sheetProtection algorithmName="SHA-512" hashValue="RD3PP0BWN2k8v09yAcQxh6PoNj3cRpqMf/IsKtSOZ/usx54rgUZQuir9kjtCgJrngiVHRJ3yJ0JGX+ReOAGvlw==" saltValue="QisumUWvxsXY0cIIlaMWw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370</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99" t="s">
        <v>371</v>
      </c>
      <c r="DK2" s="1200"/>
      <c r="DL2" s="1200"/>
      <c r="DM2" s="1200"/>
      <c r="DN2" s="1200"/>
      <c r="DO2" s="1201"/>
      <c r="DP2" s="244"/>
      <c r="DQ2" s="1199" t="s">
        <v>372</v>
      </c>
      <c r="DR2" s="1200"/>
      <c r="DS2" s="1200"/>
      <c r="DT2" s="1200"/>
      <c r="DU2" s="1200"/>
      <c r="DV2" s="1200"/>
      <c r="DW2" s="1200"/>
      <c r="DX2" s="1200"/>
      <c r="DY2" s="1200"/>
      <c r="DZ2" s="1201"/>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52" t="s">
        <v>373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47"/>
      <c r="BA4" s="247"/>
      <c r="BB4" s="247"/>
      <c r="BC4" s="247"/>
      <c r="BD4" s="247"/>
      <c r="BE4" s="248"/>
      <c r="BF4" s="248"/>
      <c r="BG4" s="248"/>
      <c r="BH4" s="248"/>
      <c r="BI4" s="248"/>
      <c r="BJ4" s="248"/>
      <c r="BK4" s="248"/>
      <c r="BL4" s="248"/>
      <c r="BM4" s="248"/>
      <c r="BN4" s="248"/>
      <c r="BO4" s="248"/>
      <c r="BP4" s="248"/>
      <c r="BQ4" s="247" t="s">
        <v>374</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85" t="s">
        <v>375</v>
      </c>
      <c r="B5" s="1086"/>
      <c r="C5" s="1086"/>
      <c r="D5" s="1086"/>
      <c r="E5" s="1086"/>
      <c r="F5" s="1086"/>
      <c r="G5" s="1086"/>
      <c r="H5" s="1086"/>
      <c r="I5" s="1086"/>
      <c r="J5" s="1086"/>
      <c r="K5" s="1086"/>
      <c r="L5" s="1086"/>
      <c r="M5" s="1086"/>
      <c r="N5" s="1086"/>
      <c r="O5" s="1086"/>
      <c r="P5" s="1087"/>
      <c r="Q5" s="1091" t="s">
        <v>376</v>
      </c>
      <c r="R5" s="1092"/>
      <c r="S5" s="1092"/>
      <c r="T5" s="1092"/>
      <c r="U5" s="1093"/>
      <c r="V5" s="1091" t="s">
        <v>377</v>
      </c>
      <c r="W5" s="1092"/>
      <c r="X5" s="1092"/>
      <c r="Y5" s="1092"/>
      <c r="Z5" s="1093"/>
      <c r="AA5" s="1091" t="s">
        <v>378</v>
      </c>
      <c r="AB5" s="1092"/>
      <c r="AC5" s="1092"/>
      <c r="AD5" s="1092"/>
      <c r="AE5" s="1092"/>
      <c r="AF5" s="1202" t="s">
        <v>379</v>
      </c>
      <c r="AG5" s="1092"/>
      <c r="AH5" s="1092"/>
      <c r="AI5" s="1092"/>
      <c r="AJ5" s="1107"/>
      <c r="AK5" s="1092" t="s">
        <v>380</v>
      </c>
      <c r="AL5" s="1092"/>
      <c r="AM5" s="1092"/>
      <c r="AN5" s="1092"/>
      <c r="AO5" s="1093"/>
      <c r="AP5" s="1091" t="s">
        <v>381</v>
      </c>
      <c r="AQ5" s="1092"/>
      <c r="AR5" s="1092"/>
      <c r="AS5" s="1092"/>
      <c r="AT5" s="1093"/>
      <c r="AU5" s="1091" t="s">
        <v>382</v>
      </c>
      <c r="AV5" s="1092"/>
      <c r="AW5" s="1092"/>
      <c r="AX5" s="1092"/>
      <c r="AY5" s="1107"/>
      <c r="AZ5" s="251"/>
      <c r="BA5" s="251"/>
      <c r="BB5" s="251"/>
      <c r="BC5" s="251"/>
      <c r="BD5" s="251"/>
      <c r="BE5" s="252"/>
      <c r="BF5" s="252"/>
      <c r="BG5" s="252"/>
      <c r="BH5" s="252"/>
      <c r="BI5" s="252"/>
      <c r="BJ5" s="252"/>
      <c r="BK5" s="252"/>
      <c r="BL5" s="252"/>
      <c r="BM5" s="252"/>
      <c r="BN5" s="252"/>
      <c r="BO5" s="252"/>
      <c r="BP5" s="252"/>
      <c r="BQ5" s="1085" t="s">
        <v>383</v>
      </c>
      <c r="BR5" s="1086"/>
      <c r="BS5" s="1086"/>
      <c r="BT5" s="1086"/>
      <c r="BU5" s="1086"/>
      <c r="BV5" s="1086"/>
      <c r="BW5" s="1086"/>
      <c r="BX5" s="1086"/>
      <c r="BY5" s="1086"/>
      <c r="BZ5" s="1086"/>
      <c r="CA5" s="1086"/>
      <c r="CB5" s="1086"/>
      <c r="CC5" s="1086"/>
      <c r="CD5" s="1086"/>
      <c r="CE5" s="1086"/>
      <c r="CF5" s="1086"/>
      <c r="CG5" s="1087"/>
      <c r="CH5" s="1091" t="s">
        <v>384</v>
      </c>
      <c r="CI5" s="1092"/>
      <c r="CJ5" s="1092"/>
      <c r="CK5" s="1092"/>
      <c r="CL5" s="1093"/>
      <c r="CM5" s="1091" t="s">
        <v>385</v>
      </c>
      <c r="CN5" s="1092"/>
      <c r="CO5" s="1092"/>
      <c r="CP5" s="1092"/>
      <c r="CQ5" s="1093"/>
      <c r="CR5" s="1091" t="s">
        <v>386</v>
      </c>
      <c r="CS5" s="1092"/>
      <c r="CT5" s="1092"/>
      <c r="CU5" s="1092"/>
      <c r="CV5" s="1093"/>
      <c r="CW5" s="1091" t="s">
        <v>387</v>
      </c>
      <c r="CX5" s="1092"/>
      <c r="CY5" s="1092"/>
      <c r="CZ5" s="1092"/>
      <c r="DA5" s="1093"/>
      <c r="DB5" s="1091" t="s">
        <v>388</v>
      </c>
      <c r="DC5" s="1092"/>
      <c r="DD5" s="1092"/>
      <c r="DE5" s="1092"/>
      <c r="DF5" s="1093"/>
      <c r="DG5" s="1187" t="s">
        <v>389</v>
      </c>
      <c r="DH5" s="1188"/>
      <c r="DI5" s="1188"/>
      <c r="DJ5" s="1188"/>
      <c r="DK5" s="1189"/>
      <c r="DL5" s="1187" t="s">
        <v>390</v>
      </c>
      <c r="DM5" s="1188"/>
      <c r="DN5" s="1188"/>
      <c r="DO5" s="1188"/>
      <c r="DP5" s="1189"/>
      <c r="DQ5" s="1091" t="s">
        <v>391</v>
      </c>
      <c r="DR5" s="1092"/>
      <c r="DS5" s="1092"/>
      <c r="DT5" s="1092"/>
      <c r="DU5" s="1093"/>
      <c r="DV5" s="1091" t="s">
        <v>382</v>
      </c>
      <c r="DW5" s="1092"/>
      <c r="DX5" s="1092"/>
      <c r="DY5" s="1092"/>
      <c r="DZ5" s="1107"/>
      <c r="EA5" s="249"/>
    </row>
    <row r="6" spans="1:131" s="250"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3"/>
      <c r="AG6" s="1095"/>
      <c r="AH6" s="1095"/>
      <c r="AI6" s="1095"/>
      <c r="AJ6" s="1108"/>
      <c r="AK6" s="1095"/>
      <c r="AL6" s="1095"/>
      <c r="AM6" s="1095"/>
      <c r="AN6" s="1095"/>
      <c r="AO6" s="1096"/>
      <c r="AP6" s="1094"/>
      <c r="AQ6" s="1095"/>
      <c r="AR6" s="1095"/>
      <c r="AS6" s="1095"/>
      <c r="AT6" s="1096"/>
      <c r="AU6" s="1094"/>
      <c r="AV6" s="1095"/>
      <c r="AW6" s="1095"/>
      <c r="AX6" s="1095"/>
      <c r="AY6" s="1108"/>
      <c r="AZ6" s="247"/>
      <c r="BA6" s="247"/>
      <c r="BB6" s="247"/>
      <c r="BC6" s="247"/>
      <c r="BD6" s="247"/>
      <c r="BE6" s="248"/>
      <c r="BF6" s="248"/>
      <c r="BG6" s="248"/>
      <c r="BH6" s="248"/>
      <c r="BI6" s="248"/>
      <c r="BJ6" s="248"/>
      <c r="BK6" s="248"/>
      <c r="BL6" s="248"/>
      <c r="BM6" s="248"/>
      <c r="BN6" s="248"/>
      <c r="BO6" s="248"/>
      <c r="BP6" s="248"/>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0"/>
      <c r="DH6" s="1191"/>
      <c r="DI6" s="1191"/>
      <c r="DJ6" s="1191"/>
      <c r="DK6" s="1192"/>
      <c r="DL6" s="1190"/>
      <c r="DM6" s="1191"/>
      <c r="DN6" s="1191"/>
      <c r="DO6" s="1191"/>
      <c r="DP6" s="1192"/>
      <c r="DQ6" s="1094"/>
      <c r="DR6" s="1095"/>
      <c r="DS6" s="1095"/>
      <c r="DT6" s="1095"/>
      <c r="DU6" s="1096"/>
      <c r="DV6" s="1094"/>
      <c r="DW6" s="1095"/>
      <c r="DX6" s="1095"/>
      <c r="DY6" s="1095"/>
      <c r="DZ6" s="1108"/>
      <c r="EA6" s="249"/>
    </row>
    <row r="7" spans="1:131" s="250" customFormat="1" ht="26.25" customHeight="1" thickTop="1" x14ac:dyDescent="0.15">
      <c r="A7" s="253">
        <v>1</v>
      </c>
      <c r="B7" s="1139" t="s">
        <v>392</v>
      </c>
      <c r="C7" s="1140"/>
      <c r="D7" s="1140"/>
      <c r="E7" s="1140"/>
      <c r="F7" s="1140"/>
      <c r="G7" s="1140"/>
      <c r="H7" s="1140"/>
      <c r="I7" s="1140"/>
      <c r="J7" s="1140"/>
      <c r="K7" s="1140"/>
      <c r="L7" s="1140"/>
      <c r="M7" s="1140"/>
      <c r="N7" s="1140"/>
      <c r="O7" s="1140"/>
      <c r="P7" s="1141"/>
      <c r="Q7" s="1193">
        <v>13346</v>
      </c>
      <c r="R7" s="1194"/>
      <c r="S7" s="1194"/>
      <c r="T7" s="1194"/>
      <c r="U7" s="1194"/>
      <c r="V7" s="1194">
        <v>12799</v>
      </c>
      <c r="W7" s="1194"/>
      <c r="X7" s="1194"/>
      <c r="Y7" s="1194"/>
      <c r="Z7" s="1194"/>
      <c r="AA7" s="1194">
        <v>547</v>
      </c>
      <c r="AB7" s="1194"/>
      <c r="AC7" s="1194"/>
      <c r="AD7" s="1194"/>
      <c r="AE7" s="1195"/>
      <c r="AF7" s="1196">
        <v>407</v>
      </c>
      <c r="AG7" s="1197"/>
      <c r="AH7" s="1197"/>
      <c r="AI7" s="1197"/>
      <c r="AJ7" s="1198"/>
      <c r="AK7" s="1180">
        <v>404</v>
      </c>
      <c r="AL7" s="1181"/>
      <c r="AM7" s="1181"/>
      <c r="AN7" s="1181"/>
      <c r="AO7" s="1181"/>
      <c r="AP7" s="1181">
        <v>9583</v>
      </c>
      <c r="AQ7" s="1181"/>
      <c r="AR7" s="1181"/>
      <c r="AS7" s="1181"/>
      <c r="AT7" s="1181"/>
      <c r="AU7" s="1182"/>
      <c r="AV7" s="1182"/>
      <c r="AW7" s="1182"/>
      <c r="AX7" s="1182"/>
      <c r="AY7" s="1183"/>
      <c r="AZ7" s="247"/>
      <c r="BA7" s="247"/>
      <c r="BB7" s="247"/>
      <c r="BC7" s="247"/>
      <c r="BD7" s="247"/>
      <c r="BE7" s="248"/>
      <c r="BF7" s="248"/>
      <c r="BG7" s="248"/>
      <c r="BH7" s="248"/>
      <c r="BI7" s="248"/>
      <c r="BJ7" s="248"/>
      <c r="BK7" s="248"/>
      <c r="BL7" s="248"/>
      <c r="BM7" s="248"/>
      <c r="BN7" s="248"/>
      <c r="BO7" s="248"/>
      <c r="BP7" s="248"/>
      <c r="BQ7" s="254">
        <v>1</v>
      </c>
      <c r="BR7" s="255"/>
      <c r="BS7" s="1184" t="s">
        <v>603</v>
      </c>
      <c r="BT7" s="1185"/>
      <c r="BU7" s="1185"/>
      <c r="BV7" s="1185"/>
      <c r="BW7" s="1185"/>
      <c r="BX7" s="1185"/>
      <c r="BY7" s="1185"/>
      <c r="BZ7" s="1185"/>
      <c r="CA7" s="1185"/>
      <c r="CB7" s="1185"/>
      <c r="CC7" s="1185"/>
      <c r="CD7" s="1185"/>
      <c r="CE7" s="1185"/>
      <c r="CF7" s="1185"/>
      <c r="CG7" s="1186"/>
      <c r="CH7" s="1177">
        <v>2</v>
      </c>
      <c r="CI7" s="1178"/>
      <c r="CJ7" s="1178"/>
      <c r="CK7" s="1178"/>
      <c r="CL7" s="1179"/>
      <c r="CM7" s="1177">
        <v>26</v>
      </c>
      <c r="CN7" s="1178"/>
      <c r="CO7" s="1178"/>
      <c r="CP7" s="1178"/>
      <c r="CQ7" s="1179"/>
      <c r="CR7" s="1177">
        <v>3</v>
      </c>
      <c r="CS7" s="1178"/>
      <c r="CT7" s="1178"/>
      <c r="CU7" s="1178"/>
      <c r="CV7" s="1179"/>
      <c r="CW7" s="1177" t="s">
        <v>594</v>
      </c>
      <c r="CX7" s="1178"/>
      <c r="CY7" s="1178"/>
      <c r="CZ7" s="1178"/>
      <c r="DA7" s="1179"/>
      <c r="DB7" s="1177" t="s">
        <v>604</v>
      </c>
      <c r="DC7" s="1178"/>
      <c r="DD7" s="1178"/>
      <c r="DE7" s="1178"/>
      <c r="DF7" s="1179"/>
      <c r="DG7" s="1177" t="s">
        <v>604</v>
      </c>
      <c r="DH7" s="1178"/>
      <c r="DI7" s="1178"/>
      <c r="DJ7" s="1178"/>
      <c r="DK7" s="1179"/>
      <c r="DL7" s="1177" t="s">
        <v>604</v>
      </c>
      <c r="DM7" s="1178"/>
      <c r="DN7" s="1178"/>
      <c r="DO7" s="1178"/>
      <c r="DP7" s="1179"/>
      <c r="DQ7" s="1177" t="s">
        <v>604</v>
      </c>
      <c r="DR7" s="1178"/>
      <c r="DS7" s="1178"/>
      <c r="DT7" s="1178"/>
      <c r="DU7" s="1179"/>
      <c r="DV7" s="1204"/>
      <c r="DW7" s="1205"/>
      <c r="DX7" s="1205"/>
      <c r="DY7" s="1205"/>
      <c r="DZ7" s="1206"/>
      <c r="EA7" s="249"/>
    </row>
    <row r="8" spans="1:131" s="250" customFormat="1" ht="26.25" customHeight="1" x14ac:dyDescent="0.15">
      <c r="A8" s="256">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5"/>
      <c r="AL8" s="1176"/>
      <c r="AM8" s="1176"/>
      <c r="AN8" s="1176"/>
      <c r="AO8" s="1176"/>
      <c r="AP8" s="1176"/>
      <c r="AQ8" s="1176"/>
      <c r="AR8" s="1176"/>
      <c r="AS8" s="1176"/>
      <c r="AT8" s="1176"/>
      <c r="AU8" s="1173"/>
      <c r="AV8" s="1173"/>
      <c r="AW8" s="1173"/>
      <c r="AX8" s="1173"/>
      <c r="AY8" s="1174"/>
      <c r="AZ8" s="247"/>
      <c r="BA8" s="247"/>
      <c r="BB8" s="247"/>
      <c r="BC8" s="247"/>
      <c r="BD8" s="247"/>
      <c r="BE8" s="248"/>
      <c r="BF8" s="248"/>
      <c r="BG8" s="248"/>
      <c r="BH8" s="248"/>
      <c r="BI8" s="248"/>
      <c r="BJ8" s="248"/>
      <c r="BK8" s="248"/>
      <c r="BL8" s="248"/>
      <c r="BM8" s="248"/>
      <c r="BN8" s="248"/>
      <c r="BO8" s="248"/>
      <c r="BP8" s="248"/>
      <c r="BQ8" s="257">
        <v>2</v>
      </c>
      <c r="BR8" s="258"/>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49"/>
    </row>
    <row r="9" spans="1:131" s="250" customFormat="1" ht="26.25" customHeight="1" x14ac:dyDescent="0.15">
      <c r="A9" s="256">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5"/>
      <c r="AL9" s="1176"/>
      <c r="AM9" s="1176"/>
      <c r="AN9" s="1176"/>
      <c r="AO9" s="1176"/>
      <c r="AP9" s="1176"/>
      <c r="AQ9" s="1176"/>
      <c r="AR9" s="1176"/>
      <c r="AS9" s="1176"/>
      <c r="AT9" s="1176"/>
      <c r="AU9" s="1173"/>
      <c r="AV9" s="1173"/>
      <c r="AW9" s="1173"/>
      <c r="AX9" s="1173"/>
      <c r="AY9" s="1174"/>
      <c r="AZ9" s="247"/>
      <c r="BA9" s="247"/>
      <c r="BB9" s="247"/>
      <c r="BC9" s="247"/>
      <c r="BD9" s="247"/>
      <c r="BE9" s="248"/>
      <c r="BF9" s="248"/>
      <c r="BG9" s="248"/>
      <c r="BH9" s="248"/>
      <c r="BI9" s="248"/>
      <c r="BJ9" s="248"/>
      <c r="BK9" s="248"/>
      <c r="BL9" s="248"/>
      <c r="BM9" s="248"/>
      <c r="BN9" s="248"/>
      <c r="BO9" s="248"/>
      <c r="BP9" s="248"/>
      <c r="BQ9" s="257">
        <v>3</v>
      </c>
      <c r="BR9" s="258"/>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49"/>
    </row>
    <row r="10" spans="1:131" s="250" customFormat="1" ht="26.25" customHeight="1" x14ac:dyDescent="0.15">
      <c r="A10" s="256">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5"/>
      <c r="AL10" s="1176"/>
      <c r="AM10" s="1176"/>
      <c r="AN10" s="1176"/>
      <c r="AO10" s="1176"/>
      <c r="AP10" s="1176"/>
      <c r="AQ10" s="1176"/>
      <c r="AR10" s="1176"/>
      <c r="AS10" s="1176"/>
      <c r="AT10" s="1176"/>
      <c r="AU10" s="1173"/>
      <c r="AV10" s="1173"/>
      <c r="AW10" s="1173"/>
      <c r="AX10" s="1173"/>
      <c r="AY10" s="1174"/>
      <c r="AZ10" s="247"/>
      <c r="BA10" s="247"/>
      <c r="BB10" s="247"/>
      <c r="BC10" s="247"/>
      <c r="BD10" s="247"/>
      <c r="BE10" s="248"/>
      <c r="BF10" s="248"/>
      <c r="BG10" s="248"/>
      <c r="BH10" s="248"/>
      <c r="BI10" s="248"/>
      <c r="BJ10" s="248"/>
      <c r="BK10" s="248"/>
      <c r="BL10" s="248"/>
      <c r="BM10" s="248"/>
      <c r="BN10" s="248"/>
      <c r="BO10" s="248"/>
      <c r="BP10" s="248"/>
      <c r="BQ10" s="257">
        <v>4</v>
      </c>
      <c r="BR10" s="258"/>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49"/>
    </row>
    <row r="11" spans="1:131" s="250" customFormat="1" ht="26.25" customHeight="1" x14ac:dyDescent="0.15">
      <c r="A11" s="256">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5"/>
      <c r="AL11" s="1176"/>
      <c r="AM11" s="1176"/>
      <c r="AN11" s="1176"/>
      <c r="AO11" s="1176"/>
      <c r="AP11" s="1176"/>
      <c r="AQ11" s="1176"/>
      <c r="AR11" s="1176"/>
      <c r="AS11" s="1176"/>
      <c r="AT11" s="1176"/>
      <c r="AU11" s="1173"/>
      <c r="AV11" s="1173"/>
      <c r="AW11" s="1173"/>
      <c r="AX11" s="1173"/>
      <c r="AY11" s="1174"/>
      <c r="AZ11" s="247"/>
      <c r="BA11" s="247"/>
      <c r="BB11" s="247"/>
      <c r="BC11" s="247"/>
      <c r="BD11" s="247"/>
      <c r="BE11" s="248"/>
      <c r="BF11" s="248"/>
      <c r="BG11" s="248"/>
      <c r="BH11" s="248"/>
      <c r="BI11" s="248"/>
      <c r="BJ11" s="248"/>
      <c r="BK11" s="248"/>
      <c r="BL11" s="248"/>
      <c r="BM11" s="248"/>
      <c r="BN11" s="248"/>
      <c r="BO11" s="248"/>
      <c r="BP11" s="248"/>
      <c r="BQ11" s="257">
        <v>5</v>
      </c>
      <c r="BR11" s="258"/>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49"/>
    </row>
    <row r="12" spans="1:131" s="250" customFormat="1" ht="26.25" customHeight="1" x14ac:dyDescent="0.15">
      <c r="A12" s="256">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5"/>
      <c r="AL12" s="1176"/>
      <c r="AM12" s="1176"/>
      <c r="AN12" s="1176"/>
      <c r="AO12" s="1176"/>
      <c r="AP12" s="1176"/>
      <c r="AQ12" s="1176"/>
      <c r="AR12" s="1176"/>
      <c r="AS12" s="1176"/>
      <c r="AT12" s="1176"/>
      <c r="AU12" s="1173"/>
      <c r="AV12" s="1173"/>
      <c r="AW12" s="1173"/>
      <c r="AX12" s="1173"/>
      <c r="AY12" s="1174"/>
      <c r="AZ12" s="247"/>
      <c r="BA12" s="247"/>
      <c r="BB12" s="247"/>
      <c r="BC12" s="247"/>
      <c r="BD12" s="247"/>
      <c r="BE12" s="248"/>
      <c r="BF12" s="248"/>
      <c r="BG12" s="248"/>
      <c r="BH12" s="248"/>
      <c r="BI12" s="248"/>
      <c r="BJ12" s="248"/>
      <c r="BK12" s="248"/>
      <c r="BL12" s="248"/>
      <c r="BM12" s="248"/>
      <c r="BN12" s="248"/>
      <c r="BO12" s="248"/>
      <c r="BP12" s="248"/>
      <c r="BQ12" s="257">
        <v>6</v>
      </c>
      <c r="BR12" s="258"/>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49"/>
    </row>
    <row r="13" spans="1:131" s="250" customFormat="1" ht="26.25" customHeight="1" x14ac:dyDescent="0.15">
      <c r="A13" s="256">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5"/>
      <c r="AL13" s="1176"/>
      <c r="AM13" s="1176"/>
      <c r="AN13" s="1176"/>
      <c r="AO13" s="1176"/>
      <c r="AP13" s="1176"/>
      <c r="AQ13" s="1176"/>
      <c r="AR13" s="1176"/>
      <c r="AS13" s="1176"/>
      <c r="AT13" s="1176"/>
      <c r="AU13" s="1173"/>
      <c r="AV13" s="1173"/>
      <c r="AW13" s="1173"/>
      <c r="AX13" s="1173"/>
      <c r="AY13" s="1174"/>
      <c r="AZ13" s="247"/>
      <c r="BA13" s="247"/>
      <c r="BB13" s="247"/>
      <c r="BC13" s="247"/>
      <c r="BD13" s="247"/>
      <c r="BE13" s="248"/>
      <c r="BF13" s="248"/>
      <c r="BG13" s="248"/>
      <c r="BH13" s="248"/>
      <c r="BI13" s="248"/>
      <c r="BJ13" s="248"/>
      <c r="BK13" s="248"/>
      <c r="BL13" s="248"/>
      <c r="BM13" s="248"/>
      <c r="BN13" s="248"/>
      <c r="BO13" s="248"/>
      <c r="BP13" s="248"/>
      <c r="BQ13" s="257">
        <v>7</v>
      </c>
      <c r="BR13" s="258"/>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49"/>
    </row>
    <row r="14" spans="1:131" s="250" customFormat="1" ht="26.25" customHeight="1" x14ac:dyDescent="0.15">
      <c r="A14" s="256">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5"/>
      <c r="AL14" s="1176"/>
      <c r="AM14" s="1176"/>
      <c r="AN14" s="1176"/>
      <c r="AO14" s="1176"/>
      <c r="AP14" s="1176"/>
      <c r="AQ14" s="1176"/>
      <c r="AR14" s="1176"/>
      <c r="AS14" s="1176"/>
      <c r="AT14" s="1176"/>
      <c r="AU14" s="1173"/>
      <c r="AV14" s="1173"/>
      <c r="AW14" s="1173"/>
      <c r="AX14" s="1173"/>
      <c r="AY14" s="1174"/>
      <c r="AZ14" s="247"/>
      <c r="BA14" s="247"/>
      <c r="BB14" s="247"/>
      <c r="BC14" s="247"/>
      <c r="BD14" s="247"/>
      <c r="BE14" s="248"/>
      <c r="BF14" s="248"/>
      <c r="BG14" s="248"/>
      <c r="BH14" s="248"/>
      <c r="BI14" s="248"/>
      <c r="BJ14" s="248"/>
      <c r="BK14" s="248"/>
      <c r="BL14" s="248"/>
      <c r="BM14" s="248"/>
      <c r="BN14" s="248"/>
      <c r="BO14" s="248"/>
      <c r="BP14" s="248"/>
      <c r="BQ14" s="257">
        <v>8</v>
      </c>
      <c r="BR14" s="258"/>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49"/>
    </row>
    <row r="15" spans="1:131" s="250" customFormat="1" ht="26.25" customHeight="1" x14ac:dyDescent="0.15">
      <c r="A15" s="256">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5"/>
      <c r="AL15" s="1176"/>
      <c r="AM15" s="1176"/>
      <c r="AN15" s="1176"/>
      <c r="AO15" s="1176"/>
      <c r="AP15" s="1176"/>
      <c r="AQ15" s="1176"/>
      <c r="AR15" s="1176"/>
      <c r="AS15" s="1176"/>
      <c r="AT15" s="1176"/>
      <c r="AU15" s="1173"/>
      <c r="AV15" s="1173"/>
      <c r="AW15" s="1173"/>
      <c r="AX15" s="1173"/>
      <c r="AY15" s="1174"/>
      <c r="AZ15" s="247"/>
      <c r="BA15" s="247"/>
      <c r="BB15" s="247"/>
      <c r="BC15" s="247"/>
      <c r="BD15" s="247"/>
      <c r="BE15" s="248"/>
      <c r="BF15" s="248"/>
      <c r="BG15" s="248"/>
      <c r="BH15" s="248"/>
      <c r="BI15" s="248"/>
      <c r="BJ15" s="248"/>
      <c r="BK15" s="248"/>
      <c r="BL15" s="248"/>
      <c r="BM15" s="248"/>
      <c r="BN15" s="248"/>
      <c r="BO15" s="248"/>
      <c r="BP15" s="248"/>
      <c r="BQ15" s="257">
        <v>9</v>
      </c>
      <c r="BR15" s="258"/>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49"/>
    </row>
    <row r="16" spans="1:131" s="250" customFormat="1" ht="26.25" customHeight="1" x14ac:dyDescent="0.15">
      <c r="A16" s="256">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5"/>
      <c r="AL16" s="1176"/>
      <c r="AM16" s="1176"/>
      <c r="AN16" s="1176"/>
      <c r="AO16" s="1176"/>
      <c r="AP16" s="1176"/>
      <c r="AQ16" s="1176"/>
      <c r="AR16" s="1176"/>
      <c r="AS16" s="1176"/>
      <c r="AT16" s="1176"/>
      <c r="AU16" s="1173"/>
      <c r="AV16" s="1173"/>
      <c r="AW16" s="1173"/>
      <c r="AX16" s="1173"/>
      <c r="AY16" s="1174"/>
      <c r="AZ16" s="247"/>
      <c r="BA16" s="247"/>
      <c r="BB16" s="247"/>
      <c r="BC16" s="247"/>
      <c r="BD16" s="247"/>
      <c r="BE16" s="248"/>
      <c r="BF16" s="248"/>
      <c r="BG16" s="248"/>
      <c r="BH16" s="248"/>
      <c r="BI16" s="248"/>
      <c r="BJ16" s="248"/>
      <c r="BK16" s="248"/>
      <c r="BL16" s="248"/>
      <c r="BM16" s="248"/>
      <c r="BN16" s="248"/>
      <c r="BO16" s="248"/>
      <c r="BP16" s="248"/>
      <c r="BQ16" s="257">
        <v>10</v>
      </c>
      <c r="BR16" s="258"/>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49"/>
    </row>
    <row r="17" spans="1:131" s="250" customFormat="1" ht="26.25" customHeight="1" x14ac:dyDescent="0.15">
      <c r="A17" s="256">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5"/>
      <c r="AL17" s="1176"/>
      <c r="AM17" s="1176"/>
      <c r="AN17" s="1176"/>
      <c r="AO17" s="1176"/>
      <c r="AP17" s="1176"/>
      <c r="AQ17" s="1176"/>
      <c r="AR17" s="1176"/>
      <c r="AS17" s="1176"/>
      <c r="AT17" s="1176"/>
      <c r="AU17" s="1173"/>
      <c r="AV17" s="1173"/>
      <c r="AW17" s="1173"/>
      <c r="AX17" s="1173"/>
      <c r="AY17" s="1174"/>
      <c r="AZ17" s="247"/>
      <c r="BA17" s="247"/>
      <c r="BB17" s="247"/>
      <c r="BC17" s="247"/>
      <c r="BD17" s="247"/>
      <c r="BE17" s="248"/>
      <c r="BF17" s="248"/>
      <c r="BG17" s="248"/>
      <c r="BH17" s="248"/>
      <c r="BI17" s="248"/>
      <c r="BJ17" s="248"/>
      <c r="BK17" s="248"/>
      <c r="BL17" s="248"/>
      <c r="BM17" s="248"/>
      <c r="BN17" s="248"/>
      <c r="BO17" s="248"/>
      <c r="BP17" s="248"/>
      <c r="BQ17" s="257">
        <v>11</v>
      </c>
      <c r="BR17" s="258"/>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49"/>
    </row>
    <row r="18" spans="1:131" s="250" customFormat="1" ht="26.25" customHeight="1" x14ac:dyDescent="0.15">
      <c r="A18" s="256">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5"/>
      <c r="AL18" s="1176"/>
      <c r="AM18" s="1176"/>
      <c r="AN18" s="1176"/>
      <c r="AO18" s="1176"/>
      <c r="AP18" s="1176"/>
      <c r="AQ18" s="1176"/>
      <c r="AR18" s="1176"/>
      <c r="AS18" s="1176"/>
      <c r="AT18" s="1176"/>
      <c r="AU18" s="1173"/>
      <c r="AV18" s="1173"/>
      <c r="AW18" s="1173"/>
      <c r="AX18" s="1173"/>
      <c r="AY18" s="1174"/>
      <c r="AZ18" s="247"/>
      <c r="BA18" s="247"/>
      <c r="BB18" s="247"/>
      <c r="BC18" s="247"/>
      <c r="BD18" s="247"/>
      <c r="BE18" s="248"/>
      <c r="BF18" s="248"/>
      <c r="BG18" s="248"/>
      <c r="BH18" s="248"/>
      <c r="BI18" s="248"/>
      <c r="BJ18" s="248"/>
      <c r="BK18" s="248"/>
      <c r="BL18" s="248"/>
      <c r="BM18" s="248"/>
      <c r="BN18" s="248"/>
      <c r="BO18" s="248"/>
      <c r="BP18" s="248"/>
      <c r="BQ18" s="257">
        <v>12</v>
      </c>
      <c r="BR18" s="258"/>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49"/>
    </row>
    <row r="19" spans="1:131" s="250" customFormat="1" ht="26.25" customHeight="1" x14ac:dyDescent="0.15">
      <c r="A19" s="256">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5"/>
      <c r="AL19" s="1176"/>
      <c r="AM19" s="1176"/>
      <c r="AN19" s="1176"/>
      <c r="AO19" s="1176"/>
      <c r="AP19" s="1176"/>
      <c r="AQ19" s="1176"/>
      <c r="AR19" s="1176"/>
      <c r="AS19" s="1176"/>
      <c r="AT19" s="1176"/>
      <c r="AU19" s="1173"/>
      <c r="AV19" s="1173"/>
      <c r="AW19" s="1173"/>
      <c r="AX19" s="1173"/>
      <c r="AY19" s="1174"/>
      <c r="AZ19" s="247"/>
      <c r="BA19" s="247"/>
      <c r="BB19" s="247"/>
      <c r="BC19" s="247"/>
      <c r="BD19" s="247"/>
      <c r="BE19" s="248"/>
      <c r="BF19" s="248"/>
      <c r="BG19" s="248"/>
      <c r="BH19" s="248"/>
      <c r="BI19" s="248"/>
      <c r="BJ19" s="248"/>
      <c r="BK19" s="248"/>
      <c r="BL19" s="248"/>
      <c r="BM19" s="248"/>
      <c r="BN19" s="248"/>
      <c r="BO19" s="248"/>
      <c r="BP19" s="248"/>
      <c r="BQ19" s="257">
        <v>13</v>
      </c>
      <c r="BR19" s="258"/>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49"/>
    </row>
    <row r="20" spans="1:131" s="250" customFormat="1" ht="26.25" customHeight="1" x14ac:dyDescent="0.15">
      <c r="A20" s="256">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5"/>
      <c r="AL20" s="1176"/>
      <c r="AM20" s="1176"/>
      <c r="AN20" s="1176"/>
      <c r="AO20" s="1176"/>
      <c r="AP20" s="1176"/>
      <c r="AQ20" s="1176"/>
      <c r="AR20" s="1176"/>
      <c r="AS20" s="1176"/>
      <c r="AT20" s="1176"/>
      <c r="AU20" s="1173"/>
      <c r="AV20" s="1173"/>
      <c r="AW20" s="1173"/>
      <c r="AX20" s="1173"/>
      <c r="AY20" s="1174"/>
      <c r="AZ20" s="247"/>
      <c r="BA20" s="247"/>
      <c r="BB20" s="247"/>
      <c r="BC20" s="247"/>
      <c r="BD20" s="247"/>
      <c r="BE20" s="248"/>
      <c r="BF20" s="248"/>
      <c r="BG20" s="248"/>
      <c r="BH20" s="248"/>
      <c r="BI20" s="248"/>
      <c r="BJ20" s="248"/>
      <c r="BK20" s="248"/>
      <c r="BL20" s="248"/>
      <c r="BM20" s="248"/>
      <c r="BN20" s="248"/>
      <c r="BO20" s="248"/>
      <c r="BP20" s="248"/>
      <c r="BQ20" s="257">
        <v>14</v>
      </c>
      <c r="BR20" s="258"/>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49"/>
    </row>
    <row r="21" spans="1:131" s="250" customFormat="1" ht="26.25" customHeight="1" thickBot="1" x14ac:dyDescent="0.2">
      <c r="A21" s="256">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5"/>
      <c r="AL21" s="1176"/>
      <c r="AM21" s="1176"/>
      <c r="AN21" s="1176"/>
      <c r="AO21" s="1176"/>
      <c r="AP21" s="1176"/>
      <c r="AQ21" s="1176"/>
      <c r="AR21" s="1176"/>
      <c r="AS21" s="1176"/>
      <c r="AT21" s="1176"/>
      <c r="AU21" s="1173"/>
      <c r="AV21" s="1173"/>
      <c r="AW21" s="1173"/>
      <c r="AX21" s="1173"/>
      <c r="AY21" s="1174"/>
      <c r="AZ21" s="247"/>
      <c r="BA21" s="247"/>
      <c r="BB21" s="247"/>
      <c r="BC21" s="247"/>
      <c r="BD21" s="247"/>
      <c r="BE21" s="248"/>
      <c r="BF21" s="248"/>
      <c r="BG21" s="248"/>
      <c r="BH21" s="248"/>
      <c r="BI21" s="248"/>
      <c r="BJ21" s="248"/>
      <c r="BK21" s="248"/>
      <c r="BL21" s="248"/>
      <c r="BM21" s="248"/>
      <c r="BN21" s="248"/>
      <c r="BO21" s="248"/>
      <c r="BP21" s="248"/>
      <c r="BQ21" s="257">
        <v>15</v>
      </c>
      <c r="BR21" s="258"/>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49"/>
    </row>
    <row r="22" spans="1:131" s="250" customFormat="1" ht="26.25" customHeight="1" x14ac:dyDescent="0.15">
      <c r="A22" s="256">
        <v>16</v>
      </c>
      <c r="B22" s="1127"/>
      <c r="C22" s="1128"/>
      <c r="D22" s="1128"/>
      <c r="E22" s="1128"/>
      <c r="F22" s="1128"/>
      <c r="G22" s="1128"/>
      <c r="H22" s="1128"/>
      <c r="I22" s="1128"/>
      <c r="J22" s="1128"/>
      <c r="K22" s="1128"/>
      <c r="L22" s="1128"/>
      <c r="M22" s="1128"/>
      <c r="N22" s="1128"/>
      <c r="O22" s="1128"/>
      <c r="P22" s="1129"/>
      <c r="Q22" s="1170"/>
      <c r="R22" s="1171"/>
      <c r="S22" s="1171"/>
      <c r="T22" s="1171"/>
      <c r="U22" s="1171"/>
      <c r="V22" s="1171"/>
      <c r="W22" s="1171"/>
      <c r="X22" s="1171"/>
      <c r="Y22" s="1171"/>
      <c r="Z22" s="1171"/>
      <c r="AA22" s="1171"/>
      <c r="AB22" s="1171"/>
      <c r="AC22" s="1171"/>
      <c r="AD22" s="1171"/>
      <c r="AE22" s="1172"/>
      <c r="AF22" s="1109"/>
      <c r="AG22" s="1110"/>
      <c r="AH22" s="1110"/>
      <c r="AI22" s="1110"/>
      <c r="AJ22" s="1111"/>
      <c r="AK22" s="1166"/>
      <c r="AL22" s="1167"/>
      <c r="AM22" s="1167"/>
      <c r="AN22" s="1167"/>
      <c r="AO22" s="1167"/>
      <c r="AP22" s="1167"/>
      <c r="AQ22" s="1167"/>
      <c r="AR22" s="1167"/>
      <c r="AS22" s="1167"/>
      <c r="AT22" s="1167"/>
      <c r="AU22" s="1168"/>
      <c r="AV22" s="1168"/>
      <c r="AW22" s="1168"/>
      <c r="AX22" s="1168"/>
      <c r="AY22" s="1169"/>
      <c r="AZ22" s="1125" t="s">
        <v>393</v>
      </c>
      <c r="BA22" s="1125"/>
      <c r="BB22" s="1125"/>
      <c r="BC22" s="1125"/>
      <c r="BD22" s="1126"/>
      <c r="BE22" s="248"/>
      <c r="BF22" s="248"/>
      <c r="BG22" s="248"/>
      <c r="BH22" s="248"/>
      <c r="BI22" s="248"/>
      <c r="BJ22" s="248"/>
      <c r="BK22" s="248"/>
      <c r="BL22" s="248"/>
      <c r="BM22" s="248"/>
      <c r="BN22" s="248"/>
      <c r="BO22" s="248"/>
      <c r="BP22" s="248"/>
      <c r="BQ22" s="257">
        <v>16</v>
      </c>
      <c r="BR22" s="258"/>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49"/>
    </row>
    <row r="23" spans="1:131" s="250" customFormat="1" ht="26.25" customHeight="1" thickBot="1" x14ac:dyDescent="0.2">
      <c r="A23" s="259" t="s">
        <v>394</v>
      </c>
      <c r="B23" s="1034" t="s">
        <v>395</v>
      </c>
      <c r="C23" s="1035"/>
      <c r="D23" s="1035"/>
      <c r="E23" s="1035"/>
      <c r="F23" s="1035"/>
      <c r="G23" s="1035"/>
      <c r="H23" s="1035"/>
      <c r="I23" s="1035"/>
      <c r="J23" s="1035"/>
      <c r="K23" s="1035"/>
      <c r="L23" s="1035"/>
      <c r="M23" s="1035"/>
      <c r="N23" s="1035"/>
      <c r="O23" s="1035"/>
      <c r="P23" s="1036"/>
      <c r="Q23" s="1157">
        <v>13346</v>
      </c>
      <c r="R23" s="1158"/>
      <c r="S23" s="1158"/>
      <c r="T23" s="1158"/>
      <c r="U23" s="1158"/>
      <c r="V23" s="1158">
        <v>12799</v>
      </c>
      <c r="W23" s="1158"/>
      <c r="X23" s="1158"/>
      <c r="Y23" s="1158"/>
      <c r="Z23" s="1158"/>
      <c r="AA23" s="1158">
        <v>547</v>
      </c>
      <c r="AB23" s="1158"/>
      <c r="AC23" s="1158"/>
      <c r="AD23" s="1158"/>
      <c r="AE23" s="1159"/>
      <c r="AF23" s="1160">
        <v>407</v>
      </c>
      <c r="AG23" s="1158"/>
      <c r="AH23" s="1158"/>
      <c r="AI23" s="1158"/>
      <c r="AJ23" s="1161"/>
      <c r="AK23" s="1162"/>
      <c r="AL23" s="1163"/>
      <c r="AM23" s="1163"/>
      <c r="AN23" s="1163"/>
      <c r="AO23" s="1163"/>
      <c r="AP23" s="1158">
        <v>9583</v>
      </c>
      <c r="AQ23" s="1158"/>
      <c r="AR23" s="1158"/>
      <c r="AS23" s="1158"/>
      <c r="AT23" s="1158"/>
      <c r="AU23" s="1164"/>
      <c r="AV23" s="1164"/>
      <c r="AW23" s="1164"/>
      <c r="AX23" s="1164"/>
      <c r="AY23" s="1165"/>
      <c r="AZ23" s="1154" t="s">
        <v>396</v>
      </c>
      <c r="BA23" s="1155"/>
      <c r="BB23" s="1155"/>
      <c r="BC23" s="1155"/>
      <c r="BD23" s="1156"/>
      <c r="BE23" s="248"/>
      <c r="BF23" s="248"/>
      <c r="BG23" s="248"/>
      <c r="BH23" s="248"/>
      <c r="BI23" s="248"/>
      <c r="BJ23" s="248"/>
      <c r="BK23" s="248"/>
      <c r="BL23" s="248"/>
      <c r="BM23" s="248"/>
      <c r="BN23" s="248"/>
      <c r="BO23" s="248"/>
      <c r="BP23" s="248"/>
      <c r="BQ23" s="257">
        <v>17</v>
      </c>
      <c r="BR23" s="258"/>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49"/>
    </row>
    <row r="24" spans="1:131" s="250" customFormat="1" ht="26.25" customHeight="1" x14ac:dyDescent="0.15">
      <c r="A24" s="1153" t="s">
        <v>397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47"/>
      <c r="BA24" s="247"/>
      <c r="BB24" s="247"/>
      <c r="BC24" s="247"/>
      <c r="BD24" s="247"/>
      <c r="BE24" s="248"/>
      <c r="BF24" s="248"/>
      <c r="BG24" s="248"/>
      <c r="BH24" s="248"/>
      <c r="BI24" s="248"/>
      <c r="BJ24" s="248"/>
      <c r="BK24" s="248"/>
      <c r="BL24" s="248"/>
      <c r="BM24" s="248"/>
      <c r="BN24" s="248"/>
      <c r="BO24" s="248"/>
      <c r="BP24" s="248"/>
      <c r="BQ24" s="257">
        <v>18</v>
      </c>
      <c r="BR24" s="258"/>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49"/>
    </row>
    <row r="25" spans="1:131" s="242" customFormat="1" ht="26.25" customHeight="1" thickBot="1" x14ac:dyDescent="0.2">
      <c r="A25" s="1152" t="s">
        <v>398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47"/>
      <c r="BK25" s="247"/>
      <c r="BL25" s="247"/>
      <c r="BM25" s="247"/>
      <c r="BN25" s="247"/>
      <c r="BO25" s="260"/>
      <c r="BP25" s="260"/>
      <c r="BQ25" s="257">
        <v>19</v>
      </c>
      <c r="BR25" s="258"/>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1"/>
    </row>
    <row r="26" spans="1:131" s="242" customFormat="1" ht="26.25" customHeight="1" x14ac:dyDescent="0.15">
      <c r="A26" s="1085" t="s">
        <v>375</v>
      </c>
      <c r="B26" s="1086"/>
      <c r="C26" s="1086"/>
      <c r="D26" s="1086"/>
      <c r="E26" s="1086"/>
      <c r="F26" s="1086"/>
      <c r="G26" s="1086"/>
      <c r="H26" s="1086"/>
      <c r="I26" s="1086"/>
      <c r="J26" s="1086"/>
      <c r="K26" s="1086"/>
      <c r="L26" s="1086"/>
      <c r="M26" s="1086"/>
      <c r="N26" s="1086"/>
      <c r="O26" s="1086"/>
      <c r="P26" s="1087"/>
      <c r="Q26" s="1091" t="s">
        <v>399</v>
      </c>
      <c r="R26" s="1092"/>
      <c r="S26" s="1092"/>
      <c r="T26" s="1092"/>
      <c r="U26" s="1093"/>
      <c r="V26" s="1091" t="s">
        <v>400</v>
      </c>
      <c r="W26" s="1092"/>
      <c r="X26" s="1092"/>
      <c r="Y26" s="1092"/>
      <c r="Z26" s="1093"/>
      <c r="AA26" s="1091" t="s">
        <v>401</v>
      </c>
      <c r="AB26" s="1092"/>
      <c r="AC26" s="1092"/>
      <c r="AD26" s="1092"/>
      <c r="AE26" s="1092"/>
      <c r="AF26" s="1148" t="s">
        <v>402</v>
      </c>
      <c r="AG26" s="1098"/>
      <c r="AH26" s="1098"/>
      <c r="AI26" s="1098"/>
      <c r="AJ26" s="1149"/>
      <c r="AK26" s="1092" t="s">
        <v>403</v>
      </c>
      <c r="AL26" s="1092"/>
      <c r="AM26" s="1092"/>
      <c r="AN26" s="1092"/>
      <c r="AO26" s="1093"/>
      <c r="AP26" s="1091" t="s">
        <v>404</v>
      </c>
      <c r="AQ26" s="1092"/>
      <c r="AR26" s="1092"/>
      <c r="AS26" s="1092"/>
      <c r="AT26" s="1093"/>
      <c r="AU26" s="1091" t="s">
        <v>405</v>
      </c>
      <c r="AV26" s="1092"/>
      <c r="AW26" s="1092"/>
      <c r="AX26" s="1092"/>
      <c r="AY26" s="1093"/>
      <c r="AZ26" s="1091" t="s">
        <v>406</v>
      </c>
      <c r="BA26" s="1092"/>
      <c r="BB26" s="1092"/>
      <c r="BC26" s="1092"/>
      <c r="BD26" s="1093"/>
      <c r="BE26" s="1091" t="s">
        <v>382</v>
      </c>
      <c r="BF26" s="1092"/>
      <c r="BG26" s="1092"/>
      <c r="BH26" s="1092"/>
      <c r="BI26" s="1107"/>
      <c r="BJ26" s="247"/>
      <c r="BK26" s="247"/>
      <c r="BL26" s="247"/>
      <c r="BM26" s="247"/>
      <c r="BN26" s="247"/>
      <c r="BO26" s="260"/>
      <c r="BP26" s="260"/>
      <c r="BQ26" s="257">
        <v>20</v>
      </c>
      <c r="BR26" s="258"/>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1"/>
    </row>
    <row r="27" spans="1:131" s="242"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0"/>
      <c r="AG27" s="1101"/>
      <c r="AH27" s="1101"/>
      <c r="AI27" s="1101"/>
      <c r="AJ27" s="1151"/>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47"/>
      <c r="BK27" s="247"/>
      <c r="BL27" s="247"/>
      <c r="BM27" s="247"/>
      <c r="BN27" s="247"/>
      <c r="BO27" s="260"/>
      <c r="BP27" s="260"/>
      <c r="BQ27" s="257">
        <v>21</v>
      </c>
      <c r="BR27" s="258"/>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1"/>
    </row>
    <row r="28" spans="1:131" s="242" customFormat="1" ht="26.25" customHeight="1" thickTop="1" x14ac:dyDescent="0.15">
      <c r="A28" s="261">
        <v>1</v>
      </c>
      <c r="B28" s="1139" t="s">
        <v>407</v>
      </c>
      <c r="C28" s="1140"/>
      <c r="D28" s="1140"/>
      <c r="E28" s="1140"/>
      <c r="F28" s="1140"/>
      <c r="G28" s="1140"/>
      <c r="H28" s="1140"/>
      <c r="I28" s="1140"/>
      <c r="J28" s="1140"/>
      <c r="K28" s="1140"/>
      <c r="L28" s="1140"/>
      <c r="M28" s="1140"/>
      <c r="N28" s="1140"/>
      <c r="O28" s="1140"/>
      <c r="P28" s="1141"/>
      <c r="Q28" s="1142">
        <v>3498</v>
      </c>
      <c r="R28" s="1143"/>
      <c r="S28" s="1143"/>
      <c r="T28" s="1143"/>
      <c r="U28" s="1143"/>
      <c r="V28" s="1143">
        <v>3457</v>
      </c>
      <c r="W28" s="1143"/>
      <c r="X28" s="1143"/>
      <c r="Y28" s="1143"/>
      <c r="Z28" s="1143"/>
      <c r="AA28" s="1143">
        <v>41</v>
      </c>
      <c r="AB28" s="1143"/>
      <c r="AC28" s="1143"/>
      <c r="AD28" s="1143"/>
      <c r="AE28" s="1144"/>
      <c r="AF28" s="1145">
        <v>41</v>
      </c>
      <c r="AG28" s="1143"/>
      <c r="AH28" s="1143"/>
      <c r="AI28" s="1143"/>
      <c r="AJ28" s="1146"/>
      <c r="AK28" s="1147">
        <v>300</v>
      </c>
      <c r="AL28" s="1136"/>
      <c r="AM28" s="1136"/>
      <c r="AN28" s="1136"/>
      <c r="AO28" s="1136"/>
      <c r="AP28" s="1136" t="s">
        <v>589</v>
      </c>
      <c r="AQ28" s="1136"/>
      <c r="AR28" s="1136"/>
      <c r="AS28" s="1136"/>
      <c r="AT28" s="1136"/>
      <c r="AU28" s="1136" t="s">
        <v>589</v>
      </c>
      <c r="AV28" s="1136"/>
      <c r="AW28" s="1136"/>
      <c r="AX28" s="1136"/>
      <c r="AY28" s="1136"/>
      <c r="AZ28" s="1136" t="s">
        <v>589</v>
      </c>
      <c r="BA28" s="1136"/>
      <c r="BB28" s="1136"/>
      <c r="BC28" s="1136"/>
      <c r="BD28" s="1136"/>
      <c r="BE28" s="1137"/>
      <c r="BF28" s="1137"/>
      <c r="BG28" s="1137"/>
      <c r="BH28" s="1137"/>
      <c r="BI28" s="1138"/>
      <c r="BJ28" s="247"/>
      <c r="BK28" s="247"/>
      <c r="BL28" s="247"/>
      <c r="BM28" s="247"/>
      <c r="BN28" s="247"/>
      <c r="BO28" s="260"/>
      <c r="BP28" s="260"/>
      <c r="BQ28" s="257">
        <v>22</v>
      </c>
      <c r="BR28" s="258"/>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1"/>
    </row>
    <row r="29" spans="1:131" s="242" customFormat="1" ht="26.25" customHeight="1" x14ac:dyDescent="0.15">
      <c r="A29" s="261">
        <v>2</v>
      </c>
      <c r="B29" s="1127" t="s">
        <v>408</v>
      </c>
      <c r="C29" s="1128"/>
      <c r="D29" s="1128"/>
      <c r="E29" s="1128"/>
      <c r="F29" s="1128"/>
      <c r="G29" s="1128"/>
      <c r="H29" s="1128"/>
      <c r="I29" s="1128"/>
      <c r="J29" s="1128"/>
      <c r="K29" s="1128"/>
      <c r="L29" s="1128"/>
      <c r="M29" s="1128"/>
      <c r="N29" s="1128"/>
      <c r="O29" s="1128"/>
      <c r="P29" s="1129"/>
      <c r="Q29" s="1133">
        <v>124</v>
      </c>
      <c r="R29" s="1134"/>
      <c r="S29" s="1134"/>
      <c r="T29" s="1134"/>
      <c r="U29" s="1134"/>
      <c r="V29" s="1134">
        <v>120</v>
      </c>
      <c r="W29" s="1134"/>
      <c r="X29" s="1134"/>
      <c r="Y29" s="1134"/>
      <c r="Z29" s="1134"/>
      <c r="AA29" s="1134">
        <v>3</v>
      </c>
      <c r="AB29" s="1134"/>
      <c r="AC29" s="1134"/>
      <c r="AD29" s="1134"/>
      <c r="AE29" s="1135"/>
      <c r="AF29" s="1109">
        <v>3</v>
      </c>
      <c r="AG29" s="1110"/>
      <c r="AH29" s="1110"/>
      <c r="AI29" s="1110"/>
      <c r="AJ29" s="1111"/>
      <c r="AK29" s="1070">
        <v>6</v>
      </c>
      <c r="AL29" s="1061"/>
      <c r="AM29" s="1061"/>
      <c r="AN29" s="1061"/>
      <c r="AO29" s="1061"/>
      <c r="AP29" s="1061" t="s">
        <v>590</v>
      </c>
      <c r="AQ29" s="1061"/>
      <c r="AR29" s="1061"/>
      <c r="AS29" s="1061"/>
      <c r="AT29" s="1061"/>
      <c r="AU29" s="1061" t="s">
        <v>590</v>
      </c>
      <c r="AV29" s="1061"/>
      <c r="AW29" s="1061"/>
      <c r="AX29" s="1061"/>
      <c r="AY29" s="1061"/>
      <c r="AZ29" s="1061" t="s">
        <v>590</v>
      </c>
      <c r="BA29" s="1061"/>
      <c r="BB29" s="1061"/>
      <c r="BC29" s="1061"/>
      <c r="BD29" s="1061"/>
      <c r="BE29" s="1122"/>
      <c r="BF29" s="1122"/>
      <c r="BG29" s="1122"/>
      <c r="BH29" s="1122"/>
      <c r="BI29" s="1123"/>
      <c r="BJ29" s="247"/>
      <c r="BK29" s="247"/>
      <c r="BL29" s="247"/>
      <c r="BM29" s="247"/>
      <c r="BN29" s="247"/>
      <c r="BO29" s="260"/>
      <c r="BP29" s="260"/>
      <c r="BQ29" s="257">
        <v>23</v>
      </c>
      <c r="BR29" s="258"/>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1"/>
    </row>
    <row r="30" spans="1:131" s="242" customFormat="1" ht="26.25" customHeight="1" x14ac:dyDescent="0.15">
      <c r="A30" s="261">
        <v>3</v>
      </c>
      <c r="B30" s="1127" t="s">
        <v>409</v>
      </c>
      <c r="C30" s="1128"/>
      <c r="D30" s="1128"/>
      <c r="E30" s="1128"/>
      <c r="F30" s="1128"/>
      <c r="G30" s="1128"/>
      <c r="H30" s="1128"/>
      <c r="I30" s="1128"/>
      <c r="J30" s="1128"/>
      <c r="K30" s="1128"/>
      <c r="L30" s="1128"/>
      <c r="M30" s="1128"/>
      <c r="N30" s="1128"/>
      <c r="O30" s="1128"/>
      <c r="P30" s="1129"/>
      <c r="Q30" s="1133">
        <v>530</v>
      </c>
      <c r="R30" s="1134"/>
      <c r="S30" s="1134"/>
      <c r="T30" s="1134"/>
      <c r="U30" s="1134"/>
      <c r="V30" s="1134">
        <v>529</v>
      </c>
      <c r="W30" s="1134"/>
      <c r="X30" s="1134"/>
      <c r="Y30" s="1134"/>
      <c r="Z30" s="1134"/>
      <c r="AA30" s="1134">
        <v>1</v>
      </c>
      <c r="AB30" s="1134"/>
      <c r="AC30" s="1134"/>
      <c r="AD30" s="1134"/>
      <c r="AE30" s="1135"/>
      <c r="AF30" s="1109">
        <v>1</v>
      </c>
      <c r="AG30" s="1110"/>
      <c r="AH30" s="1110"/>
      <c r="AI30" s="1110"/>
      <c r="AJ30" s="1111"/>
      <c r="AK30" s="1070">
        <v>67</v>
      </c>
      <c r="AL30" s="1061"/>
      <c r="AM30" s="1061"/>
      <c r="AN30" s="1061"/>
      <c r="AO30" s="1061"/>
      <c r="AP30" s="1061" t="s">
        <v>591</v>
      </c>
      <c r="AQ30" s="1061"/>
      <c r="AR30" s="1061"/>
      <c r="AS30" s="1061"/>
      <c r="AT30" s="1061"/>
      <c r="AU30" s="1061" t="s">
        <v>591</v>
      </c>
      <c r="AV30" s="1061"/>
      <c r="AW30" s="1061"/>
      <c r="AX30" s="1061"/>
      <c r="AY30" s="1061"/>
      <c r="AZ30" s="1061" t="s">
        <v>591</v>
      </c>
      <c r="BA30" s="1061"/>
      <c r="BB30" s="1061"/>
      <c r="BC30" s="1061"/>
      <c r="BD30" s="1061"/>
      <c r="BE30" s="1122"/>
      <c r="BF30" s="1122"/>
      <c r="BG30" s="1122"/>
      <c r="BH30" s="1122"/>
      <c r="BI30" s="1123"/>
      <c r="BJ30" s="247"/>
      <c r="BK30" s="247"/>
      <c r="BL30" s="247"/>
      <c r="BM30" s="247"/>
      <c r="BN30" s="247"/>
      <c r="BO30" s="260"/>
      <c r="BP30" s="260"/>
      <c r="BQ30" s="257">
        <v>24</v>
      </c>
      <c r="BR30" s="258"/>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1"/>
    </row>
    <row r="31" spans="1:131" s="242" customFormat="1" ht="26.25" customHeight="1" x14ac:dyDescent="0.15">
      <c r="A31" s="261">
        <v>4</v>
      </c>
      <c r="B31" s="1127" t="s">
        <v>410</v>
      </c>
      <c r="C31" s="1128"/>
      <c r="D31" s="1128"/>
      <c r="E31" s="1128"/>
      <c r="F31" s="1128"/>
      <c r="G31" s="1128"/>
      <c r="H31" s="1128"/>
      <c r="I31" s="1128"/>
      <c r="J31" s="1128"/>
      <c r="K31" s="1128"/>
      <c r="L31" s="1128"/>
      <c r="M31" s="1128"/>
      <c r="N31" s="1128"/>
      <c r="O31" s="1128"/>
      <c r="P31" s="1129"/>
      <c r="Q31" s="1133">
        <v>2578</v>
      </c>
      <c r="R31" s="1134"/>
      <c r="S31" s="1134"/>
      <c r="T31" s="1134"/>
      <c r="U31" s="1134"/>
      <c r="V31" s="1134">
        <v>2510</v>
      </c>
      <c r="W31" s="1134"/>
      <c r="X31" s="1134"/>
      <c r="Y31" s="1134"/>
      <c r="Z31" s="1134"/>
      <c r="AA31" s="1134">
        <v>68</v>
      </c>
      <c r="AB31" s="1134"/>
      <c r="AC31" s="1134"/>
      <c r="AD31" s="1134"/>
      <c r="AE31" s="1135"/>
      <c r="AF31" s="1109">
        <v>68</v>
      </c>
      <c r="AG31" s="1110"/>
      <c r="AH31" s="1110"/>
      <c r="AI31" s="1110"/>
      <c r="AJ31" s="1111"/>
      <c r="AK31" s="1070">
        <v>435</v>
      </c>
      <c r="AL31" s="1061"/>
      <c r="AM31" s="1061"/>
      <c r="AN31" s="1061"/>
      <c r="AO31" s="1061"/>
      <c r="AP31" s="1061" t="s">
        <v>592</v>
      </c>
      <c r="AQ31" s="1061"/>
      <c r="AR31" s="1061"/>
      <c r="AS31" s="1061"/>
      <c r="AT31" s="1061"/>
      <c r="AU31" s="1061" t="s">
        <v>592</v>
      </c>
      <c r="AV31" s="1061"/>
      <c r="AW31" s="1061"/>
      <c r="AX31" s="1061"/>
      <c r="AY31" s="1061"/>
      <c r="AZ31" s="1061" t="s">
        <v>592</v>
      </c>
      <c r="BA31" s="1061"/>
      <c r="BB31" s="1061"/>
      <c r="BC31" s="1061"/>
      <c r="BD31" s="1061"/>
      <c r="BE31" s="1122"/>
      <c r="BF31" s="1122"/>
      <c r="BG31" s="1122"/>
      <c r="BH31" s="1122"/>
      <c r="BI31" s="1123"/>
      <c r="BJ31" s="247"/>
      <c r="BK31" s="247"/>
      <c r="BL31" s="247"/>
      <c r="BM31" s="247"/>
      <c r="BN31" s="247"/>
      <c r="BO31" s="260"/>
      <c r="BP31" s="260"/>
      <c r="BQ31" s="257">
        <v>25</v>
      </c>
      <c r="BR31" s="258"/>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1"/>
    </row>
    <row r="32" spans="1:131" s="242" customFormat="1" ht="26.25" customHeight="1" x14ac:dyDescent="0.15">
      <c r="A32" s="261">
        <v>5</v>
      </c>
      <c r="B32" s="1127" t="s">
        <v>411</v>
      </c>
      <c r="C32" s="1128"/>
      <c r="D32" s="1128"/>
      <c r="E32" s="1128"/>
      <c r="F32" s="1128"/>
      <c r="G32" s="1128"/>
      <c r="H32" s="1128"/>
      <c r="I32" s="1128"/>
      <c r="J32" s="1128"/>
      <c r="K32" s="1128"/>
      <c r="L32" s="1128"/>
      <c r="M32" s="1128"/>
      <c r="N32" s="1128"/>
      <c r="O32" s="1128"/>
      <c r="P32" s="1129"/>
      <c r="Q32" s="1133">
        <v>730</v>
      </c>
      <c r="R32" s="1134"/>
      <c r="S32" s="1134"/>
      <c r="T32" s="1134"/>
      <c r="U32" s="1134"/>
      <c r="V32" s="1134">
        <v>743</v>
      </c>
      <c r="W32" s="1134"/>
      <c r="X32" s="1134"/>
      <c r="Y32" s="1134"/>
      <c r="Z32" s="1134"/>
      <c r="AA32" s="1134">
        <v>-13</v>
      </c>
      <c r="AB32" s="1134"/>
      <c r="AC32" s="1134"/>
      <c r="AD32" s="1134"/>
      <c r="AE32" s="1135"/>
      <c r="AF32" s="1109">
        <v>47</v>
      </c>
      <c r="AG32" s="1110"/>
      <c r="AH32" s="1110"/>
      <c r="AI32" s="1110"/>
      <c r="AJ32" s="1111"/>
      <c r="AK32" s="1070">
        <v>444</v>
      </c>
      <c r="AL32" s="1061"/>
      <c r="AM32" s="1061"/>
      <c r="AN32" s="1061"/>
      <c r="AO32" s="1061"/>
      <c r="AP32" s="1061">
        <v>3916</v>
      </c>
      <c r="AQ32" s="1061"/>
      <c r="AR32" s="1061"/>
      <c r="AS32" s="1061"/>
      <c r="AT32" s="1061"/>
      <c r="AU32" s="1061">
        <v>3078</v>
      </c>
      <c r="AV32" s="1061"/>
      <c r="AW32" s="1061"/>
      <c r="AX32" s="1061"/>
      <c r="AY32" s="1061"/>
      <c r="AZ32" s="1132" t="s">
        <v>593</v>
      </c>
      <c r="BA32" s="1132"/>
      <c r="BB32" s="1132"/>
      <c r="BC32" s="1132"/>
      <c r="BD32" s="1132"/>
      <c r="BE32" s="1122" t="s">
        <v>412</v>
      </c>
      <c r="BF32" s="1122"/>
      <c r="BG32" s="1122"/>
      <c r="BH32" s="1122"/>
      <c r="BI32" s="1123"/>
      <c r="BJ32" s="247"/>
      <c r="BK32" s="247"/>
      <c r="BL32" s="247"/>
      <c r="BM32" s="247"/>
      <c r="BN32" s="247"/>
      <c r="BO32" s="260"/>
      <c r="BP32" s="260"/>
      <c r="BQ32" s="257">
        <v>26</v>
      </c>
      <c r="BR32" s="258"/>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1"/>
    </row>
    <row r="33" spans="1:131" s="242" customFormat="1" ht="26.25" customHeight="1" x14ac:dyDescent="0.15">
      <c r="A33" s="261">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0"/>
      <c r="AL33" s="1061"/>
      <c r="AM33" s="1061"/>
      <c r="AN33" s="1061"/>
      <c r="AO33" s="1061"/>
      <c r="AP33" s="1061"/>
      <c r="AQ33" s="1061"/>
      <c r="AR33" s="1061"/>
      <c r="AS33" s="1061"/>
      <c r="AT33" s="1061"/>
      <c r="AU33" s="1061"/>
      <c r="AV33" s="1061"/>
      <c r="AW33" s="1061"/>
      <c r="AX33" s="1061"/>
      <c r="AY33" s="1061"/>
      <c r="AZ33" s="1132"/>
      <c r="BA33" s="1132"/>
      <c r="BB33" s="1132"/>
      <c r="BC33" s="1132"/>
      <c r="BD33" s="1132"/>
      <c r="BE33" s="1122"/>
      <c r="BF33" s="1122"/>
      <c r="BG33" s="1122"/>
      <c r="BH33" s="1122"/>
      <c r="BI33" s="1123"/>
      <c r="BJ33" s="247"/>
      <c r="BK33" s="247"/>
      <c r="BL33" s="247"/>
      <c r="BM33" s="247"/>
      <c r="BN33" s="247"/>
      <c r="BO33" s="260"/>
      <c r="BP33" s="260"/>
      <c r="BQ33" s="257">
        <v>27</v>
      </c>
      <c r="BR33" s="258"/>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1"/>
    </row>
    <row r="34" spans="1:131" s="242" customFormat="1" ht="26.25" customHeight="1" x14ac:dyDescent="0.15">
      <c r="A34" s="261">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1"/>
      <c r="AM34" s="1061"/>
      <c r="AN34" s="1061"/>
      <c r="AO34" s="1061"/>
      <c r="AP34" s="1061"/>
      <c r="AQ34" s="1061"/>
      <c r="AR34" s="1061"/>
      <c r="AS34" s="1061"/>
      <c r="AT34" s="1061"/>
      <c r="AU34" s="1061"/>
      <c r="AV34" s="1061"/>
      <c r="AW34" s="1061"/>
      <c r="AX34" s="1061"/>
      <c r="AY34" s="1061"/>
      <c r="AZ34" s="1132"/>
      <c r="BA34" s="1132"/>
      <c r="BB34" s="1132"/>
      <c r="BC34" s="1132"/>
      <c r="BD34" s="1132"/>
      <c r="BE34" s="1122"/>
      <c r="BF34" s="1122"/>
      <c r="BG34" s="1122"/>
      <c r="BH34" s="1122"/>
      <c r="BI34" s="1123"/>
      <c r="BJ34" s="247"/>
      <c r="BK34" s="247"/>
      <c r="BL34" s="247"/>
      <c r="BM34" s="247"/>
      <c r="BN34" s="247"/>
      <c r="BO34" s="260"/>
      <c r="BP34" s="260"/>
      <c r="BQ34" s="257">
        <v>28</v>
      </c>
      <c r="BR34" s="258"/>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1"/>
    </row>
    <row r="35" spans="1:131" s="242" customFormat="1" ht="26.25" customHeight="1" x14ac:dyDescent="0.15">
      <c r="A35" s="261">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1"/>
      <c r="AM35" s="1061"/>
      <c r="AN35" s="1061"/>
      <c r="AO35" s="1061"/>
      <c r="AP35" s="1061"/>
      <c r="AQ35" s="1061"/>
      <c r="AR35" s="1061"/>
      <c r="AS35" s="1061"/>
      <c r="AT35" s="1061"/>
      <c r="AU35" s="1061"/>
      <c r="AV35" s="1061"/>
      <c r="AW35" s="1061"/>
      <c r="AX35" s="1061"/>
      <c r="AY35" s="1061"/>
      <c r="AZ35" s="1132"/>
      <c r="BA35" s="1132"/>
      <c r="BB35" s="1132"/>
      <c r="BC35" s="1132"/>
      <c r="BD35" s="1132"/>
      <c r="BE35" s="1122"/>
      <c r="BF35" s="1122"/>
      <c r="BG35" s="1122"/>
      <c r="BH35" s="1122"/>
      <c r="BI35" s="1123"/>
      <c r="BJ35" s="247"/>
      <c r="BK35" s="247"/>
      <c r="BL35" s="247"/>
      <c r="BM35" s="247"/>
      <c r="BN35" s="247"/>
      <c r="BO35" s="260"/>
      <c r="BP35" s="260"/>
      <c r="BQ35" s="257">
        <v>29</v>
      </c>
      <c r="BR35" s="258"/>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1"/>
    </row>
    <row r="36" spans="1:131" s="242" customFormat="1" ht="26.25" customHeight="1" x14ac:dyDescent="0.15">
      <c r="A36" s="261">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47"/>
      <c r="BK36" s="247"/>
      <c r="BL36" s="247"/>
      <c r="BM36" s="247"/>
      <c r="BN36" s="247"/>
      <c r="BO36" s="260"/>
      <c r="BP36" s="260"/>
      <c r="BQ36" s="257">
        <v>30</v>
      </c>
      <c r="BR36" s="258"/>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1"/>
    </row>
    <row r="37" spans="1:131" s="242" customFormat="1" ht="26.25" customHeight="1" x14ac:dyDescent="0.15">
      <c r="A37" s="261">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47"/>
      <c r="BK37" s="247"/>
      <c r="BL37" s="247"/>
      <c r="BM37" s="247"/>
      <c r="BN37" s="247"/>
      <c r="BO37" s="260"/>
      <c r="BP37" s="260"/>
      <c r="BQ37" s="257">
        <v>31</v>
      </c>
      <c r="BR37" s="258"/>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1"/>
    </row>
    <row r="38" spans="1:131" s="242" customFormat="1" ht="26.25" customHeight="1" x14ac:dyDescent="0.15">
      <c r="A38" s="261">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47"/>
      <c r="BK38" s="247"/>
      <c r="BL38" s="247"/>
      <c r="BM38" s="247"/>
      <c r="BN38" s="247"/>
      <c r="BO38" s="260"/>
      <c r="BP38" s="260"/>
      <c r="BQ38" s="257">
        <v>32</v>
      </c>
      <c r="BR38" s="258"/>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1"/>
    </row>
    <row r="39" spans="1:131" s="242" customFormat="1" ht="26.25" customHeight="1" x14ac:dyDescent="0.15">
      <c r="A39" s="261">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47"/>
      <c r="BK39" s="247"/>
      <c r="BL39" s="247"/>
      <c r="BM39" s="247"/>
      <c r="BN39" s="247"/>
      <c r="BO39" s="260"/>
      <c r="BP39" s="260"/>
      <c r="BQ39" s="257">
        <v>33</v>
      </c>
      <c r="BR39" s="258"/>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1"/>
    </row>
    <row r="40" spans="1:131" s="242" customFormat="1" ht="26.25" customHeight="1" x14ac:dyDescent="0.15">
      <c r="A40" s="256">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47"/>
      <c r="BK40" s="247"/>
      <c r="BL40" s="247"/>
      <c r="BM40" s="247"/>
      <c r="BN40" s="247"/>
      <c r="BO40" s="260"/>
      <c r="BP40" s="260"/>
      <c r="BQ40" s="257">
        <v>34</v>
      </c>
      <c r="BR40" s="258"/>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1"/>
    </row>
    <row r="41" spans="1:131" s="242" customFormat="1" ht="26.25" customHeight="1" x14ac:dyDescent="0.15">
      <c r="A41" s="256">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47"/>
      <c r="BK41" s="247"/>
      <c r="BL41" s="247"/>
      <c r="BM41" s="247"/>
      <c r="BN41" s="247"/>
      <c r="BO41" s="260"/>
      <c r="BP41" s="260"/>
      <c r="BQ41" s="257">
        <v>35</v>
      </c>
      <c r="BR41" s="258"/>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1"/>
    </row>
    <row r="42" spans="1:131" s="242" customFormat="1" ht="26.25" customHeight="1" x14ac:dyDescent="0.15">
      <c r="A42" s="256">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47"/>
      <c r="BK42" s="247"/>
      <c r="BL42" s="247"/>
      <c r="BM42" s="247"/>
      <c r="BN42" s="247"/>
      <c r="BO42" s="260"/>
      <c r="BP42" s="260"/>
      <c r="BQ42" s="257">
        <v>36</v>
      </c>
      <c r="BR42" s="258"/>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1"/>
    </row>
    <row r="43" spans="1:131" s="242" customFormat="1" ht="26.25" customHeight="1" x14ac:dyDescent="0.15">
      <c r="A43" s="256">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47"/>
      <c r="BK43" s="247"/>
      <c r="BL43" s="247"/>
      <c r="BM43" s="247"/>
      <c r="BN43" s="247"/>
      <c r="BO43" s="260"/>
      <c r="BP43" s="260"/>
      <c r="BQ43" s="257">
        <v>37</v>
      </c>
      <c r="BR43" s="258"/>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1"/>
    </row>
    <row r="44" spans="1:131" s="242" customFormat="1" ht="26.25" customHeight="1" x14ac:dyDescent="0.15">
      <c r="A44" s="256">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47"/>
      <c r="BK44" s="247"/>
      <c r="BL44" s="247"/>
      <c r="BM44" s="247"/>
      <c r="BN44" s="247"/>
      <c r="BO44" s="260"/>
      <c r="BP44" s="260"/>
      <c r="BQ44" s="257">
        <v>38</v>
      </c>
      <c r="BR44" s="258"/>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1"/>
    </row>
    <row r="45" spans="1:131" s="242" customFormat="1" ht="26.25" customHeight="1" x14ac:dyDescent="0.15">
      <c r="A45" s="256">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47"/>
      <c r="BK45" s="247"/>
      <c r="BL45" s="247"/>
      <c r="BM45" s="247"/>
      <c r="BN45" s="247"/>
      <c r="BO45" s="260"/>
      <c r="BP45" s="260"/>
      <c r="BQ45" s="257">
        <v>39</v>
      </c>
      <c r="BR45" s="258"/>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1"/>
    </row>
    <row r="46" spans="1:131" s="242" customFormat="1" ht="26.25" customHeight="1" x14ac:dyDescent="0.15">
      <c r="A46" s="256">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47"/>
      <c r="BK46" s="247"/>
      <c r="BL46" s="247"/>
      <c r="BM46" s="247"/>
      <c r="BN46" s="247"/>
      <c r="BO46" s="260"/>
      <c r="BP46" s="260"/>
      <c r="BQ46" s="257">
        <v>40</v>
      </c>
      <c r="BR46" s="258"/>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1"/>
    </row>
    <row r="47" spans="1:131" s="242" customFormat="1" ht="26.25" customHeight="1" x14ac:dyDescent="0.15">
      <c r="A47" s="256">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47"/>
      <c r="BK47" s="247"/>
      <c r="BL47" s="247"/>
      <c r="BM47" s="247"/>
      <c r="BN47" s="247"/>
      <c r="BO47" s="260"/>
      <c r="BP47" s="260"/>
      <c r="BQ47" s="257">
        <v>41</v>
      </c>
      <c r="BR47" s="258"/>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1"/>
    </row>
    <row r="48" spans="1:131" s="242" customFormat="1" ht="26.25" customHeight="1" x14ac:dyDescent="0.15">
      <c r="A48" s="256">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47"/>
      <c r="BK48" s="247"/>
      <c r="BL48" s="247"/>
      <c r="BM48" s="247"/>
      <c r="BN48" s="247"/>
      <c r="BO48" s="260"/>
      <c r="BP48" s="260"/>
      <c r="BQ48" s="257">
        <v>42</v>
      </c>
      <c r="BR48" s="258"/>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1"/>
    </row>
    <row r="49" spans="1:131" s="242" customFormat="1" ht="26.25" customHeight="1" x14ac:dyDescent="0.15">
      <c r="A49" s="256">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47"/>
      <c r="BK49" s="247"/>
      <c r="BL49" s="247"/>
      <c r="BM49" s="247"/>
      <c r="BN49" s="247"/>
      <c r="BO49" s="260"/>
      <c r="BP49" s="260"/>
      <c r="BQ49" s="257">
        <v>43</v>
      </c>
      <c r="BR49" s="258"/>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1"/>
    </row>
    <row r="50" spans="1:131" s="242" customFormat="1" ht="26.25" customHeight="1" x14ac:dyDescent="0.15">
      <c r="A50" s="256">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47"/>
      <c r="BK50" s="247"/>
      <c r="BL50" s="247"/>
      <c r="BM50" s="247"/>
      <c r="BN50" s="247"/>
      <c r="BO50" s="260"/>
      <c r="BP50" s="260"/>
      <c r="BQ50" s="257">
        <v>44</v>
      </c>
      <c r="BR50" s="258"/>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1"/>
    </row>
    <row r="51" spans="1:131" s="242" customFormat="1" ht="26.25" customHeight="1" x14ac:dyDescent="0.15">
      <c r="A51" s="256">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47"/>
      <c r="BK51" s="247"/>
      <c r="BL51" s="247"/>
      <c r="BM51" s="247"/>
      <c r="BN51" s="247"/>
      <c r="BO51" s="260"/>
      <c r="BP51" s="260"/>
      <c r="BQ51" s="257">
        <v>45</v>
      </c>
      <c r="BR51" s="258"/>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1"/>
    </row>
    <row r="52" spans="1:131" s="242" customFormat="1" ht="26.25" customHeight="1" x14ac:dyDescent="0.15">
      <c r="A52" s="256">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47"/>
      <c r="BK52" s="247"/>
      <c r="BL52" s="247"/>
      <c r="BM52" s="247"/>
      <c r="BN52" s="247"/>
      <c r="BO52" s="260"/>
      <c r="BP52" s="260"/>
      <c r="BQ52" s="257">
        <v>46</v>
      </c>
      <c r="BR52" s="258"/>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1"/>
    </row>
    <row r="53" spans="1:131" s="242" customFormat="1" ht="26.25" customHeight="1" x14ac:dyDescent="0.15">
      <c r="A53" s="256">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47"/>
      <c r="BK53" s="247"/>
      <c r="BL53" s="247"/>
      <c r="BM53" s="247"/>
      <c r="BN53" s="247"/>
      <c r="BO53" s="260"/>
      <c r="BP53" s="260"/>
      <c r="BQ53" s="257">
        <v>47</v>
      </c>
      <c r="BR53" s="258"/>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1"/>
    </row>
    <row r="54" spans="1:131" s="242" customFormat="1" ht="26.25" customHeight="1" x14ac:dyDescent="0.15">
      <c r="A54" s="256">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47"/>
      <c r="BK54" s="247"/>
      <c r="BL54" s="247"/>
      <c r="BM54" s="247"/>
      <c r="BN54" s="247"/>
      <c r="BO54" s="260"/>
      <c r="BP54" s="260"/>
      <c r="BQ54" s="257">
        <v>48</v>
      </c>
      <c r="BR54" s="258"/>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1"/>
    </row>
    <row r="55" spans="1:131" s="242" customFormat="1" ht="26.25" customHeight="1" x14ac:dyDescent="0.15">
      <c r="A55" s="256">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47"/>
      <c r="BK55" s="247"/>
      <c r="BL55" s="247"/>
      <c r="BM55" s="247"/>
      <c r="BN55" s="247"/>
      <c r="BO55" s="260"/>
      <c r="BP55" s="260"/>
      <c r="BQ55" s="257">
        <v>49</v>
      </c>
      <c r="BR55" s="258"/>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1"/>
    </row>
    <row r="56" spans="1:131" s="242" customFormat="1" ht="26.25" customHeight="1" x14ac:dyDescent="0.15">
      <c r="A56" s="256">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47"/>
      <c r="BK56" s="247"/>
      <c r="BL56" s="247"/>
      <c r="BM56" s="247"/>
      <c r="BN56" s="247"/>
      <c r="BO56" s="260"/>
      <c r="BP56" s="260"/>
      <c r="BQ56" s="257">
        <v>50</v>
      </c>
      <c r="BR56" s="258"/>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1"/>
    </row>
    <row r="57" spans="1:131" s="242" customFormat="1" ht="26.25" customHeight="1" x14ac:dyDescent="0.15">
      <c r="A57" s="256">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47"/>
      <c r="BK57" s="247"/>
      <c r="BL57" s="247"/>
      <c r="BM57" s="247"/>
      <c r="BN57" s="247"/>
      <c r="BO57" s="260"/>
      <c r="BP57" s="260"/>
      <c r="BQ57" s="257">
        <v>51</v>
      </c>
      <c r="BR57" s="258"/>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1"/>
    </row>
    <row r="58" spans="1:131" s="242" customFormat="1" ht="26.25" customHeight="1" x14ac:dyDescent="0.15">
      <c r="A58" s="256">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47"/>
      <c r="BK58" s="247"/>
      <c r="BL58" s="247"/>
      <c r="BM58" s="247"/>
      <c r="BN58" s="247"/>
      <c r="BO58" s="260"/>
      <c r="BP58" s="260"/>
      <c r="BQ58" s="257">
        <v>52</v>
      </c>
      <c r="BR58" s="258"/>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1"/>
    </row>
    <row r="59" spans="1:131" s="242" customFormat="1" ht="26.25" customHeight="1" x14ac:dyDescent="0.15">
      <c r="A59" s="256">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47"/>
      <c r="BK59" s="247"/>
      <c r="BL59" s="247"/>
      <c r="BM59" s="247"/>
      <c r="BN59" s="247"/>
      <c r="BO59" s="260"/>
      <c r="BP59" s="260"/>
      <c r="BQ59" s="257">
        <v>53</v>
      </c>
      <c r="BR59" s="258"/>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1"/>
    </row>
    <row r="60" spans="1:131" s="242" customFormat="1" ht="26.25" customHeight="1" x14ac:dyDescent="0.15">
      <c r="A60" s="256">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47"/>
      <c r="BK60" s="247"/>
      <c r="BL60" s="247"/>
      <c r="BM60" s="247"/>
      <c r="BN60" s="247"/>
      <c r="BO60" s="260"/>
      <c r="BP60" s="260"/>
      <c r="BQ60" s="257">
        <v>54</v>
      </c>
      <c r="BR60" s="258"/>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1"/>
    </row>
    <row r="61" spans="1:131" s="242" customFormat="1" ht="26.25" customHeight="1" thickBot="1" x14ac:dyDescent="0.2">
      <c r="A61" s="256">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47"/>
      <c r="BK61" s="247"/>
      <c r="BL61" s="247"/>
      <c r="BM61" s="247"/>
      <c r="BN61" s="247"/>
      <c r="BO61" s="260"/>
      <c r="BP61" s="260"/>
      <c r="BQ61" s="257">
        <v>55</v>
      </c>
      <c r="BR61" s="258"/>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1"/>
    </row>
    <row r="62" spans="1:131" s="242" customFormat="1" ht="26.25" customHeight="1" x14ac:dyDescent="0.15">
      <c r="A62" s="256">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413</v>
      </c>
      <c r="BK62" s="1125"/>
      <c r="BL62" s="1125"/>
      <c r="BM62" s="1125"/>
      <c r="BN62" s="1126"/>
      <c r="BO62" s="260"/>
      <c r="BP62" s="260"/>
      <c r="BQ62" s="257">
        <v>56</v>
      </c>
      <c r="BR62" s="258"/>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1"/>
    </row>
    <row r="63" spans="1:131" s="242" customFormat="1" ht="26.25" customHeight="1" thickBot="1" x14ac:dyDescent="0.2">
      <c r="A63" s="259" t="s">
        <v>394</v>
      </c>
      <c r="B63" s="1034" t="s">
        <v>414</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18"/>
      <c r="AF63" s="1119">
        <v>160</v>
      </c>
      <c r="AG63" s="1049"/>
      <c r="AH63" s="1049"/>
      <c r="AI63" s="1049"/>
      <c r="AJ63" s="1120"/>
      <c r="AK63" s="1121"/>
      <c r="AL63" s="1053"/>
      <c r="AM63" s="1053"/>
      <c r="AN63" s="1053"/>
      <c r="AO63" s="1053"/>
      <c r="AP63" s="1049">
        <v>3916</v>
      </c>
      <c r="AQ63" s="1049"/>
      <c r="AR63" s="1049"/>
      <c r="AS63" s="1049"/>
      <c r="AT63" s="1049"/>
      <c r="AU63" s="1049">
        <v>3078</v>
      </c>
      <c r="AV63" s="1049"/>
      <c r="AW63" s="1049"/>
      <c r="AX63" s="1049"/>
      <c r="AY63" s="1049"/>
      <c r="AZ63" s="1115"/>
      <c r="BA63" s="1115"/>
      <c r="BB63" s="1115"/>
      <c r="BC63" s="1115"/>
      <c r="BD63" s="1115"/>
      <c r="BE63" s="1050"/>
      <c r="BF63" s="1050"/>
      <c r="BG63" s="1050"/>
      <c r="BH63" s="1050"/>
      <c r="BI63" s="1051"/>
      <c r="BJ63" s="1116" t="s">
        <v>415</v>
      </c>
      <c r="BK63" s="1041"/>
      <c r="BL63" s="1041"/>
      <c r="BM63" s="1041"/>
      <c r="BN63" s="1117"/>
      <c r="BO63" s="260"/>
      <c r="BP63" s="260"/>
      <c r="BQ63" s="257">
        <v>57</v>
      </c>
      <c r="BR63" s="258"/>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1"/>
    </row>
    <row r="65" spans="1:131" s="242" customFormat="1" ht="26.25" customHeight="1" thickBot="1" x14ac:dyDescent="0.2">
      <c r="A65" s="247" t="s">
        <v>416</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1"/>
    </row>
    <row r="66" spans="1:131" s="242" customFormat="1" ht="26.25" customHeight="1" x14ac:dyDescent="0.15">
      <c r="A66" s="1085" t="s">
        <v>417</v>
      </c>
      <c r="B66" s="1086"/>
      <c r="C66" s="1086"/>
      <c r="D66" s="1086"/>
      <c r="E66" s="1086"/>
      <c r="F66" s="1086"/>
      <c r="G66" s="1086"/>
      <c r="H66" s="1086"/>
      <c r="I66" s="1086"/>
      <c r="J66" s="1086"/>
      <c r="K66" s="1086"/>
      <c r="L66" s="1086"/>
      <c r="M66" s="1086"/>
      <c r="N66" s="1086"/>
      <c r="O66" s="1086"/>
      <c r="P66" s="1087"/>
      <c r="Q66" s="1091" t="s">
        <v>418</v>
      </c>
      <c r="R66" s="1092"/>
      <c r="S66" s="1092"/>
      <c r="T66" s="1092"/>
      <c r="U66" s="1093"/>
      <c r="V66" s="1091" t="s">
        <v>400</v>
      </c>
      <c r="W66" s="1092"/>
      <c r="X66" s="1092"/>
      <c r="Y66" s="1092"/>
      <c r="Z66" s="1093"/>
      <c r="AA66" s="1091" t="s">
        <v>419</v>
      </c>
      <c r="AB66" s="1092"/>
      <c r="AC66" s="1092"/>
      <c r="AD66" s="1092"/>
      <c r="AE66" s="1093"/>
      <c r="AF66" s="1097" t="s">
        <v>402</v>
      </c>
      <c r="AG66" s="1098"/>
      <c r="AH66" s="1098"/>
      <c r="AI66" s="1098"/>
      <c r="AJ66" s="1099"/>
      <c r="AK66" s="1091" t="s">
        <v>420</v>
      </c>
      <c r="AL66" s="1086"/>
      <c r="AM66" s="1086"/>
      <c r="AN66" s="1086"/>
      <c r="AO66" s="1087"/>
      <c r="AP66" s="1091" t="s">
        <v>421</v>
      </c>
      <c r="AQ66" s="1092"/>
      <c r="AR66" s="1092"/>
      <c r="AS66" s="1092"/>
      <c r="AT66" s="1093"/>
      <c r="AU66" s="1091" t="s">
        <v>422</v>
      </c>
      <c r="AV66" s="1092"/>
      <c r="AW66" s="1092"/>
      <c r="AX66" s="1092"/>
      <c r="AY66" s="1093"/>
      <c r="AZ66" s="1091" t="s">
        <v>382</v>
      </c>
      <c r="BA66" s="1092"/>
      <c r="BB66" s="1092"/>
      <c r="BC66" s="1092"/>
      <c r="BD66" s="1107"/>
      <c r="BE66" s="260"/>
      <c r="BF66" s="260"/>
      <c r="BG66" s="260"/>
      <c r="BH66" s="260"/>
      <c r="BI66" s="260"/>
      <c r="BJ66" s="260"/>
      <c r="BK66" s="260"/>
      <c r="BL66" s="260"/>
      <c r="BM66" s="260"/>
      <c r="BN66" s="260"/>
      <c r="BO66" s="260"/>
      <c r="BP66" s="260"/>
      <c r="BQ66" s="257">
        <v>60</v>
      </c>
      <c r="BR66" s="262"/>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1"/>
    </row>
    <row r="67" spans="1:131" s="242"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0"/>
      <c r="BF67" s="260"/>
      <c r="BG67" s="260"/>
      <c r="BH67" s="260"/>
      <c r="BI67" s="260"/>
      <c r="BJ67" s="260"/>
      <c r="BK67" s="260"/>
      <c r="BL67" s="260"/>
      <c r="BM67" s="260"/>
      <c r="BN67" s="260"/>
      <c r="BO67" s="260"/>
      <c r="BP67" s="260"/>
      <c r="BQ67" s="257">
        <v>61</v>
      </c>
      <c r="BR67" s="262"/>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1"/>
    </row>
    <row r="68" spans="1:131" s="242" customFormat="1" ht="26.25" customHeight="1" thickTop="1" x14ac:dyDescent="0.15">
      <c r="A68" s="253">
        <v>1</v>
      </c>
      <c r="B68" s="1075" t="s">
        <v>595</v>
      </c>
      <c r="C68" s="1076"/>
      <c r="D68" s="1076"/>
      <c r="E68" s="1076"/>
      <c r="F68" s="1076"/>
      <c r="G68" s="1076"/>
      <c r="H68" s="1076"/>
      <c r="I68" s="1076"/>
      <c r="J68" s="1076"/>
      <c r="K68" s="1076"/>
      <c r="L68" s="1076"/>
      <c r="M68" s="1076"/>
      <c r="N68" s="1076"/>
      <c r="O68" s="1076"/>
      <c r="P68" s="1077"/>
      <c r="Q68" s="1078">
        <v>3857</v>
      </c>
      <c r="R68" s="1072"/>
      <c r="S68" s="1072"/>
      <c r="T68" s="1072"/>
      <c r="U68" s="1072"/>
      <c r="V68" s="1072">
        <v>3798</v>
      </c>
      <c r="W68" s="1072"/>
      <c r="X68" s="1072"/>
      <c r="Y68" s="1072"/>
      <c r="Z68" s="1072"/>
      <c r="AA68" s="1072">
        <v>59</v>
      </c>
      <c r="AB68" s="1072"/>
      <c r="AC68" s="1072"/>
      <c r="AD68" s="1072"/>
      <c r="AE68" s="1072"/>
      <c r="AF68" s="1072">
        <v>59</v>
      </c>
      <c r="AG68" s="1072"/>
      <c r="AH68" s="1072"/>
      <c r="AI68" s="1072"/>
      <c r="AJ68" s="1072"/>
      <c r="AK68" s="1072">
        <v>78</v>
      </c>
      <c r="AL68" s="1072"/>
      <c r="AM68" s="1072"/>
      <c r="AN68" s="1072"/>
      <c r="AO68" s="1072"/>
      <c r="AP68" s="1072">
        <v>186</v>
      </c>
      <c r="AQ68" s="1072"/>
      <c r="AR68" s="1072"/>
      <c r="AS68" s="1072"/>
      <c r="AT68" s="1072"/>
      <c r="AU68" s="1072">
        <v>38</v>
      </c>
      <c r="AV68" s="1072"/>
      <c r="AW68" s="1072"/>
      <c r="AX68" s="1072"/>
      <c r="AY68" s="1072"/>
      <c r="AZ68" s="1073"/>
      <c r="BA68" s="1073"/>
      <c r="BB68" s="1073"/>
      <c r="BC68" s="1073"/>
      <c r="BD68" s="1074"/>
      <c r="BE68" s="260"/>
      <c r="BF68" s="260"/>
      <c r="BG68" s="260"/>
      <c r="BH68" s="260"/>
      <c r="BI68" s="260"/>
      <c r="BJ68" s="260"/>
      <c r="BK68" s="260"/>
      <c r="BL68" s="260"/>
      <c r="BM68" s="260"/>
      <c r="BN68" s="260"/>
      <c r="BO68" s="260"/>
      <c r="BP68" s="260"/>
      <c r="BQ68" s="257">
        <v>62</v>
      </c>
      <c r="BR68" s="262"/>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1"/>
    </row>
    <row r="69" spans="1:131" s="242" customFormat="1" ht="26.25" customHeight="1" x14ac:dyDescent="0.15">
      <c r="A69" s="256">
        <v>2</v>
      </c>
      <c r="B69" s="1064" t="s">
        <v>596</v>
      </c>
      <c r="C69" s="1065"/>
      <c r="D69" s="1065"/>
      <c r="E69" s="1065"/>
      <c r="F69" s="1065"/>
      <c r="G69" s="1065"/>
      <c r="H69" s="1065"/>
      <c r="I69" s="1065"/>
      <c r="J69" s="1065"/>
      <c r="K69" s="1065"/>
      <c r="L69" s="1065"/>
      <c r="M69" s="1065"/>
      <c r="N69" s="1065"/>
      <c r="O69" s="1065"/>
      <c r="P69" s="1066"/>
      <c r="Q69" s="1067">
        <v>7074</v>
      </c>
      <c r="R69" s="1061"/>
      <c r="S69" s="1061"/>
      <c r="T69" s="1061"/>
      <c r="U69" s="1061"/>
      <c r="V69" s="1061">
        <v>5964</v>
      </c>
      <c r="W69" s="1061"/>
      <c r="X69" s="1061"/>
      <c r="Y69" s="1061"/>
      <c r="Z69" s="1061"/>
      <c r="AA69" s="1061">
        <v>1109</v>
      </c>
      <c r="AB69" s="1061"/>
      <c r="AC69" s="1061"/>
      <c r="AD69" s="1061"/>
      <c r="AE69" s="1061"/>
      <c r="AF69" s="1061">
        <v>3459</v>
      </c>
      <c r="AG69" s="1061"/>
      <c r="AH69" s="1061"/>
      <c r="AI69" s="1061"/>
      <c r="AJ69" s="1061"/>
      <c r="AK69" s="1061" t="s">
        <v>594</v>
      </c>
      <c r="AL69" s="1061"/>
      <c r="AM69" s="1061"/>
      <c r="AN69" s="1061"/>
      <c r="AO69" s="1061"/>
      <c r="AP69" s="1061">
        <v>1829</v>
      </c>
      <c r="AQ69" s="1061"/>
      <c r="AR69" s="1061"/>
      <c r="AS69" s="1061"/>
      <c r="AT69" s="1061"/>
      <c r="AU69" s="1061" t="s">
        <v>602</v>
      </c>
      <c r="AV69" s="1061"/>
      <c r="AW69" s="1061"/>
      <c r="AX69" s="1061"/>
      <c r="AY69" s="1061"/>
      <c r="AZ69" s="1062"/>
      <c r="BA69" s="1062"/>
      <c r="BB69" s="1062"/>
      <c r="BC69" s="1062"/>
      <c r="BD69" s="1063"/>
      <c r="BE69" s="260"/>
      <c r="BF69" s="260"/>
      <c r="BG69" s="260"/>
      <c r="BH69" s="260"/>
      <c r="BI69" s="260"/>
      <c r="BJ69" s="260"/>
      <c r="BK69" s="260"/>
      <c r="BL69" s="260"/>
      <c r="BM69" s="260"/>
      <c r="BN69" s="260"/>
      <c r="BO69" s="260"/>
      <c r="BP69" s="260"/>
      <c r="BQ69" s="257">
        <v>63</v>
      </c>
      <c r="BR69" s="262"/>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1"/>
    </row>
    <row r="70" spans="1:131" s="242" customFormat="1" ht="26.25" customHeight="1" x14ac:dyDescent="0.15">
      <c r="A70" s="256">
        <v>3</v>
      </c>
      <c r="B70" s="1064" t="s">
        <v>597</v>
      </c>
      <c r="C70" s="1065"/>
      <c r="D70" s="1065"/>
      <c r="E70" s="1065"/>
      <c r="F70" s="1065"/>
      <c r="G70" s="1065"/>
      <c r="H70" s="1065"/>
      <c r="I70" s="1065"/>
      <c r="J70" s="1065"/>
      <c r="K70" s="1065"/>
      <c r="L70" s="1065"/>
      <c r="M70" s="1065"/>
      <c r="N70" s="1065"/>
      <c r="O70" s="1065"/>
      <c r="P70" s="1066"/>
      <c r="Q70" s="1067">
        <v>1869</v>
      </c>
      <c r="R70" s="1061"/>
      <c r="S70" s="1061"/>
      <c r="T70" s="1061"/>
      <c r="U70" s="1061"/>
      <c r="V70" s="1061">
        <v>1780</v>
      </c>
      <c r="W70" s="1061"/>
      <c r="X70" s="1061"/>
      <c r="Y70" s="1061"/>
      <c r="Z70" s="1061"/>
      <c r="AA70" s="1061">
        <v>89</v>
      </c>
      <c r="AB70" s="1061"/>
      <c r="AC70" s="1061"/>
      <c r="AD70" s="1061"/>
      <c r="AE70" s="1061"/>
      <c r="AF70" s="1061">
        <v>89</v>
      </c>
      <c r="AG70" s="1061"/>
      <c r="AH70" s="1061"/>
      <c r="AI70" s="1061"/>
      <c r="AJ70" s="1061"/>
      <c r="AK70" s="1061">
        <v>163</v>
      </c>
      <c r="AL70" s="1061"/>
      <c r="AM70" s="1061"/>
      <c r="AN70" s="1061"/>
      <c r="AO70" s="1061"/>
      <c r="AP70" s="1061">
        <v>979</v>
      </c>
      <c r="AQ70" s="1061"/>
      <c r="AR70" s="1061"/>
      <c r="AS70" s="1061"/>
      <c r="AT70" s="1061"/>
      <c r="AU70" s="1061">
        <v>99</v>
      </c>
      <c r="AV70" s="1061"/>
      <c r="AW70" s="1061"/>
      <c r="AX70" s="1061"/>
      <c r="AY70" s="1061"/>
      <c r="AZ70" s="1062"/>
      <c r="BA70" s="1062"/>
      <c r="BB70" s="1062"/>
      <c r="BC70" s="1062"/>
      <c r="BD70" s="1063"/>
      <c r="BE70" s="260"/>
      <c r="BF70" s="260"/>
      <c r="BG70" s="260"/>
      <c r="BH70" s="260"/>
      <c r="BI70" s="260"/>
      <c r="BJ70" s="260"/>
      <c r="BK70" s="260"/>
      <c r="BL70" s="260"/>
      <c r="BM70" s="260"/>
      <c r="BN70" s="260"/>
      <c r="BO70" s="260"/>
      <c r="BP70" s="260"/>
      <c r="BQ70" s="257">
        <v>64</v>
      </c>
      <c r="BR70" s="262"/>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1"/>
    </row>
    <row r="71" spans="1:131" s="242" customFormat="1" ht="26.25" customHeight="1" x14ac:dyDescent="0.15">
      <c r="A71" s="256">
        <v>4</v>
      </c>
      <c r="B71" s="1064" t="s">
        <v>598</v>
      </c>
      <c r="C71" s="1065"/>
      <c r="D71" s="1065"/>
      <c r="E71" s="1065"/>
      <c r="F71" s="1065"/>
      <c r="G71" s="1065"/>
      <c r="H71" s="1065"/>
      <c r="I71" s="1065"/>
      <c r="J71" s="1065"/>
      <c r="K71" s="1065"/>
      <c r="L71" s="1065"/>
      <c r="M71" s="1065"/>
      <c r="N71" s="1065"/>
      <c r="O71" s="1065"/>
      <c r="P71" s="1066"/>
      <c r="Q71" s="1067">
        <v>8143</v>
      </c>
      <c r="R71" s="1061"/>
      <c r="S71" s="1061"/>
      <c r="T71" s="1061"/>
      <c r="U71" s="1061"/>
      <c r="V71" s="1061">
        <v>7203</v>
      </c>
      <c r="W71" s="1061"/>
      <c r="X71" s="1061"/>
      <c r="Y71" s="1061"/>
      <c r="Z71" s="1061"/>
      <c r="AA71" s="1061">
        <v>939</v>
      </c>
      <c r="AB71" s="1061"/>
      <c r="AC71" s="1061"/>
      <c r="AD71" s="1061"/>
      <c r="AE71" s="1061"/>
      <c r="AF71" s="1061">
        <v>939</v>
      </c>
      <c r="AG71" s="1061"/>
      <c r="AH71" s="1061"/>
      <c r="AI71" s="1061"/>
      <c r="AJ71" s="1061"/>
      <c r="AK71" s="1061" t="s">
        <v>594</v>
      </c>
      <c r="AL71" s="1061"/>
      <c r="AM71" s="1061"/>
      <c r="AN71" s="1061"/>
      <c r="AO71" s="1061"/>
      <c r="AP71" s="1061" t="s">
        <v>594</v>
      </c>
      <c r="AQ71" s="1061"/>
      <c r="AR71" s="1061"/>
      <c r="AS71" s="1061"/>
      <c r="AT71" s="1061"/>
      <c r="AU71" s="1061" t="s">
        <v>594</v>
      </c>
      <c r="AV71" s="1061"/>
      <c r="AW71" s="1061"/>
      <c r="AX71" s="1061"/>
      <c r="AY71" s="1061"/>
      <c r="AZ71" s="1062"/>
      <c r="BA71" s="1062"/>
      <c r="BB71" s="1062"/>
      <c r="BC71" s="1062"/>
      <c r="BD71" s="1063"/>
      <c r="BE71" s="260"/>
      <c r="BF71" s="260"/>
      <c r="BG71" s="260"/>
      <c r="BH71" s="260"/>
      <c r="BI71" s="260"/>
      <c r="BJ71" s="260"/>
      <c r="BK71" s="260"/>
      <c r="BL71" s="260"/>
      <c r="BM71" s="260"/>
      <c r="BN71" s="260"/>
      <c r="BO71" s="260"/>
      <c r="BP71" s="260"/>
      <c r="BQ71" s="257">
        <v>65</v>
      </c>
      <c r="BR71" s="262"/>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1"/>
    </row>
    <row r="72" spans="1:131" s="242" customFormat="1" ht="26.25" customHeight="1" x14ac:dyDescent="0.15">
      <c r="A72" s="256">
        <v>5</v>
      </c>
      <c r="B72" s="1064" t="s">
        <v>599</v>
      </c>
      <c r="C72" s="1065"/>
      <c r="D72" s="1065"/>
      <c r="E72" s="1065"/>
      <c r="F72" s="1065"/>
      <c r="G72" s="1065"/>
      <c r="H72" s="1065"/>
      <c r="I72" s="1065"/>
      <c r="J72" s="1065"/>
      <c r="K72" s="1065"/>
      <c r="L72" s="1065"/>
      <c r="M72" s="1065"/>
      <c r="N72" s="1065"/>
      <c r="O72" s="1065"/>
      <c r="P72" s="1066"/>
      <c r="Q72" s="1067">
        <v>1637</v>
      </c>
      <c r="R72" s="1061"/>
      <c r="S72" s="1061"/>
      <c r="T72" s="1061"/>
      <c r="U72" s="1061"/>
      <c r="V72" s="1061">
        <v>1542</v>
      </c>
      <c r="W72" s="1061"/>
      <c r="X72" s="1061"/>
      <c r="Y72" s="1061"/>
      <c r="Z72" s="1061"/>
      <c r="AA72" s="1061">
        <v>95</v>
      </c>
      <c r="AB72" s="1061"/>
      <c r="AC72" s="1061"/>
      <c r="AD72" s="1061"/>
      <c r="AE72" s="1061"/>
      <c r="AF72" s="1061">
        <v>95</v>
      </c>
      <c r="AG72" s="1061"/>
      <c r="AH72" s="1061"/>
      <c r="AI72" s="1061"/>
      <c r="AJ72" s="1061"/>
      <c r="AK72" s="1061" t="s">
        <v>594</v>
      </c>
      <c r="AL72" s="1061"/>
      <c r="AM72" s="1061"/>
      <c r="AN72" s="1061"/>
      <c r="AO72" s="1061"/>
      <c r="AP72" s="1061" t="s">
        <v>594</v>
      </c>
      <c r="AQ72" s="1061"/>
      <c r="AR72" s="1061"/>
      <c r="AS72" s="1061"/>
      <c r="AT72" s="1061"/>
      <c r="AU72" s="1061" t="s">
        <v>594</v>
      </c>
      <c r="AV72" s="1061"/>
      <c r="AW72" s="1061"/>
      <c r="AX72" s="1061"/>
      <c r="AY72" s="1061"/>
      <c r="AZ72" s="1062"/>
      <c r="BA72" s="1062"/>
      <c r="BB72" s="1062"/>
      <c r="BC72" s="1062"/>
      <c r="BD72" s="1063"/>
      <c r="BE72" s="260"/>
      <c r="BF72" s="260"/>
      <c r="BG72" s="260"/>
      <c r="BH72" s="260"/>
      <c r="BI72" s="260"/>
      <c r="BJ72" s="260"/>
      <c r="BK72" s="260"/>
      <c r="BL72" s="260"/>
      <c r="BM72" s="260"/>
      <c r="BN72" s="260"/>
      <c r="BO72" s="260"/>
      <c r="BP72" s="260"/>
      <c r="BQ72" s="257">
        <v>66</v>
      </c>
      <c r="BR72" s="262"/>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1"/>
    </row>
    <row r="73" spans="1:131" s="242" customFormat="1" ht="26.25" customHeight="1" x14ac:dyDescent="0.15">
      <c r="A73" s="256">
        <v>6</v>
      </c>
      <c r="B73" s="1064" t="s">
        <v>600</v>
      </c>
      <c r="C73" s="1065"/>
      <c r="D73" s="1065"/>
      <c r="E73" s="1065"/>
      <c r="F73" s="1065"/>
      <c r="G73" s="1065"/>
      <c r="H73" s="1065"/>
      <c r="I73" s="1065"/>
      <c r="J73" s="1065"/>
      <c r="K73" s="1065"/>
      <c r="L73" s="1065"/>
      <c r="M73" s="1065"/>
      <c r="N73" s="1065"/>
      <c r="O73" s="1065"/>
      <c r="P73" s="1066"/>
      <c r="Q73" s="1067">
        <v>878811</v>
      </c>
      <c r="R73" s="1061"/>
      <c r="S73" s="1061"/>
      <c r="T73" s="1061"/>
      <c r="U73" s="1061"/>
      <c r="V73" s="1061">
        <v>858109</v>
      </c>
      <c r="W73" s="1061"/>
      <c r="X73" s="1061"/>
      <c r="Y73" s="1061"/>
      <c r="Z73" s="1061"/>
      <c r="AA73" s="1061">
        <v>20702</v>
      </c>
      <c r="AB73" s="1061"/>
      <c r="AC73" s="1061"/>
      <c r="AD73" s="1061"/>
      <c r="AE73" s="1061"/>
      <c r="AF73" s="1061">
        <v>20702</v>
      </c>
      <c r="AG73" s="1061"/>
      <c r="AH73" s="1061"/>
      <c r="AI73" s="1061"/>
      <c r="AJ73" s="1061"/>
      <c r="AK73" s="1061">
        <v>1</v>
      </c>
      <c r="AL73" s="1061"/>
      <c r="AM73" s="1061"/>
      <c r="AN73" s="1061"/>
      <c r="AO73" s="1061"/>
      <c r="AP73" s="1061" t="s">
        <v>594</v>
      </c>
      <c r="AQ73" s="1061"/>
      <c r="AR73" s="1061"/>
      <c r="AS73" s="1061"/>
      <c r="AT73" s="1061"/>
      <c r="AU73" s="1061" t="s">
        <v>594</v>
      </c>
      <c r="AV73" s="1061"/>
      <c r="AW73" s="1061"/>
      <c r="AX73" s="1061"/>
      <c r="AY73" s="1061"/>
      <c r="AZ73" s="1062"/>
      <c r="BA73" s="1062"/>
      <c r="BB73" s="1062"/>
      <c r="BC73" s="1062"/>
      <c r="BD73" s="1063"/>
      <c r="BE73" s="260"/>
      <c r="BF73" s="260"/>
      <c r="BG73" s="260"/>
      <c r="BH73" s="260"/>
      <c r="BI73" s="260"/>
      <c r="BJ73" s="260"/>
      <c r="BK73" s="260"/>
      <c r="BL73" s="260"/>
      <c r="BM73" s="260"/>
      <c r="BN73" s="260"/>
      <c r="BO73" s="260"/>
      <c r="BP73" s="260"/>
      <c r="BQ73" s="257">
        <v>67</v>
      </c>
      <c r="BR73" s="262"/>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1"/>
    </row>
    <row r="74" spans="1:131" s="242" customFormat="1" ht="26.25" customHeight="1" x14ac:dyDescent="0.15">
      <c r="A74" s="256">
        <v>7</v>
      </c>
      <c r="B74" s="1064" t="s">
        <v>601</v>
      </c>
      <c r="C74" s="1065"/>
      <c r="D74" s="1065"/>
      <c r="E74" s="1065"/>
      <c r="F74" s="1065"/>
      <c r="G74" s="1065"/>
      <c r="H74" s="1065"/>
      <c r="I74" s="1065"/>
      <c r="J74" s="1065"/>
      <c r="K74" s="1065"/>
      <c r="L74" s="1065"/>
      <c r="M74" s="1065"/>
      <c r="N74" s="1065"/>
      <c r="O74" s="1065"/>
      <c r="P74" s="1066"/>
      <c r="Q74" s="1067">
        <v>45</v>
      </c>
      <c r="R74" s="1061"/>
      <c r="S74" s="1061"/>
      <c r="T74" s="1061"/>
      <c r="U74" s="1061"/>
      <c r="V74" s="1061">
        <v>35</v>
      </c>
      <c r="W74" s="1061"/>
      <c r="X74" s="1061"/>
      <c r="Y74" s="1061"/>
      <c r="Z74" s="1061"/>
      <c r="AA74" s="1061">
        <v>10</v>
      </c>
      <c r="AB74" s="1061"/>
      <c r="AC74" s="1061"/>
      <c r="AD74" s="1061"/>
      <c r="AE74" s="1061"/>
      <c r="AF74" s="1061">
        <v>10</v>
      </c>
      <c r="AG74" s="1061"/>
      <c r="AH74" s="1061"/>
      <c r="AI74" s="1061"/>
      <c r="AJ74" s="1061"/>
      <c r="AK74" s="1061">
        <v>25</v>
      </c>
      <c r="AL74" s="1061"/>
      <c r="AM74" s="1061"/>
      <c r="AN74" s="1061"/>
      <c r="AO74" s="1061"/>
      <c r="AP74" s="1061" t="s">
        <v>594</v>
      </c>
      <c r="AQ74" s="1061"/>
      <c r="AR74" s="1061"/>
      <c r="AS74" s="1061"/>
      <c r="AT74" s="1061"/>
      <c r="AU74" s="1061" t="s">
        <v>594</v>
      </c>
      <c r="AV74" s="1061"/>
      <c r="AW74" s="1061"/>
      <c r="AX74" s="1061"/>
      <c r="AY74" s="1061"/>
      <c r="AZ74" s="1062"/>
      <c r="BA74" s="1062"/>
      <c r="BB74" s="1062"/>
      <c r="BC74" s="1062"/>
      <c r="BD74" s="1063"/>
      <c r="BE74" s="260"/>
      <c r="BF74" s="260"/>
      <c r="BG74" s="260"/>
      <c r="BH74" s="260"/>
      <c r="BI74" s="260"/>
      <c r="BJ74" s="260"/>
      <c r="BK74" s="260"/>
      <c r="BL74" s="260"/>
      <c r="BM74" s="260"/>
      <c r="BN74" s="260"/>
      <c r="BO74" s="260"/>
      <c r="BP74" s="260"/>
      <c r="BQ74" s="257">
        <v>68</v>
      </c>
      <c r="BR74" s="262"/>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1"/>
    </row>
    <row r="75" spans="1:131" s="242" customFormat="1" ht="26.25" customHeight="1" x14ac:dyDescent="0.15">
      <c r="A75" s="256">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60"/>
      <c r="BF75" s="260"/>
      <c r="BG75" s="260"/>
      <c r="BH75" s="260"/>
      <c r="BI75" s="260"/>
      <c r="BJ75" s="260"/>
      <c r="BK75" s="260"/>
      <c r="BL75" s="260"/>
      <c r="BM75" s="260"/>
      <c r="BN75" s="260"/>
      <c r="BO75" s="260"/>
      <c r="BP75" s="260"/>
      <c r="BQ75" s="257">
        <v>69</v>
      </c>
      <c r="BR75" s="262"/>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1"/>
    </row>
    <row r="76" spans="1:131" s="242" customFormat="1" ht="26.25" customHeight="1" x14ac:dyDescent="0.15">
      <c r="A76" s="256">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0"/>
      <c r="BF76" s="260"/>
      <c r="BG76" s="260"/>
      <c r="BH76" s="260"/>
      <c r="BI76" s="260"/>
      <c r="BJ76" s="260"/>
      <c r="BK76" s="260"/>
      <c r="BL76" s="260"/>
      <c r="BM76" s="260"/>
      <c r="BN76" s="260"/>
      <c r="BO76" s="260"/>
      <c r="BP76" s="260"/>
      <c r="BQ76" s="257">
        <v>70</v>
      </c>
      <c r="BR76" s="262"/>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1"/>
    </row>
    <row r="77" spans="1:131" s="242" customFormat="1" ht="26.25" customHeight="1" x14ac:dyDescent="0.15">
      <c r="A77" s="256">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0"/>
      <c r="BF77" s="260"/>
      <c r="BG77" s="260"/>
      <c r="BH77" s="260"/>
      <c r="BI77" s="260"/>
      <c r="BJ77" s="260"/>
      <c r="BK77" s="260"/>
      <c r="BL77" s="260"/>
      <c r="BM77" s="260"/>
      <c r="BN77" s="260"/>
      <c r="BO77" s="260"/>
      <c r="BP77" s="260"/>
      <c r="BQ77" s="257">
        <v>71</v>
      </c>
      <c r="BR77" s="262"/>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1"/>
    </row>
    <row r="78" spans="1:131" s="242" customFormat="1" ht="26.25" customHeight="1" x14ac:dyDescent="0.15">
      <c r="A78" s="256">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0"/>
      <c r="BF78" s="260"/>
      <c r="BG78" s="260"/>
      <c r="BH78" s="260"/>
      <c r="BI78" s="260"/>
      <c r="BJ78" s="263"/>
      <c r="BK78" s="263"/>
      <c r="BL78" s="263"/>
      <c r="BM78" s="263"/>
      <c r="BN78" s="263"/>
      <c r="BO78" s="260"/>
      <c r="BP78" s="260"/>
      <c r="BQ78" s="257">
        <v>72</v>
      </c>
      <c r="BR78" s="262"/>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1"/>
    </row>
    <row r="79" spans="1:131" s="242" customFormat="1" ht="26.25" customHeight="1" x14ac:dyDescent="0.15">
      <c r="A79" s="256">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0"/>
      <c r="BF79" s="260"/>
      <c r="BG79" s="260"/>
      <c r="BH79" s="260"/>
      <c r="BI79" s="260"/>
      <c r="BJ79" s="263"/>
      <c r="BK79" s="263"/>
      <c r="BL79" s="263"/>
      <c r="BM79" s="263"/>
      <c r="BN79" s="263"/>
      <c r="BO79" s="260"/>
      <c r="BP79" s="260"/>
      <c r="BQ79" s="257">
        <v>73</v>
      </c>
      <c r="BR79" s="262"/>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1"/>
    </row>
    <row r="80" spans="1:131" s="242" customFormat="1" ht="26.25" customHeight="1" x14ac:dyDescent="0.15">
      <c r="A80" s="256">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0"/>
      <c r="BF80" s="260"/>
      <c r="BG80" s="260"/>
      <c r="BH80" s="260"/>
      <c r="BI80" s="260"/>
      <c r="BJ80" s="260"/>
      <c r="BK80" s="260"/>
      <c r="BL80" s="260"/>
      <c r="BM80" s="260"/>
      <c r="BN80" s="260"/>
      <c r="BO80" s="260"/>
      <c r="BP80" s="260"/>
      <c r="BQ80" s="257">
        <v>74</v>
      </c>
      <c r="BR80" s="262"/>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1"/>
    </row>
    <row r="81" spans="1:131" s="242" customFormat="1" ht="26.25" customHeight="1" x14ac:dyDescent="0.15">
      <c r="A81" s="256">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0"/>
      <c r="BF81" s="260"/>
      <c r="BG81" s="260"/>
      <c r="BH81" s="260"/>
      <c r="BI81" s="260"/>
      <c r="BJ81" s="260"/>
      <c r="BK81" s="260"/>
      <c r="BL81" s="260"/>
      <c r="BM81" s="260"/>
      <c r="BN81" s="260"/>
      <c r="BO81" s="260"/>
      <c r="BP81" s="260"/>
      <c r="BQ81" s="257">
        <v>75</v>
      </c>
      <c r="BR81" s="262"/>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1"/>
    </row>
    <row r="82" spans="1:131" s="242" customFormat="1" ht="26.25" customHeight="1" x14ac:dyDescent="0.15">
      <c r="A82" s="256">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0"/>
      <c r="BF82" s="260"/>
      <c r="BG82" s="260"/>
      <c r="BH82" s="260"/>
      <c r="BI82" s="260"/>
      <c r="BJ82" s="260"/>
      <c r="BK82" s="260"/>
      <c r="BL82" s="260"/>
      <c r="BM82" s="260"/>
      <c r="BN82" s="260"/>
      <c r="BO82" s="260"/>
      <c r="BP82" s="260"/>
      <c r="BQ82" s="257">
        <v>76</v>
      </c>
      <c r="BR82" s="262"/>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1"/>
    </row>
    <row r="83" spans="1:131" s="242" customFormat="1" ht="26.25" customHeight="1" x14ac:dyDescent="0.15">
      <c r="A83" s="256">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0"/>
      <c r="BF83" s="260"/>
      <c r="BG83" s="260"/>
      <c r="BH83" s="260"/>
      <c r="BI83" s="260"/>
      <c r="BJ83" s="260"/>
      <c r="BK83" s="260"/>
      <c r="BL83" s="260"/>
      <c r="BM83" s="260"/>
      <c r="BN83" s="260"/>
      <c r="BO83" s="260"/>
      <c r="BP83" s="260"/>
      <c r="BQ83" s="257">
        <v>77</v>
      </c>
      <c r="BR83" s="262"/>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1"/>
    </row>
    <row r="84" spans="1:131" s="242" customFormat="1" ht="26.25" customHeight="1" x14ac:dyDescent="0.15">
      <c r="A84" s="256">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0"/>
      <c r="BF84" s="260"/>
      <c r="BG84" s="260"/>
      <c r="BH84" s="260"/>
      <c r="BI84" s="260"/>
      <c r="BJ84" s="260"/>
      <c r="BK84" s="260"/>
      <c r="BL84" s="260"/>
      <c r="BM84" s="260"/>
      <c r="BN84" s="260"/>
      <c r="BO84" s="260"/>
      <c r="BP84" s="260"/>
      <c r="BQ84" s="257">
        <v>78</v>
      </c>
      <c r="BR84" s="262"/>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1"/>
    </row>
    <row r="85" spans="1:131" s="242" customFormat="1" ht="26.25" customHeight="1" x14ac:dyDescent="0.15">
      <c r="A85" s="256">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0"/>
      <c r="BF85" s="260"/>
      <c r="BG85" s="260"/>
      <c r="BH85" s="260"/>
      <c r="BI85" s="260"/>
      <c r="BJ85" s="260"/>
      <c r="BK85" s="260"/>
      <c r="BL85" s="260"/>
      <c r="BM85" s="260"/>
      <c r="BN85" s="260"/>
      <c r="BO85" s="260"/>
      <c r="BP85" s="260"/>
      <c r="BQ85" s="257">
        <v>79</v>
      </c>
      <c r="BR85" s="262"/>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1"/>
    </row>
    <row r="86" spans="1:131" s="242" customFormat="1" ht="26.25" customHeight="1" x14ac:dyDescent="0.15">
      <c r="A86" s="256">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0"/>
      <c r="BF86" s="260"/>
      <c r="BG86" s="260"/>
      <c r="BH86" s="260"/>
      <c r="BI86" s="260"/>
      <c r="BJ86" s="260"/>
      <c r="BK86" s="260"/>
      <c r="BL86" s="260"/>
      <c r="BM86" s="260"/>
      <c r="BN86" s="260"/>
      <c r="BO86" s="260"/>
      <c r="BP86" s="260"/>
      <c r="BQ86" s="257">
        <v>80</v>
      </c>
      <c r="BR86" s="262"/>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1"/>
    </row>
    <row r="87" spans="1:131" s="242" customFormat="1" ht="26.25" customHeight="1" x14ac:dyDescent="0.15">
      <c r="A87" s="264">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0"/>
      <c r="BF87" s="260"/>
      <c r="BG87" s="260"/>
      <c r="BH87" s="260"/>
      <c r="BI87" s="260"/>
      <c r="BJ87" s="260"/>
      <c r="BK87" s="260"/>
      <c r="BL87" s="260"/>
      <c r="BM87" s="260"/>
      <c r="BN87" s="260"/>
      <c r="BO87" s="260"/>
      <c r="BP87" s="260"/>
      <c r="BQ87" s="257">
        <v>81</v>
      </c>
      <c r="BR87" s="262"/>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1"/>
    </row>
    <row r="88" spans="1:131" s="242" customFormat="1" ht="26.25" customHeight="1" thickBot="1" x14ac:dyDescent="0.2">
      <c r="A88" s="259" t="s">
        <v>394</v>
      </c>
      <c r="B88" s="1034" t="s">
        <v>423</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25353</v>
      </c>
      <c r="AG88" s="1049"/>
      <c r="AH88" s="1049"/>
      <c r="AI88" s="1049"/>
      <c r="AJ88" s="1049"/>
      <c r="AK88" s="1053"/>
      <c r="AL88" s="1053"/>
      <c r="AM88" s="1053"/>
      <c r="AN88" s="1053"/>
      <c r="AO88" s="1053"/>
      <c r="AP88" s="1049">
        <v>2994</v>
      </c>
      <c r="AQ88" s="1049"/>
      <c r="AR88" s="1049"/>
      <c r="AS88" s="1049"/>
      <c r="AT88" s="1049"/>
      <c r="AU88" s="1049">
        <v>137</v>
      </c>
      <c r="AV88" s="1049"/>
      <c r="AW88" s="1049"/>
      <c r="AX88" s="1049"/>
      <c r="AY88" s="1049"/>
      <c r="AZ88" s="1050"/>
      <c r="BA88" s="1050"/>
      <c r="BB88" s="1050"/>
      <c r="BC88" s="1050"/>
      <c r="BD88" s="1051"/>
      <c r="BE88" s="260"/>
      <c r="BF88" s="260"/>
      <c r="BG88" s="260"/>
      <c r="BH88" s="260"/>
      <c r="BI88" s="260"/>
      <c r="BJ88" s="260"/>
      <c r="BK88" s="260"/>
      <c r="BL88" s="260"/>
      <c r="BM88" s="260"/>
      <c r="BN88" s="260"/>
      <c r="BO88" s="260"/>
      <c r="BP88" s="260"/>
      <c r="BQ88" s="257">
        <v>82</v>
      </c>
      <c r="BR88" s="262"/>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394</v>
      </c>
      <c r="BR102" s="1034" t="s">
        <v>424</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v>3</v>
      </c>
      <c r="CS102" s="1041"/>
      <c r="CT102" s="1041"/>
      <c r="CU102" s="1041"/>
      <c r="CV102" s="1042"/>
      <c r="CW102" s="1040"/>
      <c r="CX102" s="1041"/>
      <c r="CY102" s="1041"/>
      <c r="CZ102" s="1041"/>
      <c r="DA102" s="1042"/>
      <c r="DB102" s="1040"/>
      <c r="DC102" s="1041"/>
      <c r="DD102" s="1041"/>
      <c r="DE102" s="1041"/>
      <c r="DF102" s="1042"/>
      <c r="DG102" s="1040"/>
      <c r="DH102" s="1041"/>
      <c r="DI102" s="1041"/>
      <c r="DJ102" s="1041"/>
      <c r="DK102" s="1042"/>
      <c r="DL102" s="1040"/>
      <c r="DM102" s="1041"/>
      <c r="DN102" s="1041"/>
      <c r="DO102" s="1041"/>
      <c r="DP102" s="1042"/>
      <c r="DQ102" s="1040"/>
      <c r="DR102" s="1041"/>
      <c r="DS102" s="1041"/>
      <c r="DT102" s="1041"/>
      <c r="DU102" s="1042"/>
      <c r="DV102" s="1023"/>
      <c r="DW102" s="1024"/>
      <c r="DX102" s="1024"/>
      <c r="DY102" s="1024"/>
      <c r="DZ102" s="1025"/>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26" t="s">
        <v>425</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27" t="s">
        <v>426</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427</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428</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28" t="s">
        <v>429</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430</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1" customFormat="1" ht="26.25" customHeight="1" x14ac:dyDescent="0.15">
      <c r="A109" s="983" t="s">
        <v>431</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432</v>
      </c>
      <c r="AB109" s="984"/>
      <c r="AC109" s="984"/>
      <c r="AD109" s="984"/>
      <c r="AE109" s="985"/>
      <c r="AF109" s="986" t="s">
        <v>312</v>
      </c>
      <c r="AG109" s="984"/>
      <c r="AH109" s="984"/>
      <c r="AI109" s="984"/>
      <c r="AJ109" s="985"/>
      <c r="AK109" s="986" t="s">
        <v>311</v>
      </c>
      <c r="AL109" s="984"/>
      <c r="AM109" s="984"/>
      <c r="AN109" s="984"/>
      <c r="AO109" s="985"/>
      <c r="AP109" s="986" t="s">
        <v>433</v>
      </c>
      <c r="AQ109" s="984"/>
      <c r="AR109" s="984"/>
      <c r="AS109" s="984"/>
      <c r="AT109" s="1015"/>
      <c r="AU109" s="983" t="s">
        <v>431</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432</v>
      </c>
      <c r="BR109" s="984"/>
      <c r="BS109" s="984"/>
      <c r="BT109" s="984"/>
      <c r="BU109" s="985"/>
      <c r="BV109" s="986" t="s">
        <v>312</v>
      </c>
      <c r="BW109" s="984"/>
      <c r="BX109" s="984"/>
      <c r="BY109" s="984"/>
      <c r="BZ109" s="985"/>
      <c r="CA109" s="986" t="s">
        <v>311</v>
      </c>
      <c r="CB109" s="984"/>
      <c r="CC109" s="984"/>
      <c r="CD109" s="984"/>
      <c r="CE109" s="985"/>
      <c r="CF109" s="1022" t="s">
        <v>433</v>
      </c>
      <c r="CG109" s="1022"/>
      <c r="CH109" s="1022"/>
      <c r="CI109" s="1022"/>
      <c r="CJ109" s="1022"/>
      <c r="CK109" s="986" t="s">
        <v>434</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432</v>
      </c>
      <c r="DH109" s="984"/>
      <c r="DI109" s="984"/>
      <c r="DJ109" s="984"/>
      <c r="DK109" s="985"/>
      <c r="DL109" s="986" t="s">
        <v>312</v>
      </c>
      <c r="DM109" s="984"/>
      <c r="DN109" s="984"/>
      <c r="DO109" s="984"/>
      <c r="DP109" s="985"/>
      <c r="DQ109" s="986" t="s">
        <v>311</v>
      </c>
      <c r="DR109" s="984"/>
      <c r="DS109" s="984"/>
      <c r="DT109" s="984"/>
      <c r="DU109" s="985"/>
      <c r="DV109" s="986" t="s">
        <v>433</v>
      </c>
      <c r="DW109" s="984"/>
      <c r="DX109" s="984"/>
      <c r="DY109" s="984"/>
      <c r="DZ109" s="1015"/>
    </row>
    <row r="110" spans="1:131" s="241" customFormat="1" ht="26.25" customHeight="1" x14ac:dyDescent="0.15">
      <c r="A110" s="886" t="s">
        <v>435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841534</v>
      </c>
      <c r="AB110" s="977"/>
      <c r="AC110" s="977"/>
      <c r="AD110" s="977"/>
      <c r="AE110" s="978"/>
      <c r="AF110" s="979">
        <v>823654</v>
      </c>
      <c r="AG110" s="977"/>
      <c r="AH110" s="977"/>
      <c r="AI110" s="977"/>
      <c r="AJ110" s="978"/>
      <c r="AK110" s="979">
        <v>700396</v>
      </c>
      <c r="AL110" s="977"/>
      <c r="AM110" s="977"/>
      <c r="AN110" s="977"/>
      <c r="AO110" s="978"/>
      <c r="AP110" s="980">
        <v>9.4</v>
      </c>
      <c r="AQ110" s="981"/>
      <c r="AR110" s="981"/>
      <c r="AS110" s="981"/>
      <c r="AT110" s="982"/>
      <c r="AU110" s="1016" t="s">
        <v>72</v>
      </c>
      <c r="AV110" s="1017"/>
      <c r="AW110" s="1017"/>
      <c r="AX110" s="1017"/>
      <c r="AY110" s="1017"/>
      <c r="AZ110" s="942" t="s">
        <v>436</v>
      </c>
      <c r="BA110" s="887"/>
      <c r="BB110" s="887"/>
      <c r="BC110" s="887"/>
      <c r="BD110" s="887"/>
      <c r="BE110" s="887"/>
      <c r="BF110" s="887"/>
      <c r="BG110" s="887"/>
      <c r="BH110" s="887"/>
      <c r="BI110" s="887"/>
      <c r="BJ110" s="887"/>
      <c r="BK110" s="887"/>
      <c r="BL110" s="887"/>
      <c r="BM110" s="887"/>
      <c r="BN110" s="887"/>
      <c r="BO110" s="887"/>
      <c r="BP110" s="888"/>
      <c r="BQ110" s="943">
        <v>8562884</v>
      </c>
      <c r="BR110" s="924"/>
      <c r="BS110" s="924"/>
      <c r="BT110" s="924"/>
      <c r="BU110" s="924"/>
      <c r="BV110" s="924">
        <v>8909544</v>
      </c>
      <c r="BW110" s="924"/>
      <c r="BX110" s="924"/>
      <c r="BY110" s="924"/>
      <c r="BZ110" s="924"/>
      <c r="CA110" s="924">
        <v>9582813</v>
      </c>
      <c r="CB110" s="924"/>
      <c r="CC110" s="924"/>
      <c r="CD110" s="924"/>
      <c r="CE110" s="924"/>
      <c r="CF110" s="948">
        <v>129</v>
      </c>
      <c r="CG110" s="949"/>
      <c r="CH110" s="949"/>
      <c r="CI110" s="949"/>
      <c r="CJ110" s="949"/>
      <c r="CK110" s="1012" t="s">
        <v>437</v>
      </c>
      <c r="CL110" s="898"/>
      <c r="CM110" s="973" t="s">
        <v>438</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v>510439</v>
      </c>
      <c r="DH110" s="924"/>
      <c r="DI110" s="924"/>
      <c r="DJ110" s="924"/>
      <c r="DK110" s="924"/>
      <c r="DL110" s="924">
        <v>351816</v>
      </c>
      <c r="DM110" s="924"/>
      <c r="DN110" s="924"/>
      <c r="DO110" s="924"/>
      <c r="DP110" s="924"/>
      <c r="DQ110" s="924">
        <v>218294</v>
      </c>
      <c r="DR110" s="924"/>
      <c r="DS110" s="924"/>
      <c r="DT110" s="924"/>
      <c r="DU110" s="924"/>
      <c r="DV110" s="925">
        <v>2.9</v>
      </c>
      <c r="DW110" s="925"/>
      <c r="DX110" s="925"/>
      <c r="DY110" s="925"/>
      <c r="DZ110" s="926"/>
    </row>
    <row r="111" spans="1:131" s="241" customFormat="1" ht="26.25" customHeight="1" x14ac:dyDescent="0.15">
      <c r="A111" s="853" t="s">
        <v>439</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440</v>
      </c>
      <c r="AB111" s="1005"/>
      <c r="AC111" s="1005"/>
      <c r="AD111" s="1005"/>
      <c r="AE111" s="1006"/>
      <c r="AF111" s="1007" t="s">
        <v>129</v>
      </c>
      <c r="AG111" s="1005"/>
      <c r="AH111" s="1005"/>
      <c r="AI111" s="1005"/>
      <c r="AJ111" s="1006"/>
      <c r="AK111" s="1007" t="s">
        <v>440</v>
      </c>
      <c r="AL111" s="1005"/>
      <c r="AM111" s="1005"/>
      <c r="AN111" s="1005"/>
      <c r="AO111" s="1006"/>
      <c r="AP111" s="1008" t="s">
        <v>440</v>
      </c>
      <c r="AQ111" s="1009"/>
      <c r="AR111" s="1009"/>
      <c r="AS111" s="1009"/>
      <c r="AT111" s="1010"/>
      <c r="AU111" s="1018"/>
      <c r="AV111" s="1019"/>
      <c r="AW111" s="1019"/>
      <c r="AX111" s="1019"/>
      <c r="AY111" s="1019"/>
      <c r="AZ111" s="894" t="s">
        <v>441</v>
      </c>
      <c r="BA111" s="829"/>
      <c r="BB111" s="829"/>
      <c r="BC111" s="829"/>
      <c r="BD111" s="829"/>
      <c r="BE111" s="829"/>
      <c r="BF111" s="829"/>
      <c r="BG111" s="829"/>
      <c r="BH111" s="829"/>
      <c r="BI111" s="829"/>
      <c r="BJ111" s="829"/>
      <c r="BK111" s="829"/>
      <c r="BL111" s="829"/>
      <c r="BM111" s="829"/>
      <c r="BN111" s="829"/>
      <c r="BO111" s="829"/>
      <c r="BP111" s="830"/>
      <c r="BQ111" s="895">
        <v>594912</v>
      </c>
      <c r="BR111" s="896"/>
      <c r="BS111" s="896"/>
      <c r="BT111" s="896"/>
      <c r="BU111" s="896"/>
      <c r="BV111" s="896">
        <v>402582</v>
      </c>
      <c r="BW111" s="896"/>
      <c r="BX111" s="896"/>
      <c r="BY111" s="896"/>
      <c r="BZ111" s="896"/>
      <c r="CA111" s="896">
        <v>237150</v>
      </c>
      <c r="CB111" s="896"/>
      <c r="CC111" s="896"/>
      <c r="CD111" s="896"/>
      <c r="CE111" s="896"/>
      <c r="CF111" s="957">
        <v>3.2</v>
      </c>
      <c r="CG111" s="958"/>
      <c r="CH111" s="958"/>
      <c r="CI111" s="958"/>
      <c r="CJ111" s="958"/>
      <c r="CK111" s="1013"/>
      <c r="CL111" s="900"/>
      <c r="CM111" s="903" t="s">
        <v>442</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440</v>
      </c>
      <c r="DH111" s="896"/>
      <c r="DI111" s="896"/>
      <c r="DJ111" s="896"/>
      <c r="DK111" s="896"/>
      <c r="DL111" s="896" t="s">
        <v>440</v>
      </c>
      <c r="DM111" s="896"/>
      <c r="DN111" s="896"/>
      <c r="DO111" s="896"/>
      <c r="DP111" s="896"/>
      <c r="DQ111" s="896" t="s">
        <v>440</v>
      </c>
      <c r="DR111" s="896"/>
      <c r="DS111" s="896"/>
      <c r="DT111" s="896"/>
      <c r="DU111" s="896"/>
      <c r="DV111" s="873" t="s">
        <v>129</v>
      </c>
      <c r="DW111" s="873"/>
      <c r="DX111" s="873"/>
      <c r="DY111" s="873"/>
      <c r="DZ111" s="874"/>
    </row>
    <row r="112" spans="1:131" s="241" customFormat="1" ht="26.25" customHeight="1" x14ac:dyDescent="0.15">
      <c r="A112" s="998" t="s">
        <v>443</v>
      </c>
      <c r="B112" s="999"/>
      <c r="C112" s="829" t="s">
        <v>444</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440</v>
      </c>
      <c r="AB112" s="859"/>
      <c r="AC112" s="859"/>
      <c r="AD112" s="859"/>
      <c r="AE112" s="860"/>
      <c r="AF112" s="861" t="s">
        <v>440</v>
      </c>
      <c r="AG112" s="859"/>
      <c r="AH112" s="859"/>
      <c r="AI112" s="859"/>
      <c r="AJ112" s="860"/>
      <c r="AK112" s="861" t="s">
        <v>129</v>
      </c>
      <c r="AL112" s="859"/>
      <c r="AM112" s="859"/>
      <c r="AN112" s="859"/>
      <c r="AO112" s="860"/>
      <c r="AP112" s="906" t="s">
        <v>440</v>
      </c>
      <c r="AQ112" s="907"/>
      <c r="AR112" s="907"/>
      <c r="AS112" s="907"/>
      <c r="AT112" s="908"/>
      <c r="AU112" s="1018"/>
      <c r="AV112" s="1019"/>
      <c r="AW112" s="1019"/>
      <c r="AX112" s="1019"/>
      <c r="AY112" s="1019"/>
      <c r="AZ112" s="894" t="s">
        <v>445</v>
      </c>
      <c r="BA112" s="829"/>
      <c r="BB112" s="829"/>
      <c r="BC112" s="829"/>
      <c r="BD112" s="829"/>
      <c r="BE112" s="829"/>
      <c r="BF112" s="829"/>
      <c r="BG112" s="829"/>
      <c r="BH112" s="829"/>
      <c r="BI112" s="829"/>
      <c r="BJ112" s="829"/>
      <c r="BK112" s="829"/>
      <c r="BL112" s="829"/>
      <c r="BM112" s="829"/>
      <c r="BN112" s="829"/>
      <c r="BO112" s="829"/>
      <c r="BP112" s="830"/>
      <c r="BQ112" s="895">
        <v>3533731</v>
      </c>
      <c r="BR112" s="896"/>
      <c r="BS112" s="896"/>
      <c r="BT112" s="896"/>
      <c r="BU112" s="896"/>
      <c r="BV112" s="896">
        <v>3286441</v>
      </c>
      <c r="BW112" s="896"/>
      <c r="BX112" s="896"/>
      <c r="BY112" s="896"/>
      <c r="BZ112" s="896"/>
      <c r="CA112" s="896">
        <v>3077931</v>
      </c>
      <c r="CB112" s="896"/>
      <c r="CC112" s="896"/>
      <c r="CD112" s="896"/>
      <c r="CE112" s="896"/>
      <c r="CF112" s="957">
        <v>41.4</v>
      </c>
      <c r="CG112" s="958"/>
      <c r="CH112" s="958"/>
      <c r="CI112" s="958"/>
      <c r="CJ112" s="958"/>
      <c r="CK112" s="1013"/>
      <c r="CL112" s="900"/>
      <c r="CM112" s="903" t="s">
        <v>446</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t="s">
        <v>440</v>
      </c>
      <c r="DH112" s="896"/>
      <c r="DI112" s="896"/>
      <c r="DJ112" s="896"/>
      <c r="DK112" s="896"/>
      <c r="DL112" s="896" t="s">
        <v>440</v>
      </c>
      <c r="DM112" s="896"/>
      <c r="DN112" s="896"/>
      <c r="DO112" s="896"/>
      <c r="DP112" s="896"/>
      <c r="DQ112" s="896" t="s">
        <v>440</v>
      </c>
      <c r="DR112" s="896"/>
      <c r="DS112" s="896"/>
      <c r="DT112" s="896"/>
      <c r="DU112" s="896"/>
      <c r="DV112" s="873" t="s">
        <v>440</v>
      </c>
      <c r="DW112" s="873"/>
      <c r="DX112" s="873"/>
      <c r="DY112" s="873"/>
      <c r="DZ112" s="874"/>
    </row>
    <row r="113" spans="1:130" s="241" customFormat="1" ht="26.25" customHeight="1" x14ac:dyDescent="0.15">
      <c r="A113" s="1000"/>
      <c r="B113" s="1001"/>
      <c r="C113" s="829" t="s">
        <v>447</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358756</v>
      </c>
      <c r="AB113" s="1005"/>
      <c r="AC113" s="1005"/>
      <c r="AD113" s="1005"/>
      <c r="AE113" s="1006"/>
      <c r="AF113" s="1007">
        <v>351042</v>
      </c>
      <c r="AG113" s="1005"/>
      <c r="AH113" s="1005"/>
      <c r="AI113" s="1005"/>
      <c r="AJ113" s="1006"/>
      <c r="AK113" s="1007">
        <v>353570</v>
      </c>
      <c r="AL113" s="1005"/>
      <c r="AM113" s="1005"/>
      <c r="AN113" s="1005"/>
      <c r="AO113" s="1006"/>
      <c r="AP113" s="1008">
        <v>4.8</v>
      </c>
      <c r="AQ113" s="1009"/>
      <c r="AR113" s="1009"/>
      <c r="AS113" s="1009"/>
      <c r="AT113" s="1010"/>
      <c r="AU113" s="1018"/>
      <c r="AV113" s="1019"/>
      <c r="AW113" s="1019"/>
      <c r="AX113" s="1019"/>
      <c r="AY113" s="1019"/>
      <c r="AZ113" s="894" t="s">
        <v>448</v>
      </c>
      <c r="BA113" s="829"/>
      <c r="BB113" s="829"/>
      <c r="BC113" s="829"/>
      <c r="BD113" s="829"/>
      <c r="BE113" s="829"/>
      <c r="BF113" s="829"/>
      <c r="BG113" s="829"/>
      <c r="BH113" s="829"/>
      <c r="BI113" s="829"/>
      <c r="BJ113" s="829"/>
      <c r="BK113" s="829"/>
      <c r="BL113" s="829"/>
      <c r="BM113" s="829"/>
      <c r="BN113" s="829"/>
      <c r="BO113" s="829"/>
      <c r="BP113" s="830"/>
      <c r="BQ113" s="895">
        <v>118380</v>
      </c>
      <c r="BR113" s="896"/>
      <c r="BS113" s="896"/>
      <c r="BT113" s="896"/>
      <c r="BU113" s="896"/>
      <c r="BV113" s="896">
        <v>119178</v>
      </c>
      <c r="BW113" s="896"/>
      <c r="BX113" s="896"/>
      <c r="BY113" s="896"/>
      <c r="BZ113" s="896"/>
      <c r="CA113" s="896">
        <v>134114</v>
      </c>
      <c r="CB113" s="896"/>
      <c r="CC113" s="896"/>
      <c r="CD113" s="896"/>
      <c r="CE113" s="896"/>
      <c r="CF113" s="957">
        <v>1.8</v>
      </c>
      <c r="CG113" s="958"/>
      <c r="CH113" s="958"/>
      <c r="CI113" s="958"/>
      <c r="CJ113" s="958"/>
      <c r="CK113" s="1013"/>
      <c r="CL113" s="900"/>
      <c r="CM113" s="903" t="s">
        <v>449</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440</v>
      </c>
      <c r="DH113" s="859"/>
      <c r="DI113" s="859"/>
      <c r="DJ113" s="859"/>
      <c r="DK113" s="860"/>
      <c r="DL113" s="861" t="s">
        <v>129</v>
      </c>
      <c r="DM113" s="859"/>
      <c r="DN113" s="859"/>
      <c r="DO113" s="859"/>
      <c r="DP113" s="860"/>
      <c r="DQ113" s="861" t="s">
        <v>440</v>
      </c>
      <c r="DR113" s="859"/>
      <c r="DS113" s="859"/>
      <c r="DT113" s="859"/>
      <c r="DU113" s="860"/>
      <c r="DV113" s="906" t="s">
        <v>440</v>
      </c>
      <c r="DW113" s="907"/>
      <c r="DX113" s="907"/>
      <c r="DY113" s="907"/>
      <c r="DZ113" s="908"/>
    </row>
    <row r="114" spans="1:130" s="241" customFormat="1" ht="26.25" customHeight="1" x14ac:dyDescent="0.15">
      <c r="A114" s="1000"/>
      <c r="B114" s="1001"/>
      <c r="C114" s="829" t="s">
        <v>450</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v>30195</v>
      </c>
      <c r="AB114" s="859"/>
      <c r="AC114" s="859"/>
      <c r="AD114" s="859"/>
      <c r="AE114" s="860"/>
      <c r="AF114" s="861">
        <v>27693</v>
      </c>
      <c r="AG114" s="859"/>
      <c r="AH114" s="859"/>
      <c r="AI114" s="859"/>
      <c r="AJ114" s="860"/>
      <c r="AK114" s="861">
        <v>19214</v>
      </c>
      <c r="AL114" s="859"/>
      <c r="AM114" s="859"/>
      <c r="AN114" s="859"/>
      <c r="AO114" s="860"/>
      <c r="AP114" s="906">
        <v>0.3</v>
      </c>
      <c r="AQ114" s="907"/>
      <c r="AR114" s="907"/>
      <c r="AS114" s="907"/>
      <c r="AT114" s="908"/>
      <c r="AU114" s="1018"/>
      <c r="AV114" s="1019"/>
      <c r="AW114" s="1019"/>
      <c r="AX114" s="1019"/>
      <c r="AY114" s="1019"/>
      <c r="AZ114" s="894" t="s">
        <v>451</v>
      </c>
      <c r="BA114" s="829"/>
      <c r="BB114" s="829"/>
      <c r="BC114" s="829"/>
      <c r="BD114" s="829"/>
      <c r="BE114" s="829"/>
      <c r="BF114" s="829"/>
      <c r="BG114" s="829"/>
      <c r="BH114" s="829"/>
      <c r="BI114" s="829"/>
      <c r="BJ114" s="829"/>
      <c r="BK114" s="829"/>
      <c r="BL114" s="829"/>
      <c r="BM114" s="829"/>
      <c r="BN114" s="829"/>
      <c r="BO114" s="829"/>
      <c r="BP114" s="830"/>
      <c r="BQ114" s="895">
        <v>1594571</v>
      </c>
      <c r="BR114" s="896"/>
      <c r="BS114" s="896"/>
      <c r="BT114" s="896"/>
      <c r="BU114" s="896"/>
      <c r="BV114" s="896">
        <v>1825660</v>
      </c>
      <c r="BW114" s="896"/>
      <c r="BX114" s="896"/>
      <c r="BY114" s="896"/>
      <c r="BZ114" s="896"/>
      <c r="CA114" s="896">
        <v>1713642</v>
      </c>
      <c r="CB114" s="896"/>
      <c r="CC114" s="896"/>
      <c r="CD114" s="896"/>
      <c r="CE114" s="896"/>
      <c r="CF114" s="957">
        <v>23.1</v>
      </c>
      <c r="CG114" s="958"/>
      <c r="CH114" s="958"/>
      <c r="CI114" s="958"/>
      <c r="CJ114" s="958"/>
      <c r="CK114" s="1013"/>
      <c r="CL114" s="900"/>
      <c r="CM114" s="903" t="s">
        <v>452</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440</v>
      </c>
      <c r="DH114" s="859"/>
      <c r="DI114" s="859"/>
      <c r="DJ114" s="859"/>
      <c r="DK114" s="860"/>
      <c r="DL114" s="861" t="s">
        <v>440</v>
      </c>
      <c r="DM114" s="859"/>
      <c r="DN114" s="859"/>
      <c r="DO114" s="859"/>
      <c r="DP114" s="860"/>
      <c r="DQ114" s="861" t="s">
        <v>129</v>
      </c>
      <c r="DR114" s="859"/>
      <c r="DS114" s="859"/>
      <c r="DT114" s="859"/>
      <c r="DU114" s="860"/>
      <c r="DV114" s="906" t="s">
        <v>440</v>
      </c>
      <c r="DW114" s="907"/>
      <c r="DX114" s="907"/>
      <c r="DY114" s="907"/>
      <c r="DZ114" s="908"/>
    </row>
    <row r="115" spans="1:130" s="241" customFormat="1" ht="26.25" customHeight="1" x14ac:dyDescent="0.15">
      <c r="A115" s="1000"/>
      <c r="B115" s="1001"/>
      <c r="C115" s="829" t="s">
        <v>453</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v>190743</v>
      </c>
      <c r="AB115" s="1005"/>
      <c r="AC115" s="1005"/>
      <c r="AD115" s="1005"/>
      <c r="AE115" s="1006"/>
      <c r="AF115" s="1007">
        <v>190378</v>
      </c>
      <c r="AG115" s="1005"/>
      <c r="AH115" s="1005"/>
      <c r="AI115" s="1005"/>
      <c r="AJ115" s="1006"/>
      <c r="AK115" s="1007">
        <v>163481</v>
      </c>
      <c r="AL115" s="1005"/>
      <c r="AM115" s="1005"/>
      <c r="AN115" s="1005"/>
      <c r="AO115" s="1006"/>
      <c r="AP115" s="1008">
        <v>2.2000000000000002</v>
      </c>
      <c r="AQ115" s="1009"/>
      <c r="AR115" s="1009"/>
      <c r="AS115" s="1009"/>
      <c r="AT115" s="1010"/>
      <c r="AU115" s="1018"/>
      <c r="AV115" s="1019"/>
      <c r="AW115" s="1019"/>
      <c r="AX115" s="1019"/>
      <c r="AY115" s="1019"/>
      <c r="AZ115" s="894" t="s">
        <v>454</v>
      </c>
      <c r="BA115" s="829"/>
      <c r="BB115" s="829"/>
      <c r="BC115" s="829"/>
      <c r="BD115" s="829"/>
      <c r="BE115" s="829"/>
      <c r="BF115" s="829"/>
      <c r="BG115" s="829"/>
      <c r="BH115" s="829"/>
      <c r="BI115" s="829"/>
      <c r="BJ115" s="829"/>
      <c r="BK115" s="829"/>
      <c r="BL115" s="829"/>
      <c r="BM115" s="829"/>
      <c r="BN115" s="829"/>
      <c r="BO115" s="829"/>
      <c r="BP115" s="830"/>
      <c r="BQ115" s="895" t="s">
        <v>440</v>
      </c>
      <c r="BR115" s="896"/>
      <c r="BS115" s="896"/>
      <c r="BT115" s="896"/>
      <c r="BU115" s="896"/>
      <c r="BV115" s="896" t="s">
        <v>129</v>
      </c>
      <c r="BW115" s="896"/>
      <c r="BX115" s="896"/>
      <c r="BY115" s="896"/>
      <c r="BZ115" s="896"/>
      <c r="CA115" s="896" t="s">
        <v>129</v>
      </c>
      <c r="CB115" s="896"/>
      <c r="CC115" s="896"/>
      <c r="CD115" s="896"/>
      <c r="CE115" s="896"/>
      <c r="CF115" s="957" t="s">
        <v>440</v>
      </c>
      <c r="CG115" s="958"/>
      <c r="CH115" s="958"/>
      <c r="CI115" s="958"/>
      <c r="CJ115" s="958"/>
      <c r="CK115" s="1013"/>
      <c r="CL115" s="900"/>
      <c r="CM115" s="894" t="s">
        <v>455</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v>76664</v>
      </c>
      <c r="DH115" s="859"/>
      <c r="DI115" s="859"/>
      <c r="DJ115" s="859"/>
      <c r="DK115" s="860"/>
      <c r="DL115" s="861">
        <v>44909</v>
      </c>
      <c r="DM115" s="859"/>
      <c r="DN115" s="859"/>
      <c r="DO115" s="859"/>
      <c r="DP115" s="860"/>
      <c r="DQ115" s="861">
        <v>14951</v>
      </c>
      <c r="DR115" s="859"/>
      <c r="DS115" s="859"/>
      <c r="DT115" s="859"/>
      <c r="DU115" s="860"/>
      <c r="DV115" s="906">
        <v>0.2</v>
      </c>
      <c r="DW115" s="907"/>
      <c r="DX115" s="907"/>
      <c r="DY115" s="907"/>
      <c r="DZ115" s="908"/>
    </row>
    <row r="116" spans="1:130" s="241" customFormat="1" ht="26.25" customHeight="1" x14ac:dyDescent="0.15">
      <c r="A116" s="1002"/>
      <c r="B116" s="1003"/>
      <c r="C116" s="962" t="s">
        <v>456</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t="s">
        <v>440</v>
      </c>
      <c r="AB116" s="859"/>
      <c r="AC116" s="859"/>
      <c r="AD116" s="859"/>
      <c r="AE116" s="860"/>
      <c r="AF116" s="861" t="s">
        <v>440</v>
      </c>
      <c r="AG116" s="859"/>
      <c r="AH116" s="859"/>
      <c r="AI116" s="859"/>
      <c r="AJ116" s="860"/>
      <c r="AK116" s="861" t="s">
        <v>440</v>
      </c>
      <c r="AL116" s="859"/>
      <c r="AM116" s="859"/>
      <c r="AN116" s="859"/>
      <c r="AO116" s="860"/>
      <c r="AP116" s="906" t="s">
        <v>129</v>
      </c>
      <c r="AQ116" s="907"/>
      <c r="AR116" s="907"/>
      <c r="AS116" s="907"/>
      <c r="AT116" s="908"/>
      <c r="AU116" s="1018"/>
      <c r="AV116" s="1019"/>
      <c r="AW116" s="1019"/>
      <c r="AX116" s="1019"/>
      <c r="AY116" s="1019"/>
      <c r="AZ116" s="945" t="s">
        <v>457</v>
      </c>
      <c r="BA116" s="946"/>
      <c r="BB116" s="946"/>
      <c r="BC116" s="946"/>
      <c r="BD116" s="946"/>
      <c r="BE116" s="946"/>
      <c r="BF116" s="946"/>
      <c r="BG116" s="946"/>
      <c r="BH116" s="946"/>
      <c r="BI116" s="946"/>
      <c r="BJ116" s="946"/>
      <c r="BK116" s="946"/>
      <c r="BL116" s="946"/>
      <c r="BM116" s="946"/>
      <c r="BN116" s="946"/>
      <c r="BO116" s="946"/>
      <c r="BP116" s="947"/>
      <c r="BQ116" s="895" t="s">
        <v>440</v>
      </c>
      <c r="BR116" s="896"/>
      <c r="BS116" s="896"/>
      <c r="BT116" s="896"/>
      <c r="BU116" s="896"/>
      <c r="BV116" s="896" t="s">
        <v>129</v>
      </c>
      <c r="BW116" s="896"/>
      <c r="BX116" s="896"/>
      <c r="BY116" s="896"/>
      <c r="BZ116" s="896"/>
      <c r="CA116" s="896" t="s">
        <v>129</v>
      </c>
      <c r="CB116" s="896"/>
      <c r="CC116" s="896"/>
      <c r="CD116" s="896"/>
      <c r="CE116" s="896"/>
      <c r="CF116" s="957" t="s">
        <v>129</v>
      </c>
      <c r="CG116" s="958"/>
      <c r="CH116" s="958"/>
      <c r="CI116" s="958"/>
      <c r="CJ116" s="958"/>
      <c r="CK116" s="1013"/>
      <c r="CL116" s="900"/>
      <c r="CM116" s="903" t="s">
        <v>458</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440</v>
      </c>
      <c r="DH116" s="859"/>
      <c r="DI116" s="859"/>
      <c r="DJ116" s="859"/>
      <c r="DK116" s="860"/>
      <c r="DL116" s="861" t="s">
        <v>440</v>
      </c>
      <c r="DM116" s="859"/>
      <c r="DN116" s="859"/>
      <c r="DO116" s="859"/>
      <c r="DP116" s="860"/>
      <c r="DQ116" s="861" t="s">
        <v>129</v>
      </c>
      <c r="DR116" s="859"/>
      <c r="DS116" s="859"/>
      <c r="DT116" s="859"/>
      <c r="DU116" s="860"/>
      <c r="DV116" s="906" t="s">
        <v>129</v>
      </c>
      <c r="DW116" s="907"/>
      <c r="DX116" s="907"/>
      <c r="DY116" s="907"/>
      <c r="DZ116" s="908"/>
    </row>
    <row r="117" spans="1:130" s="241" customFormat="1" ht="26.25" customHeight="1" x14ac:dyDescent="0.15">
      <c r="A117" s="983" t="s">
        <v>190</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459</v>
      </c>
      <c r="Z117" s="985"/>
      <c r="AA117" s="990">
        <v>1421228</v>
      </c>
      <c r="AB117" s="991"/>
      <c r="AC117" s="991"/>
      <c r="AD117" s="991"/>
      <c r="AE117" s="992"/>
      <c r="AF117" s="993">
        <v>1392767</v>
      </c>
      <c r="AG117" s="991"/>
      <c r="AH117" s="991"/>
      <c r="AI117" s="991"/>
      <c r="AJ117" s="992"/>
      <c r="AK117" s="993">
        <v>1236661</v>
      </c>
      <c r="AL117" s="991"/>
      <c r="AM117" s="991"/>
      <c r="AN117" s="991"/>
      <c r="AO117" s="992"/>
      <c r="AP117" s="994"/>
      <c r="AQ117" s="995"/>
      <c r="AR117" s="995"/>
      <c r="AS117" s="995"/>
      <c r="AT117" s="996"/>
      <c r="AU117" s="1018"/>
      <c r="AV117" s="1019"/>
      <c r="AW117" s="1019"/>
      <c r="AX117" s="1019"/>
      <c r="AY117" s="1019"/>
      <c r="AZ117" s="945" t="s">
        <v>460</v>
      </c>
      <c r="BA117" s="946"/>
      <c r="BB117" s="946"/>
      <c r="BC117" s="946"/>
      <c r="BD117" s="946"/>
      <c r="BE117" s="946"/>
      <c r="BF117" s="946"/>
      <c r="BG117" s="946"/>
      <c r="BH117" s="946"/>
      <c r="BI117" s="946"/>
      <c r="BJ117" s="946"/>
      <c r="BK117" s="946"/>
      <c r="BL117" s="946"/>
      <c r="BM117" s="946"/>
      <c r="BN117" s="946"/>
      <c r="BO117" s="946"/>
      <c r="BP117" s="947"/>
      <c r="BQ117" s="895" t="s">
        <v>440</v>
      </c>
      <c r="BR117" s="896"/>
      <c r="BS117" s="896"/>
      <c r="BT117" s="896"/>
      <c r="BU117" s="896"/>
      <c r="BV117" s="896" t="s">
        <v>129</v>
      </c>
      <c r="BW117" s="896"/>
      <c r="BX117" s="896"/>
      <c r="BY117" s="896"/>
      <c r="BZ117" s="896"/>
      <c r="CA117" s="896" t="s">
        <v>129</v>
      </c>
      <c r="CB117" s="896"/>
      <c r="CC117" s="896"/>
      <c r="CD117" s="896"/>
      <c r="CE117" s="896"/>
      <c r="CF117" s="957" t="s">
        <v>129</v>
      </c>
      <c r="CG117" s="958"/>
      <c r="CH117" s="958"/>
      <c r="CI117" s="958"/>
      <c r="CJ117" s="958"/>
      <c r="CK117" s="1013"/>
      <c r="CL117" s="900"/>
      <c r="CM117" s="903" t="s">
        <v>461</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440</v>
      </c>
      <c r="DH117" s="859"/>
      <c r="DI117" s="859"/>
      <c r="DJ117" s="859"/>
      <c r="DK117" s="860"/>
      <c r="DL117" s="861" t="s">
        <v>440</v>
      </c>
      <c r="DM117" s="859"/>
      <c r="DN117" s="859"/>
      <c r="DO117" s="859"/>
      <c r="DP117" s="860"/>
      <c r="DQ117" s="861" t="s">
        <v>440</v>
      </c>
      <c r="DR117" s="859"/>
      <c r="DS117" s="859"/>
      <c r="DT117" s="859"/>
      <c r="DU117" s="860"/>
      <c r="DV117" s="906" t="s">
        <v>440</v>
      </c>
      <c r="DW117" s="907"/>
      <c r="DX117" s="907"/>
      <c r="DY117" s="907"/>
      <c r="DZ117" s="908"/>
    </row>
    <row r="118" spans="1:130" s="241" customFormat="1" ht="26.25" customHeight="1" x14ac:dyDescent="0.15">
      <c r="A118" s="983" t="s">
        <v>434</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432</v>
      </c>
      <c r="AB118" s="984"/>
      <c r="AC118" s="984"/>
      <c r="AD118" s="984"/>
      <c r="AE118" s="985"/>
      <c r="AF118" s="986" t="s">
        <v>312</v>
      </c>
      <c r="AG118" s="984"/>
      <c r="AH118" s="984"/>
      <c r="AI118" s="984"/>
      <c r="AJ118" s="985"/>
      <c r="AK118" s="986" t="s">
        <v>311</v>
      </c>
      <c r="AL118" s="984"/>
      <c r="AM118" s="984"/>
      <c r="AN118" s="984"/>
      <c r="AO118" s="985"/>
      <c r="AP118" s="987" t="s">
        <v>433</v>
      </c>
      <c r="AQ118" s="988"/>
      <c r="AR118" s="988"/>
      <c r="AS118" s="988"/>
      <c r="AT118" s="989"/>
      <c r="AU118" s="1018"/>
      <c r="AV118" s="1019"/>
      <c r="AW118" s="1019"/>
      <c r="AX118" s="1019"/>
      <c r="AY118" s="1019"/>
      <c r="AZ118" s="961" t="s">
        <v>462</v>
      </c>
      <c r="BA118" s="962"/>
      <c r="BB118" s="962"/>
      <c r="BC118" s="962"/>
      <c r="BD118" s="962"/>
      <c r="BE118" s="962"/>
      <c r="BF118" s="962"/>
      <c r="BG118" s="962"/>
      <c r="BH118" s="962"/>
      <c r="BI118" s="962"/>
      <c r="BJ118" s="962"/>
      <c r="BK118" s="962"/>
      <c r="BL118" s="962"/>
      <c r="BM118" s="962"/>
      <c r="BN118" s="962"/>
      <c r="BO118" s="962"/>
      <c r="BP118" s="963"/>
      <c r="BQ118" s="964" t="s">
        <v>440</v>
      </c>
      <c r="BR118" s="927"/>
      <c r="BS118" s="927"/>
      <c r="BT118" s="927"/>
      <c r="BU118" s="927"/>
      <c r="BV118" s="927" t="s">
        <v>129</v>
      </c>
      <c r="BW118" s="927"/>
      <c r="BX118" s="927"/>
      <c r="BY118" s="927"/>
      <c r="BZ118" s="927"/>
      <c r="CA118" s="927" t="s">
        <v>440</v>
      </c>
      <c r="CB118" s="927"/>
      <c r="CC118" s="927"/>
      <c r="CD118" s="927"/>
      <c r="CE118" s="927"/>
      <c r="CF118" s="957" t="s">
        <v>440</v>
      </c>
      <c r="CG118" s="958"/>
      <c r="CH118" s="958"/>
      <c r="CI118" s="958"/>
      <c r="CJ118" s="958"/>
      <c r="CK118" s="1013"/>
      <c r="CL118" s="900"/>
      <c r="CM118" s="903" t="s">
        <v>463</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440</v>
      </c>
      <c r="DH118" s="859"/>
      <c r="DI118" s="859"/>
      <c r="DJ118" s="859"/>
      <c r="DK118" s="860"/>
      <c r="DL118" s="861" t="s">
        <v>440</v>
      </c>
      <c r="DM118" s="859"/>
      <c r="DN118" s="859"/>
      <c r="DO118" s="859"/>
      <c r="DP118" s="860"/>
      <c r="DQ118" s="861" t="s">
        <v>129</v>
      </c>
      <c r="DR118" s="859"/>
      <c r="DS118" s="859"/>
      <c r="DT118" s="859"/>
      <c r="DU118" s="860"/>
      <c r="DV118" s="906" t="s">
        <v>440</v>
      </c>
      <c r="DW118" s="907"/>
      <c r="DX118" s="907"/>
      <c r="DY118" s="907"/>
      <c r="DZ118" s="908"/>
    </row>
    <row r="119" spans="1:130" s="241" customFormat="1" ht="26.25" customHeight="1" x14ac:dyDescent="0.15">
      <c r="A119" s="897" t="s">
        <v>437</v>
      </c>
      <c r="B119" s="898"/>
      <c r="C119" s="973" t="s">
        <v>438</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v>157180</v>
      </c>
      <c r="AB119" s="977"/>
      <c r="AC119" s="977"/>
      <c r="AD119" s="977"/>
      <c r="AE119" s="978"/>
      <c r="AF119" s="979">
        <v>158623</v>
      </c>
      <c r="AG119" s="977"/>
      <c r="AH119" s="977"/>
      <c r="AI119" s="977"/>
      <c r="AJ119" s="978"/>
      <c r="AK119" s="979">
        <v>133523</v>
      </c>
      <c r="AL119" s="977"/>
      <c r="AM119" s="977"/>
      <c r="AN119" s="977"/>
      <c r="AO119" s="978"/>
      <c r="AP119" s="980">
        <v>1.8</v>
      </c>
      <c r="AQ119" s="981"/>
      <c r="AR119" s="981"/>
      <c r="AS119" s="981"/>
      <c r="AT119" s="982"/>
      <c r="AU119" s="1020"/>
      <c r="AV119" s="1021"/>
      <c r="AW119" s="1021"/>
      <c r="AX119" s="1021"/>
      <c r="AY119" s="1021"/>
      <c r="AZ119" s="272" t="s">
        <v>190</v>
      </c>
      <c r="BA119" s="272"/>
      <c r="BB119" s="272"/>
      <c r="BC119" s="272"/>
      <c r="BD119" s="272"/>
      <c r="BE119" s="272"/>
      <c r="BF119" s="272"/>
      <c r="BG119" s="272"/>
      <c r="BH119" s="272"/>
      <c r="BI119" s="272"/>
      <c r="BJ119" s="272"/>
      <c r="BK119" s="272"/>
      <c r="BL119" s="272"/>
      <c r="BM119" s="272"/>
      <c r="BN119" s="272"/>
      <c r="BO119" s="959" t="s">
        <v>464</v>
      </c>
      <c r="BP119" s="960"/>
      <c r="BQ119" s="964">
        <v>14404478</v>
      </c>
      <c r="BR119" s="927"/>
      <c r="BS119" s="927"/>
      <c r="BT119" s="927"/>
      <c r="BU119" s="927"/>
      <c r="BV119" s="927">
        <v>14543405</v>
      </c>
      <c r="BW119" s="927"/>
      <c r="BX119" s="927"/>
      <c r="BY119" s="927"/>
      <c r="BZ119" s="927"/>
      <c r="CA119" s="927">
        <v>14745650</v>
      </c>
      <c r="CB119" s="927"/>
      <c r="CC119" s="927"/>
      <c r="CD119" s="927"/>
      <c r="CE119" s="927"/>
      <c r="CF119" s="825"/>
      <c r="CG119" s="826"/>
      <c r="CH119" s="826"/>
      <c r="CI119" s="826"/>
      <c r="CJ119" s="916"/>
      <c r="CK119" s="1014"/>
      <c r="CL119" s="902"/>
      <c r="CM119" s="920" t="s">
        <v>465</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v>7809</v>
      </c>
      <c r="DH119" s="842"/>
      <c r="DI119" s="842"/>
      <c r="DJ119" s="842"/>
      <c r="DK119" s="843"/>
      <c r="DL119" s="844">
        <v>5857</v>
      </c>
      <c r="DM119" s="842"/>
      <c r="DN119" s="842"/>
      <c r="DO119" s="842"/>
      <c r="DP119" s="843"/>
      <c r="DQ119" s="844">
        <v>3905</v>
      </c>
      <c r="DR119" s="842"/>
      <c r="DS119" s="842"/>
      <c r="DT119" s="842"/>
      <c r="DU119" s="843"/>
      <c r="DV119" s="930">
        <v>0.1</v>
      </c>
      <c r="DW119" s="931"/>
      <c r="DX119" s="931"/>
      <c r="DY119" s="931"/>
      <c r="DZ119" s="932"/>
    </row>
    <row r="120" spans="1:130" s="241" customFormat="1" ht="26.25" customHeight="1" x14ac:dyDescent="0.15">
      <c r="A120" s="899"/>
      <c r="B120" s="900"/>
      <c r="C120" s="903" t="s">
        <v>442</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129</v>
      </c>
      <c r="AB120" s="859"/>
      <c r="AC120" s="859"/>
      <c r="AD120" s="859"/>
      <c r="AE120" s="860"/>
      <c r="AF120" s="861" t="s">
        <v>440</v>
      </c>
      <c r="AG120" s="859"/>
      <c r="AH120" s="859"/>
      <c r="AI120" s="859"/>
      <c r="AJ120" s="860"/>
      <c r="AK120" s="861" t="s">
        <v>129</v>
      </c>
      <c r="AL120" s="859"/>
      <c r="AM120" s="859"/>
      <c r="AN120" s="859"/>
      <c r="AO120" s="860"/>
      <c r="AP120" s="906" t="s">
        <v>129</v>
      </c>
      <c r="AQ120" s="907"/>
      <c r="AR120" s="907"/>
      <c r="AS120" s="907"/>
      <c r="AT120" s="908"/>
      <c r="AU120" s="965" t="s">
        <v>466</v>
      </c>
      <c r="AV120" s="966"/>
      <c r="AW120" s="966"/>
      <c r="AX120" s="966"/>
      <c r="AY120" s="967"/>
      <c r="AZ120" s="942" t="s">
        <v>467</v>
      </c>
      <c r="BA120" s="887"/>
      <c r="BB120" s="887"/>
      <c r="BC120" s="887"/>
      <c r="BD120" s="887"/>
      <c r="BE120" s="887"/>
      <c r="BF120" s="887"/>
      <c r="BG120" s="887"/>
      <c r="BH120" s="887"/>
      <c r="BI120" s="887"/>
      <c r="BJ120" s="887"/>
      <c r="BK120" s="887"/>
      <c r="BL120" s="887"/>
      <c r="BM120" s="887"/>
      <c r="BN120" s="887"/>
      <c r="BO120" s="887"/>
      <c r="BP120" s="888"/>
      <c r="BQ120" s="943">
        <v>2206206</v>
      </c>
      <c r="BR120" s="924"/>
      <c r="BS120" s="924"/>
      <c r="BT120" s="924"/>
      <c r="BU120" s="924"/>
      <c r="BV120" s="924">
        <v>2177291</v>
      </c>
      <c r="BW120" s="924"/>
      <c r="BX120" s="924"/>
      <c r="BY120" s="924"/>
      <c r="BZ120" s="924"/>
      <c r="CA120" s="924">
        <v>2279938</v>
      </c>
      <c r="CB120" s="924"/>
      <c r="CC120" s="924"/>
      <c r="CD120" s="924"/>
      <c r="CE120" s="924"/>
      <c r="CF120" s="948">
        <v>30.7</v>
      </c>
      <c r="CG120" s="949"/>
      <c r="CH120" s="949"/>
      <c r="CI120" s="949"/>
      <c r="CJ120" s="949"/>
      <c r="CK120" s="950" t="s">
        <v>468</v>
      </c>
      <c r="CL120" s="934"/>
      <c r="CM120" s="934"/>
      <c r="CN120" s="934"/>
      <c r="CO120" s="935"/>
      <c r="CP120" s="954" t="s">
        <v>469</v>
      </c>
      <c r="CQ120" s="955"/>
      <c r="CR120" s="955"/>
      <c r="CS120" s="955"/>
      <c r="CT120" s="955"/>
      <c r="CU120" s="955"/>
      <c r="CV120" s="955"/>
      <c r="CW120" s="955"/>
      <c r="CX120" s="955"/>
      <c r="CY120" s="955"/>
      <c r="CZ120" s="955"/>
      <c r="DA120" s="955"/>
      <c r="DB120" s="955"/>
      <c r="DC120" s="955"/>
      <c r="DD120" s="955"/>
      <c r="DE120" s="955"/>
      <c r="DF120" s="956"/>
      <c r="DG120" s="943" t="s">
        <v>440</v>
      </c>
      <c r="DH120" s="924"/>
      <c r="DI120" s="924"/>
      <c r="DJ120" s="924"/>
      <c r="DK120" s="924"/>
      <c r="DL120" s="924" t="s">
        <v>129</v>
      </c>
      <c r="DM120" s="924"/>
      <c r="DN120" s="924"/>
      <c r="DO120" s="924"/>
      <c r="DP120" s="924"/>
      <c r="DQ120" s="924">
        <v>3077931</v>
      </c>
      <c r="DR120" s="924"/>
      <c r="DS120" s="924"/>
      <c r="DT120" s="924"/>
      <c r="DU120" s="924"/>
      <c r="DV120" s="925">
        <v>41.4</v>
      </c>
      <c r="DW120" s="925"/>
      <c r="DX120" s="925"/>
      <c r="DY120" s="925"/>
      <c r="DZ120" s="926"/>
    </row>
    <row r="121" spans="1:130" s="241" customFormat="1" ht="26.25" customHeight="1" x14ac:dyDescent="0.15">
      <c r="A121" s="899"/>
      <c r="B121" s="900"/>
      <c r="C121" s="945" t="s">
        <v>470</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440</v>
      </c>
      <c r="AB121" s="859"/>
      <c r="AC121" s="859"/>
      <c r="AD121" s="859"/>
      <c r="AE121" s="860"/>
      <c r="AF121" s="861" t="s">
        <v>440</v>
      </c>
      <c r="AG121" s="859"/>
      <c r="AH121" s="859"/>
      <c r="AI121" s="859"/>
      <c r="AJ121" s="860"/>
      <c r="AK121" s="861" t="s">
        <v>129</v>
      </c>
      <c r="AL121" s="859"/>
      <c r="AM121" s="859"/>
      <c r="AN121" s="859"/>
      <c r="AO121" s="860"/>
      <c r="AP121" s="906" t="s">
        <v>440</v>
      </c>
      <c r="AQ121" s="907"/>
      <c r="AR121" s="907"/>
      <c r="AS121" s="907"/>
      <c r="AT121" s="908"/>
      <c r="AU121" s="968"/>
      <c r="AV121" s="969"/>
      <c r="AW121" s="969"/>
      <c r="AX121" s="969"/>
      <c r="AY121" s="970"/>
      <c r="AZ121" s="894" t="s">
        <v>471</v>
      </c>
      <c r="BA121" s="829"/>
      <c r="BB121" s="829"/>
      <c r="BC121" s="829"/>
      <c r="BD121" s="829"/>
      <c r="BE121" s="829"/>
      <c r="BF121" s="829"/>
      <c r="BG121" s="829"/>
      <c r="BH121" s="829"/>
      <c r="BI121" s="829"/>
      <c r="BJ121" s="829"/>
      <c r="BK121" s="829"/>
      <c r="BL121" s="829"/>
      <c r="BM121" s="829"/>
      <c r="BN121" s="829"/>
      <c r="BO121" s="829"/>
      <c r="BP121" s="830"/>
      <c r="BQ121" s="895">
        <v>3569240</v>
      </c>
      <c r="BR121" s="896"/>
      <c r="BS121" s="896"/>
      <c r="BT121" s="896"/>
      <c r="BU121" s="896"/>
      <c r="BV121" s="896">
        <v>3509860</v>
      </c>
      <c r="BW121" s="896"/>
      <c r="BX121" s="896"/>
      <c r="BY121" s="896"/>
      <c r="BZ121" s="896"/>
      <c r="CA121" s="896">
        <v>3421557</v>
      </c>
      <c r="CB121" s="896"/>
      <c r="CC121" s="896"/>
      <c r="CD121" s="896"/>
      <c r="CE121" s="896"/>
      <c r="CF121" s="957">
        <v>46.1</v>
      </c>
      <c r="CG121" s="958"/>
      <c r="CH121" s="958"/>
      <c r="CI121" s="958"/>
      <c r="CJ121" s="958"/>
      <c r="CK121" s="951"/>
      <c r="CL121" s="937"/>
      <c r="CM121" s="937"/>
      <c r="CN121" s="937"/>
      <c r="CO121" s="938"/>
      <c r="CP121" s="917" t="s">
        <v>472</v>
      </c>
      <c r="CQ121" s="918"/>
      <c r="CR121" s="918"/>
      <c r="CS121" s="918"/>
      <c r="CT121" s="918"/>
      <c r="CU121" s="918"/>
      <c r="CV121" s="918"/>
      <c r="CW121" s="918"/>
      <c r="CX121" s="918"/>
      <c r="CY121" s="918"/>
      <c r="CZ121" s="918"/>
      <c r="DA121" s="918"/>
      <c r="DB121" s="918"/>
      <c r="DC121" s="918"/>
      <c r="DD121" s="918"/>
      <c r="DE121" s="918"/>
      <c r="DF121" s="919"/>
      <c r="DG121" s="895" t="s">
        <v>440</v>
      </c>
      <c r="DH121" s="896"/>
      <c r="DI121" s="896"/>
      <c r="DJ121" s="896"/>
      <c r="DK121" s="896"/>
      <c r="DL121" s="896" t="s">
        <v>129</v>
      </c>
      <c r="DM121" s="896"/>
      <c r="DN121" s="896"/>
      <c r="DO121" s="896"/>
      <c r="DP121" s="896"/>
      <c r="DQ121" s="896" t="s">
        <v>440</v>
      </c>
      <c r="DR121" s="896"/>
      <c r="DS121" s="896"/>
      <c r="DT121" s="896"/>
      <c r="DU121" s="896"/>
      <c r="DV121" s="873" t="s">
        <v>440</v>
      </c>
      <c r="DW121" s="873"/>
      <c r="DX121" s="873"/>
      <c r="DY121" s="873"/>
      <c r="DZ121" s="874"/>
    </row>
    <row r="122" spans="1:130" s="241" customFormat="1" ht="26.25" customHeight="1" x14ac:dyDescent="0.15">
      <c r="A122" s="899"/>
      <c r="B122" s="900"/>
      <c r="C122" s="903" t="s">
        <v>452</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129</v>
      </c>
      <c r="AB122" s="859"/>
      <c r="AC122" s="859"/>
      <c r="AD122" s="859"/>
      <c r="AE122" s="860"/>
      <c r="AF122" s="861" t="s">
        <v>440</v>
      </c>
      <c r="AG122" s="859"/>
      <c r="AH122" s="859"/>
      <c r="AI122" s="859"/>
      <c r="AJ122" s="860"/>
      <c r="AK122" s="861" t="s">
        <v>129</v>
      </c>
      <c r="AL122" s="859"/>
      <c r="AM122" s="859"/>
      <c r="AN122" s="859"/>
      <c r="AO122" s="860"/>
      <c r="AP122" s="906" t="s">
        <v>440</v>
      </c>
      <c r="AQ122" s="907"/>
      <c r="AR122" s="907"/>
      <c r="AS122" s="907"/>
      <c r="AT122" s="908"/>
      <c r="AU122" s="968"/>
      <c r="AV122" s="969"/>
      <c r="AW122" s="969"/>
      <c r="AX122" s="969"/>
      <c r="AY122" s="970"/>
      <c r="AZ122" s="961" t="s">
        <v>473</v>
      </c>
      <c r="BA122" s="962"/>
      <c r="BB122" s="962"/>
      <c r="BC122" s="962"/>
      <c r="BD122" s="962"/>
      <c r="BE122" s="962"/>
      <c r="BF122" s="962"/>
      <c r="BG122" s="962"/>
      <c r="BH122" s="962"/>
      <c r="BI122" s="962"/>
      <c r="BJ122" s="962"/>
      <c r="BK122" s="962"/>
      <c r="BL122" s="962"/>
      <c r="BM122" s="962"/>
      <c r="BN122" s="962"/>
      <c r="BO122" s="962"/>
      <c r="BP122" s="963"/>
      <c r="BQ122" s="964">
        <v>9853787</v>
      </c>
      <c r="BR122" s="927"/>
      <c r="BS122" s="927"/>
      <c r="BT122" s="927"/>
      <c r="BU122" s="927"/>
      <c r="BV122" s="927">
        <v>9915655</v>
      </c>
      <c r="BW122" s="927"/>
      <c r="BX122" s="927"/>
      <c r="BY122" s="927"/>
      <c r="BZ122" s="927"/>
      <c r="CA122" s="927">
        <v>9751342</v>
      </c>
      <c r="CB122" s="927"/>
      <c r="CC122" s="927"/>
      <c r="CD122" s="927"/>
      <c r="CE122" s="927"/>
      <c r="CF122" s="928">
        <v>131.30000000000001</v>
      </c>
      <c r="CG122" s="929"/>
      <c r="CH122" s="929"/>
      <c r="CI122" s="929"/>
      <c r="CJ122" s="929"/>
      <c r="CK122" s="951"/>
      <c r="CL122" s="937"/>
      <c r="CM122" s="937"/>
      <c r="CN122" s="937"/>
      <c r="CO122" s="938"/>
      <c r="CP122" s="917" t="s">
        <v>474</v>
      </c>
      <c r="CQ122" s="918"/>
      <c r="CR122" s="918"/>
      <c r="CS122" s="918"/>
      <c r="CT122" s="918"/>
      <c r="CU122" s="918"/>
      <c r="CV122" s="918"/>
      <c r="CW122" s="918"/>
      <c r="CX122" s="918"/>
      <c r="CY122" s="918"/>
      <c r="CZ122" s="918"/>
      <c r="DA122" s="918"/>
      <c r="DB122" s="918"/>
      <c r="DC122" s="918"/>
      <c r="DD122" s="918"/>
      <c r="DE122" s="918"/>
      <c r="DF122" s="919"/>
      <c r="DG122" s="895" t="s">
        <v>129</v>
      </c>
      <c r="DH122" s="896"/>
      <c r="DI122" s="896"/>
      <c r="DJ122" s="896"/>
      <c r="DK122" s="896"/>
      <c r="DL122" s="896" t="s">
        <v>440</v>
      </c>
      <c r="DM122" s="896"/>
      <c r="DN122" s="896"/>
      <c r="DO122" s="896"/>
      <c r="DP122" s="896"/>
      <c r="DQ122" s="896" t="s">
        <v>440</v>
      </c>
      <c r="DR122" s="896"/>
      <c r="DS122" s="896"/>
      <c r="DT122" s="896"/>
      <c r="DU122" s="896"/>
      <c r="DV122" s="873" t="s">
        <v>440</v>
      </c>
      <c r="DW122" s="873"/>
      <c r="DX122" s="873"/>
      <c r="DY122" s="873"/>
      <c r="DZ122" s="874"/>
    </row>
    <row r="123" spans="1:130" s="241" customFormat="1" ht="26.25" customHeight="1" x14ac:dyDescent="0.15">
      <c r="A123" s="899"/>
      <c r="B123" s="900"/>
      <c r="C123" s="903" t="s">
        <v>458</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129</v>
      </c>
      <c r="AB123" s="859"/>
      <c r="AC123" s="859"/>
      <c r="AD123" s="859"/>
      <c r="AE123" s="860"/>
      <c r="AF123" s="861" t="s">
        <v>440</v>
      </c>
      <c r="AG123" s="859"/>
      <c r="AH123" s="859"/>
      <c r="AI123" s="859"/>
      <c r="AJ123" s="860"/>
      <c r="AK123" s="861" t="s">
        <v>440</v>
      </c>
      <c r="AL123" s="859"/>
      <c r="AM123" s="859"/>
      <c r="AN123" s="859"/>
      <c r="AO123" s="860"/>
      <c r="AP123" s="906" t="s">
        <v>129</v>
      </c>
      <c r="AQ123" s="907"/>
      <c r="AR123" s="907"/>
      <c r="AS123" s="907"/>
      <c r="AT123" s="908"/>
      <c r="AU123" s="971"/>
      <c r="AV123" s="972"/>
      <c r="AW123" s="972"/>
      <c r="AX123" s="972"/>
      <c r="AY123" s="972"/>
      <c r="AZ123" s="272" t="s">
        <v>190</v>
      </c>
      <c r="BA123" s="272"/>
      <c r="BB123" s="272"/>
      <c r="BC123" s="272"/>
      <c r="BD123" s="272"/>
      <c r="BE123" s="272"/>
      <c r="BF123" s="272"/>
      <c r="BG123" s="272"/>
      <c r="BH123" s="272"/>
      <c r="BI123" s="272"/>
      <c r="BJ123" s="272"/>
      <c r="BK123" s="272"/>
      <c r="BL123" s="272"/>
      <c r="BM123" s="272"/>
      <c r="BN123" s="272"/>
      <c r="BO123" s="959" t="s">
        <v>475</v>
      </c>
      <c r="BP123" s="960"/>
      <c r="BQ123" s="914">
        <v>15629233</v>
      </c>
      <c r="BR123" s="915"/>
      <c r="BS123" s="915"/>
      <c r="BT123" s="915"/>
      <c r="BU123" s="915"/>
      <c r="BV123" s="915">
        <v>15602806</v>
      </c>
      <c r="BW123" s="915"/>
      <c r="BX123" s="915"/>
      <c r="BY123" s="915"/>
      <c r="BZ123" s="915"/>
      <c r="CA123" s="915">
        <v>15452837</v>
      </c>
      <c r="CB123" s="915"/>
      <c r="CC123" s="915"/>
      <c r="CD123" s="915"/>
      <c r="CE123" s="915"/>
      <c r="CF123" s="825"/>
      <c r="CG123" s="826"/>
      <c r="CH123" s="826"/>
      <c r="CI123" s="826"/>
      <c r="CJ123" s="916"/>
      <c r="CK123" s="951"/>
      <c r="CL123" s="937"/>
      <c r="CM123" s="937"/>
      <c r="CN123" s="937"/>
      <c r="CO123" s="938"/>
      <c r="CP123" s="917" t="s">
        <v>476</v>
      </c>
      <c r="CQ123" s="918"/>
      <c r="CR123" s="918"/>
      <c r="CS123" s="918"/>
      <c r="CT123" s="918"/>
      <c r="CU123" s="918"/>
      <c r="CV123" s="918"/>
      <c r="CW123" s="918"/>
      <c r="CX123" s="918"/>
      <c r="CY123" s="918"/>
      <c r="CZ123" s="918"/>
      <c r="DA123" s="918"/>
      <c r="DB123" s="918"/>
      <c r="DC123" s="918"/>
      <c r="DD123" s="918"/>
      <c r="DE123" s="918"/>
      <c r="DF123" s="919"/>
      <c r="DG123" s="858" t="s">
        <v>440</v>
      </c>
      <c r="DH123" s="859"/>
      <c r="DI123" s="859"/>
      <c r="DJ123" s="859"/>
      <c r="DK123" s="860"/>
      <c r="DL123" s="861" t="s">
        <v>129</v>
      </c>
      <c r="DM123" s="859"/>
      <c r="DN123" s="859"/>
      <c r="DO123" s="859"/>
      <c r="DP123" s="860"/>
      <c r="DQ123" s="861" t="s">
        <v>440</v>
      </c>
      <c r="DR123" s="859"/>
      <c r="DS123" s="859"/>
      <c r="DT123" s="859"/>
      <c r="DU123" s="860"/>
      <c r="DV123" s="906" t="s">
        <v>440</v>
      </c>
      <c r="DW123" s="907"/>
      <c r="DX123" s="907"/>
      <c r="DY123" s="907"/>
      <c r="DZ123" s="908"/>
    </row>
    <row r="124" spans="1:130" s="241" customFormat="1" ht="26.25" customHeight="1" thickBot="1" x14ac:dyDescent="0.2">
      <c r="A124" s="899"/>
      <c r="B124" s="900"/>
      <c r="C124" s="903" t="s">
        <v>461</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129</v>
      </c>
      <c r="AB124" s="859"/>
      <c r="AC124" s="859"/>
      <c r="AD124" s="859"/>
      <c r="AE124" s="860"/>
      <c r="AF124" s="861" t="s">
        <v>129</v>
      </c>
      <c r="AG124" s="859"/>
      <c r="AH124" s="859"/>
      <c r="AI124" s="859"/>
      <c r="AJ124" s="860"/>
      <c r="AK124" s="861" t="s">
        <v>440</v>
      </c>
      <c r="AL124" s="859"/>
      <c r="AM124" s="859"/>
      <c r="AN124" s="859"/>
      <c r="AO124" s="860"/>
      <c r="AP124" s="906" t="s">
        <v>129</v>
      </c>
      <c r="AQ124" s="907"/>
      <c r="AR124" s="907"/>
      <c r="AS124" s="907"/>
      <c r="AT124" s="908"/>
      <c r="AU124" s="909" t="s">
        <v>477</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t="s">
        <v>440</v>
      </c>
      <c r="BR124" s="913"/>
      <c r="BS124" s="913"/>
      <c r="BT124" s="913"/>
      <c r="BU124" s="913"/>
      <c r="BV124" s="913" t="s">
        <v>129</v>
      </c>
      <c r="BW124" s="913"/>
      <c r="BX124" s="913"/>
      <c r="BY124" s="913"/>
      <c r="BZ124" s="913"/>
      <c r="CA124" s="913" t="s">
        <v>129</v>
      </c>
      <c r="CB124" s="913"/>
      <c r="CC124" s="913"/>
      <c r="CD124" s="913"/>
      <c r="CE124" s="913"/>
      <c r="CF124" s="803"/>
      <c r="CG124" s="804"/>
      <c r="CH124" s="804"/>
      <c r="CI124" s="804"/>
      <c r="CJ124" s="944"/>
      <c r="CK124" s="952"/>
      <c r="CL124" s="952"/>
      <c r="CM124" s="952"/>
      <c r="CN124" s="952"/>
      <c r="CO124" s="953"/>
      <c r="CP124" s="917" t="s">
        <v>478</v>
      </c>
      <c r="CQ124" s="918"/>
      <c r="CR124" s="918"/>
      <c r="CS124" s="918"/>
      <c r="CT124" s="918"/>
      <c r="CU124" s="918"/>
      <c r="CV124" s="918"/>
      <c r="CW124" s="918"/>
      <c r="CX124" s="918"/>
      <c r="CY124" s="918"/>
      <c r="CZ124" s="918"/>
      <c r="DA124" s="918"/>
      <c r="DB124" s="918"/>
      <c r="DC124" s="918"/>
      <c r="DD124" s="918"/>
      <c r="DE124" s="918"/>
      <c r="DF124" s="919"/>
      <c r="DG124" s="841">
        <v>3533731</v>
      </c>
      <c r="DH124" s="842"/>
      <c r="DI124" s="842"/>
      <c r="DJ124" s="842"/>
      <c r="DK124" s="843"/>
      <c r="DL124" s="844">
        <v>3286441</v>
      </c>
      <c r="DM124" s="842"/>
      <c r="DN124" s="842"/>
      <c r="DO124" s="842"/>
      <c r="DP124" s="843"/>
      <c r="DQ124" s="844" t="s">
        <v>440</v>
      </c>
      <c r="DR124" s="842"/>
      <c r="DS124" s="842"/>
      <c r="DT124" s="842"/>
      <c r="DU124" s="843"/>
      <c r="DV124" s="930" t="s">
        <v>129</v>
      </c>
      <c r="DW124" s="931"/>
      <c r="DX124" s="931"/>
      <c r="DY124" s="931"/>
      <c r="DZ124" s="932"/>
    </row>
    <row r="125" spans="1:130" s="241" customFormat="1" ht="26.25" customHeight="1" x14ac:dyDescent="0.15">
      <c r="A125" s="899"/>
      <c r="B125" s="900"/>
      <c r="C125" s="903" t="s">
        <v>463</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129</v>
      </c>
      <c r="AB125" s="859"/>
      <c r="AC125" s="859"/>
      <c r="AD125" s="859"/>
      <c r="AE125" s="860"/>
      <c r="AF125" s="861" t="s">
        <v>129</v>
      </c>
      <c r="AG125" s="859"/>
      <c r="AH125" s="859"/>
      <c r="AI125" s="859"/>
      <c r="AJ125" s="860"/>
      <c r="AK125" s="861" t="s">
        <v>129</v>
      </c>
      <c r="AL125" s="859"/>
      <c r="AM125" s="859"/>
      <c r="AN125" s="859"/>
      <c r="AO125" s="860"/>
      <c r="AP125" s="906" t="s">
        <v>440</v>
      </c>
      <c r="AQ125" s="907"/>
      <c r="AR125" s="907"/>
      <c r="AS125" s="907"/>
      <c r="AT125" s="908"/>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933" t="s">
        <v>479</v>
      </c>
      <c r="CL125" s="934"/>
      <c r="CM125" s="934"/>
      <c r="CN125" s="934"/>
      <c r="CO125" s="935"/>
      <c r="CP125" s="942" t="s">
        <v>480</v>
      </c>
      <c r="CQ125" s="887"/>
      <c r="CR125" s="887"/>
      <c r="CS125" s="887"/>
      <c r="CT125" s="887"/>
      <c r="CU125" s="887"/>
      <c r="CV125" s="887"/>
      <c r="CW125" s="887"/>
      <c r="CX125" s="887"/>
      <c r="CY125" s="887"/>
      <c r="CZ125" s="887"/>
      <c r="DA125" s="887"/>
      <c r="DB125" s="887"/>
      <c r="DC125" s="887"/>
      <c r="DD125" s="887"/>
      <c r="DE125" s="887"/>
      <c r="DF125" s="888"/>
      <c r="DG125" s="943" t="s">
        <v>440</v>
      </c>
      <c r="DH125" s="924"/>
      <c r="DI125" s="924"/>
      <c r="DJ125" s="924"/>
      <c r="DK125" s="924"/>
      <c r="DL125" s="924" t="s">
        <v>440</v>
      </c>
      <c r="DM125" s="924"/>
      <c r="DN125" s="924"/>
      <c r="DO125" s="924"/>
      <c r="DP125" s="924"/>
      <c r="DQ125" s="924" t="s">
        <v>440</v>
      </c>
      <c r="DR125" s="924"/>
      <c r="DS125" s="924"/>
      <c r="DT125" s="924"/>
      <c r="DU125" s="924"/>
      <c r="DV125" s="925" t="s">
        <v>129</v>
      </c>
      <c r="DW125" s="925"/>
      <c r="DX125" s="925"/>
      <c r="DY125" s="925"/>
      <c r="DZ125" s="926"/>
    </row>
    <row r="126" spans="1:130" s="241" customFormat="1" ht="26.25" customHeight="1" thickBot="1" x14ac:dyDescent="0.2">
      <c r="A126" s="899"/>
      <c r="B126" s="900"/>
      <c r="C126" s="903" t="s">
        <v>465</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v>33563</v>
      </c>
      <c r="AB126" s="859"/>
      <c r="AC126" s="859"/>
      <c r="AD126" s="859"/>
      <c r="AE126" s="860"/>
      <c r="AF126" s="861">
        <v>31755</v>
      </c>
      <c r="AG126" s="859"/>
      <c r="AH126" s="859"/>
      <c r="AI126" s="859"/>
      <c r="AJ126" s="860"/>
      <c r="AK126" s="861">
        <v>29958</v>
      </c>
      <c r="AL126" s="859"/>
      <c r="AM126" s="859"/>
      <c r="AN126" s="859"/>
      <c r="AO126" s="860"/>
      <c r="AP126" s="906">
        <v>0.4</v>
      </c>
      <c r="AQ126" s="907"/>
      <c r="AR126" s="907"/>
      <c r="AS126" s="907"/>
      <c r="AT126" s="908"/>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936"/>
      <c r="CL126" s="937"/>
      <c r="CM126" s="937"/>
      <c r="CN126" s="937"/>
      <c r="CO126" s="938"/>
      <c r="CP126" s="894" t="s">
        <v>481</v>
      </c>
      <c r="CQ126" s="829"/>
      <c r="CR126" s="829"/>
      <c r="CS126" s="829"/>
      <c r="CT126" s="829"/>
      <c r="CU126" s="829"/>
      <c r="CV126" s="829"/>
      <c r="CW126" s="829"/>
      <c r="CX126" s="829"/>
      <c r="CY126" s="829"/>
      <c r="CZ126" s="829"/>
      <c r="DA126" s="829"/>
      <c r="DB126" s="829"/>
      <c r="DC126" s="829"/>
      <c r="DD126" s="829"/>
      <c r="DE126" s="829"/>
      <c r="DF126" s="830"/>
      <c r="DG126" s="895" t="s">
        <v>440</v>
      </c>
      <c r="DH126" s="896"/>
      <c r="DI126" s="896"/>
      <c r="DJ126" s="896"/>
      <c r="DK126" s="896"/>
      <c r="DL126" s="896" t="s">
        <v>440</v>
      </c>
      <c r="DM126" s="896"/>
      <c r="DN126" s="896"/>
      <c r="DO126" s="896"/>
      <c r="DP126" s="896"/>
      <c r="DQ126" s="896" t="s">
        <v>440</v>
      </c>
      <c r="DR126" s="896"/>
      <c r="DS126" s="896"/>
      <c r="DT126" s="896"/>
      <c r="DU126" s="896"/>
      <c r="DV126" s="873" t="s">
        <v>440</v>
      </c>
      <c r="DW126" s="873"/>
      <c r="DX126" s="873"/>
      <c r="DY126" s="873"/>
      <c r="DZ126" s="874"/>
    </row>
    <row r="127" spans="1:130" s="241" customFormat="1" ht="26.25" customHeight="1" x14ac:dyDescent="0.15">
      <c r="A127" s="901"/>
      <c r="B127" s="902"/>
      <c r="C127" s="920" t="s">
        <v>482</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t="s">
        <v>440</v>
      </c>
      <c r="AB127" s="859"/>
      <c r="AC127" s="859"/>
      <c r="AD127" s="859"/>
      <c r="AE127" s="860"/>
      <c r="AF127" s="861" t="s">
        <v>129</v>
      </c>
      <c r="AG127" s="859"/>
      <c r="AH127" s="859"/>
      <c r="AI127" s="859"/>
      <c r="AJ127" s="860"/>
      <c r="AK127" s="861" t="s">
        <v>440</v>
      </c>
      <c r="AL127" s="859"/>
      <c r="AM127" s="859"/>
      <c r="AN127" s="859"/>
      <c r="AO127" s="860"/>
      <c r="AP127" s="906" t="s">
        <v>440</v>
      </c>
      <c r="AQ127" s="907"/>
      <c r="AR127" s="907"/>
      <c r="AS127" s="907"/>
      <c r="AT127" s="908"/>
      <c r="AU127" s="277"/>
      <c r="AV127" s="277"/>
      <c r="AW127" s="277"/>
      <c r="AX127" s="923" t="s">
        <v>483</v>
      </c>
      <c r="AY127" s="891"/>
      <c r="AZ127" s="891"/>
      <c r="BA127" s="891"/>
      <c r="BB127" s="891"/>
      <c r="BC127" s="891"/>
      <c r="BD127" s="891"/>
      <c r="BE127" s="892"/>
      <c r="BF127" s="890" t="s">
        <v>484</v>
      </c>
      <c r="BG127" s="891"/>
      <c r="BH127" s="891"/>
      <c r="BI127" s="891"/>
      <c r="BJ127" s="891"/>
      <c r="BK127" s="891"/>
      <c r="BL127" s="892"/>
      <c r="BM127" s="890" t="s">
        <v>485</v>
      </c>
      <c r="BN127" s="891"/>
      <c r="BO127" s="891"/>
      <c r="BP127" s="891"/>
      <c r="BQ127" s="891"/>
      <c r="BR127" s="891"/>
      <c r="BS127" s="892"/>
      <c r="BT127" s="890" t="s">
        <v>486</v>
      </c>
      <c r="BU127" s="891"/>
      <c r="BV127" s="891"/>
      <c r="BW127" s="891"/>
      <c r="BX127" s="891"/>
      <c r="BY127" s="891"/>
      <c r="BZ127" s="893"/>
      <c r="CA127" s="277"/>
      <c r="CB127" s="277"/>
      <c r="CC127" s="277"/>
      <c r="CD127" s="278"/>
      <c r="CE127" s="278"/>
      <c r="CF127" s="278"/>
      <c r="CG127" s="275"/>
      <c r="CH127" s="275"/>
      <c r="CI127" s="275"/>
      <c r="CJ127" s="276"/>
      <c r="CK127" s="936"/>
      <c r="CL127" s="937"/>
      <c r="CM127" s="937"/>
      <c r="CN127" s="937"/>
      <c r="CO127" s="938"/>
      <c r="CP127" s="894" t="s">
        <v>487</v>
      </c>
      <c r="CQ127" s="829"/>
      <c r="CR127" s="829"/>
      <c r="CS127" s="829"/>
      <c r="CT127" s="829"/>
      <c r="CU127" s="829"/>
      <c r="CV127" s="829"/>
      <c r="CW127" s="829"/>
      <c r="CX127" s="829"/>
      <c r="CY127" s="829"/>
      <c r="CZ127" s="829"/>
      <c r="DA127" s="829"/>
      <c r="DB127" s="829"/>
      <c r="DC127" s="829"/>
      <c r="DD127" s="829"/>
      <c r="DE127" s="829"/>
      <c r="DF127" s="830"/>
      <c r="DG127" s="895" t="s">
        <v>440</v>
      </c>
      <c r="DH127" s="896"/>
      <c r="DI127" s="896"/>
      <c r="DJ127" s="896"/>
      <c r="DK127" s="896"/>
      <c r="DL127" s="896" t="s">
        <v>129</v>
      </c>
      <c r="DM127" s="896"/>
      <c r="DN127" s="896"/>
      <c r="DO127" s="896"/>
      <c r="DP127" s="896"/>
      <c r="DQ127" s="896" t="s">
        <v>440</v>
      </c>
      <c r="DR127" s="896"/>
      <c r="DS127" s="896"/>
      <c r="DT127" s="896"/>
      <c r="DU127" s="896"/>
      <c r="DV127" s="873" t="s">
        <v>440</v>
      </c>
      <c r="DW127" s="873"/>
      <c r="DX127" s="873"/>
      <c r="DY127" s="873"/>
      <c r="DZ127" s="874"/>
    </row>
    <row r="128" spans="1:130" s="241" customFormat="1" ht="26.25" customHeight="1" thickBot="1" x14ac:dyDescent="0.2">
      <c r="A128" s="875" t="s">
        <v>488</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489</v>
      </c>
      <c r="X128" s="877"/>
      <c r="Y128" s="877"/>
      <c r="Z128" s="878"/>
      <c r="AA128" s="879">
        <v>288590</v>
      </c>
      <c r="AB128" s="880"/>
      <c r="AC128" s="880"/>
      <c r="AD128" s="880"/>
      <c r="AE128" s="881"/>
      <c r="AF128" s="882">
        <v>277991</v>
      </c>
      <c r="AG128" s="880"/>
      <c r="AH128" s="880"/>
      <c r="AI128" s="880"/>
      <c r="AJ128" s="881"/>
      <c r="AK128" s="882">
        <v>294718</v>
      </c>
      <c r="AL128" s="880"/>
      <c r="AM128" s="880"/>
      <c r="AN128" s="880"/>
      <c r="AO128" s="881"/>
      <c r="AP128" s="883"/>
      <c r="AQ128" s="884"/>
      <c r="AR128" s="884"/>
      <c r="AS128" s="884"/>
      <c r="AT128" s="885"/>
      <c r="AU128" s="277"/>
      <c r="AV128" s="277"/>
      <c r="AW128" s="277"/>
      <c r="AX128" s="886" t="s">
        <v>490</v>
      </c>
      <c r="AY128" s="887"/>
      <c r="AZ128" s="887"/>
      <c r="BA128" s="887"/>
      <c r="BB128" s="887"/>
      <c r="BC128" s="887"/>
      <c r="BD128" s="887"/>
      <c r="BE128" s="888"/>
      <c r="BF128" s="865" t="s">
        <v>440</v>
      </c>
      <c r="BG128" s="866"/>
      <c r="BH128" s="866"/>
      <c r="BI128" s="866"/>
      <c r="BJ128" s="866"/>
      <c r="BK128" s="866"/>
      <c r="BL128" s="889"/>
      <c r="BM128" s="865">
        <v>13.68</v>
      </c>
      <c r="BN128" s="866"/>
      <c r="BO128" s="866"/>
      <c r="BP128" s="866"/>
      <c r="BQ128" s="866"/>
      <c r="BR128" s="866"/>
      <c r="BS128" s="889"/>
      <c r="BT128" s="865">
        <v>20</v>
      </c>
      <c r="BU128" s="866"/>
      <c r="BV128" s="866"/>
      <c r="BW128" s="866"/>
      <c r="BX128" s="866"/>
      <c r="BY128" s="866"/>
      <c r="BZ128" s="867"/>
      <c r="CA128" s="278"/>
      <c r="CB128" s="278"/>
      <c r="CC128" s="278"/>
      <c r="CD128" s="278"/>
      <c r="CE128" s="278"/>
      <c r="CF128" s="278"/>
      <c r="CG128" s="275"/>
      <c r="CH128" s="275"/>
      <c r="CI128" s="275"/>
      <c r="CJ128" s="276"/>
      <c r="CK128" s="939"/>
      <c r="CL128" s="940"/>
      <c r="CM128" s="940"/>
      <c r="CN128" s="940"/>
      <c r="CO128" s="941"/>
      <c r="CP128" s="868" t="s">
        <v>491</v>
      </c>
      <c r="CQ128" s="807"/>
      <c r="CR128" s="807"/>
      <c r="CS128" s="807"/>
      <c r="CT128" s="807"/>
      <c r="CU128" s="807"/>
      <c r="CV128" s="807"/>
      <c r="CW128" s="807"/>
      <c r="CX128" s="807"/>
      <c r="CY128" s="807"/>
      <c r="CZ128" s="807"/>
      <c r="DA128" s="807"/>
      <c r="DB128" s="807"/>
      <c r="DC128" s="807"/>
      <c r="DD128" s="807"/>
      <c r="DE128" s="807"/>
      <c r="DF128" s="808"/>
      <c r="DG128" s="869" t="s">
        <v>440</v>
      </c>
      <c r="DH128" s="870"/>
      <c r="DI128" s="870"/>
      <c r="DJ128" s="870"/>
      <c r="DK128" s="870"/>
      <c r="DL128" s="870" t="s">
        <v>440</v>
      </c>
      <c r="DM128" s="870"/>
      <c r="DN128" s="870"/>
      <c r="DO128" s="870"/>
      <c r="DP128" s="870"/>
      <c r="DQ128" s="870" t="s">
        <v>440</v>
      </c>
      <c r="DR128" s="870"/>
      <c r="DS128" s="870"/>
      <c r="DT128" s="870"/>
      <c r="DU128" s="870"/>
      <c r="DV128" s="871" t="s">
        <v>129</v>
      </c>
      <c r="DW128" s="871"/>
      <c r="DX128" s="871"/>
      <c r="DY128" s="871"/>
      <c r="DZ128" s="872"/>
    </row>
    <row r="129" spans="1:131" s="241" customFormat="1" ht="26.25" customHeight="1" x14ac:dyDescent="0.15">
      <c r="A129" s="853" t="s">
        <v>107</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492</v>
      </c>
      <c r="X129" s="856"/>
      <c r="Y129" s="856"/>
      <c r="Z129" s="857"/>
      <c r="AA129" s="858">
        <v>8024646</v>
      </c>
      <c r="AB129" s="859"/>
      <c r="AC129" s="859"/>
      <c r="AD129" s="859"/>
      <c r="AE129" s="860"/>
      <c r="AF129" s="861">
        <v>8271835</v>
      </c>
      <c r="AG129" s="859"/>
      <c r="AH129" s="859"/>
      <c r="AI129" s="859"/>
      <c r="AJ129" s="860"/>
      <c r="AK129" s="861">
        <v>8274315</v>
      </c>
      <c r="AL129" s="859"/>
      <c r="AM129" s="859"/>
      <c r="AN129" s="859"/>
      <c r="AO129" s="860"/>
      <c r="AP129" s="862"/>
      <c r="AQ129" s="863"/>
      <c r="AR129" s="863"/>
      <c r="AS129" s="863"/>
      <c r="AT129" s="864"/>
      <c r="AU129" s="279"/>
      <c r="AV129" s="279"/>
      <c r="AW129" s="279"/>
      <c r="AX129" s="828" t="s">
        <v>493</v>
      </c>
      <c r="AY129" s="829"/>
      <c r="AZ129" s="829"/>
      <c r="BA129" s="829"/>
      <c r="BB129" s="829"/>
      <c r="BC129" s="829"/>
      <c r="BD129" s="829"/>
      <c r="BE129" s="830"/>
      <c r="BF129" s="848" t="s">
        <v>129</v>
      </c>
      <c r="BG129" s="849"/>
      <c r="BH129" s="849"/>
      <c r="BI129" s="849"/>
      <c r="BJ129" s="849"/>
      <c r="BK129" s="849"/>
      <c r="BL129" s="850"/>
      <c r="BM129" s="848">
        <v>18.68</v>
      </c>
      <c r="BN129" s="849"/>
      <c r="BO129" s="849"/>
      <c r="BP129" s="849"/>
      <c r="BQ129" s="849"/>
      <c r="BR129" s="849"/>
      <c r="BS129" s="850"/>
      <c r="BT129" s="848">
        <v>30</v>
      </c>
      <c r="BU129" s="851"/>
      <c r="BV129" s="851"/>
      <c r="BW129" s="851"/>
      <c r="BX129" s="851"/>
      <c r="BY129" s="851"/>
      <c r="BZ129" s="852"/>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53" t="s">
        <v>494</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495</v>
      </c>
      <c r="X130" s="856"/>
      <c r="Y130" s="856"/>
      <c r="Z130" s="857"/>
      <c r="AA130" s="858">
        <v>894886</v>
      </c>
      <c r="AB130" s="859"/>
      <c r="AC130" s="859"/>
      <c r="AD130" s="859"/>
      <c r="AE130" s="860"/>
      <c r="AF130" s="861">
        <v>883140</v>
      </c>
      <c r="AG130" s="859"/>
      <c r="AH130" s="859"/>
      <c r="AI130" s="859"/>
      <c r="AJ130" s="860"/>
      <c r="AK130" s="861">
        <v>847299</v>
      </c>
      <c r="AL130" s="859"/>
      <c r="AM130" s="859"/>
      <c r="AN130" s="859"/>
      <c r="AO130" s="860"/>
      <c r="AP130" s="862"/>
      <c r="AQ130" s="863"/>
      <c r="AR130" s="863"/>
      <c r="AS130" s="863"/>
      <c r="AT130" s="864"/>
      <c r="AU130" s="279"/>
      <c r="AV130" s="279"/>
      <c r="AW130" s="279"/>
      <c r="AX130" s="828" t="s">
        <v>496</v>
      </c>
      <c r="AY130" s="829"/>
      <c r="AZ130" s="829"/>
      <c r="BA130" s="829"/>
      <c r="BB130" s="829"/>
      <c r="BC130" s="829"/>
      <c r="BD130" s="829"/>
      <c r="BE130" s="830"/>
      <c r="BF130" s="831">
        <v>2.5</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497</v>
      </c>
      <c r="X131" s="839"/>
      <c r="Y131" s="839"/>
      <c r="Z131" s="840"/>
      <c r="AA131" s="841">
        <v>7129760</v>
      </c>
      <c r="AB131" s="842"/>
      <c r="AC131" s="842"/>
      <c r="AD131" s="842"/>
      <c r="AE131" s="843"/>
      <c r="AF131" s="844">
        <v>7388695</v>
      </c>
      <c r="AG131" s="842"/>
      <c r="AH131" s="842"/>
      <c r="AI131" s="842"/>
      <c r="AJ131" s="843"/>
      <c r="AK131" s="844">
        <v>7427016</v>
      </c>
      <c r="AL131" s="842"/>
      <c r="AM131" s="842"/>
      <c r="AN131" s="842"/>
      <c r="AO131" s="843"/>
      <c r="AP131" s="845"/>
      <c r="AQ131" s="846"/>
      <c r="AR131" s="846"/>
      <c r="AS131" s="846"/>
      <c r="AT131" s="847"/>
      <c r="AU131" s="279"/>
      <c r="AV131" s="279"/>
      <c r="AW131" s="279"/>
      <c r="AX131" s="806" t="s">
        <v>498</v>
      </c>
      <c r="AY131" s="807"/>
      <c r="AZ131" s="807"/>
      <c r="BA131" s="807"/>
      <c r="BB131" s="807"/>
      <c r="BC131" s="807"/>
      <c r="BD131" s="807"/>
      <c r="BE131" s="808"/>
      <c r="BF131" s="809" t="s">
        <v>129</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815" t="s">
        <v>499</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500</v>
      </c>
      <c r="W132" s="819"/>
      <c r="X132" s="819"/>
      <c r="Y132" s="819"/>
      <c r="Z132" s="820"/>
      <c r="AA132" s="821">
        <v>3.3346423999999999</v>
      </c>
      <c r="AB132" s="822"/>
      <c r="AC132" s="822"/>
      <c r="AD132" s="822"/>
      <c r="AE132" s="823"/>
      <c r="AF132" s="824">
        <v>3.1350055729999999</v>
      </c>
      <c r="AG132" s="822"/>
      <c r="AH132" s="822"/>
      <c r="AI132" s="822"/>
      <c r="AJ132" s="823"/>
      <c r="AK132" s="824">
        <v>1.274320669</v>
      </c>
      <c r="AL132" s="822"/>
      <c r="AM132" s="822"/>
      <c r="AN132" s="822"/>
      <c r="AO132" s="823"/>
      <c r="AP132" s="825"/>
      <c r="AQ132" s="826"/>
      <c r="AR132" s="826"/>
      <c r="AS132" s="826"/>
      <c r="AT132" s="827"/>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501</v>
      </c>
      <c r="W133" s="798"/>
      <c r="X133" s="798"/>
      <c r="Y133" s="798"/>
      <c r="Z133" s="799"/>
      <c r="AA133" s="800">
        <v>3</v>
      </c>
      <c r="AB133" s="801"/>
      <c r="AC133" s="801"/>
      <c r="AD133" s="801"/>
      <c r="AE133" s="802"/>
      <c r="AF133" s="800">
        <v>3.2</v>
      </c>
      <c r="AG133" s="801"/>
      <c r="AH133" s="801"/>
      <c r="AI133" s="801"/>
      <c r="AJ133" s="802"/>
      <c r="AK133" s="800">
        <v>2.5</v>
      </c>
      <c r="AL133" s="801"/>
      <c r="AM133" s="801"/>
      <c r="AN133" s="801"/>
      <c r="AO133" s="802"/>
      <c r="AP133" s="803"/>
      <c r="AQ133" s="804"/>
      <c r="AR133" s="804"/>
      <c r="AS133" s="804"/>
      <c r="AT133" s="805"/>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lztssWc4+4j03fUsSjsQiraV6Fhy3l3w98WRXLj5omkFJq1mFnA+ZpmWy8ktL7E60XQ3gC+heEHjXpHXYSzx7Q==" saltValue="g1a9AGj4B71xqwM68d/Z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502</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lOo62p30C0XW4yHDN6WcQvHtPtuaqpbfylzyQpZuLCgEd1zpu09D5uVAfNXuOoh701R6eJfvzW7LVAKQSjpMww==" saltValue="xQdF6dL/++lW6RobD1q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V4mYzPXFkhx8Y+iKyusz6hL6i+JEb8hwLGsetPYeTOSDsARMxpIc58VuVMW3ixgFh5l6m/g2oVutUQT4ORsWA==" saltValue="Rl8CE3IlcJqnzsF5jyhi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503</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504</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2" t="s">
        <v>505</v>
      </c>
      <c r="AP7" s="298"/>
      <c r="AQ7" s="299" t="s">
        <v>506</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3"/>
      <c r="AP8" s="304" t="s">
        <v>507</v>
      </c>
      <c r="AQ8" s="305" t="s">
        <v>508</v>
      </c>
      <c r="AR8" s="306" t="s">
        <v>509</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26" t="s">
        <v>510</v>
      </c>
      <c r="AL9" s="1227"/>
      <c r="AM9" s="1227"/>
      <c r="AN9" s="1228"/>
      <c r="AO9" s="307">
        <v>2064639</v>
      </c>
      <c r="AP9" s="307">
        <v>46833</v>
      </c>
      <c r="AQ9" s="308">
        <v>56845</v>
      </c>
      <c r="AR9" s="309">
        <v>-17.600000000000001</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26" t="s">
        <v>511</v>
      </c>
      <c r="AL10" s="1227"/>
      <c r="AM10" s="1227"/>
      <c r="AN10" s="1228"/>
      <c r="AO10" s="310">
        <v>267609</v>
      </c>
      <c r="AP10" s="310">
        <v>6070</v>
      </c>
      <c r="AQ10" s="311">
        <v>5922</v>
      </c>
      <c r="AR10" s="312">
        <v>2.5</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26" t="s">
        <v>512</v>
      </c>
      <c r="AL11" s="1227"/>
      <c r="AM11" s="1227"/>
      <c r="AN11" s="1228"/>
      <c r="AO11" s="310">
        <v>460311</v>
      </c>
      <c r="AP11" s="310">
        <v>10441</v>
      </c>
      <c r="AQ11" s="311">
        <v>8264</v>
      </c>
      <c r="AR11" s="312">
        <v>26.3</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26" t="s">
        <v>513</v>
      </c>
      <c r="AL12" s="1227"/>
      <c r="AM12" s="1227"/>
      <c r="AN12" s="1228"/>
      <c r="AO12" s="310">
        <v>46180</v>
      </c>
      <c r="AP12" s="310">
        <v>1048</v>
      </c>
      <c r="AQ12" s="311">
        <v>284</v>
      </c>
      <c r="AR12" s="312">
        <v>269</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26" t="s">
        <v>514</v>
      </c>
      <c r="AL13" s="1227"/>
      <c r="AM13" s="1227"/>
      <c r="AN13" s="1228"/>
      <c r="AO13" s="310" t="s">
        <v>515</v>
      </c>
      <c r="AP13" s="310" t="s">
        <v>515</v>
      </c>
      <c r="AQ13" s="311">
        <v>20</v>
      </c>
      <c r="AR13" s="312" t="s">
        <v>515</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26" t="s">
        <v>516</v>
      </c>
      <c r="AL14" s="1227"/>
      <c r="AM14" s="1227"/>
      <c r="AN14" s="1228"/>
      <c r="AO14" s="310">
        <v>112144</v>
      </c>
      <c r="AP14" s="310">
        <v>2544</v>
      </c>
      <c r="AQ14" s="311">
        <v>2517</v>
      </c>
      <c r="AR14" s="312">
        <v>1.1000000000000001</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26" t="s">
        <v>517</v>
      </c>
      <c r="AL15" s="1227"/>
      <c r="AM15" s="1227"/>
      <c r="AN15" s="1228"/>
      <c r="AO15" s="310">
        <v>65349</v>
      </c>
      <c r="AP15" s="310">
        <v>1482</v>
      </c>
      <c r="AQ15" s="311">
        <v>1185</v>
      </c>
      <c r="AR15" s="312">
        <v>25.1</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29" t="s">
        <v>518</v>
      </c>
      <c r="AL16" s="1230"/>
      <c r="AM16" s="1230"/>
      <c r="AN16" s="1231"/>
      <c r="AO16" s="310">
        <v>-149850</v>
      </c>
      <c r="AP16" s="310">
        <v>-3399</v>
      </c>
      <c r="AQ16" s="311">
        <v>-4726</v>
      </c>
      <c r="AR16" s="312">
        <v>-28.1</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29" t="s">
        <v>190</v>
      </c>
      <c r="AL17" s="1230"/>
      <c r="AM17" s="1230"/>
      <c r="AN17" s="1231"/>
      <c r="AO17" s="310">
        <v>2866382</v>
      </c>
      <c r="AP17" s="310">
        <v>65019</v>
      </c>
      <c r="AQ17" s="311">
        <v>70311</v>
      </c>
      <c r="AR17" s="312">
        <v>-7.5</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519</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520</v>
      </c>
      <c r="AP20" s="318" t="s">
        <v>521</v>
      </c>
      <c r="AQ20" s="319" t="s">
        <v>522</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23" t="s">
        <v>523</v>
      </c>
      <c r="AL21" s="1224"/>
      <c r="AM21" s="1224"/>
      <c r="AN21" s="1225"/>
      <c r="AO21" s="322">
        <v>5.6</v>
      </c>
      <c r="AP21" s="323">
        <v>6.54</v>
      </c>
      <c r="AQ21" s="324">
        <v>-0.94</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23" t="s">
        <v>524</v>
      </c>
      <c r="AL22" s="1224"/>
      <c r="AM22" s="1224"/>
      <c r="AN22" s="1225"/>
      <c r="AO22" s="327">
        <v>100.5</v>
      </c>
      <c r="AP22" s="328">
        <v>97.4</v>
      </c>
      <c r="AQ22" s="329">
        <v>3.1</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525</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526</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527</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2" t="s">
        <v>505</v>
      </c>
      <c r="AP30" s="298"/>
      <c r="AQ30" s="299" t="s">
        <v>506</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3"/>
      <c r="AP31" s="304" t="s">
        <v>507</v>
      </c>
      <c r="AQ31" s="305" t="s">
        <v>508</v>
      </c>
      <c r="AR31" s="306" t="s">
        <v>509</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14" t="s">
        <v>528</v>
      </c>
      <c r="AL32" s="1215"/>
      <c r="AM32" s="1215"/>
      <c r="AN32" s="1216"/>
      <c r="AO32" s="337">
        <v>700396</v>
      </c>
      <c r="AP32" s="337">
        <v>15887</v>
      </c>
      <c r="AQ32" s="338">
        <v>31480</v>
      </c>
      <c r="AR32" s="339">
        <v>-49.5</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14" t="s">
        <v>529</v>
      </c>
      <c r="AL33" s="1215"/>
      <c r="AM33" s="1215"/>
      <c r="AN33" s="1216"/>
      <c r="AO33" s="337" t="s">
        <v>515</v>
      </c>
      <c r="AP33" s="337" t="s">
        <v>515</v>
      </c>
      <c r="AQ33" s="338" t="s">
        <v>515</v>
      </c>
      <c r="AR33" s="339" t="s">
        <v>515</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14" t="s">
        <v>530</v>
      </c>
      <c r="AL34" s="1215"/>
      <c r="AM34" s="1215"/>
      <c r="AN34" s="1216"/>
      <c r="AO34" s="337" t="s">
        <v>515</v>
      </c>
      <c r="AP34" s="337" t="s">
        <v>515</v>
      </c>
      <c r="AQ34" s="338">
        <v>0</v>
      </c>
      <c r="AR34" s="339" t="s">
        <v>515</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14" t="s">
        <v>531</v>
      </c>
      <c r="AL35" s="1215"/>
      <c r="AM35" s="1215"/>
      <c r="AN35" s="1216"/>
      <c r="AO35" s="337">
        <v>353570</v>
      </c>
      <c r="AP35" s="337">
        <v>8020</v>
      </c>
      <c r="AQ35" s="338">
        <v>9510</v>
      </c>
      <c r="AR35" s="339">
        <v>-15.7</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14" t="s">
        <v>532</v>
      </c>
      <c r="AL36" s="1215"/>
      <c r="AM36" s="1215"/>
      <c r="AN36" s="1216"/>
      <c r="AO36" s="337">
        <v>19214</v>
      </c>
      <c r="AP36" s="337">
        <v>436</v>
      </c>
      <c r="AQ36" s="338">
        <v>2191</v>
      </c>
      <c r="AR36" s="339">
        <v>-80.099999999999994</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14" t="s">
        <v>533</v>
      </c>
      <c r="AL37" s="1215"/>
      <c r="AM37" s="1215"/>
      <c r="AN37" s="1216"/>
      <c r="AO37" s="337">
        <v>163481</v>
      </c>
      <c r="AP37" s="337">
        <v>3708</v>
      </c>
      <c r="AQ37" s="338">
        <v>905</v>
      </c>
      <c r="AR37" s="339">
        <v>309.7</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17" t="s">
        <v>534</v>
      </c>
      <c r="AL38" s="1218"/>
      <c r="AM38" s="1218"/>
      <c r="AN38" s="1219"/>
      <c r="AO38" s="340" t="s">
        <v>515</v>
      </c>
      <c r="AP38" s="340" t="s">
        <v>515</v>
      </c>
      <c r="AQ38" s="341">
        <v>0</v>
      </c>
      <c r="AR38" s="329" t="s">
        <v>515</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17" t="s">
        <v>535</v>
      </c>
      <c r="AL39" s="1218"/>
      <c r="AM39" s="1218"/>
      <c r="AN39" s="1219"/>
      <c r="AO39" s="337">
        <v>-294718</v>
      </c>
      <c r="AP39" s="337">
        <v>-6685</v>
      </c>
      <c r="AQ39" s="338">
        <v>-3197</v>
      </c>
      <c r="AR39" s="339">
        <v>109.1</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14" t="s">
        <v>536</v>
      </c>
      <c r="AL40" s="1215"/>
      <c r="AM40" s="1215"/>
      <c r="AN40" s="1216"/>
      <c r="AO40" s="337">
        <v>-847299</v>
      </c>
      <c r="AP40" s="337">
        <v>-19220</v>
      </c>
      <c r="AQ40" s="338">
        <v>-28113</v>
      </c>
      <c r="AR40" s="339">
        <v>-31.6</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20" t="s">
        <v>304</v>
      </c>
      <c r="AL41" s="1221"/>
      <c r="AM41" s="1221"/>
      <c r="AN41" s="1222"/>
      <c r="AO41" s="337">
        <v>94644</v>
      </c>
      <c r="AP41" s="337">
        <v>2147</v>
      </c>
      <c r="AQ41" s="338">
        <v>12777</v>
      </c>
      <c r="AR41" s="339">
        <v>-83.2</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537</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538</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539</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07" t="s">
        <v>505</v>
      </c>
      <c r="AN49" s="1209" t="s">
        <v>540</v>
      </c>
      <c r="AO49" s="1210"/>
      <c r="AP49" s="1210"/>
      <c r="AQ49" s="1210"/>
      <c r="AR49" s="1211"/>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08"/>
      <c r="AN50" s="353" t="s">
        <v>541</v>
      </c>
      <c r="AO50" s="354" t="s">
        <v>542</v>
      </c>
      <c r="AP50" s="355" t="s">
        <v>543</v>
      </c>
      <c r="AQ50" s="356" t="s">
        <v>544</v>
      </c>
      <c r="AR50" s="357" t="s">
        <v>545</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546</v>
      </c>
      <c r="AL51" s="350"/>
      <c r="AM51" s="358">
        <v>1047733</v>
      </c>
      <c r="AN51" s="359">
        <v>24479</v>
      </c>
      <c r="AO51" s="360">
        <v>6.5</v>
      </c>
      <c r="AP51" s="361">
        <v>56894</v>
      </c>
      <c r="AQ51" s="362">
        <v>6.8</v>
      </c>
      <c r="AR51" s="363">
        <v>-0.3</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547</v>
      </c>
      <c r="AM52" s="366">
        <v>960373</v>
      </c>
      <c r="AN52" s="367">
        <v>22438</v>
      </c>
      <c r="AO52" s="368">
        <v>23.8</v>
      </c>
      <c r="AP52" s="369">
        <v>32548</v>
      </c>
      <c r="AQ52" s="370">
        <v>12.6</v>
      </c>
      <c r="AR52" s="371">
        <v>11.2</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548</v>
      </c>
      <c r="AL53" s="350"/>
      <c r="AM53" s="358">
        <v>1143477</v>
      </c>
      <c r="AN53" s="359">
        <v>26439</v>
      </c>
      <c r="AO53" s="360">
        <v>8</v>
      </c>
      <c r="AP53" s="361">
        <v>47738</v>
      </c>
      <c r="AQ53" s="362">
        <v>-16.100000000000001</v>
      </c>
      <c r="AR53" s="363">
        <v>24.1</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547</v>
      </c>
      <c r="AM54" s="366">
        <v>643552</v>
      </c>
      <c r="AN54" s="367">
        <v>14880</v>
      </c>
      <c r="AO54" s="368">
        <v>-33.700000000000003</v>
      </c>
      <c r="AP54" s="369">
        <v>24937</v>
      </c>
      <c r="AQ54" s="370">
        <v>-23.4</v>
      </c>
      <c r="AR54" s="371">
        <v>-10.3</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549</v>
      </c>
      <c r="AL55" s="350"/>
      <c r="AM55" s="358">
        <v>1223586</v>
      </c>
      <c r="AN55" s="359">
        <v>28193</v>
      </c>
      <c r="AO55" s="360">
        <v>6.6</v>
      </c>
      <c r="AP55" s="361">
        <v>52191</v>
      </c>
      <c r="AQ55" s="362">
        <v>9.3000000000000007</v>
      </c>
      <c r="AR55" s="363">
        <v>-2.7</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547</v>
      </c>
      <c r="AM56" s="366">
        <v>809924</v>
      </c>
      <c r="AN56" s="367">
        <v>18661</v>
      </c>
      <c r="AO56" s="368">
        <v>25.4</v>
      </c>
      <c r="AP56" s="369">
        <v>24843</v>
      </c>
      <c r="AQ56" s="370">
        <v>-0.4</v>
      </c>
      <c r="AR56" s="371">
        <v>25.8</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550</v>
      </c>
      <c r="AL57" s="350"/>
      <c r="AM57" s="358">
        <v>1314439</v>
      </c>
      <c r="AN57" s="359">
        <v>30064</v>
      </c>
      <c r="AO57" s="360">
        <v>6.6</v>
      </c>
      <c r="AP57" s="361">
        <v>47387</v>
      </c>
      <c r="AQ57" s="362">
        <v>-9.1999999999999993</v>
      </c>
      <c r="AR57" s="363">
        <v>15.8</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547</v>
      </c>
      <c r="AM58" s="366">
        <v>778308</v>
      </c>
      <c r="AN58" s="367">
        <v>17801</v>
      </c>
      <c r="AO58" s="368">
        <v>-4.5999999999999996</v>
      </c>
      <c r="AP58" s="369">
        <v>24928</v>
      </c>
      <c r="AQ58" s="370">
        <v>0.3</v>
      </c>
      <c r="AR58" s="371">
        <v>-4.9000000000000004</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551</v>
      </c>
      <c r="AL59" s="350"/>
      <c r="AM59" s="358">
        <v>1899947</v>
      </c>
      <c r="AN59" s="359">
        <v>43097</v>
      </c>
      <c r="AO59" s="360">
        <v>43.4</v>
      </c>
      <c r="AP59" s="361">
        <v>51264</v>
      </c>
      <c r="AQ59" s="362">
        <v>8.1999999999999993</v>
      </c>
      <c r="AR59" s="363">
        <v>35.200000000000003</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547</v>
      </c>
      <c r="AM60" s="366">
        <v>920831</v>
      </c>
      <c r="AN60" s="367">
        <v>20888</v>
      </c>
      <c r="AO60" s="368">
        <v>17.3</v>
      </c>
      <c r="AP60" s="369">
        <v>26040</v>
      </c>
      <c r="AQ60" s="370">
        <v>4.5</v>
      </c>
      <c r="AR60" s="371">
        <v>12.8</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552</v>
      </c>
      <c r="AL61" s="372"/>
      <c r="AM61" s="373">
        <v>1325836</v>
      </c>
      <c r="AN61" s="374">
        <v>30454</v>
      </c>
      <c r="AO61" s="375">
        <v>14.2</v>
      </c>
      <c r="AP61" s="376">
        <v>51095</v>
      </c>
      <c r="AQ61" s="377">
        <v>-0.2</v>
      </c>
      <c r="AR61" s="363">
        <v>14.4</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547</v>
      </c>
      <c r="AM62" s="366">
        <v>822598</v>
      </c>
      <c r="AN62" s="367">
        <v>18934</v>
      </c>
      <c r="AO62" s="368">
        <v>5.6</v>
      </c>
      <c r="AP62" s="369">
        <v>26659</v>
      </c>
      <c r="AQ62" s="370">
        <v>-1.3</v>
      </c>
      <c r="AR62" s="371">
        <v>6.9</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Xq/S/mQyV84tfe2PFqBNvkfurAdM044vrM18h+OX7axBzDGDrlZBC4xb4EJLMBb/b9iAU8y1iDhmsHPY88Miiw==" saltValue="4YjhgRTTReAOjdKSLoNT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554</v>
      </c>
    </row>
    <row r="120" spans="125:125" ht="13.5" hidden="1" customHeight="1" x14ac:dyDescent="0.15"/>
    <row r="121" spans="125:125" ht="13.5" hidden="1" customHeight="1" x14ac:dyDescent="0.15">
      <c r="DU121" s="285"/>
    </row>
  </sheetData>
  <sheetProtection algorithmName="SHA-512" hashValue="E9NQmlafJ632hH9I6hX9prLdM1DFclWP86xt0aWIDNBQfY1MP0vQ6mJ95VpGu47MwSUO8FOcC+1gr41k9EWP5Q==" saltValue="qv1dZvmOC/NXhMJu49dm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555</v>
      </c>
    </row>
  </sheetData>
  <sheetProtection algorithmName="SHA-512" hashValue="jzImeioHqClnso+4nhS7pLHCMQkr7DGB1bRSVcbFFVxMe5Zc+9bBd/3/8OHUb79rDNY3bS5clbdkSWChkbJi0w==" saltValue="JZdNWY3YV7AB5MZ75LX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16.37</v>
      </c>
      <c r="G47" s="12">
        <v>14.62</v>
      </c>
      <c r="H47" s="12">
        <v>13.7</v>
      </c>
      <c r="I47" s="12">
        <v>14.37</v>
      </c>
      <c r="J47" s="13">
        <v>13.65</v>
      </c>
    </row>
    <row r="48" spans="2:10" ht="57.75" customHeight="1" x14ac:dyDescent="0.15">
      <c r="B48" s="14"/>
      <c r="C48" s="1234" t="s">
        <v>4</v>
      </c>
      <c r="D48" s="1234"/>
      <c r="E48" s="1235"/>
      <c r="F48" s="15">
        <v>5.26</v>
      </c>
      <c r="G48" s="16">
        <v>4.97</v>
      </c>
      <c r="H48" s="16">
        <v>4.16</v>
      </c>
      <c r="I48" s="16">
        <v>5.85</v>
      </c>
      <c r="J48" s="17">
        <v>4.92</v>
      </c>
    </row>
    <row r="49" spans="2:10" ht="57.75" customHeight="1" thickBot="1" x14ac:dyDescent="0.2">
      <c r="B49" s="18"/>
      <c r="C49" s="1236" t="s">
        <v>5</v>
      </c>
      <c r="D49" s="1236"/>
      <c r="E49" s="1237"/>
      <c r="F49" s="19" t="s">
        <v>561</v>
      </c>
      <c r="G49" s="20" t="s">
        <v>562</v>
      </c>
      <c r="H49" s="20" t="s">
        <v>563</v>
      </c>
      <c r="I49" s="20" t="s">
        <v>564</v>
      </c>
      <c r="J49" s="21" t="s">
        <v>565</v>
      </c>
    </row>
    <row r="50" spans="2:10" ht="13.5" customHeight="1" x14ac:dyDescent="0.15"/>
  </sheetData>
  <sheetProtection algorithmName="SHA-512" hashValue="7+BHDvysL69hXpXesZdWq6s2jviEwibzFjXjlhAXcBsm5djZ2PaN6DAY27LNI5S32FVGxh2EUbr+lh2I7WPBCw==" saltValue="EgAmBIXHAM/tovdBTiWj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2021-10-07T09:57:44Z</cp:lastPrinted>
  <dcterms:created xsi:type="dcterms:W3CDTF">2021-02-05T03:02:14Z</dcterms:created>
  <dcterms:modified xsi:type="dcterms:W3CDTF">2021-10-07T09:57:48Z</dcterms:modified>
  <cp:category/>
</cp:coreProperties>
</file>