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AO34" i="9"/>
  <c r="W37" i="9"/>
  <c r="W36" i="9"/>
  <c r="W35" i="9"/>
  <c r="W34" i="9"/>
  <c r="CQ43" i="9"/>
  <c r="CQ42" i="9"/>
  <c r="CO42" i="9" s="1"/>
  <c r="CQ41" i="9"/>
  <c r="CQ40" i="9"/>
  <c r="CQ39" i="9"/>
  <c r="CQ38" i="9"/>
  <c r="CQ37" i="9"/>
  <c r="CQ36" i="9"/>
  <c r="CQ35" i="9"/>
  <c r="CO35" i="9" s="1"/>
  <c r="CQ34" i="9"/>
  <c r="CO34" i="9" s="1"/>
  <c r="DG43" i="9"/>
  <c r="DG42" i="9"/>
  <c r="DG41" i="9"/>
  <c r="DG40" i="9"/>
  <c r="DG39" i="9"/>
  <c r="DG38" i="9"/>
  <c r="DG37" i="9"/>
  <c r="DG36" i="9"/>
  <c r="DG35" i="9"/>
  <c r="DG34" i="9"/>
  <c r="BY43" i="9"/>
  <c r="BY42" i="9"/>
  <c r="BW42" i="9" s="1"/>
  <c r="BY41" i="9"/>
  <c r="BY40" i="9"/>
  <c r="BY39" i="9"/>
  <c r="BY38" i="9"/>
  <c r="BY37" i="9"/>
  <c r="BY36" i="9"/>
  <c r="BY35" i="9"/>
  <c r="BY34" i="9"/>
  <c r="E43" i="9"/>
  <c r="E42" i="9"/>
  <c r="E41" i="9"/>
  <c r="E40" i="9"/>
  <c r="C40" i="9" s="1"/>
  <c r="E39" i="9"/>
  <c r="E38" i="9"/>
  <c r="E37" i="9"/>
  <c r="E36" i="9"/>
  <c r="E35" i="9"/>
  <c r="E34" i="9"/>
  <c r="CO43" i="9"/>
  <c r="BW43" i="9"/>
  <c r="BE43" i="9"/>
  <c r="AM43" i="9"/>
  <c r="U43" i="9"/>
  <c r="C43" i="9"/>
  <c r="BE42" i="9"/>
  <c r="AM42" i="9"/>
  <c r="U42" i="9"/>
  <c r="C42" i="9"/>
  <c r="CO41" i="9"/>
  <c r="BW41" i="9"/>
  <c r="BE41" i="9"/>
  <c r="AM41" i="9"/>
  <c r="U41" i="9"/>
  <c r="C41" i="9"/>
  <c r="CO40" i="9"/>
  <c r="BW40" i="9"/>
  <c r="BE40" i="9"/>
  <c r="AM40" i="9"/>
  <c r="U40" i="9"/>
  <c r="CO39" i="9"/>
  <c r="BE39" i="9"/>
  <c r="AM39" i="9"/>
  <c r="U39" i="9"/>
  <c r="C39" i="9"/>
  <c r="CO38" i="9"/>
  <c r="BE38" i="9"/>
  <c r="AM38" i="9"/>
  <c r="U38" i="9"/>
  <c r="C38" i="9"/>
  <c r="CO37" i="9"/>
  <c r="BE37" i="9"/>
  <c r="AM37" i="9"/>
  <c r="C37" i="9"/>
  <c r="CO36" i="9"/>
  <c r="BE36" i="9"/>
  <c r="AM36" i="9"/>
  <c r="C36" i="9"/>
  <c r="BE35" i="9"/>
  <c r="AM35" i="9"/>
  <c r="C35" i="9"/>
  <c r="C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W34" i="9" s="1"/>
  <c r="BW35" i="9" s="1"/>
  <c r="BW36" i="9" s="1"/>
  <c r="BW37" i="9" s="1"/>
  <c r="BW38" i="9" s="1"/>
  <c r="BW39" i="9" s="1"/>
  <c r="AM34" i="9"/>
</calcChain>
</file>

<file path=xl/sharedStrings.xml><?xml version="1.0" encoding="utf-8"?>
<sst xmlns="http://schemas.openxmlformats.org/spreadsheetml/2006/main" count="1063" uniqueCount="556">
  <si>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</si>
  <si>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</si>
  <si>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</si>
  <si>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</si>
  <si>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</si>
  <si>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</si>
  <si>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</si>
  <si>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</si>
  <si>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</si>
  <si>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</si>
  <si>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</si>
  <si>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</si>
  <si>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</si>
  <si>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</si>
  <si>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</si>
  <si>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</si>
  <si>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</si>
  <si>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</si>
  <si>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</si>
  <si>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</si>
  <si>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</si>
  <si>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</si>
  <si>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</si>
  <si>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</si>
  <si>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</si>
  <si>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</si>
  <si>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</si>
  <si>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</si>
  <si>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</si>
  <si>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</si>
  <si>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</si>
  <si>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</si>
  <si>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</si>
  <si>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</si>
  <si>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</si>
  <si>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</si>
  <si>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</si>
  <si>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</si>
  <si>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</si>
  <si>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</si>
  <si>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</si>
  <si>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</si>
  <si>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</si>
  <si>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</si>
  <si>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</si>
  <si>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</si>
  <si>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</si>
  <si>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</si>
  <si>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</si>
  <si>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</si>
  <si>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</si>
  <si>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</si>
  <si>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</si>
  <si>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</si>
  <si>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</si>
  <si>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</si>
  <si>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</si>
  <si>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</si>
  <si>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</si>
  <si>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</si>
  <si>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</si>
  <si>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</si>
  <si>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</si>
  <si>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</si>
  <si>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</si>
  <si>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</si>
  <si>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</si>
  <si>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</si>
  <si>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</si>
  <si>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</si>
  <si>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</si>
  <si>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</si>
  <si>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</si>
  <si>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</si>
  <si>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</si>
  <si>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</si>
  <si>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</si>
  <si>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</si>
  <si>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</si>
  <si>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</si>
  <si>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</si>
  <si>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</si>
  <si>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南知多町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</si>
  <si>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</si>
  <si>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</si>
  <si>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</si>
  <si>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</si>
  <si>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</si>
  <si>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</si>
  <si>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</si>
  <si>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</si>
  <si>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</si>
  <si>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</si>
  <si>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</si>
  <si>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</si>
  <si>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</si>
  <si>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</si>
  <si>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</si>
  <si>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</si>
  <si>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</si>
  <si>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</si>
  <si>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</si>
  <si>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</si>
  <si>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</si>
  <si>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</si>
  <si>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</si>
  <si>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</si>
  <si>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</si>
  <si>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</si>
  <si>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</si>
  <si>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</si>
  <si>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</si>
  <si>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</si>
  <si>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</si>
  <si>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</si>
  <si>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</si>
  <si>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</si>
  <si>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</si>
  <si>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</si>
  <si>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</si>
  <si>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</si>
  <si>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</si>
  <si>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</si>
  <si>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</si>
  <si>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</si>
  <si>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</si>
  <si>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</si>
  <si>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</si>
  <si>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</si>
  <si>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</si>
  <si>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</si>
  <si>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</si>
  <si>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</si>
  <si>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</si>
  <si>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</si>
  <si>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</si>
  <si>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</si>
  <si>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7"/>
  </si>
  <si>
    <t>うち日本人(％)</t>
    <phoneticPr fontId="5"/>
  </si>
  <si>
    <t>-1.8</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</si>
  <si>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</si>
  <si>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</si>
  <si>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</si>
  <si>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</si>
  <si>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</si>
  <si>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</si>
  <si>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</si>
  <si>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</si>
  <si>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</si>
  <si>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</si>
  <si>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</si>
  <si>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</si>
  <si>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</si>
  <si>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</si>
  <si>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</si>
  <si>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</si>
  <si>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</si>
  <si>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</si>
  <si>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</si>
  <si>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</si>
  <si>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</si>
  <si>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</si>
  <si>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</si>
  <si>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</si>
  <si>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</si>
  <si>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</si>
  <si>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</si>
  <si>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</si>
  <si>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</si>
  <si>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</si>
  <si>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</si>
  <si>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</si>
  <si>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</si>
  <si>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</si>
  <si>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</si>
  <si>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</si>
  <si>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</si>
  <si>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</si>
  <si>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</si>
  <si>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</si>
  <si>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</si>
  <si>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</si>
  <si>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</si>
  <si>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</si>
  <si>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</si>
  <si>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</si>
  <si>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</si>
  <si>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</si>
  <si>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</si>
  <si>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</si>
  <si>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</si>
  <si>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</si>
  <si>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</si>
  <si>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</si>
  <si>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</si>
  <si>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</si>
  <si>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</si>
  <si>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7"/>
  </si>
  <si>
    <t>愛知県南知多町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</si>
  <si>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</si>
  <si>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</si>
  <si>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</si>
  <si>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</si>
  <si>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</si>
  <si>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</si>
  <si>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</si>
  <si>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</si>
  <si>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</si>
  <si>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</si>
  <si>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</si>
  <si>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</si>
  <si>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</si>
  <si>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</si>
  <si>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</si>
  <si>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</si>
  <si>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</si>
  <si>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</si>
  <si>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</si>
  <si>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</si>
  <si>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</si>
  <si>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</si>
  <si>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</si>
  <si>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</si>
  <si>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</si>
  <si>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</si>
  <si>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</si>
  <si>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</si>
  <si>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</si>
  <si>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</si>
  <si>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</si>
  <si>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</si>
  <si>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</si>
  <si>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</si>
  <si>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</si>
  <si>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</si>
  <si>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</si>
  <si>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</si>
  <si>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</si>
  <si>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</si>
  <si>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</si>
  <si>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</si>
  <si>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</si>
  <si>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</si>
  <si>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</si>
  <si>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</si>
  <si>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</si>
  <si>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</si>
  <si>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</si>
  <si>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</si>
  <si>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</si>
  <si>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</si>
  <si>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</si>
  <si>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</si>
  <si>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</si>
  <si>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</si>
  <si>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</si>
  <si>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</si>
  <si>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</si>
  <si>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</si>
  <si>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</si>
  <si>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</si>
  <si>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</si>
  <si>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</si>
  <si>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</si>
  <si>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</si>
  <si>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</si>
  <si>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</si>
  <si>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</si>
  <si>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</si>
  <si>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</si>
  <si>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</si>
  <si>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</si>
  <si>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</si>
  <si>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</si>
  <si>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</si>
  <si>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</si>
  <si>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</si>
  <si>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</si>
  <si>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</si>
  <si>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</si>
  <si>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</si>
  <si>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</si>
  <si>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</si>
  <si>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</si>
  <si>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</si>
  <si>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</si>
  <si>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</si>
  <si>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</si>
  <si>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</si>
  <si>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</si>
  <si>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</si>
  <si>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</si>
  <si>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</si>
  <si>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</si>
  <si>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</si>
  <si>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</si>
  <si>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</si>
  <si>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</si>
  <si>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</si>
  <si>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</si>
  <si>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</si>
  <si>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</si>
  <si>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</si>
  <si>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</si>
  <si>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</si>
  <si>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</si>
  <si>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</si>
  <si>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</si>
  <si>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</si>
  <si>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</si>
  <si>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</si>
  <si>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</si>
  <si>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</si>
  <si>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</si>
  <si>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</si>
  <si>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</si>
  <si>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7"/>
  </si>
  <si>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</si>
  <si>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</si>
  <si>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</si>
  <si>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</si>
  <si>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</si>
  <si>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</si>
  <si>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</si>
  <si>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</si>
  <si>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</si>
  <si>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</si>
  <si>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</si>
  <si>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</si>
  <si>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</si>
  <si>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</si>
  <si>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</si>
  <si>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</si>
  <si>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</si>
  <si>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</si>
  <si>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</si>
  <si>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</si>
  <si>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</si>
  <si>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</si>
  <si>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</si>
  <si>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</si>
  <si>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</si>
  <si>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</si>
  <si>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</si>
  <si>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</si>
  <si>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</si>
  <si>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</si>
  <si>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愛知県南知多町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</si>
  <si>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</si>
  <si>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</si>
  <si>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</si>
  <si>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</si>
  <si>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</si>
  <si>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</si>
  <si>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</si>
  <si>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</si>
  <si>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</si>
  <si>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</si>
  <si>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</si>
  <si>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</si>
  <si>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</si>
  <si>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</si>
  <si>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</si>
  <si>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</si>
  <si>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</si>
  <si>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</si>
  <si>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</si>
  <si>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</si>
  <si>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</si>
  <si>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</si>
  <si>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</si>
  <si>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</si>
  <si>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</si>
  <si>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</si>
  <si>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</si>
  <si>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</si>
  <si>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</si>
  <si>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</si>
  <si>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</si>
  <si>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</si>
  <si>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</si>
  <si>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</si>
  <si>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</si>
  <si>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</si>
  <si>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師崎港駐車場事業特別会計</t>
    <phoneticPr fontId="5"/>
  </si>
  <si>
    <t>水道事業会計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</si>
  <si>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</si>
  <si>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</si>
  <si>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</si>
  <si>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</si>
  <si>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</si>
  <si>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</si>
  <si>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</si>
  <si>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</si>
  <si>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</si>
  <si>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</si>
  <si>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</si>
  <si>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</si>
  <si>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</si>
  <si>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</si>
  <si>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</si>
  <si>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</si>
  <si>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</si>
  <si>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</si>
  <si>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</si>
  <si>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</si>
  <si>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</si>
  <si>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</si>
  <si>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</si>
  <si>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</si>
  <si>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</si>
  <si>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</si>
  <si>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</si>
  <si>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</si>
  <si>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</si>
  <si>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</si>
  <si>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</si>
  <si>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</si>
  <si>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</si>
  <si>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</si>
  <si>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</si>
  <si>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</si>
  <si>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</si>
  <si>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</si>
  <si>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</si>
  <si>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</si>
  <si>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</si>
  <si>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</si>
  <si>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</si>
  <si>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</si>
  <si>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</si>
  <si>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</si>
  <si>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</si>
  <si>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</si>
  <si>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</si>
  <si>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</si>
  <si>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</si>
  <si>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</si>
  <si>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</si>
  <si>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</si>
  <si>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</si>
  <si>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</si>
  <si>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</si>
  <si>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</si>
  <si>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</si>
  <si>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</si>
  <si>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</si>
  <si>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</si>
  <si>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</si>
  <si>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3"/>
  </si>
  <si>
    <t>平成28年度</t>
    <rPh sb="0" eb="2">
      <t>ヘイセイ</t>
    </rPh>
    <rPh sb="4" eb="6">
      <t>ネンド</t>
    </rPh>
    <phoneticPr fontId="13"/>
  </si>
  <si>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</si>
  <si>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</si>
  <si>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</si>
  <si>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</si>
  <si>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</si>
  <si>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</si>
  <si>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</si>
  <si>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</si>
  <si>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3"/>
  </si>
  <si>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</si>
  <si>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</si>
  <si>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3"/>
  </si>
  <si>
    <t>(Ｃ)－(Ｄ)</t>
    <phoneticPr fontId="5"/>
  </si>
  <si>
    <t>将来負担比率</t>
    <rPh sb="0" eb="2">
      <t>ショウライ</t>
    </rPh>
    <rPh sb="2" eb="4">
      <t>フタン</t>
    </rPh>
    <rPh sb="4" eb="6">
      <t>ヒリツ</t>
    </rPh>
    <phoneticPr fontId="13"/>
  </si>
  <si>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</si>
  <si>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</si>
  <si>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</si>
  <si>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</si>
  <si>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</si>
  <si>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</si>
  <si>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</si>
  <si>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</si>
  <si>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</si>
  <si>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</si>
  <si>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</si>
  <si>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</si>
  <si>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</si>
  <si>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</si>
  <si>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</si>
  <si>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</si>
  <si>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</si>
  <si>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</si>
  <si>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</si>
  <si>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</si>
  <si>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</si>
  <si>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</si>
  <si>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</si>
  <si>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</si>
  <si>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</si>
  <si>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</si>
  <si>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</si>
  <si>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</si>
  <si>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</si>
  <si>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</si>
  <si>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</si>
  <si>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</si>
  <si>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</si>
  <si>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</si>
  <si>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</si>
  <si>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</si>
  <si>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</si>
  <si>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</si>
  <si>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</si>
  <si>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</si>
  <si>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</si>
  <si>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</si>
  <si>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</si>
  <si>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</si>
  <si>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</si>
  <si>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</si>
  <si>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</si>
  <si>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</si>
  <si>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</si>
  <si>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</si>
  <si>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</si>
  <si>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</si>
  <si>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</si>
  <si>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</si>
  <si>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</si>
  <si>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</si>
  <si>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</si>
  <si>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</si>
  <si>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</si>
  <si>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0.88</t>
  </si>
  <si>
    <t>▲ 4.88</t>
  </si>
  <si>
    <t>水道事業会計</t>
  </si>
  <si>
    <t>一般会計</t>
  </si>
  <si>
    <t>介護保険特別会計</t>
  </si>
  <si>
    <t>国民健康保険特別会計</t>
  </si>
  <si>
    <t>師崎港駐車場事業特別会計</t>
  </si>
  <si>
    <t>漁業集落排水事業特別会計</t>
  </si>
  <si>
    <t>後期高齢者医療特別会計</t>
  </si>
  <si>
    <t>その他会計（赤字）</t>
  </si>
  <si>
    <t>その他会計（黒字）</t>
  </si>
  <si>
    <t>-</t>
    <phoneticPr fontId="2"/>
  </si>
  <si>
    <t>-</t>
    <phoneticPr fontId="2"/>
  </si>
  <si>
    <t>知多南部消防組合</t>
    <rPh sb="0" eb="2">
      <t>チタ</t>
    </rPh>
    <rPh sb="2" eb="4">
      <t>ナンブ</t>
    </rPh>
    <rPh sb="4" eb="6">
      <t>ショウボウ</t>
    </rPh>
    <rPh sb="6" eb="8">
      <t>クミアイ</t>
    </rPh>
    <phoneticPr fontId="2"/>
  </si>
  <si>
    <t>知多南部衛生組合</t>
    <rPh sb="0" eb="2">
      <t>チタ</t>
    </rPh>
    <rPh sb="2" eb="4">
      <t>ナンブ</t>
    </rPh>
    <rPh sb="4" eb="6">
      <t>エイセイ</t>
    </rPh>
    <rPh sb="6" eb="8">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</si>
  <si>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</si>
  <si>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知多南部広域環境組合</t>
    <rPh sb="0" eb="2">
      <t>チタ</t>
    </rPh>
    <rPh sb="2" eb="4">
      <t>ナンブ</t>
    </rPh>
    <rPh sb="4" eb="6">
      <t>コウイキ</t>
    </rPh>
    <rPh sb="6" eb="8">
      <t>カンキョウ</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</si>
  <si>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</si>
  <si>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</si>
  <si>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</si>
  <si>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</si>
  <si>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</si>
  <si>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</si>
  <si>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</si>
  <si>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</si>
  <si>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</si>
  <si>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有形固定資産減価償却率</t>
    <phoneticPr fontId="2"/>
  </si>
  <si>
    <t>類似団体内平均値</t>
    <rPh sb="0" eb="2">
      <t>ルイジ</t>
    </rPh>
    <rPh sb="2" eb="4">
      <t>ダンタイ</t>
    </rPh>
    <rPh sb="4" eb="5">
      <t>ナイ</t>
    </rPh>
    <rPh sb="5" eb="8">
      <t>ヘイキンチ</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</si>
  <si>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</si>
  <si>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将来負担比率は、財政調整基金残高及び基準財政需要額の公債費算定額が増えたことにより、将来負担額に充当可能な財源等が増えたことが要因となり減少している。また、公債費負担比率については、毎年度の臨時財政対策債の発行により公債費決算額は増えていくものの、交付税算入額も増えているため、実質公債費比率は減少傾向にある。ただし、今後は公共施設の更新など大規模事業が見込まれているため、引き続き中長期財政計画などを立てて、適切な財政運営に努める。</t>
    <phoneticPr fontId="2"/>
  </si>
  <si>
    <t>（　参考　）</t>
    <rPh sb="2" eb="4">
      <t>サンコウ</t>
    </rPh>
    <phoneticPr fontId="2"/>
  </si>
  <si>
    <t>実質公債費比率</t>
    <rPh sb="0" eb="2">
      <t>ジッシツ</t>
    </rPh>
    <rPh sb="2" eb="5">
      <t>コウサイヒ</t>
    </rPh>
    <rPh sb="5" eb="7">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</si>
</sst>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6"/>
      <name val="ＭＳ Ｐゴシック"/>
      <family val="3"/>
      <charset val="128"/>
      <scheme val="minor"/>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2" fillId="0" borderId="0">
      <alignment vertical="center"/>
    </xf>
  </cellStyleXfs>
  <cellXfs count="1257">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8" xfId="23" applyFont="1" applyFill="1" applyBorder="1" applyAlignment="1">
      <alignment vertical="center"/>
    </xf>
    <xf numFmtId="0" fontId="7" fillId="0" borderId="30" xfId="23" applyFont="1" applyFill="1" applyBorder="1" applyAlignment="1">
      <alignmen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1"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2" xfId="10" applyNumberFormat="1" applyFont="1" applyBorder="1" applyAlignment="1">
      <alignment horizontal="center" vertical="center"/>
    </xf>
    <xf numFmtId="178" fontId="9" fillId="0" borderId="33"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4" xfId="10" applyNumberFormat="1" applyFont="1" applyBorder="1" applyAlignment="1">
      <alignment vertical="center"/>
    </xf>
    <xf numFmtId="0" fontId="8" fillId="0" borderId="30"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1"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0"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2"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1"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1" xfId="31" applyFont="1" applyFill="1" applyBorder="1">
      <alignment vertical="center"/>
    </xf>
    <xf numFmtId="0" fontId="1" fillId="4" borderId="27" xfId="31" applyFont="1" applyFill="1" applyBorder="1">
      <alignment vertical="center"/>
    </xf>
    <xf numFmtId="0" fontId="1" fillId="4" borderId="32" xfId="31" applyFont="1" applyFill="1" applyBorder="1">
      <alignment vertical="center"/>
    </xf>
    <xf numFmtId="0" fontId="1" fillId="4" borderId="33"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4"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0" xfId="32" applyNumberFormat="1" applyFont="1" applyFill="1" applyBorder="1" applyAlignment="1">
      <alignment horizontal="right" vertical="center" wrapText="1"/>
    </xf>
    <xf numFmtId="177" fontId="3" fillId="4" borderId="30"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2" xfId="31" applyNumberFormat="1" applyFont="1" applyFill="1" applyBorder="1">
      <alignment vertical="center"/>
    </xf>
    <xf numFmtId="178" fontId="3" fillId="0" borderId="33"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4" xfId="31" applyNumberFormat="1" applyFont="1" applyFill="1" applyBorder="1">
      <alignment vertical="center"/>
    </xf>
    <xf numFmtId="0" fontId="1" fillId="0" borderId="31"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1" xfId="33" applyNumberFormat="1" applyFont="1" applyBorder="1" applyAlignment="1">
      <alignment vertical="center"/>
    </xf>
    <xf numFmtId="178" fontId="9" fillId="0" borderId="26" xfId="33" applyNumberFormat="1" applyFont="1" applyBorder="1" applyAlignment="1">
      <alignment vertical="center"/>
    </xf>
    <xf numFmtId="178" fontId="9" fillId="0" borderId="34"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1"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4" xfId="31" applyFont="1" applyFill="1" applyBorder="1">
      <alignment vertical="center"/>
    </xf>
    <xf numFmtId="0" fontId="8" fillId="4" borderId="0" xfId="10" applyFont="1" applyFill="1"/>
    <xf numFmtId="0" fontId="8" fillId="4" borderId="0" xfId="10" applyFont="1" applyFill="1" applyAlignment="1" applyProtection="1">
      <protection hidden="1"/>
    </xf>
    <xf numFmtId="0" fontId="31"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25" fillId="0" borderId="0" xfId="31" applyFont="1" applyFill="1">
      <alignment vertical="center"/>
    </xf>
    <xf numFmtId="0" fontId="25" fillId="0" borderId="0" xfId="31" applyFont="1" applyFill="1" applyAlignment="1">
      <alignment vertical="center"/>
    </xf>
    <xf numFmtId="0" fontId="1" fillId="0" borderId="32" xfId="31" applyFont="1" applyFill="1" applyBorder="1">
      <alignment vertical="center"/>
    </xf>
    <xf numFmtId="178" fontId="32" fillId="0" borderId="0" xfId="31" applyNumberFormat="1" applyFont="1" applyFill="1" applyBorder="1">
      <alignment vertical="center"/>
    </xf>
    <xf numFmtId="178" fontId="1" fillId="0" borderId="0" xfId="31" applyNumberFormat="1" applyFont="1" applyFill="1" applyBorder="1">
      <alignment vertical="center"/>
    </xf>
    <xf numFmtId="179" fontId="1" fillId="4" borderId="0" xfId="32" applyNumberFormat="1" applyFont="1" applyFill="1" applyBorder="1" applyAlignment="1">
      <alignment vertical="center" wrapText="1"/>
    </xf>
    <xf numFmtId="179" fontId="1" fillId="4" borderId="24" xfId="32" applyNumberFormat="1" applyFont="1" applyFill="1" applyBorder="1" applyAlignment="1">
      <alignment horizontal="center" vertical="center" wrapText="1"/>
    </xf>
    <xf numFmtId="178" fontId="1" fillId="0" borderId="0" xfId="31" applyNumberFormat="1" applyFont="1" applyFill="1">
      <alignment vertical="center"/>
    </xf>
    <xf numFmtId="178" fontId="1" fillId="0" borderId="54" xfId="31" applyNumberFormat="1" applyFont="1" applyFill="1" applyBorder="1">
      <alignment vertical="center"/>
    </xf>
    <xf numFmtId="178" fontId="1" fillId="0" borderId="61" xfId="31" applyNumberFormat="1" applyFont="1" applyFill="1" applyBorder="1">
      <alignment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4" xfId="31" applyNumberFormat="1" applyFont="1" applyFill="1" applyBorder="1">
      <alignment vertical="center"/>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0" borderId="0" xfId="31" applyNumberFormat="1" applyFont="1" applyFill="1" applyBorder="1">
      <alignment vertical="center"/>
    </xf>
    <xf numFmtId="0" fontId="33" fillId="0" borderId="0" xfId="38" applyFont="1" applyAlignment="1">
      <alignment vertical="center"/>
    </xf>
    <xf numFmtId="180" fontId="1" fillId="0" borderId="0" xfId="31" applyNumberFormat="1" applyFont="1" applyFill="1" applyBorder="1">
      <alignment vertical="center"/>
    </xf>
    <xf numFmtId="0" fontId="13" fillId="0" borderId="0" xfId="27" applyFont="1" applyFill="1" applyBorder="1" applyAlignment="1" applyProtection="1">
      <alignment horizontal="center" vertical="center"/>
      <protection hidden="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27"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2" xfId="27" applyFont="1" applyFill="1" applyBorder="1" applyAlignment="1">
      <alignment vertical="center"/>
    </xf>
    <xf numFmtId="0" fontId="13" fillId="0" borderId="33" xfId="27" applyFont="1" applyFill="1" applyBorder="1" applyAlignment="1">
      <alignment vertical="center"/>
    </xf>
    <xf numFmtId="178" fontId="13" fillId="0" borderId="33"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1"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4" xfId="27" applyFont="1" applyFill="1" applyBorder="1" applyAlignment="1">
      <alignment horizontal="center"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1"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4"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4" xfId="27" applyFont="1" applyFill="1" applyBorder="1" applyAlignment="1">
      <alignment horizontal="center" vertical="center" textRotation="255"/>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1"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4"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27"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9" fillId="0" borderId="32" xfId="27" applyFont="1" applyFill="1" applyBorder="1">
      <alignment vertical="center"/>
    </xf>
    <xf numFmtId="0" fontId="19" fillId="0" borderId="33" xfId="27" applyFont="1" applyFill="1" applyBorder="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1"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33"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1"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2"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81" xfId="27" applyFont="1" applyFill="1" applyBorder="1" applyAlignment="1">
      <alignment horizontal="center"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2" fillId="0" borderId="32" xfId="27" applyFont="1" applyFill="1" applyBorder="1" applyAlignment="1">
      <alignment vertical="center"/>
    </xf>
    <xf numFmtId="0" fontId="12" fillId="0" borderId="33"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4"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4" xfId="17" applyFont="1" applyFill="1" applyBorder="1" applyAlignment="1">
      <alignment horizontal="right" vertical="center"/>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0" fontId="13" fillId="0" borderId="28" xfId="17" applyFont="1" applyBorder="1" applyAlignment="1">
      <alignment horizontal="center" vertical="center" textRotation="255"/>
    </xf>
    <xf numFmtId="0" fontId="13" fillId="0" borderId="31"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4" xfId="17" applyFont="1" applyBorder="1" applyAlignment="1">
      <alignment horizontal="center" vertical="center" textRotation="255"/>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4" xfId="17" applyFont="1" applyFill="1" applyBorder="1">
      <alignment vertical="center"/>
    </xf>
    <xf numFmtId="178" fontId="13" fillId="0" borderId="37" xfId="17" applyNumberFormat="1" applyFont="1" applyFill="1" applyBorder="1" applyAlignment="1">
      <alignment horizontal="right" vertical="center"/>
    </xf>
    <xf numFmtId="0" fontId="1" fillId="0" borderId="34" xfId="17"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0" borderId="34"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1" xfId="17" applyFont="1" applyFill="1" applyBorder="1">
      <alignmen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4"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2" xfId="17" applyFont="1" applyBorder="1" applyAlignment="1">
      <alignment horizontal="center" vertical="center"/>
    </xf>
    <xf numFmtId="0" fontId="13" fillId="0" borderId="33"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1"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1"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4" xfId="17" applyFont="1" applyFill="1" applyBorder="1" applyAlignment="1">
      <alignment horizontal="center" vertical="center" textRotation="255"/>
    </xf>
    <xf numFmtId="0" fontId="1" fillId="0" borderId="32" xfId="17" applyBorder="1" applyAlignment="1">
      <alignment horizontal="center" vertical="center"/>
    </xf>
    <xf numFmtId="0" fontId="1" fillId="0" borderId="33" xfId="17" applyBorder="1" applyAlignment="1">
      <alignment horizontal="center"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1"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178" fontId="13" fillId="0" borderId="96"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1"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8" fillId="0" borderId="0" xfId="10" applyAlignment="1">
      <alignment vertical="center"/>
    </xf>
    <xf numFmtId="0" fontId="13" fillId="0" borderId="27"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33"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2" xfId="17" applyFont="1" applyFill="1" applyBorder="1" applyAlignment="1">
      <alignment horizontal="center" vertical="center"/>
    </xf>
    <xf numFmtId="0" fontId="18" fillId="0" borderId="33" xfId="17" applyFont="1" applyFill="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0" fontId="13" fillId="0" borderId="24" xfId="17" applyFont="1" applyBorder="1" applyAlignment="1">
      <alignment horizontal="center"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4"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82" xfId="36" applyNumberFormat="1" applyFont="1" applyFill="1" applyBorder="1" applyAlignment="1" applyProtection="1">
      <alignment horizontal="right" vertical="center" shrinkToFit="1"/>
    </xf>
    <xf numFmtId="189" fontId="25" fillId="4" borderId="18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2"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1"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4" xfId="30" applyFont="1" applyFill="1" applyBorder="1" applyAlignment="1" applyProtection="1">
      <alignment horizontal="center" vertical="center" textRotation="255" wrapTex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177" fontId="25" fillId="4" borderId="153"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1"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1" xfId="30" applyFont="1" applyFill="1" applyBorder="1" applyProtection="1">
      <alignmen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1"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188" fontId="25" fillId="4" borderId="170" xfId="36" applyNumberFormat="1" applyFont="1" applyFill="1" applyBorder="1" applyAlignment="1" applyProtection="1">
      <alignment horizontal="right" vertical="center" shrinkToFit="1"/>
    </xf>
    <xf numFmtId="188" fontId="25" fillId="4" borderId="171" xfId="36" applyNumberFormat="1" applyFont="1" applyFill="1" applyBorder="1" applyAlignment="1" applyProtection="1">
      <alignment horizontal="right" vertical="center" shrinkToFit="1"/>
    </xf>
    <xf numFmtId="0" fontId="25" fillId="4" borderId="89" xfId="30" applyFont="1" applyFill="1" applyBorder="1" applyAlignment="1" applyProtection="1">
      <alignment horizontal="center" vertical="center"/>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4" xfId="30" applyFont="1" applyFill="1" applyBorder="1" applyAlignment="1" applyProtection="1">
      <alignment vertical="center"/>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77" fontId="25" fillId="4" borderId="175" xfId="36" applyNumberFormat="1" applyFont="1" applyFill="1" applyBorder="1" applyAlignment="1" applyProtection="1">
      <alignment horizontal="right" vertical="center" shrinkToFit="1"/>
    </xf>
    <xf numFmtId="177" fontId="25" fillId="4" borderId="176"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1" xfId="30" applyFont="1" applyFill="1" applyBorder="1" applyAlignment="1" applyProtection="1">
      <alignment horizontal="center" vertical="center" wrapText="1"/>
    </xf>
    <xf numFmtId="0" fontId="25" fillId="4" borderId="7"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0"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77" fontId="25" fillId="4" borderId="155"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77" fontId="25" fillId="4" borderId="98" xfId="36" applyNumberFormat="1" applyFont="1" applyFill="1" applyBorder="1" applyAlignment="1" applyProtection="1">
      <alignment horizontal="right" vertical="center" shrinkToFit="1"/>
    </xf>
    <xf numFmtId="0" fontId="25" fillId="4" borderId="32" xfId="30" applyFont="1" applyFill="1" applyBorder="1" applyAlignment="1" applyProtection="1">
      <alignment horizontal="center" vertical="center" wrapText="1"/>
    </xf>
    <xf numFmtId="0" fontId="27" fillId="4" borderId="33" xfId="30" applyFont="1" applyFill="1" applyBorder="1" applyAlignment="1" applyProtection="1">
      <alignment horizontal="center" vertical="center"/>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4" xfId="30" applyFont="1" applyFill="1" applyBorder="1" applyProtection="1">
      <alignment vertical="center"/>
    </xf>
    <xf numFmtId="177" fontId="25" fillId="4" borderId="163" xfId="36" applyNumberFormat="1" applyFont="1" applyFill="1" applyBorder="1" applyAlignment="1" applyProtection="1">
      <alignment horizontal="right" vertical="center" shrinkToFi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1" xfId="36" applyFont="1" applyFill="1" applyBorder="1" applyAlignment="1" applyProtection="1">
      <alignment horizontal="left" vertical="center" shrinkToFit="1"/>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4" xfId="30" applyFont="1" applyFill="1" applyBorder="1" applyAlignment="1" applyProtection="1">
      <alignment horizontal="center" vertical="center" wrapText="1"/>
    </xf>
    <xf numFmtId="188" fontId="25" fillId="4" borderId="165" xfId="36" applyNumberFormat="1" applyFont="1" applyFill="1" applyBorder="1" applyAlignment="1" applyProtection="1">
      <alignment horizontal="right" vertical="center" shrinkToFit="1"/>
    </xf>
    <xf numFmtId="188" fontId="25" fillId="4" borderId="30"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1"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1"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22"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33" xfId="30"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2"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2"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0" fontId="25" fillId="4" borderId="0" xfId="30" applyFont="1" applyFill="1" applyProtection="1">
      <alignment vertical="center"/>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1"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4"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left" vertical="center"/>
    </xf>
    <xf numFmtId="0" fontId="25" fillId="4" borderId="81"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47" xfId="30" applyFont="1" applyFill="1" applyBorder="1" applyAlignment="1" applyProtection="1">
      <alignment horizontal="left" vertical="center"/>
    </xf>
    <xf numFmtId="0" fontId="25" fillId="4" borderId="51" xfId="30" applyFont="1" applyFill="1" applyBorder="1" applyAlignment="1" applyProtection="1">
      <alignment horizontal="left" vertical="center"/>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178" fontId="9" fillId="0" borderId="11" xfId="33" applyNumberFormat="1" applyFont="1" applyBorder="1" applyAlignment="1">
      <alignment horizontal="center" vertical="center" wrapText="1"/>
    </xf>
    <xf numFmtId="178" fontId="9" fillId="0" borderId="30"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9" fillId="0" borderId="33"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4" borderId="33"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3" fillId="0" borderId="33"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2" xfId="31" applyFont="1" applyFill="1" applyBorder="1" applyAlignment="1">
      <alignment vertical="center"/>
    </xf>
    <xf numFmtId="0" fontId="3" fillId="4" borderId="33" xfId="31" applyFont="1" applyFill="1" applyBorder="1" applyAlignment="1">
      <alignment vertical="center"/>
    </xf>
    <xf numFmtId="178" fontId="9" fillId="0" borderId="27"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33" xfId="31" applyNumberFormat="1" applyFont="1" applyFill="1" applyBorder="1" applyAlignment="1">
      <alignment vertical="center"/>
    </xf>
    <xf numFmtId="179" fontId="3" fillId="4" borderId="27"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9" fontId="3" fillId="4" borderId="33"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2" xfId="32" applyFont="1" applyFill="1" applyBorder="1" applyAlignment="1">
      <alignment horizontal="left" vertical="center"/>
    </xf>
    <xf numFmtId="0" fontId="3" fillId="4" borderId="33" xfId="32"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2" xfId="37" applyFont="1" applyFill="1" applyBorder="1" applyAlignment="1">
      <alignment horizontal="left" vertical="center" wrapText="1"/>
    </xf>
    <xf numFmtId="0" fontId="7" fillId="0" borderId="32"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32" xfId="24" applyFont="1" applyFill="1" applyBorder="1" applyAlignment="1">
      <alignment vertical="center"/>
    </xf>
    <xf numFmtId="0" fontId="7" fillId="0" borderId="81" xfId="24" applyFont="1" applyFill="1" applyBorder="1" applyAlignment="1">
      <alignment vertical="center"/>
    </xf>
    <xf numFmtId="0" fontId="7" fillId="0" borderId="22" xfId="24" applyFont="1" applyFill="1" applyBorder="1" applyAlignment="1">
      <alignment vertical="center" wrapText="1"/>
    </xf>
    <xf numFmtId="0" fontId="7" fillId="0" borderId="33" xfId="24" applyFont="1" applyFill="1" applyBorder="1" applyAlignment="1">
      <alignment vertical="center" wrapText="1"/>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4"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1"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4" xfId="23" applyFont="1" applyFill="1" applyBorder="1" applyAlignment="1">
      <alignment vertical="center" wrapText="1"/>
    </xf>
    <xf numFmtId="0" fontId="7" fillId="0" borderId="32"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xf numFmtId="0" fontId="7" fillId="0" borderId="27" xfId="23" applyFont="1" applyFill="1" applyBorder="1" applyAlignment="1">
      <alignment horizontal="center" vertical="center" shrinkToFit="1"/>
    </xf>
    <xf numFmtId="0" fontId="7" fillId="0" borderId="32" xfId="23" applyFont="1" applyFill="1" applyBorder="1" applyAlignment="1">
      <alignment horizontal="center" vertical="center" shrinkToFit="1"/>
    </xf>
    <xf numFmtId="0" fontId="7" fillId="0" borderId="81" xfId="23" applyFont="1" applyFill="1" applyBorder="1" applyAlignment="1">
      <alignment horizontal="center" vertical="center" shrinkToFit="1"/>
    </xf>
    <xf numFmtId="188" fontId="1" fillId="4" borderId="24" xfId="32" applyNumberFormat="1" applyFont="1" applyFill="1" applyBorder="1" applyAlignment="1">
      <alignment horizontal="center" vertical="center"/>
    </xf>
    <xf numFmtId="178" fontId="0" fillId="0" borderId="24" xfId="31" applyNumberFormat="1" applyFont="1" applyFill="1" applyBorder="1" applyAlignment="1">
      <alignment horizontal="center" vertical="center"/>
    </xf>
    <xf numFmtId="178" fontId="8"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xf numFmtId="188" fontId="1" fillId="4" borderId="11" xfId="32" applyNumberFormat="1" applyFont="1" applyFill="1" applyBorder="1" applyAlignment="1">
      <alignment horizontal="center" vertical="center"/>
    </xf>
    <xf numFmtId="188" fontId="1" fillId="4" borderId="30" xfId="32" applyNumberFormat="1" applyFont="1" applyFill="1" applyBorder="1" applyAlignment="1">
      <alignment horizontal="center" vertical="center"/>
    </xf>
    <xf numFmtId="0" fontId="1" fillId="0" borderId="28"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0" fontId="1" fillId="0" borderId="26" xfId="31" applyFont="1" applyFill="1" applyBorder="1" applyAlignment="1">
      <alignment horizontal="center" vertical="center"/>
    </xf>
    <xf numFmtId="0" fontId="1" fillId="0" borderId="34" xfId="31" applyFont="1" applyFill="1" applyBorder="1" applyAlignment="1">
      <alignment horizontal="center" vertical="center"/>
    </xf>
    <xf numFmtId="0" fontId="1" fillId="0" borderId="24" xfId="31" applyFont="1" applyFill="1" applyBorder="1" applyAlignment="1">
      <alignment horizontal="center" vertical="center"/>
    </xf>
    <xf numFmtId="188" fontId="1" fillId="4" borderId="24" xfId="32" applyNumberFormat="1" applyFont="1" applyFill="1" applyBorder="1" applyAlignment="1">
      <alignment horizontal="center" vertical="center" wrapText="1"/>
    </xf>
    <xf numFmtId="0" fontId="1" fillId="0" borderId="28" xfId="31" applyFont="1" applyFill="1" applyBorder="1" applyAlignment="1" applyProtection="1">
      <alignment horizontal="left" vertical="top" wrapText="1"/>
      <protection locked="0"/>
    </xf>
    <xf numFmtId="0" fontId="1" fillId="0" borderId="45" xfId="31" applyFont="1" applyFill="1" applyBorder="1" applyAlignment="1" applyProtection="1">
      <alignment horizontal="left" vertical="top" wrapText="1"/>
      <protection locked="0"/>
    </xf>
    <xf numFmtId="0" fontId="1" fillId="0" borderId="31" xfId="31" applyFont="1" applyFill="1" applyBorder="1" applyAlignment="1" applyProtection="1">
      <alignment horizontal="left" vertical="top" wrapText="1"/>
      <protection locked="0"/>
    </xf>
    <xf numFmtId="0" fontId="1" fillId="0" borderId="54" xfId="31" applyFont="1" applyFill="1" applyBorder="1" applyAlignment="1" applyProtection="1">
      <alignment horizontal="left" vertical="top" wrapText="1"/>
      <protection locked="0"/>
    </xf>
    <xf numFmtId="0" fontId="1" fillId="0" borderId="0" xfId="31" applyFont="1" applyFill="1" applyBorder="1" applyAlignment="1" applyProtection="1">
      <alignment horizontal="left" vertical="top" wrapText="1"/>
      <protection locked="0"/>
    </xf>
    <xf numFmtId="0" fontId="1" fillId="0" borderId="61" xfId="31" applyFont="1" applyFill="1" applyBorder="1" applyAlignment="1" applyProtection="1">
      <alignment horizontal="left" vertical="top" wrapText="1"/>
      <protection locked="0"/>
    </xf>
    <xf numFmtId="0" fontId="1" fillId="0" borderId="26" xfId="31" applyFont="1" applyFill="1" applyBorder="1" applyAlignment="1" applyProtection="1">
      <alignment horizontal="left" vertical="top" wrapText="1"/>
      <protection locked="0"/>
    </xf>
    <xf numFmtId="0" fontId="1" fillId="0" borderId="37" xfId="31" applyFont="1" applyFill="1" applyBorder="1" applyAlignment="1" applyProtection="1">
      <alignment horizontal="left" vertical="top" wrapText="1"/>
      <protection locked="0"/>
    </xf>
    <xf numFmtId="0" fontId="1" fillId="0" borderId="34" xfId="31" applyFont="1" applyFill="1" applyBorder="1" applyAlignment="1" applyProtection="1">
      <alignment horizontal="left" vertical="top" wrapText="1"/>
      <protection locked="0"/>
    </xf>
    <xf numFmtId="0" fontId="1" fillId="0" borderId="27" xfId="31" applyFont="1" applyFill="1" applyBorder="1" applyAlignment="1">
      <alignment horizontal="center" vertical="center"/>
    </xf>
    <xf numFmtId="0" fontId="1" fillId="0" borderId="32" xfId="31" applyFont="1" applyFill="1" applyBorder="1" applyAlignment="1">
      <alignment horizontal="center" vertical="center"/>
    </xf>
    <xf numFmtId="0" fontId="1" fillId="0" borderId="33" xfId="31" applyFont="1" applyFill="1" applyBorder="1" applyAlignment="1">
      <alignment horizontal="center" vertical="center"/>
    </xf>
    <xf numFmtId="179" fontId="1" fillId="4" borderId="28" xfId="32" applyNumberFormat="1" applyFont="1" applyFill="1" applyBorder="1" applyAlignment="1">
      <alignment horizontal="center" vertical="center" wrapText="1"/>
    </xf>
    <xf numFmtId="179" fontId="1" fillId="4" borderId="31" xfId="32" applyNumberFormat="1" applyFont="1" applyFill="1" applyBorder="1" applyAlignment="1">
      <alignment horizontal="center" vertical="center" wrapText="1"/>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4" borderId="26" xfId="32" applyNumberFormat="1" applyFont="1" applyFill="1" applyBorder="1" applyAlignment="1">
      <alignment horizontal="center" vertical="center" wrapText="1"/>
    </xf>
    <xf numFmtId="179" fontId="1" fillId="4" borderId="34" xfId="32" applyNumberFormat="1" applyFont="1" applyFill="1" applyBorder="1" applyAlignment="1">
      <alignment horizontal="center" vertical="center" wrapText="1"/>
    </xf>
    <xf numFmtId="179" fontId="1" fillId="0" borderId="30"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188" xfId="32" applyNumberFormat="1" applyFont="1" applyFill="1" applyBorder="1" applyAlignment="1">
      <alignment horizontal="center" vertical="center"/>
    </xf>
    <xf numFmtId="188" fontId="1" fillId="4" borderId="189" xfId="32"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80577</c:v>
                </c:pt>
                <c:pt idx="1">
                  <c:v>92698</c:v>
                </c:pt>
                <c:pt idx="2">
                  <c:v>78556</c:v>
                </c:pt>
                <c:pt idx="3">
                  <c:v>96635</c:v>
                </c:pt>
                <c:pt idx="4">
                  <c:v>97062</c:v>
                </c:pt>
              </c:numCache>
            </c:numRef>
          </c:val>
          <c:smooth val="0"/>
          <c:extLst>
            <c:ext xmlns:c16="http://schemas.microsoft.com/office/drawing/2014/chart" uri="{C3380CC4-5D6E-409C-BE32-E72D297353CC}">
              <c16:uniqueId val="{00000000-97A6-4A13-97F5-F6F4DC3A1D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30134</c:v>
                </c:pt>
                <c:pt idx="1">
                  <c:v>59660</c:v>
                </c:pt>
                <c:pt idx="2">
                  <c:v>42074</c:v>
                </c:pt>
                <c:pt idx="3">
                  <c:v>65642</c:v>
                </c:pt>
                <c:pt idx="4">
                  <c:v>50266</c:v>
                </c:pt>
              </c:numCache>
            </c:numRef>
          </c:val>
          <c:smooth val="0"/>
          <c:extLst>
            <c:ext xmlns:c16="http://schemas.microsoft.com/office/drawing/2014/chart" uri="{C3380CC4-5D6E-409C-BE32-E72D297353CC}">
              <c16:uniqueId val="{00000001-97A6-4A13-97F5-F6F4DC3A1DDE}"/>
            </c:ext>
          </c:extLst>
        </c:ser>
        <c:dLbls>
          <c:showLegendKey val="0"/>
          <c:showVal val="0"/>
          <c:showCatName val="0"/>
          <c:showSerName val="0"/>
          <c:showPercent val="0"/>
          <c:showBubbleSize val="0"/>
        </c:dLbls>
        <c:marker val="1"/>
        <c:smooth val="0"/>
        <c:axId val="345551976"/>
        <c:axId val="1"/>
      </c:lineChart>
      <c:catAx>
        <c:axId val="345551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551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4.53</c:v>
                </c:pt>
                <c:pt idx="1">
                  <c:v>8.7899999999999991</c:v>
                </c:pt>
                <c:pt idx="2">
                  <c:v>6.85</c:v>
                </c:pt>
                <c:pt idx="3">
                  <c:v>9.4499999999999993</c:v>
                </c:pt>
                <c:pt idx="4">
                  <c:v>7.92</c:v>
                </c:pt>
              </c:numCache>
            </c:numRef>
          </c:val>
          <c:extLst>
            <c:ext xmlns:c16="http://schemas.microsoft.com/office/drawing/2014/chart" uri="{C3380CC4-5D6E-409C-BE32-E72D297353CC}">
              <c16:uniqueId val="{00000000-5E17-4FAD-898B-3E389CB4B0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31.47</c:v>
                </c:pt>
                <c:pt idx="1">
                  <c:v>31.95</c:v>
                </c:pt>
                <c:pt idx="2">
                  <c:v>29.07</c:v>
                </c:pt>
                <c:pt idx="3">
                  <c:v>27.82</c:v>
                </c:pt>
                <c:pt idx="4">
                  <c:v>31.82</c:v>
                </c:pt>
              </c:numCache>
            </c:numRef>
          </c:val>
          <c:extLst>
            <c:ext xmlns:c16="http://schemas.microsoft.com/office/drawing/2014/chart" uri="{C3380CC4-5D6E-409C-BE32-E72D297353CC}">
              <c16:uniqueId val="{00000001-5E17-4FAD-898B-3E389CB4B043}"/>
            </c:ext>
          </c:extLst>
        </c:ser>
        <c:dLbls>
          <c:showLegendKey val="0"/>
          <c:showVal val="0"/>
          <c:showCatName val="0"/>
          <c:showSerName val="0"/>
          <c:showPercent val="0"/>
          <c:showBubbleSize val="0"/>
        </c:dLbls>
        <c:gapWidth val="250"/>
        <c:overlap val="100"/>
        <c:axId val="208306648"/>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-0.88</c:v>
                </c:pt>
                <c:pt idx="1">
                  <c:v>4.6500000000000004</c:v>
                </c:pt>
                <c:pt idx="2">
                  <c:v>-4.88</c:v>
                </c:pt>
                <c:pt idx="3">
                  <c:v>2.57</c:v>
                </c:pt>
                <c:pt idx="4">
                  <c:v>1.83</c:v>
                </c:pt>
              </c:numCache>
            </c:numRef>
          </c:val>
          <c:smooth val="0"/>
          <c:extLst>
            <c:ext xmlns:c16="http://schemas.microsoft.com/office/drawing/2014/chart" uri="{C3380CC4-5D6E-409C-BE32-E72D297353CC}">
              <c16:uniqueId val="{00000002-5E17-4FAD-898B-3E389CB4B043}"/>
            </c:ext>
          </c:extLst>
        </c:ser>
        <c:dLbls>
          <c:showLegendKey val="0"/>
          <c:showVal val="0"/>
          <c:showCatName val="0"/>
          <c:showSerName val="0"/>
          <c:showPercent val="0"/>
          <c:showBubbleSize val="0"/>
        </c:dLbls>
        <c:marker val="1"/>
        <c:smooth val="0"/>
        <c:axId val="208306648"/>
        <c:axId val="1"/>
      </c:lineChart>
      <c:catAx>
        <c:axId val="208306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306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D1-43BD-8406-1104F67AB3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D1-43BD-8406-1104F67AB3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D1-43BD-8406-1104F67AB38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3-A1D1-43BD-8406-1104F67AB38F}"/>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0.14000000000000001</c:v>
                </c:pt>
                <c:pt idx="4">
                  <c:v>#N/A</c:v>
                </c:pt>
                <c:pt idx="5">
                  <c:v>0.16</c:v>
                </c:pt>
                <c:pt idx="6">
                  <c:v>#N/A</c:v>
                </c:pt>
                <c:pt idx="7">
                  <c:v>0.17</c:v>
                </c:pt>
                <c:pt idx="8">
                  <c:v>#N/A</c:v>
                </c:pt>
                <c:pt idx="9">
                  <c:v>0.21</c:v>
                </c:pt>
              </c:numCache>
            </c:numRef>
          </c:val>
          <c:extLst>
            <c:ext xmlns:c16="http://schemas.microsoft.com/office/drawing/2014/chart" uri="{C3380CC4-5D6E-409C-BE32-E72D297353CC}">
              <c16:uniqueId val="{00000004-A1D1-43BD-8406-1104F67AB38F}"/>
            </c:ext>
          </c:extLst>
        </c:ser>
        <c:ser>
          <c:idx val="5"/>
          <c:order val="5"/>
          <c:tx>
            <c:strRef>
              <c:f>データシート!$A$32</c:f>
              <c:strCache>
                <c:ptCount val="1"/>
                <c:pt idx="0">
                  <c:v>師崎港駐車場事業特別会計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0.89</c:v>
                </c:pt>
                <c:pt idx="2">
                  <c:v>#N/A</c:v>
                </c:pt>
                <c:pt idx="3">
                  <c:v>0.85</c:v>
                </c:pt>
                <c:pt idx="4">
                  <c:v>#N/A</c:v>
                </c:pt>
                <c:pt idx="5">
                  <c:v>0.16</c:v>
                </c:pt>
                <c:pt idx="6">
                  <c:v>#N/A</c:v>
                </c:pt>
                <c:pt idx="7">
                  <c:v>0.24</c:v>
                </c:pt>
                <c:pt idx="8">
                  <c:v>#N/A</c:v>
                </c:pt>
                <c:pt idx="9">
                  <c:v>0.28000000000000003</c:v>
                </c:pt>
              </c:numCache>
            </c:numRef>
          </c:val>
          <c:extLst>
            <c:ext xmlns:c16="http://schemas.microsoft.com/office/drawing/2014/chart" uri="{C3380CC4-5D6E-409C-BE32-E72D297353CC}">
              <c16:uniqueId val="{00000005-A1D1-43BD-8406-1104F67AB38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3.58</c:v>
                </c:pt>
                <c:pt idx="2">
                  <c:v>#N/A</c:v>
                </c:pt>
                <c:pt idx="3">
                  <c:v>2.2799999999999998</c:v>
                </c:pt>
                <c:pt idx="4">
                  <c:v>#N/A</c:v>
                </c:pt>
                <c:pt idx="5">
                  <c:v>2.4900000000000002</c:v>
                </c:pt>
                <c:pt idx="6">
                  <c:v>#N/A</c:v>
                </c:pt>
                <c:pt idx="7">
                  <c:v>1.1200000000000001</c:v>
                </c:pt>
                <c:pt idx="8">
                  <c:v>#N/A</c:v>
                </c:pt>
                <c:pt idx="9">
                  <c:v>1.46</c:v>
                </c:pt>
              </c:numCache>
            </c:numRef>
          </c:val>
          <c:extLst>
            <c:ext xmlns:c16="http://schemas.microsoft.com/office/drawing/2014/chart" uri="{C3380CC4-5D6E-409C-BE32-E72D297353CC}">
              <c16:uniqueId val="{00000006-A1D1-43BD-8406-1104F67AB38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1.74</c:v>
                </c:pt>
                <c:pt idx="2">
                  <c:v>#N/A</c:v>
                </c:pt>
                <c:pt idx="3">
                  <c:v>1.05</c:v>
                </c:pt>
                <c:pt idx="4">
                  <c:v>#N/A</c:v>
                </c:pt>
                <c:pt idx="5">
                  <c:v>1.52</c:v>
                </c:pt>
                <c:pt idx="6">
                  <c:v>#N/A</c:v>
                </c:pt>
                <c:pt idx="7">
                  <c:v>2.0099999999999998</c:v>
                </c:pt>
                <c:pt idx="8">
                  <c:v>#N/A</c:v>
                </c:pt>
                <c:pt idx="9">
                  <c:v>2.4700000000000002</c:v>
                </c:pt>
              </c:numCache>
            </c:numRef>
          </c:val>
          <c:extLst>
            <c:ext xmlns:c16="http://schemas.microsoft.com/office/drawing/2014/chart" uri="{C3380CC4-5D6E-409C-BE32-E72D297353CC}">
              <c16:uniqueId val="{00000007-A1D1-43BD-8406-1104F67AB3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4.53</c:v>
                </c:pt>
                <c:pt idx="2">
                  <c:v>#N/A</c:v>
                </c:pt>
                <c:pt idx="3">
                  <c:v>8.7899999999999991</c:v>
                </c:pt>
                <c:pt idx="4">
                  <c:v>#N/A</c:v>
                </c:pt>
                <c:pt idx="5">
                  <c:v>6.85</c:v>
                </c:pt>
                <c:pt idx="6">
                  <c:v>#N/A</c:v>
                </c:pt>
                <c:pt idx="7">
                  <c:v>9.4499999999999993</c:v>
                </c:pt>
                <c:pt idx="8">
                  <c:v>#N/A</c:v>
                </c:pt>
                <c:pt idx="9">
                  <c:v>7.92</c:v>
                </c:pt>
              </c:numCache>
            </c:numRef>
          </c:val>
          <c:extLst>
            <c:ext xmlns:c16="http://schemas.microsoft.com/office/drawing/2014/chart" uri="{C3380CC4-5D6E-409C-BE32-E72D297353CC}">
              <c16:uniqueId val="{00000008-A1D1-43BD-8406-1104F67AB38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20.21</c:v>
                </c:pt>
                <c:pt idx="2">
                  <c:v>#N/A</c:v>
                </c:pt>
                <c:pt idx="3">
                  <c:v>22.76</c:v>
                </c:pt>
                <c:pt idx="4">
                  <c:v>#N/A</c:v>
                </c:pt>
                <c:pt idx="5">
                  <c:v>23.49</c:v>
                </c:pt>
                <c:pt idx="6">
                  <c:v>#N/A</c:v>
                </c:pt>
                <c:pt idx="7">
                  <c:v>24.1</c:v>
                </c:pt>
                <c:pt idx="8">
                  <c:v>#N/A</c:v>
                </c:pt>
                <c:pt idx="9">
                  <c:v>20.34</c:v>
                </c:pt>
              </c:numCache>
            </c:numRef>
          </c:val>
          <c:extLst>
            <c:ext xmlns:c16="http://schemas.microsoft.com/office/drawing/2014/chart" uri="{C3380CC4-5D6E-409C-BE32-E72D297353CC}">
              <c16:uniqueId val="{00000009-A1D1-43BD-8406-1104F67AB38F}"/>
            </c:ext>
          </c:extLst>
        </c:ser>
        <c:dLbls>
          <c:showLegendKey val="0"/>
          <c:showVal val="0"/>
          <c:showCatName val="0"/>
          <c:showSerName val="0"/>
          <c:showPercent val="0"/>
          <c:showBubbleSize val="0"/>
        </c:dLbls>
        <c:gapWidth val="150"/>
        <c:overlap val="100"/>
        <c:axId val="209078224"/>
        <c:axId val="1"/>
      </c:barChart>
      <c:catAx>
        <c:axId val="20907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07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460</c:v>
                </c:pt>
                <c:pt idx="5">
                  <c:v>435</c:v>
                </c:pt>
                <c:pt idx="8">
                  <c:v>476</c:v>
                </c:pt>
                <c:pt idx="11">
                  <c:v>453</c:v>
                </c:pt>
                <c:pt idx="14">
                  <c:v>469</c:v>
                </c:pt>
              </c:numCache>
            </c:numRef>
          </c:val>
          <c:extLst>
            <c:ext xmlns:c16="http://schemas.microsoft.com/office/drawing/2014/chart" uri="{C3380CC4-5D6E-409C-BE32-E72D297353CC}">
              <c16:uniqueId val="{00000000-2D79-48CE-B7AA-0B3EDB88E1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79-48CE-B7AA-0B3EDB88E1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28</c:v>
                </c:pt>
                <c:pt idx="3">
                  <c:v>28</c:v>
                </c:pt>
                <c:pt idx="6">
                  <c:v>29</c:v>
                </c:pt>
                <c:pt idx="9">
                  <c:v>27</c:v>
                </c:pt>
                <c:pt idx="12">
                  <c:v>27</c:v>
                </c:pt>
              </c:numCache>
            </c:numRef>
          </c:val>
          <c:extLst>
            <c:ext xmlns:c16="http://schemas.microsoft.com/office/drawing/2014/chart" uri="{C3380CC4-5D6E-409C-BE32-E72D297353CC}">
              <c16:uniqueId val="{00000002-2D79-48CE-B7AA-0B3EDB88E1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127</c:v>
                </c:pt>
                <c:pt idx="3">
                  <c:v>73</c:v>
                </c:pt>
                <c:pt idx="6">
                  <c:v>73</c:v>
                </c:pt>
                <c:pt idx="9">
                  <c:v>64</c:v>
                </c:pt>
                <c:pt idx="12">
                  <c:v>74</c:v>
                </c:pt>
              </c:numCache>
            </c:numRef>
          </c:val>
          <c:extLst>
            <c:ext xmlns:c16="http://schemas.microsoft.com/office/drawing/2014/chart" uri="{C3380CC4-5D6E-409C-BE32-E72D297353CC}">
              <c16:uniqueId val="{00000003-2D79-48CE-B7AA-0B3EDB88E1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c:v>
                </c:pt>
                <c:pt idx="3">
                  <c:v>42</c:v>
                </c:pt>
                <c:pt idx="6">
                  <c:v>36</c:v>
                </c:pt>
                <c:pt idx="9">
                  <c:v>35</c:v>
                </c:pt>
                <c:pt idx="12">
                  <c:v>53</c:v>
                </c:pt>
              </c:numCache>
            </c:numRef>
          </c:val>
          <c:extLst>
            <c:ext xmlns:c16="http://schemas.microsoft.com/office/drawing/2014/chart" uri="{C3380CC4-5D6E-409C-BE32-E72D297353CC}">
              <c16:uniqueId val="{00000004-2D79-48CE-B7AA-0B3EDB88E1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79-48CE-B7AA-0B3EDB88E1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79-48CE-B7AA-0B3EDB88E1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465</c:v>
                </c:pt>
                <c:pt idx="3">
                  <c:v>464</c:v>
                </c:pt>
                <c:pt idx="6">
                  <c:v>472</c:v>
                </c:pt>
                <c:pt idx="9">
                  <c:v>472</c:v>
                </c:pt>
                <c:pt idx="12">
                  <c:v>481</c:v>
                </c:pt>
              </c:numCache>
            </c:numRef>
          </c:val>
          <c:extLst>
            <c:ext xmlns:c16="http://schemas.microsoft.com/office/drawing/2014/chart" uri="{C3380CC4-5D6E-409C-BE32-E72D297353CC}">
              <c16:uniqueId val="{00000007-2D79-48CE-B7AA-0B3EDB88E142}"/>
            </c:ext>
          </c:extLst>
        </c:ser>
        <c:dLbls>
          <c:showLegendKey val="0"/>
          <c:showVal val="0"/>
          <c:showCatName val="0"/>
          <c:showSerName val="0"/>
          <c:showPercent val="0"/>
          <c:showBubbleSize val="0"/>
        </c:dLbls>
        <c:gapWidth val="100"/>
        <c:overlap val="100"/>
        <c:axId val="344209064"/>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205</c:v>
                </c:pt>
                <c:pt idx="2">
                  <c:v>#N/A</c:v>
                </c:pt>
                <c:pt idx="3">
                  <c:v>#N/A</c:v>
                </c:pt>
                <c:pt idx="4">
                  <c:v>172</c:v>
                </c:pt>
                <c:pt idx="5">
                  <c:v>#N/A</c:v>
                </c:pt>
                <c:pt idx="6">
                  <c:v>#N/A</c:v>
                </c:pt>
                <c:pt idx="7">
                  <c:v>134</c:v>
                </c:pt>
                <c:pt idx="8">
                  <c:v>#N/A</c:v>
                </c:pt>
                <c:pt idx="9">
                  <c:v>#N/A</c:v>
                </c:pt>
                <c:pt idx="10">
                  <c:v>145</c:v>
                </c:pt>
                <c:pt idx="11">
                  <c:v>#N/A</c:v>
                </c:pt>
                <c:pt idx="12">
                  <c:v>#N/A</c:v>
                </c:pt>
                <c:pt idx="13">
                  <c:v>166</c:v>
                </c:pt>
                <c:pt idx="14">
                  <c:v>#N/A</c:v>
                </c:pt>
              </c:numCache>
            </c:numRef>
          </c:val>
          <c:smooth val="0"/>
          <c:extLst>
            <c:ext xmlns:c16="http://schemas.microsoft.com/office/drawing/2014/chart" uri="{C3380CC4-5D6E-409C-BE32-E72D297353CC}">
              <c16:uniqueId val="{00000008-2D79-48CE-B7AA-0B3EDB88E142}"/>
            </c:ext>
          </c:extLst>
        </c:ser>
        <c:dLbls>
          <c:showLegendKey val="0"/>
          <c:showVal val="0"/>
          <c:showCatName val="0"/>
          <c:showSerName val="0"/>
          <c:showPercent val="0"/>
          <c:showBubbleSize val="0"/>
        </c:dLbls>
        <c:marker val="1"/>
        <c:smooth val="0"/>
        <c:axId val="344209064"/>
        <c:axId val="1"/>
      </c:lineChart>
      <c:catAx>
        <c:axId val="34420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209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5124</c:v>
                </c:pt>
                <c:pt idx="5">
                  <c:v>5268</c:v>
                </c:pt>
                <c:pt idx="8">
                  <c:v>5340</c:v>
                </c:pt>
                <c:pt idx="11">
                  <c:v>5508</c:v>
                </c:pt>
                <c:pt idx="14">
                  <c:v>5645</c:v>
                </c:pt>
              </c:numCache>
            </c:numRef>
          </c:val>
          <c:extLst>
            <c:ext xmlns:c16="http://schemas.microsoft.com/office/drawing/2014/chart" uri="{C3380CC4-5D6E-409C-BE32-E72D297353CC}">
              <c16:uniqueId val="{00000000-3010-4664-AF70-BEF7935694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010-4664-AF70-BEF7935694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3109</c:v>
                </c:pt>
                <c:pt idx="5">
                  <c:v>3270</c:v>
                </c:pt>
                <c:pt idx="8">
                  <c:v>3173</c:v>
                </c:pt>
                <c:pt idx="11">
                  <c:v>3245</c:v>
                </c:pt>
                <c:pt idx="14">
                  <c:v>3485</c:v>
                </c:pt>
              </c:numCache>
            </c:numRef>
          </c:val>
          <c:extLst>
            <c:ext xmlns:c16="http://schemas.microsoft.com/office/drawing/2014/chart" uri="{C3380CC4-5D6E-409C-BE32-E72D297353CC}">
              <c16:uniqueId val="{00000002-3010-4664-AF70-BEF7935694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10-4664-AF70-BEF7935694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10-4664-AF70-BEF7935694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3010-4664-AF70-BEF7935694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2400</c:v>
                </c:pt>
                <c:pt idx="3">
                  <c:v>2279</c:v>
                </c:pt>
                <c:pt idx="6">
                  <c:v>2167</c:v>
                </c:pt>
                <c:pt idx="9">
                  <c:v>2143</c:v>
                </c:pt>
                <c:pt idx="12">
                  <c:v>2173</c:v>
                </c:pt>
              </c:numCache>
            </c:numRef>
          </c:val>
          <c:extLst>
            <c:ext xmlns:c16="http://schemas.microsoft.com/office/drawing/2014/chart" uri="{C3380CC4-5D6E-409C-BE32-E72D297353CC}">
              <c16:uniqueId val="{00000006-3010-4664-AF70-BEF7935694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477</c:v>
                </c:pt>
                <c:pt idx="3">
                  <c:v>497</c:v>
                </c:pt>
                <c:pt idx="6">
                  <c:v>434</c:v>
                </c:pt>
                <c:pt idx="9">
                  <c:v>378</c:v>
                </c:pt>
                <c:pt idx="12">
                  <c:v>309</c:v>
                </c:pt>
              </c:numCache>
            </c:numRef>
          </c:val>
          <c:extLst>
            <c:ext xmlns:c16="http://schemas.microsoft.com/office/drawing/2014/chart" uri="{C3380CC4-5D6E-409C-BE32-E72D297353CC}">
              <c16:uniqueId val="{00000007-3010-4664-AF70-BEF7935694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623</c:v>
                </c:pt>
                <c:pt idx="3">
                  <c:v>634</c:v>
                </c:pt>
                <c:pt idx="6">
                  <c:v>584</c:v>
                </c:pt>
                <c:pt idx="9">
                  <c:v>540</c:v>
                </c:pt>
                <c:pt idx="12">
                  <c:v>539</c:v>
                </c:pt>
              </c:numCache>
            </c:numRef>
          </c:val>
          <c:extLst>
            <c:ext xmlns:c16="http://schemas.microsoft.com/office/drawing/2014/chart" uri="{C3380CC4-5D6E-409C-BE32-E72D297353CC}">
              <c16:uniqueId val="{00000008-3010-4664-AF70-BEF7935694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144</c:v>
                </c:pt>
                <c:pt idx="3">
                  <c:v>116</c:v>
                </c:pt>
                <c:pt idx="6">
                  <c:v>87</c:v>
                </c:pt>
                <c:pt idx="9">
                  <c:v>60</c:v>
                </c:pt>
                <c:pt idx="12">
                  <c:v>33</c:v>
                </c:pt>
              </c:numCache>
            </c:numRef>
          </c:val>
          <c:extLst>
            <c:ext xmlns:c16="http://schemas.microsoft.com/office/drawing/2014/chart" uri="{C3380CC4-5D6E-409C-BE32-E72D297353CC}">
              <c16:uniqueId val="{00000009-3010-4664-AF70-BEF7935694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5472</c:v>
                </c:pt>
                <c:pt idx="3">
                  <c:v>5804</c:v>
                </c:pt>
                <c:pt idx="6">
                  <c:v>6043</c:v>
                </c:pt>
                <c:pt idx="9">
                  <c:v>6397</c:v>
                </c:pt>
                <c:pt idx="12">
                  <c:v>6699</c:v>
                </c:pt>
              </c:numCache>
            </c:numRef>
          </c:val>
          <c:extLst>
            <c:ext xmlns:c16="http://schemas.microsoft.com/office/drawing/2014/chart" uri="{C3380CC4-5D6E-409C-BE32-E72D297353CC}">
              <c16:uniqueId val="{0000000A-3010-4664-AF70-BEF793569465}"/>
            </c:ext>
          </c:extLst>
        </c:ser>
        <c:dLbls>
          <c:showLegendKey val="0"/>
          <c:showVal val="0"/>
          <c:showCatName val="0"/>
          <c:showSerName val="0"/>
          <c:showPercent val="0"/>
          <c:showBubbleSize val="0"/>
        </c:dLbls>
        <c:gapWidth val="100"/>
        <c:overlap val="100"/>
        <c:axId val="20884641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884</c:v>
                </c:pt>
                <c:pt idx="2">
                  <c:v>#N/A</c:v>
                </c:pt>
                <c:pt idx="3">
                  <c:v>#N/A</c:v>
                </c:pt>
                <c:pt idx="4">
                  <c:v>791</c:v>
                </c:pt>
                <c:pt idx="5">
                  <c:v>#N/A</c:v>
                </c:pt>
                <c:pt idx="6">
                  <c:v>#N/A</c:v>
                </c:pt>
                <c:pt idx="7">
                  <c:v>802</c:v>
                </c:pt>
                <c:pt idx="8">
                  <c:v>#N/A</c:v>
                </c:pt>
                <c:pt idx="9">
                  <c:v>#N/A</c:v>
                </c:pt>
                <c:pt idx="10">
                  <c:v>766</c:v>
                </c:pt>
                <c:pt idx="11">
                  <c:v>#N/A</c:v>
                </c:pt>
                <c:pt idx="12">
                  <c:v>#N/A</c:v>
                </c:pt>
                <c:pt idx="13">
                  <c:v>623</c:v>
                </c:pt>
                <c:pt idx="14">
                  <c:v>#N/A</c:v>
                </c:pt>
              </c:numCache>
            </c:numRef>
          </c:val>
          <c:smooth val="0"/>
          <c:extLst>
            <c:ext xmlns:c16="http://schemas.microsoft.com/office/drawing/2014/chart" uri="{C3380CC4-5D6E-409C-BE32-E72D297353CC}">
              <c16:uniqueId val="{0000000B-3010-4664-AF70-BEF793569465}"/>
            </c:ext>
          </c:extLst>
        </c:ser>
        <c:dLbls>
          <c:showLegendKey val="0"/>
          <c:showVal val="0"/>
          <c:showCatName val="0"/>
          <c:showSerName val="0"/>
          <c:showPercent val="0"/>
          <c:showBubbleSize val="0"/>
        </c:dLbls>
        <c:marker val="1"/>
        <c:smooth val="0"/>
        <c:axId val="208846416"/>
        <c:axId val="1"/>
      </c:lineChart>
      <c:catAx>
        <c:axId val="20884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84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{B1ECE350-4D8D-4056-B6D1-B965A2687A58}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105-4BD8-A78F-84046491AFB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{6BA4BA8E-22B1-4D7B-AF54-C7414C52CEC4}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105-4BD8-A78F-84046491AFB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{CF2F734B-84A2-43D4-83F9-7F7180258BED}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105-4BD8-A78F-84046491AFB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{C04891D0-C72C-40DD-856A-AB683100D836}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105-4BD8-A78F-84046491AFB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{82465879-E875-49DD-A28D-B64548B459BF}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105-4BD8-A78F-84046491AF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105-4BD8-A78F-84046491AFB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{0E5EC6A9-4205-4061-B6F5-500FA3EE53D6}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105-4BD8-A78F-84046491AFB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{5BF88950-4DB5-484A-A9E5-E7005C0E81AE}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105-4BD8-A78F-84046491AFB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{438D4B91-F56C-488E-94DF-22495398AE06}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105-4BD8-A78F-84046491AFB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{20C6E051-D902-4DF9-8B41-BA0738CFD303}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105-4BD8-A78F-84046491AFB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{723C9FAF-9EBA-4F5F-9C20-A84E3AD42601}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105-4BD8-A78F-84046491AF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A105-4BD8-A78F-84046491AFBF}"/>
            </c:ext>
          </c:extLst>
        </c:ser>
        <c:dLbls>
          <c:showLegendKey val="0"/>
          <c:showVal val="0"/>
          <c:showCatName val="0"/>
          <c:showSerName val="0"/>
          <c:showPercent val="0"/>
          <c:showBubbleSize val="0"/>
        </c:dLbls>
        <c:axId val="72696960"/>
        <c:axId val="72698880"/>
      </c:scatterChart>
      <c:valAx>
        <c:axId val="72696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98880"/>
        <c:crosses val="autoZero"/>
        <c:crossBetween val="midCat"/>
      </c:valAx>
      <c:valAx>
        <c:axId val="72698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96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{85B97786-D8AA-490F-93B2-65EF8ADAFAD9}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39C-46DC-B114-25D69AF6ADE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{8B8C78CD-8EEB-464C-8985-8CDA8D7E7FB3}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39C-46DC-B114-25D69AF6ADE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{44981FB8-0BA1-403E-A5E5-8E673DA32D34}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39C-46DC-B114-25D69AF6ADE3}"/>
                </c:ext>
              </c:extLst>
            </c:dLbl>
            <c:dLbl>
              <c:idx val="3"/>
              <c:layout>
                <c:manualLayout>
                  <c:x val="-2.212537386315082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{A949D917-8236-4960-8C32-4CD92145359C}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39C-46DC-B114-25D69AF6ADE3}"/>
                </c:ext>
              </c:extLst>
            </c:dLbl>
            <c:dLbl>
              <c:idx val="4"/>
              <c:layout>
                <c:manualLayout>
                  <c:x val="-4.128555066047660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{039946D1-3BC7-4BCF-B4F6-655EDD200BD4}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39C-46DC-B114-25D69AF6AD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4.9000000000000004</c:v>
                </c:pt>
                <c:pt idx="2">
                  <c:v>3.8</c:v>
                </c:pt>
                <c:pt idx="3">
                  <c:v>3.3</c:v>
                </c:pt>
                <c:pt idx="4">
                  <c:v>3.2</c:v>
                </c:pt>
              </c:numCache>
            </c:numRef>
          </c:xVal>
          <c:yVal>
            <c:numRef>
              <c:f>公会計指標分析・財政指標組合せ分析表!$K$73:$O$73</c:f>
              <c:numCache>
                <c:formatCode>#,##0.0;"▲ "#,##0.0</c:formatCode>
                <c:ptCount val="5"/>
                <c:pt idx="0">
                  <c:v>19.600000000000001</c:v>
                </c:pt>
                <c:pt idx="1">
                  <c:v>17.5</c:v>
                </c:pt>
                <c:pt idx="2">
                  <c:v>17.899999999999999</c:v>
                </c:pt>
                <c:pt idx="3">
                  <c:v>16.399999999999999</c:v>
                </c:pt>
                <c:pt idx="4">
                  <c:v>13.6</c:v>
                </c:pt>
              </c:numCache>
            </c:numRef>
          </c:yVal>
          <c:smooth val="0"/>
          <c:extLst>
            <c:ext xmlns:c16="http://schemas.microsoft.com/office/drawing/2014/chart" uri="{C3380CC4-5D6E-409C-BE32-E72D297353CC}">
              <c16:uniqueId val="{00000005-E39C-46DC-B114-25D69AF6ADE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{8F1269AF-2060-4C9A-A2E2-A3D206C4D60A}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39C-46DC-B114-25D69AF6ADE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{3DD3B4F4-CA95-451C-9FC1-EF06FAC0CAFB}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39C-46DC-B114-25D69AF6ADE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{88C5C612-0A4C-4E28-A113-E8AE41AA3E30}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39C-46DC-B114-25D69AF6ADE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{4B09E854-0BDD-4970-9711-A7D756068790}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39C-46DC-B114-25D69AF6ADE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{C0B85EE9-E935-47DD-9EDD-0911A26707E7}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39C-46DC-B114-25D69AF6AD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12.7</c:v>
                </c:pt>
                <c:pt idx="1">
                  <c:v>11.7</c:v>
                </c:pt>
                <c:pt idx="2">
                  <c:v>10.4</c:v>
                </c:pt>
                <c:pt idx="3">
                  <c:v>10.1</c:v>
                </c:pt>
                <c:pt idx="4">
                  <c:v>9.1</c:v>
                </c:pt>
              </c:numCache>
            </c:numRef>
          </c:xVal>
          <c:yVal>
            <c:numRef>
              <c:f>公会計指標分析・財政指標組合せ分析表!$K$77:$O$77</c:f>
              <c:numCache>
                <c:formatCode>#,##0.0;"▲ "#,##0.0</c:formatCode>
                <c:ptCount val="5"/>
                <c:pt idx="0">
                  <c:v>59.7</c:v>
                </c:pt>
                <c:pt idx="1">
                  <c:v>51.9</c:v>
                </c:pt>
                <c:pt idx="2">
                  <c:v>46.9</c:v>
                </c:pt>
                <c:pt idx="3">
                  <c:v>37.200000000000003</c:v>
                </c:pt>
                <c:pt idx="4">
                  <c:v>24</c:v>
                </c:pt>
              </c:numCache>
            </c:numRef>
          </c:yVal>
          <c:smooth val="0"/>
          <c:extLst>
            <c:ext xmlns:c16="http://schemas.microsoft.com/office/drawing/2014/chart" uri="{C3380CC4-5D6E-409C-BE32-E72D297353CC}">
              <c16:uniqueId val="{0000000B-E39C-46DC-B114-25D69AF6ADE3}"/>
            </c:ext>
          </c:extLst>
        </c:ser>
        <c:dLbls>
          <c:showLegendKey val="0"/>
          <c:showVal val="0"/>
          <c:showCatName val="0"/>
          <c:showSerName val="0"/>
          <c:showPercent val="0"/>
          <c:showBubbleSize val="0"/>
        </c:dLbls>
        <c:axId val="72643328"/>
        <c:axId val="72645248"/>
      </c:scatterChart>
      <c:valAx>
        <c:axId val="72643328"/>
        <c:scaling>
          <c:orientation val="minMax"/>
          <c:max val="13.5"/>
          <c:min val="2.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45248"/>
        <c:crosses val="autoZero"/>
        <c:crossBetween val="midCat"/>
      </c:valAx>
      <c:valAx>
        <c:axId val="72645248"/>
        <c:scaling>
          <c:orientation val="minMax"/>
          <c:max val="6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3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331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331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331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331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332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332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332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332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32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3325"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3326"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332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332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300">
              <a:latin typeface="ＭＳ ゴシック" pitchFamily="49" charset="-128"/>
              <a:ea typeface="ＭＳ ゴシック" pitchFamily="49" charset="-128"/>
            </a:rPr>
            <a:t>　毎年度、臨時財政対策債の借入を行っているため、制度開始当初の平成</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年度発行債の償還が終わる平成</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年度までは、元利償還金は増加していく見込である。公営企業については水道事業において、管路耐震化事業の据置期間が終了したことにより増額となっている。組合等については、衛生組合が近年新規発行をしていないため、減少傾向にありながら直近では横ばいとなっている。算入公債費等については、臨時財政対策債の借入に伴い年々増加しているが、個別事業債の償還終了等もあり横ばいで推移している。今後は、公共施設等適正管理推進事業債の拡充に伴い、老朽化した公共施設等の更新費用に新発債を充てていくことになるため、元利償還金の増が見込まれる。中長期的な財政計画を立てて、適切な財政運営を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53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5362"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536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536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536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536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536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536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5370"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5371"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5372"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5373"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374"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5375"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5376"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538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一般会計等に係る地方債の現在高は、毎年度臨時財政対策債を発行しているため、</a:t>
          </a:r>
          <a:r>
            <a:rPr kumimoji="1" lang="ja-JP" altLang="ja-JP" sz="1400">
              <a:solidFill>
                <a:schemeClr val="dk1"/>
              </a:solidFill>
              <a:latin typeface="+mn-lt"/>
              <a:ea typeface="+mn-ea"/>
              <a:cs typeface="+mn-cs"/>
            </a:rPr>
            <a:t>制度開始当初の平成</a:t>
          </a:r>
          <a:r>
            <a:rPr kumimoji="1" lang="en-US" altLang="ja-JP" sz="1400">
              <a:solidFill>
                <a:schemeClr val="dk1"/>
              </a:solidFill>
              <a:latin typeface="+mn-lt"/>
              <a:ea typeface="+mn-ea"/>
              <a:cs typeface="+mn-cs"/>
            </a:rPr>
            <a:t>13</a:t>
          </a:r>
          <a:r>
            <a:rPr kumimoji="1" lang="ja-JP" altLang="ja-JP" sz="1400">
              <a:solidFill>
                <a:schemeClr val="dk1"/>
              </a:solidFill>
              <a:latin typeface="+mn-lt"/>
              <a:ea typeface="+mn-ea"/>
              <a:cs typeface="+mn-cs"/>
            </a:rPr>
            <a:t>年度発行債の償還が終わる平成</a:t>
          </a:r>
          <a:r>
            <a:rPr kumimoji="1" lang="en-US" altLang="ja-JP" sz="1400">
              <a:solidFill>
                <a:schemeClr val="dk1"/>
              </a:solidFill>
              <a:latin typeface="+mn-lt"/>
              <a:ea typeface="+mn-ea"/>
              <a:cs typeface="+mn-cs"/>
            </a:rPr>
            <a:t>33</a:t>
          </a:r>
          <a:r>
            <a:rPr kumimoji="1" lang="ja-JP" altLang="ja-JP" sz="1400">
              <a:solidFill>
                <a:schemeClr val="dk1"/>
              </a:solidFill>
              <a:latin typeface="+mn-lt"/>
              <a:ea typeface="+mn-ea"/>
              <a:cs typeface="+mn-cs"/>
            </a:rPr>
            <a:t>年度までは、元利償還金は増加していく見込</a:t>
          </a:r>
          <a:r>
            <a:rPr kumimoji="1" lang="ja-JP" altLang="en-US" sz="1400">
              <a:solidFill>
                <a:schemeClr val="dk1"/>
              </a:solidFill>
              <a:latin typeface="+mn-lt"/>
              <a:ea typeface="+mn-ea"/>
              <a:cs typeface="+mn-cs"/>
            </a:rPr>
            <a:t>である</a:t>
          </a:r>
          <a:r>
            <a:rPr kumimoji="1" lang="ja-JP" altLang="en-US" sz="1400">
              <a:latin typeface="ＭＳ ゴシック" pitchFamily="49" charset="-128"/>
              <a:ea typeface="ＭＳ ゴシック" pitchFamily="49" charset="-128"/>
            </a:rPr>
            <a:t>が、その元利償還金が基準財政需要額算入見込額として充当可能財源等となるため、将来負担比率の増加を抑制している。また、債務負担行為に基づく支出は、平成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年度で終了となる予定であり、年々減少していくこととなる。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a:t>
          </a:r>
          <a:r>
            <a:rPr kumimoji="1" lang="ja-JP" altLang="ja-JP" sz="1400">
              <a:solidFill>
                <a:schemeClr val="dk1"/>
              </a:solidFill>
              <a:latin typeface="+mn-lt"/>
              <a:ea typeface="+mn-ea"/>
              <a:cs typeface="+mn-cs"/>
            </a:rPr>
            <a:t>公共施設等適正管理推進事業債の拡充に伴い、老朽化した公共施設等の更新費用に新発債を充てていくことになるため、</a:t>
          </a:r>
          <a:r>
            <a:rPr kumimoji="1" lang="ja-JP" altLang="en-US" sz="1400">
              <a:solidFill>
                <a:schemeClr val="dk1"/>
              </a:solidFill>
              <a:latin typeface="+mn-lt"/>
              <a:ea typeface="+mn-ea"/>
              <a:cs typeface="+mn-cs"/>
            </a:rPr>
            <a:t>地方債残高</a:t>
          </a:r>
          <a:r>
            <a:rPr kumimoji="1" lang="ja-JP" altLang="ja-JP" sz="1400">
              <a:solidFill>
                <a:schemeClr val="dk1"/>
              </a:solidFill>
              <a:latin typeface="+mn-lt"/>
              <a:ea typeface="+mn-ea"/>
              <a:cs typeface="+mn-cs"/>
            </a:rPr>
            <a:t>の増が見込まれる。中長期的な財政計画を立てて、適切な財政運営を行っていく必要がある。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愛知県南知多町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18,726
18,260
38.37
7,838,794
7,440,357
398,437
5,028,343
6,698,903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13.6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愛知県南知多町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18,726
18,260
38.37
7,838,794
7,440,357
398,437
5,028,343
6,698,903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13.6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愛知県南知多町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18,726
18,260
38.37
7,838,794
7,440,357
398,437
5,028,343
6,698,903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13.6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愛知県南知多町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18,726
18,260
38.37
7,838,794
7,440,357
398,437
5,028,343
6,698,903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3.2
13.6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4931" y="3449027"/>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4931" y="3711819"/>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4931" y="397021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22225</xdr:rowOff>
    </xdr:from>
    <xdr:ext cx="8725722" cy="259045"/>
    <xdr:sp macro="" textlink="">
      <xdr:nvSpPr>
        <xdr:cNvPr id="32" name="テキスト ボックス 31"/>
        <xdr:cNvSpPr txBox="1"/>
      </xdr:nvSpPr>
      <xdr:spPr>
        <a:xfrm>
          <a:off x="764931" y="4242533"/>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104775</xdr:rowOff>
    </xdr:from>
    <xdr:ext cx="9617954" cy="259045"/>
    <xdr:sp macro="" textlink="">
      <xdr:nvSpPr>
        <xdr:cNvPr id="33" name="テキスト ボックス 32"/>
        <xdr:cNvSpPr txBox="1"/>
      </xdr:nvSpPr>
      <xdr:spPr>
        <a:xfrm>
          <a:off x="764931" y="4500929"/>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15875</xdr:rowOff>
    </xdr:from>
    <xdr:ext cx="8210774" cy="259045"/>
    <xdr:sp macro="" textlink="">
      <xdr:nvSpPr>
        <xdr:cNvPr id="34" name="テキスト ボックス 33"/>
        <xdr:cNvSpPr txBox="1"/>
      </xdr:nvSpPr>
      <xdr:spPr>
        <a:xfrm>
          <a:off x="764931" y="4763721"/>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200" baseline="0">
              <a:latin typeface="ＭＳ Ｐゴシック"/>
            </a:rPr>
            <a:t>　類似団体との比較では上位に位置している。類似団体と比較して本町の決算規模は小さいので、類似団体が抱える行政需要が本町よりも大きいため、基準財政需要額の算定額が大きいことが伺える。次いで歳入決算額において、本町の地方税の対決算総額の構成比は</a:t>
          </a:r>
          <a:r>
            <a:rPr kumimoji="1" lang="en-US" altLang="ja-JP" sz="1200" baseline="0">
              <a:latin typeface="ＭＳ Ｐゴシック"/>
            </a:rPr>
            <a:t>30.5</a:t>
          </a:r>
          <a:r>
            <a:rPr kumimoji="1" lang="ja-JP" altLang="en-US" sz="1200" baseline="0">
              <a:latin typeface="ＭＳ Ｐゴシック"/>
            </a:rPr>
            <a:t>％で類似団体の中では</a:t>
          </a:r>
          <a:r>
            <a:rPr kumimoji="1" lang="en-US" altLang="ja-JP" sz="1200" baseline="0">
              <a:latin typeface="ＭＳ Ｐゴシック"/>
            </a:rPr>
            <a:t>2</a:t>
          </a:r>
          <a:r>
            <a:rPr kumimoji="1" lang="ja-JP" altLang="en-US" sz="1200" baseline="0">
              <a:latin typeface="ＭＳ Ｐゴシック"/>
            </a:rPr>
            <a:t>番目に高くなっている。県税交付金決算額も類似団体よりも高い傾向があり、本町の基準財政収入額が標準財政規模に対して類似団体よりも高いため、財政力指数が類似団体よりも高いと分析する。ただし、税収についても年々下落しており、今後も歳入の確保、歳出の節減により適切な財政運営に努める。</a:t>
          </a:r>
          <a:endParaRPr kumimoji="1" lang="en-US" altLang="ja-JP" sz="12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96308</xdr:rowOff>
    </xdr:to>
    <xdr:cxnSp macro="">
      <xdr:nvCxnSpPr>
        <xdr:cNvPr id="68" name="直線コネクタ 67"/>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36635</xdr:rowOff>
    </xdr:from>
    <xdr:ext cx="762000" cy="259045"/>
    <xdr:sp macro="" textlink="">
      <xdr:nvSpPr>
        <xdr:cNvPr id="69" name="財政力平均値テキスト"/>
        <xdr:cNvSpPr txBox="1"/>
      </xdr:nvSpPr>
      <xdr:spPr>
        <a:xfrm>
          <a:off x="5041900" y="7408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1" name="直線コネクタ 70"/>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4233</xdr:rowOff>
    </xdr:from>
    <xdr:to>
      <xdr:col>4</xdr:col>
      <xdr:colOff>533400</xdr:colOff>
      <xdr:row>43</xdr:row>
      <xdr:rowOff>105833</xdr:rowOff>
    </xdr:to>
    <xdr:sp macro="" textlink="">
      <xdr:nvSpPr>
        <xdr:cNvPr id="75" name="フローチャート :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96308</xdr:rowOff>
    </xdr:to>
    <xdr:cxnSp macro="">
      <xdr:nvCxnSpPr>
        <xdr:cNvPr id="77" name="直線コネクタ 76"/>
        <xdr:cNvCxnSpPr/>
      </xdr:nvCxnSpPr>
      <xdr:spPr>
        <a:xfrm>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130827</xdr:rowOff>
    </xdr:from>
    <xdr:ext cx="762000" cy="259045"/>
    <xdr:sp macro="" textlink="">
      <xdr:nvSpPr>
        <xdr:cNvPr id="81" name="テキスト ボックス 80"/>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39</xdr:row>
      <xdr:rowOff>157285</xdr:rowOff>
    </xdr:from>
    <xdr:ext cx="736600" cy="259045"/>
    <xdr:sp macro="" textlink="">
      <xdr:nvSpPr>
        <xdr:cNvPr id="90" name="テキスト ボックス 89"/>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39</xdr:row>
      <xdr:rowOff>157285</xdr:rowOff>
    </xdr:from>
    <xdr:ext cx="762000" cy="259045"/>
    <xdr:sp macro="" textlink="">
      <xdr:nvSpPr>
        <xdr:cNvPr id="92" name="テキスト ボックス 91"/>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39</xdr:row>
      <xdr:rowOff>157285</xdr:rowOff>
    </xdr:from>
    <xdr:ext cx="762000" cy="259045"/>
    <xdr:sp macro="" textlink="">
      <xdr:nvSpPr>
        <xdr:cNvPr id="94" name="テキスト ボックス 93"/>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年度と比較して</a:t>
          </a:r>
          <a:r>
            <a:rPr kumimoji="1" lang="en-US" altLang="ja-JP" sz="1100">
              <a:latin typeface="ＭＳ Ｐゴシック"/>
            </a:rPr>
            <a:t>4.4</a:t>
          </a:r>
          <a:r>
            <a:rPr kumimoji="1" lang="ja-JP" altLang="en-US" sz="1100">
              <a:latin typeface="ＭＳ Ｐゴシック"/>
            </a:rPr>
            <a:t>ポイントの増となった。要因としては地方消費税交付金（△</a:t>
          </a:r>
          <a:r>
            <a:rPr kumimoji="1" lang="en-US" altLang="ja-JP" sz="1100">
              <a:latin typeface="ＭＳ Ｐゴシック"/>
            </a:rPr>
            <a:t>57,876</a:t>
          </a:r>
          <a:r>
            <a:rPr kumimoji="1" lang="ja-JP" altLang="en-US" sz="1100">
              <a:latin typeface="ＭＳ Ｐゴシック"/>
            </a:rPr>
            <a:t>千円）、地方交付税（△</a:t>
          </a:r>
          <a:r>
            <a:rPr kumimoji="1" lang="en-US" altLang="ja-JP" sz="1100">
              <a:latin typeface="ＭＳ Ｐゴシック"/>
            </a:rPr>
            <a:t>49,910</a:t>
          </a:r>
          <a:r>
            <a:rPr kumimoji="1" lang="ja-JP" altLang="en-US" sz="1100">
              <a:latin typeface="ＭＳ Ｐゴシック"/>
            </a:rPr>
            <a:t>千円）などの経常一般財源及び臨時財政対策債（△</a:t>
          </a:r>
          <a:r>
            <a:rPr kumimoji="1" lang="en-US" altLang="ja-JP" sz="1100">
              <a:latin typeface="ＭＳ Ｐゴシック"/>
            </a:rPr>
            <a:t>91,200</a:t>
          </a:r>
          <a:r>
            <a:rPr kumimoji="1" lang="ja-JP" altLang="en-US" sz="1100">
              <a:latin typeface="ＭＳ Ｐゴシック"/>
            </a:rPr>
            <a:t>千円）が平成</a:t>
          </a:r>
          <a:r>
            <a:rPr kumimoji="1" lang="en-US" altLang="ja-JP" sz="1100">
              <a:latin typeface="ＭＳ Ｐゴシック"/>
            </a:rPr>
            <a:t>27</a:t>
          </a:r>
          <a:r>
            <a:rPr kumimoji="1" lang="ja-JP" altLang="en-US" sz="1100">
              <a:latin typeface="ＭＳ Ｐゴシック"/>
            </a:rPr>
            <a:t>年度と比較して大幅な減であったためである。類似団体と比較すると中位に位置しており大きな差はないが、財政力指数でもわかるとおり類似団体は地方交付税及び臨時財政対策債の決算額が大きいため、本町よりも経常経費充当一般財源は大きい団体がほとんどである。本町において、毎年度の経常収支比率は県税交付金収入や地方交付税及び臨時財政対策債発行可能額に左右されるため、引き続き経常的支出の節減に努める。</a:t>
          </a:r>
          <a:endParaRPr kumimoji="1" lang="en-US" altLang="ja-JP" sz="1100">
            <a:latin typeface="ＭＳ Ｐゴシック"/>
          </a:endParaRPr>
        </a:p>
      </xdr:txBody>
    </xdr:sp>
    <xdr:clientData/>
  </xdr:twoCellAnchor>
  <xdr:oneCellAnchor>
    <xdr:from>
      <xdr:col>1</xdr:col>
      <xdr:colOff>47625</xdr:colOff>
      <xdr:row>54</xdr:row>
      <xdr:rowOff>139700</xdr:rowOff>
    </xdr:from>
    <xdr:ext cx="298543" cy="225703"/>
    <xdr:sp macro="" textlink="">
      <xdr:nvSpPr>
        <xdr:cNvPr id="110" name="テキスト ボックス 109"/>
        <xdr:cNvSpPr txBox="1"/>
      </xdr:nvSpPr>
      <xdr:spPr>
        <a:xfrm>
          <a:off x="736356" y="963539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151130</xdr:rowOff>
    </xdr:from>
    <xdr:to>
      <xdr:col>7</xdr:col>
      <xdr:colOff>152400</xdr:colOff>
      <xdr:row>60</xdr:row>
      <xdr:rowOff>162137</xdr:rowOff>
    </xdr:to>
    <xdr:cxnSp macro="">
      <xdr:nvCxnSpPr>
        <xdr:cNvPr id="131" name="直線コネクタ 130"/>
        <xdr:cNvCxnSpPr/>
      </xdr:nvCxnSpPr>
      <xdr:spPr>
        <a:xfrm>
          <a:off x="4114800" y="10095230"/>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121090</xdr:rowOff>
    </xdr:from>
    <xdr:ext cx="762000" cy="259045"/>
    <xdr:sp macro="" textlink="">
      <xdr:nvSpPr>
        <xdr:cNvPr id="132"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58</xdr:row>
      <xdr:rowOff>151130</xdr:rowOff>
    </xdr:from>
    <xdr:to>
      <xdr:col>6</xdr:col>
      <xdr:colOff>0</xdr:colOff>
      <xdr:row>61</xdr:row>
      <xdr:rowOff>79163</xdr:rowOff>
    </xdr:to>
    <xdr:cxnSp macro="">
      <xdr:nvCxnSpPr>
        <xdr:cNvPr id="134" name="直線コネクタ 133"/>
        <xdr:cNvCxnSpPr/>
      </xdr:nvCxnSpPr>
      <xdr:spPr>
        <a:xfrm flipV="1">
          <a:off x="3225800" y="10095230"/>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2133</xdr:rowOff>
    </xdr:from>
    <xdr:ext cx="736600" cy="259045"/>
    <xdr:sp macro="" textlink="">
      <xdr:nvSpPr>
        <xdr:cNvPr id="136" name="テキスト ボックス 135"/>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79163</xdr:rowOff>
    </xdr:to>
    <xdr:cxnSp macro="">
      <xdr:nvCxnSpPr>
        <xdr:cNvPr id="137" name="直線コネクタ 136"/>
        <xdr:cNvCxnSpPr/>
      </xdr:nvCxnSpPr>
      <xdr:spPr>
        <a:xfrm>
          <a:off x="2336800" y="104813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8" name="フローチャート : 判断 137"/>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154957</xdr:rowOff>
    </xdr:from>
    <xdr:ext cx="762000" cy="259045"/>
    <xdr:sp macro="" textlink="">
      <xdr:nvSpPr>
        <xdr:cNvPr id="139" name="テキスト ボックス 138"/>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62</xdr:row>
      <xdr:rowOff>4233</xdr:rowOff>
    </xdr:to>
    <xdr:cxnSp macro="">
      <xdr:nvCxnSpPr>
        <xdr:cNvPr id="140" name="直線コネクタ 139"/>
        <xdr:cNvCxnSpPr/>
      </xdr:nvCxnSpPr>
      <xdr:spPr>
        <a:xfrm flipV="1">
          <a:off x="1447800" y="104813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95250</xdr:rowOff>
    </xdr:from>
    <xdr:to>
      <xdr:col>3</xdr:col>
      <xdr:colOff>330200</xdr:colOff>
      <xdr:row>61</xdr:row>
      <xdr:rowOff>25400</xdr:rowOff>
    </xdr:to>
    <xdr:sp macro="" textlink="">
      <xdr:nvSpPr>
        <xdr:cNvPr id="141" name="フローチャート : 判断 140"/>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59</xdr:row>
      <xdr:rowOff>35577</xdr:rowOff>
    </xdr:from>
    <xdr:ext cx="762000" cy="259045"/>
    <xdr:sp macro="" textlink="">
      <xdr:nvSpPr>
        <xdr:cNvPr id="142" name="テキスト ボックス 141"/>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4233</xdr:rowOff>
    </xdr:from>
    <xdr:to>
      <xdr:col>2</xdr:col>
      <xdr:colOff>127000</xdr:colOff>
      <xdr:row>61</xdr:row>
      <xdr:rowOff>105833</xdr:rowOff>
    </xdr:to>
    <xdr:sp macro="" textlink="">
      <xdr:nvSpPr>
        <xdr:cNvPr id="143" name="フローチャート : 判断 142"/>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59</xdr:row>
      <xdr:rowOff>116010</xdr:rowOff>
    </xdr:from>
    <xdr:ext cx="762000" cy="259045"/>
    <xdr:sp macro="" textlink="">
      <xdr:nvSpPr>
        <xdr:cNvPr id="144" name="テキスト ボックス 143"/>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111337</xdr:rowOff>
    </xdr:from>
    <xdr:to>
      <xdr:col>7</xdr:col>
      <xdr:colOff>203200</xdr:colOff>
      <xdr:row>61</xdr:row>
      <xdr:rowOff>41487</xdr:rowOff>
    </xdr:to>
    <xdr:sp macro="" textlink="">
      <xdr:nvSpPr>
        <xdr:cNvPr id="150" name="円/楕円 149"/>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59</xdr:row>
      <xdr:rowOff>127864</xdr:rowOff>
    </xdr:from>
    <xdr:ext cx="762000" cy="259045"/>
    <xdr:sp macro="" textlink="">
      <xdr:nvSpPr>
        <xdr:cNvPr id="151"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100330</xdr:rowOff>
    </xdr:from>
    <xdr:to>
      <xdr:col>6</xdr:col>
      <xdr:colOff>50800</xdr:colOff>
      <xdr:row>59</xdr:row>
      <xdr:rowOff>30480</xdr:rowOff>
    </xdr:to>
    <xdr:sp macro="" textlink="">
      <xdr:nvSpPr>
        <xdr:cNvPr id="152" name="円/楕円 151"/>
        <xdr:cNvSpPr/>
      </xdr:nvSpPr>
      <xdr:spPr>
        <a:xfrm>
          <a:off x="4064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57</xdr:row>
      <xdr:rowOff>40657</xdr:rowOff>
    </xdr:from>
    <xdr:ext cx="736600" cy="259045"/>
    <xdr:sp macro="" textlink="">
      <xdr:nvSpPr>
        <xdr:cNvPr id="153" name="テキスト ボックス 152"/>
        <xdr:cNvSpPr txBox="1"/>
      </xdr:nvSpPr>
      <xdr:spPr>
        <a:xfrm>
          <a:off x="3733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28363</xdr:rowOff>
    </xdr:from>
    <xdr:to>
      <xdr:col>4</xdr:col>
      <xdr:colOff>533400</xdr:colOff>
      <xdr:row>61</xdr:row>
      <xdr:rowOff>129963</xdr:rowOff>
    </xdr:to>
    <xdr:sp macro="" textlink="">
      <xdr:nvSpPr>
        <xdr:cNvPr id="154" name="円/楕円 153"/>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59</xdr:row>
      <xdr:rowOff>140140</xdr:rowOff>
    </xdr:from>
    <xdr:ext cx="762000" cy="259045"/>
    <xdr:sp macro="" textlink="">
      <xdr:nvSpPr>
        <xdr:cNvPr id="155" name="テキスト ボックス 154"/>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6" name="円/楕円 155"/>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58437</xdr:rowOff>
    </xdr:from>
    <xdr:ext cx="762000" cy="259045"/>
    <xdr:sp macro="" textlink="">
      <xdr:nvSpPr>
        <xdr:cNvPr id="157" name="テキスト ボックス 156"/>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58" name="円/楕円 157"/>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39810</xdr:rowOff>
    </xdr:from>
    <xdr:ext cx="762000" cy="259045"/>
    <xdr:sp macro="" textlink="">
      <xdr:nvSpPr>
        <xdr:cNvPr id="159" name="テキスト ボックス 158"/>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人件費</a:t>
          </a:r>
          <a:r>
            <a:rPr kumimoji="1" lang="en-US" altLang="ja-JP" sz="1300">
              <a:latin typeface="ＭＳ Ｐゴシック"/>
            </a:rPr>
            <a:t>1,382,333</a:t>
          </a:r>
          <a:r>
            <a:rPr kumimoji="1" lang="ja-JP" altLang="en-US" sz="1300">
              <a:latin typeface="ＭＳ Ｐゴシック"/>
            </a:rPr>
            <a:t>千円及び物件費</a:t>
          </a:r>
          <a:r>
            <a:rPr kumimoji="1" lang="en-US" altLang="ja-JP" sz="1300">
              <a:latin typeface="ＭＳ Ｐゴシック"/>
            </a:rPr>
            <a:t>1,203,978</a:t>
          </a:r>
          <a:r>
            <a:rPr kumimoji="1" lang="ja-JP" altLang="en-US" sz="1300">
              <a:latin typeface="ＭＳ Ｐゴシック"/>
            </a:rPr>
            <a:t>千円となっており、類似団体と比較して決算額は低くなっている。人件費については、原則</a:t>
          </a:r>
          <a:r>
            <a:rPr kumimoji="1" lang="en-US" altLang="ja-JP" sz="1300">
              <a:latin typeface="ＭＳ Ｐゴシック"/>
            </a:rPr>
            <a:t>55</a:t>
          </a:r>
          <a:r>
            <a:rPr kumimoji="1" lang="ja-JP" altLang="en-US" sz="1300">
              <a:latin typeface="ＭＳ Ｐゴシック"/>
            </a:rPr>
            <a:t>歳以上職員の昇給停止を実施していること及び退職補充を新規職員でするなど年々減少傾向である。物件費については、ＰＤＣＡサイクルによる事務事業評価を行っているほか、必要経費の洗い出しにより無駄な歳出を抑制する取組みを実施している。</a:t>
          </a:r>
          <a:endParaRPr kumimoji="1" lang="en-US" altLang="ja-JP" sz="1300">
            <a:latin typeface="ＭＳ Ｐゴシック"/>
          </a:endParaRPr>
        </a:p>
        <a:p>
          <a:pPr>
            <a:lnSpc>
              <a:spcPts val="1400"/>
            </a:lnSpc>
          </a:pPr>
          <a:r>
            <a:rPr kumimoji="1" lang="ja-JP" altLang="en-US" sz="1300">
              <a:latin typeface="ＭＳ Ｐゴシック"/>
            </a:rPr>
            <a:t>　ただし、人口減少等により人口</a:t>
          </a:r>
          <a:r>
            <a:rPr kumimoji="1" lang="en-US" altLang="ja-JP" sz="1300">
              <a:latin typeface="ＭＳ Ｐゴシック"/>
            </a:rPr>
            <a:t>1</a:t>
          </a:r>
          <a:r>
            <a:rPr kumimoji="1" lang="ja-JP" altLang="en-US" sz="1300">
              <a:latin typeface="ＭＳ Ｐゴシック"/>
            </a:rPr>
            <a:t>人当たり人件費・物件費等決算額は増加傾向となっており、更なる見直しを今後は推進していく必要がある。</a:t>
          </a:r>
          <a:endParaRPr kumimoji="1" lang="en-US" altLang="ja-JP" sz="1300">
            <a:latin typeface="ＭＳ Ｐゴシック"/>
          </a:endParaRPr>
        </a:p>
      </xdr:txBody>
    </xdr:sp>
    <xdr:clientData/>
  </xdr:twoCellAnchor>
  <xdr:oneCellAnchor>
    <xdr:from>
      <xdr:col>1</xdr:col>
      <xdr:colOff>47625</xdr:colOff>
      <xdr:row>77</xdr:row>
      <xdr:rowOff>15875</xdr:rowOff>
    </xdr:from>
    <xdr:ext cx="349839" cy="225703"/>
    <xdr:sp macro="" textlink="">
      <xdr:nvSpPr>
        <xdr:cNvPr id="173" name="テキスト ボックス 172"/>
        <xdr:cNvSpPr txBox="1"/>
      </xdr:nvSpPr>
      <xdr:spPr>
        <a:xfrm>
          <a:off x="736356" y="1355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29349</xdr:rowOff>
    </xdr:from>
    <xdr:to>
      <xdr:col>7</xdr:col>
      <xdr:colOff>152400</xdr:colOff>
      <xdr:row>82</xdr:row>
      <xdr:rowOff>38888</xdr:rowOff>
    </xdr:to>
    <xdr:cxnSp macro="">
      <xdr:nvCxnSpPr>
        <xdr:cNvPr id="194" name="直線コネクタ 193"/>
        <xdr:cNvCxnSpPr/>
      </xdr:nvCxnSpPr>
      <xdr:spPr>
        <a:xfrm>
          <a:off x="4114800" y="14088249"/>
          <a:ext cx="8382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7165</xdr:rowOff>
    </xdr:from>
    <xdr:ext cx="762000" cy="259045"/>
    <xdr:sp macro="" textlink="">
      <xdr:nvSpPr>
        <xdr:cNvPr id="195" name="人件費・物件費等の状況平均値テキスト"/>
        <xdr:cNvSpPr txBox="1"/>
      </xdr:nvSpPr>
      <xdr:spPr>
        <a:xfrm>
          <a:off x="5041900" y="144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149087</xdr:rowOff>
    </xdr:from>
    <xdr:to>
      <xdr:col>6</xdr:col>
      <xdr:colOff>0</xdr:colOff>
      <xdr:row>82</xdr:row>
      <xdr:rowOff>29349</xdr:rowOff>
    </xdr:to>
    <xdr:cxnSp macro="">
      <xdr:nvCxnSpPr>
        <xdr:cNvPr id="197" name="直線コネクタ 196"/>
        <xdr:cNvCxnSpPr/>
      </xdr:nvCxnSpPr>
      <xdr:spPr>
        <a:xfrm>
          <a:off x="3225800" y="14036537"/>
          <a:ext cx="889000" cy="5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84</xdr:row>
      <xdr:rowOff>97415</xdr:rowOff>
    </xdr:from>
    <xdr:ext cx="736600" cy="259045"/>
    <xdr:sp macro="" textlink="">
      <xdr:nvSpPr>
        <xdr:cNvPr id="199" name="テキスト ボックス 198"/>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65002</xdr:rowOff>
    </xdr:from>
    <xdr:to>
      <xdr:col>4</xdr:col>
      <xdr:colOff>482600</xdr:colOff>
      <xdr:row>81</xdr:row>
      <xdr:rowOff>149087</xdr:rowOff>
    </xdr:to>
    <xdr:cxnSp macro="">
      <xdr:nvCxnSpPr>
        <xdr:cNvPr id="200" name="直線コネクタ 199"/>
        <xdr:cNvCxnSpPr/>
      </xdr:nvCxnSpPr>
      <xdr:spPr>
        <a:xfrm>
          <a:off x="2336800" y="13952452"/>
          <a:ext cx="889000" cy="8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146186</xdr:rowOff>
    </xdr:from>
    <xdr:to>
      <xdr:col>4</xdr:col>
      <xdr:colOff>533400</xdr:colOff>
      <xdr:row>83</xdr:row>
      <xdr:rowOff>76336</xdr:rowOff>
    </xdr:to>
    <xdr:sp macro="" textlink="">
      <xdr:nvSpPr>
        <xdr:cNvPr id="201" name="フローチャート : 判断 200"/>
        <xdr:cNvSpPr/>
      </xdr:nvSpPr>
      <xdr:spPr>
        <a:xfrm>
          <a:off x="3175000" y="142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61113</xdr:rowOff>
    </xdr:from>
    <xdr:ext cx="762000" cy="259045"/>
    <xdr:sp macro="" textlink="">
      <xdr:nvSpPr>
        <xdr:cNvPr id="202" name="テキスト ボックス 201"/>
        <xdr:cNvSpPr txBox="1"/>
      </xdr:nvSpPr>
      <xdr:spPr>
        <a:xfrm>
          <a:off x="2844800" y="1429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48168</xdr:rowOff>
    </xdr:from>
    <xdr:to>
      <xdr:col>3</xdr:col>
      <xdr:colOff>279400</xdr:colOff>
      <xdr:row>81</xdr:row>
      <xdr:rowOff>65002</xdr:rowOff>
    </xdr:to>
    <xdr:cxnSp macro="">
      <xdr:nvCxnSpPr>
        <xdr:cNvPr id="203" name="直線コネクタ 202"/>
        <xdr:cNvCxnSpPr/>
      </xdr:nvCxnSpPr>
      <xdr:spPr>
        <a:xfrm>
          <a:off x="1447800" y="13935618"/>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68650</xdr:rowOff>
    </xdr:from>
    <xdr:to>
      <xdr:col>3</xdr:col>
      <xdr:colOff>330200</xdr:colOff>
      <xdr:row>82</xdr:row>
      <xdr:rowOff>170250</xdr:rowOff>
    </xdr:to>
    <xdr:sp macro="" textlink="">
      <xdr:nvSpPr>
        <xdr:cNvPr id="204" name="フローチャート : 判断 203"/>
        <xdr:cNvSpPr/>
      </xdr:nvSpPr>
      <xdr:spPr>
        <a:xfrm>
          <a:off x="2286000" y="141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155027</xdr:rowOff>
    </xdr:from>
    <xdr:ext cx="762000" cy="259045"/>
    <xdr:sp macro="" textlink="">
      <xdr:nvSpPr>
        <xdr:cNvPr id="205" name="テキスト ボックス 204"/>
        <xdr:cNvSpPr txBox="1"/>
      </xdr:nvSpPr>
      <xdr:spPr>
        <a:xfrm>
          <a:off x="1955800" y="1421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80642</xdr:rowOff>
    </xdr:from>
    <xdr:to>
      <xdr:col>2</xdr:col>
      <xdr:colOff>127000</xdr:colOff>
      <xdr:row>83</xdr:row>
      <xdr:rowOff>10792</xdr:rowOff>
    </xdr:to>
    <xdr:sp macro="" textlink="">
      <xdr:nvSpPr>
        <xdr:cNvPr id="206" name="フローチャート : 判断 205"/>
        <xdr:cNvSpPr/>
      </xdr:nvSpPr>
      <xdr:spPr>
        <a:xfrm>
          <a:off x="1397000" y="1413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167019</xdr:rowOff>
    </xdr:from>
    <xdr:ext cx="762000" cy="259045"/>
    <xdr:sp macro="" textlink="">
      <xdr:nvSpPr>
        <xdr:cNvPr id="207" name="テキスト ボックス 206"/>
        <xdr:cNvSpPr txBox="1"/>
      </xdr:nvSpPr>
      <xdr:spPr>
        <a:xfrm>
          <a:off x="1066800" y="1422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159538</xdr:rowOff>
    </xdr:from>
    <xdr:to>
      <xdr:col>7</xdr:col>
      <xdr:colOff>203200</xdr:colOff>
      <xdr:row>82</xdr:row>
      <xdr:rowOff>89688</xdr:rowOff>
    </xdr:to>
    <xdr:sp macro="" textlink="">
      <xdr:nvSpPr>
        <xdr:cNvPr id="213" name="円/楕円 212"/>
        <xdr:cNvSpPr/>
      </xdr:nvSpPr>
      <xdr:spPr>
        <a:xfrm>
          <a:off x="4902200" y="140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4615</xdr:rowOff>
    </xdr:from>
    <xdr:ext cx="762000" cy="259045"/>
    <xdr:sp macro="" textlink="">
      <xdr:nvSpPr>
        <xdr:cNvPr id="214" name="人件費・物件費等の状況該当値テキスト"/>
        <xdr:cNvSpPr txBox="1"/>
      </xdr:nvSpPr>
      <xdr:spPr>
        <a:xfrm>
          <a:off x="5041900" y="1389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149999</xdr:rowOff>
    </xdr:from>
    <xdr:to>
      <xdr:col>6</xdr:col>
      <xdr:colOff>50800</xdr:colOff>
      <xdr:row>82</xdr:row>
      <xdr:rowOff>80149</xdr:rowOff>
    </xdr:to>
    <xdr:sp macro="" textlink="">
      <xdr:nvSpPr>
        <xdr:cNvPr id="215" name="円/楕円 214"/>
        <xdr:cNvSpPr/>
      </xdr:nvSpPr>
      <xdr:spPr>
        <a:xfrm>
          <a:off x="4064000" y="140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90326</xdr:rowOff>
    </xdr:from>
    <xdr:ext cx="736600" cy="259045"/>
    <xdr:sp macro="" textlink="">
      <xdr:nvSpPr>
        <xdr:cNvPr id="216" name="テキスト ボックス 215"/>
        <xdr:cNvSpPr txBox="1"/>
      </xdr:nvSpPr>
      <xdr:spPr>
        <a:xfrm>
          <a:off x="3733800" y="1380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98287</xdr:rowOff>
    </xdr:from>
    <xdr:to>
      <xdr:col>4</xdr:col>
      <xdr:colOff>533400</xdr:colOff>
      <xdr:row>82</xdr:row>
      <xdr:rowOff>28437</xdr:rowOff>
    </xdr:to>
    <xdr:sp macro="" textlink="">
      <xdr:nvSpPr>
        <xdr:cNvPr id="217" name="円/楕円 216"/>
        <xdr:cNvSpPr/>
      </xdr:nvSpPr>
      <xdr:spPr>
        <a:xfrm>
          <a:off x="3175000" y="139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38614</xdr:rowOff>
    </xdr:from>
    <xdr:ext cx="762000" cy="259045"/>
    <xdr:sp macro="" textlink="">
      <xdr:nvSpPr>
        <xdr:cNvPr id="218" name="テキスト ボックス 217"/>
        <xdr:cNvSpPr txBox="1"/>
      </xdr:nvSpPr>
      <xdr:spPr>
        <a:xfrm>
          <a:off x="2844800" y="1375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14202</xdr:rowOff>
    </xdr:from>
    <xdr:to>
      <xdr:col>3</xdr:col>
      <xdr:colOff>330200</xdr:colOff>
      <xdr:row>81</xdr:row>
      <xdr:rowOff>115802</xdr:rowOff>
    </xdr:to>
    <xdr:sp macro="" textlink="">
      <xdr:nvSpPr>
        <xdr:cNvPr id="219" name="円/楕円 218"/>
        <xdr:cNvSpPr/>
      </xdr:nvSpPr>
      <xdr:spPr>
        <a:xfrm>
          <a:off x="2286000" y="139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125979</xdr:rowOff>
    </xdr:from>
    <xdr:ext cx="762000" cy="259045"/>
    <xdr:sp macro="" textlink="">
      <xdr:nvSpPr>
        <xdr:cNvPr id="220" name="テキスト ボックス 219"/>
        <xdr:cNvSpPr txBox="1"/>
      </xdr:nvSpPr>
      <xdr:spPr>
        <a:xfrm>
          <a:off x="1955800" y="136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118,871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168818</xdr:rowOff>
    </xdr:from>
    <xdr:to>
      <xdr:col>2</xdr:col>
      <xdr:colOff>127000</xdr:colOff>
      <xdr:row>81</xdr:row>
      <xdr:rowOff>98968</xdr:rowOff>
    </xdr:to>
    <xdr:sp macro="" textlink="">
      <xdr:nvSpPr>
        <xdr:cNvPr id="221" name="円/楕円 220"/>
        <xdr:cNvSpPr/>
      </xdr:nvSpPr>
      <xdr:spPr>
        <a:xfrm>
          <a:off x="1397000" y="138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109145</xdr:rowOff>
    </xdr:from>
    <xdr:ext cx="762000" cy="259045"/>
    <xdr:sp macro="" textlink="">
      <xdr:nvSpPr>
        <xdr:cNvPr id="222" name="テキスト ボックス 221"/>
        <xdr:cNvSpPr txBox="1"/>
      </xdr:nvSpPr>
      <xdr:spPr>
        <a:xfrm>
          <a:off x="1066800" y="136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2.4</a:t>
          </a:r>
          <a:r>
            <a:rPr kumimoji="1" lang="ja-JP" altLang="en-US" sz="1300">
              <a:latin typeface="ＭＳ Ｐゴシック"/>
            </a:rPr>
            <a:t>ポイントの増となっている。要因としては人事院勧告に基づき給与水準の引き上げ等を実施していることによる。類似団体と比較しても大きな差異はなく中位に位置している。平成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日より</a:t>
          </a:r>
          <a:r>
            <a:rPr kumimoji="1" lang="en-US" altLang="ja-JP" sz="1300">
              <a:latin typeface="ＭＳ Ｐゴシック"/>
            </a:rPr>
            <a:t>55</a:t>
          </a:r>
          <a:r>
            <a:rPr kumimoji="1" lang="ja-JP" altLang="en-US" sz="1300">
              <a:latin typeface="ＭＳ Ｐゴシック"/>
            </a:rPr>
            <a:t>歳以上の職員の昇給を原則停止するなど給与水準の適正化に努めてきた。今後も引き続き人事評価制度などにより給与の適正な管理に努める。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97064</xdr:rowOff>
    </xdr:from>
    <xdr:to>
      <xdr:col>24</xdr:col>
      <xdr:colOff>558800</xdr:colOff>
      <xdr:row>87</xdr:row>
      <xdr:rowOff>113998</xdr:rowOff>
    </xdr:to>
    <xdr:cxnSp macro="">
      <xdr:nvCxnSpPr>
        <xdr:cNvPr id="253" name="直線コネクタ 252"/>
        <xdr:cNvCxnSpPr/>
      </xdr:nvCxnSpPr>
      <xdr:spPr>
        <a:xfrm flipV="1">
          <a:off x="17018000" y="13984514"/>
          <a:ext cx="0" cy="1045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86075</xdr:rowOff>
    </xdr:from>
    <xdr:ext cx="762000" cy="259045"/>
    <xdr:sp macro="" textlink="">
      <xdr:nvSpPr>
        <xdr:cNvPr id="254" name="給与水準   （国との比較）最小値テキスト"/>
        <xdr:cNvSpPr txBox="1"/>
      </xdr:nvSpPr>
      <xdr:spPr>
        <a:xfrm>
          <a:off x="17106900" y="1500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87</xdr:row>
      <xdr:rowOff>113998</xdr:rowOff>
    </xdr:from>
    <xdr:to>
      <xdr:col>24</xdr:col>
      <xdr:colOff>647700</xdr:colOff>
      <xdr:row>87</xdr:row>
      <xdr:rowOff>113998</xdr:rowOff>
    </xdr:to>
    <xdr:cxnSp macro="">
      <xdr:nvCxnSpPr>
        <xdr:cNvPr id="255" name="直線コネクタ 254"/>
        <xdr:cNvCxnSpPr/>
      </xdr:nvCxnSpPr>
      <xdr:spPr>
        <a:xfrm>
          <a:off x="16929100" y="1503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11991</xdr:rowOff>
    </xdr:from>
    <xdr:ext cx="762000" cy="259045"/>
    <xdr:sp macro="" textlink="">
      <xdr:nvSpPr>
        <xdr:cNvPr id="256" name="給与水準   （国との比較）最大値テキスト"/>
        <xdr:cNvSpPr txBox="1"/>
      </xdr:nvSpPr>
      <xdr:spPr>
        <a:xfrm>
          <a:off x="17106900" y="1372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97064</xdr:rowOff>
    </xdr:from>
    <xdr:to>
      <xdr:col>24</xdr:col>
      <xdr:colOff>647700</xdr:colOff>
      <xdr:row>81</xdr:row>
      <xdr:rowOff>97064</xdr:rowOff>
    </xdr:to>
    <xdr:cxnSp macro="">
      <xdr:nvCxnSpPr>
        <xdr:cNvPr id="257" name="直線コネクタ 256"/>
        <xdr:cNvCxnSpPr/>
      </xdr:nvCxnSpPr>
      <xdr:spPr>
        <a:xfrm>
          <a:off x="16929100" y="1398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84</xdr:row>
      <xdr:rowOff>30843</xdr:rowOff>
    </xdr:to>
    <xdr:cxnSp macro="">
      <xdr:nvCxnSpPr>
        <xdr:cNvPr id="258" name="直線コネクタ 257"/>
        <xdr:cNvCxnSpPr/>
      </xdr:nvCxnSpPr>
      <xdr:spPr>
        <a:xfrm>
          <a:off x="16179800" y="14156871"/>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156529</xdr:rowOff>
    </xdr:from>
    <xdr:ext cx="762000" cy="259045"/>
    <xdr:sp macro="" textlink="">
      <xdr:nvSpPr>
        <xdr:cNvPr id="259" name="給与水準   （国との比較）平均値テキスト"/>
        <xdr:cNvSpPr txBox="1"/>
      </xdr:nvSpPr>
      <xdr:spPr>
        <a:xfrm>
          <a:off x="17106900" y="1421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0" name="フローチャート : 判断 259"/>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81</xdr:row>
      <xdr:rowOff>85573</xdr:rowOff>
    </xdr:from>
    <xdr:to>
      <xdr:col>23</xdr:col>
      <xdr:colOff>406400</xdr:colOff>
      <xdr:row>82</xdr:row>
      <xdr:rowOff>97971</xdr:rowOff>
    </xdr:to>
    <xdr:cxnSp macro="">
      <xdr:nvCxnSpPr>
        <xdr:cNvPr id="261" name="直線コネクタ 260"/>
        <xdr:cNvCxnSpPr/>
      </xdr:nvCxnSpPr>
      <xdr:spPr>
        <a:xfrm>
          <a:off x="15290800" y="1397302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62" name="フローチャート : 判断 261"/>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84</xdr:row>
      <xdr:rowOff>31948</xdr:rowOff>
    </xdr:from>
    <xdr:ext cx="736600" cy="259045"/>
    <xdr:sp macro="" textlink="">
      <xdr:nvSpPr>
        <xdr:cNvPr id="263" name="テキスト ボックス 262"/>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85573</xdr:rowOff>
    </xdr:from>
    <xdr:to>
      <xdr:col>22</xdr:col>
      <xdr:colOff>203200</xdr:colOff>
      <xdr:row>81</xdr:row>
      <xdr:rowOff>166007</xdr:rowOff>
    </xdr:to>
    <xdr:cxnSp macro="">
      <xdr:nvCxnSpPr>
        <xdr:cNvPr id="264" name="直線コネクタ 263"/>
        <xdr:cNvCxnSpPr/>
      </xdr:nvCxnSpPr>
      <xdr:spPr>
        <a:xfrm flipV="1">
          <a:off x="14401800" y="139730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111475</xdr:rowOff>
    </xdr:from>
    <xdr:ext cx="762000" cy="259045"/>
    <xdr:sp macro="" textlink="">
      <xdr:nvSpPr>
        <xdr:cNvPr id="266" name="テキスト ボックス 265"/>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166007</xdr:rowOff>
    </xdr:from>
    <xdr:to>
      <xdr:col>21</xdr:col>
      <xdr:colOff>0</xdr:colOff>
      <xdr:row>88</xdr:row>
      <xdr:rowOff>137886</xdr:rowOff>
    </xdr:to>
    <xdr:cxnSp macro="">
      <xdr:nvCxnSpPr>
        <xdr:cNvPr id="267" name="直線コネクタ 266"/>
        <xdr:cNvCxnSpPr/>
      </xdr:nvCxnSpPr>
      <xdr:spPr>
        <a:xfrm flipV="1">
          <a:off x="13512800" y="14053457"/>
          <a:ext cx="889000" cy="117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8" name="フローチャート : 判断 267"/>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83</xdr:row>
      <xdr:rowOff>111475</xdr:rowOff>
    </xdr:from>
    <xdr:ext cx="762000" cy="259045"/>
    <xdr:sp macro="" textlink="">
      <xdr:nvSpPr>
        <xdr:cNvPr id="269" name="テキスト ボックス 268"/>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123570</xdr:rowOff>
    </xdr:from>
    <xdr:ext cx="762000" cy="259045"/>
    <xdr:sp macro="" textlink="">
      <xdr:nvSpPr>
        <xdr:cNvPr id="278"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9" name="円/楕円 278"/>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80</xdr:row>
      <xdr:rowOff>158948</xdr:rowOff>
    </xdr:from>
    <xdr:ext cx="736600" cy="259045"/>
    <xdr:sp macro="" textlink="">
      <xdr:nvSpPr>
        <xdr:cNvPr id="280" name="テキスト ボックス 279"/>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34773</xdr:rowOff>
    </xdr:from>
    <xdr:to>
      <xdr:col>22</xdr:col>
      <xdr:colOff>254000</xdr:colOff>
      <xdr:row>81</xdr:row>
      <xdr:rowOff>136373</xdr:rowOff>
    </xdr:to>
    <xdr:sp macro="" textlink="">
      <xdr:nvSpPr>
        <xdr:cNvPr id="281" name="円/楕円 280"/>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79</xdr:row>
      <xdr:rowOff>146550</xdr:rowOff>
    </xdr:from>
    <xdr:ext cx="762000" cy="259045"/>
    <xdr:sp macro="" textlink="">
      <xdr:nvSpPr>
        <xdr:cNvPr id="282" name="テキスト ボックス 281"/>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115207</xdr:rowOff>
    </xdr:from>
    <xdr:to>
      <xdr:col>21</xdr:col>
      <xdr:colOff>50800</xdr:colOff>
      <xdr:row>82</xdr:row>
      <xdr:rowOff>45357</xdr:rowOff>
    </xdr:to>
    <xdr:sp macro="" textlink="">
      <xdr:nvSpPr>
        <xdr:cNvPr id="283" name="円/楕円 282"/>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80</xdr:row>
      <xdr:rowOff>55534</xdr:rowOff>
    </xdr:from>
    <xdr:ext cx="762000" cy="259045"/>
    <xdr:sp macro="" textlink="">
      <xdr:nvSpPr>
        <xdr:cNvPr id="284" name="テキスト ボックス 283"/>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5" name="円/楕円 284"/>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89</xdr:row>
      <xdr:rowOff>2013</xdr:rowOff>
    </xdr:from>
    <xdr:ext cx="762000" cy="259045"/>
    <xdr:sp macro="" textlink="">
      <xdr:nvSpPr>
        <xdr:cNvPr id="286" name="テキスト ボックス 285"/>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に伴い人口千人当たり職員数は増加傾向になっている。計画的に定員管理をして、職員数は町制発足後年々減ってきたものの近年は職員数はほぼ横ばいになっている。類似団体と比較しても中位に位置している。今後は再任用職員の積極的活用と職員採用数の平準化等の対策をとり、適正な定員管理に努める。</a:t>
          </a:r>
        </a:p>
      </xdr:txBody>
    </xdr:sp>
    <xdr:clientData/>
  </xdr:twoCellAnchor>
  <xdr:oneCellAnchor>
    <xdr:from>
      <xdr:col>18</xdr:col>
      <xdr:colOff>454025</xdr:colOff>
      <xdr:row>54</xdr:row>
      <xdr:rowOff>139700</xdr:rowOff>
    </xdr:from>
    <xdr:ext cx="349839" cy="225703"/>
    <xdr:sp macro="" textlink="">
      <xdr:nvSpPr>
        <xdr:cNvPr id="300" name="テキスト ボックス 299"/>
        <xdr:cNvSpPr txBox="1"/>
      </xdr:nvSpPr>
      <xdr:spPr>
        <a:xfrm>
          <a:off x="12851179" y="963539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6" name="直線コネクタ 315"/>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7"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8" name="直線コネクタ 317"/>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9"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20" name="直線コネクタ 319"/>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26881</xdr:rowOff>
    </xdr:from>
    <xdr:to>
      <xdr:col>24</xdr:col>
      <xdr:colOff>558800</xdr:colOff>
      <xdr:row>61</xdr:row>
      <xdr:rowOff>73801</xdr:rowOff>
    </xdr:to>
    <xdr:cxnSp macro="">
      <xdr:nvCxnSpPr>
        <xdr:cNvPr id="321" name="直線コネクタ 320"/>
        <xdr:cNvCxnSpPr/>
      </xdr:nvCxnSpPr>
      <xdr:spPr>
        <a:xfrm>
          <a:off x="16179800" y="10485331"/>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68808</xdr:rowOff>
    </xdr:from>
    <xdr:ext cx="762000" cy="259045"/>
    <xdr:sp macro="" textlink="">
      <xdr:nvSpPr>
        <xdr:cNvPr id="322" name="定員管理の状況平均値テキスト"/>
        <xdr:cNvSpPr txBox="1"/>
      </xdr:nvSpPr>
      <xdr:spPr>
        <a:xfrm>
          <a:off x="17106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3" name="フローチャート : 判断 322"/>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61</xdr:row>
      <xdr:rowOff>9454</xdr:rowOff>
    </xdr:from>
    <xdr:to>
      <xdr:col>23</xdr:col>
      <xdr:colOff>406400</xdr:colOff>
      <xdr:row>61</xdr:row>
      <xdr:rowOff>26881</xdr:rowOff>
    </xdr:to>
    <xdr:cxnSp macro="">
      <xdr:nvCxnSpPr>
        <xdr:cNvPr id="324" name="直線コネクタ 323"/>
        <xdr:cNvCxnSpPr/>
      </xdr:nvCxnSpPr>
      <xdr:spPr>
        <a:xfrm>
          <a:off x="15290800" y="1046790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5" name="フローチャート : 判断 324"/>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27746</xdr:rowOff>
    </xdr:from>
    <xdr:ext cx="736600" cy="259045"/>
    <xdr:sp macro="" textlink="">
      <xdr:nvSpPr>
        <xdr:cNvPr id="326" name="テキスト ボックス 325"/>
        <xdr:cNvSpPr txBox="1"/>
      </xdr:nvSpPr>
      <xdr:spPr>
        <a:xfrm>
          <a:off x="15798800" y="106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61</xdr:row>
      <xdr:rowOff>9454</xdr:rowOff>
    </xdr:to>
    <xdr:cxnSp macro="">
      <xdr:nvCxnSpPr>
        <xdr:cNvPr id="327" name="直線コネクタ 326"/>
        <xdr:cNvCxnSpPr/>
      </xdr:nvCxnSpPr>
      <xdr:spPr>
        <a:xfrm>
          <a:off x="14401800" y="10433050"/>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32385</xdr:rowOff>
    </xdr:from>
    <xdr:to>
      <xdr:col>22</xdr:col>
      <xdr:colOff>254000</xdr:colOff>
      <xdr:row>61</xdr:row>
      <xdr:rowOff>133985</xdr:rowOff>
    </xdr:to>
    <xdr:sp macro="" textlink="">
      <xdr:nvSpPr>
        <xdr:cNvPr id="328" name="フローチャート : 判断 327"/>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118762</xdr:rowOff>
    </xdr:from>
    <xdr:ext cx="762000" cy="259045"/>
    <xdr:sp macro="" textlink="">
      <xdr:nvSpPr>
        <xdr:cNvPr id="329" name="テキスト ボックス 328"/>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108514</xdr:rowOff>
    </xdr:from>
    <xdr:to>
      <xdr:col>21</xdr:col>
      <xdr:colOff>0</xdr:colOff>
      <xdr:row>60</xdr:row>
      <xdr:rowOff>146050</xdr:rowOff>
    </xdr:to>
    <xdr:cxnSp macro="">
      <xdr:nvCxnSpPr>
        <xdr:cNvPr id="330" name="直線コネクタ 329"/>
        <xdr:cNvCxnSpPr/>
      </xdr:nvCxnSpPr>
      <xdr:spPr>
        <a:xfrm>
          <a:off x="13512800" y="10395514"/>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29704</xdr:rowOff>
    </xdr:from>
    <xdr:to>
      <xdr:col>21</xdr:col>
      <xdr:colOff>50800</xdr:colOff>
      <xdr:row>61</xdr:row>
      <xdr:rowOff>131304</xdr:rowOff>
    </xdr:to>
    <xdr:sp macro="" textlink="">
      <xdr:nvSpPr>
        <xdr:cNvPr id="331" name="フローチャート : 判断 330"/>
        <xdr:cNvSpPr/>
      </xdr:nvSpPr>
      <xdr:spPr>
        <a:xfrm>
          <a:off x="14351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116081</xdr:rowOff>
    </xdr:from>
    <xdr:ext cx="762000" cy="259045"/>
    <xdr:sp macro="" textlink="">
      <xdr:nvSpPr>
        <xdr:cNvPr id="332" name="テキスト ボックス 331"/>
        <xdr:cNvSpPr txBox="1"/>
      </xdr:nvSpPr>
      <xdr:spPr>
        <a:xfrm>
          <a:off x="14020800" y="105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36406</xdr:rowOff>
    </xdr:from>
    <xdr:to>
      <xdr:col>19</xdr:col>
      <xdr:colOff>533400</xdr:colOff>
      <xdr:row>61</xdr:row>
      <xdr:rowOff>138006</xdr:rowOff>
    </xdr:to>
    <xdr:sp macro="" textlink="">
      <xdr:nvSpPr>
        <xdr:cNvPr id="333" name="フローチャート : 判断 332"/>
        <xdr:cNvSpPr/>
      </xdr:nvSpPr>
      <xdr:spPr>
        <a:xfrm>
          <a:off x="13462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122783</xdr:rowOff>
    </xdr:from>
    <xdr:ext cx="762000" cy="259045"/>
    <xdr:sp macro="" textlink="">
      <xdr:nvSpPr>
        <xdr:cNvPr id="334" name="テキスト ボックス 333"/>
        <xdr:cNvSpPr txBox="1"/>
      </xdr:nvSpPr>
      <xdr:spPr>
        <a:xfrm>
          <a:off x="13131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23001</xdr:rowOff>
    </xdr:from>
    <xdr:to>
      <xdr:col>24</xdr:col>
      <xdr:colOff>609600</xdr:colOff>
      <xdr:row>61</xdr:row>
      <xdr:rowOff>124601</xdr:rowOff>
    </xdr:to>
    <xdr:sp macro="" textlink="">
      <xdr:nvSpPr>
        <xdr:cNvPr id="340" name="円/楕円 339"/>
        <xdr:cNvSpPr/>
      </xdr:nvSpPr>
      <xdr:spPr>
        <a:xfrm>
          <a:off x="16967200" y="104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60</xdr:row>
      <xdr:rowOff>39528</xdr:rowOff>
    </xdr:from>
    <xdr:ext cx="762000" cy="259045"/>
    <xdr:sp macro="" textlink="">
      <xdr:nvSpPr>
        <xdr:cNvPr id="341" name="定員管理の状況該当値テキスト"/>
        <xdr:cNvSpPr txBox="1"/>
      </xdr:nvSpPr>
      <xdr:spPr>
        <a:xfrm>
          <a:off x="17106900" y="1032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147531</xdr:rowOff>
    </xdr:from>
    <xdr:to>
      <xdr:col>23</xdr:col>
      <xdr:colOff>457200</xdr:colOff>
      <xdr:row>61</xdr:row>
      <xdr:rowOff>77681</xdr:rowOff>
    </xdr:to>
    <xdr:sp macro="" textlink="">
      <xdr:nvSpPr>
        <xdr:cNvPr id="342" name="円/楕円 341"/>
        <xdr:cNvSpPr/>
      </xdr:nvSpPr>
      <xdr:spPr>
        <a:xfrm>
          <a:off x="16129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87858</xdr:rowOff>
    </xdr:from>
    <xdr:ext cx="736600" cy="259045"/>
    <xdr:sp macro="" textlink="">
      <xdr:nvSpPr>
        <xdr:cNvPr id="343" name="テキスト ボックス 342"/>
        <xdr:cNvSpPr txBox="1"/>
      </xdr:nvSpPr>
      <xdr:spPr>
        <a:xfrm>
          <a:off x="15798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130104</xdr:rowOff>
    </xdr:from>
    <xdr:to>
      <xdr:col>22</xdr:col>
      <xdr:colOff>254000</xdr:colOff>
      <xdr:row>61</xdr:row>
      <xdr:rowOff>60254</xdr:rowOff>
    </xdr:to>
    <xdr:sp macro="" textlink="">
      <xdr:nvSpPr>
        <xdr:cNvPr id="344" name="円/楕円 343"/>
        <xdr:cNvSpPr/>
      </xdr:nvSpPr>
      <xdr:spPr>
        <a:xfrm>
          <a:off x="15240000" y="10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70431</xdr:rowOff>
    </xdr:from>
    <xdr:ext cx="762000" cy="259045"/>
    <xdr:sp macro="" textlink="">
      <xdr:nvSpPr>
        <xdr:cNvPr id="345" name="テキスト ボックス 344"/>
        <xdr:cNvSpPr txBox="1"/>
      </xdr:nvSpPr>
      <xdr:spPr>
        <a:xfrm>
          <a:off x="14909800" y="1018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6" name="円/楕円 345"/>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35577</xdr:rowOff>
    </xdr:from>
    <xdr:ext cx="762000" cy="259045"/>
    <xdr:sp macro="" textlink="">
      <xdr:nvSpPr>
        <xdr:cNvPr id="347" name="テキスト ボックス 346"/>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57714</xdr:rowOff>
    </xdr:from>
    <xdr:to>
      <xdr:col>19</xdr:col>
      <xdr:colOff>533400</xdr:colOff>
      <xdr:row>60</xdr:row>
      <xdr:rowOff>159314</xdr:rowOff>
    </xdr:to>
    <xdr:sp macro="" textlink="">
      <xdr:nvSpPr>
        <xdr:cNvPr id="348" name="円/楕円 347"/>
        <xdr:cNvSpPr/>
      </xdr:nvSpPr>
      <xdr:spPr>
        <a:xfrm>
          <a:off x="13462000" y="103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169491</xdr:rowOff>
    </xdr:from>
    <xdr:ext cx="762000" cy="259045"/>
    <xdr:sp macro="" textlink="">
      <xdr:nvSpPr>
        <xdr:cNvPr id="349" name="テキスト ボックス 348"/>
        <xdr:cNvSpPr txBox="1"/>
      </xdr:nvSpPr>
      <xdr:spPr>
        <a:xfrm>
          <a:off x="13131800" y="1011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度の臨時財政対策債の発行により公債費決算額は増えていくものの交付税算入額も増えているため、実質公債費比率は減少傾向にある。また、事業債についても歴年交付税措置がある地方債を優先して借入するように取り組んできたことも要因として考えられる。ただし、今後は</a:t>
          </a:r>
          <a:r>
            <a:rPr kumimoji="1" lang="ja-JP" altLang="ja-JP" sz="1300">
              <a:solidFill>
                <a:schemeClr val="dk1"/>
              </a:solidFill>
              <a:latin typeface="+mn-lt"/>
              <a:ea typeface="+mn-ea"/>
              <a:cs typeface="+mn-cs"/>
            </a:rPr>
            <a:t>公共施設の更新</a:t>
          </a:r>
          <a:r>
            <a:rPr kumimoji="1" lang="ja-JP" altLang="en-US" sz="1300">
              <a:solidFill>
                <a:schemeClr val="dk1"/>
              </a:solidFill>
              <a:latin typeface="+mn-lt"/>
              <a:ea typeface="+mn-ea"/>
              <a:cs typeface="+mn-cs"/>
            </a:rPr>
            <a:t>など</a:t>
          </a:r>
          <a:r>
            <a:rPr kumimoji="1" lang="ja-JP" altLang="ja-JP" sz="1300">
              <a:solidFill>
                <a:schemeClr val="dk1"/>
              </a:solidFill>
              <a:latin typeface="+mn-lt"/>
              <a:ea typeface="+mn-ea"/>
              <a:cs typeface="+mn-cs"/>
            </a:rPr>
            <a:t>大規模事業が見込まれているため、引き続き中長期財政計画などを立てて、適切な財政運営に努める</a:t>
          </a:r>
          <a:r>
            <a:rPr kumimoji="1" lang="ja-JP" altLang="en-US" sz="1300">
              <a:solidFill>
                <a:schemeClr val="dk1"/>
              </a:solidFill>
              <a:latin typeface="+mn-lt"/>
              <a:ea typeface="+mn-ea"/>
              <a:cs typeface="+mn-cs"/>
            </a:rPr>
            <a:t>。</a:t>
          </a:r>
          <a:endParaRPr kumimoji="1" lang="en-US" altLang="ja-JP" sz="1300">
            <a:solidFill>
              <a:schemeClr val="dk1"/>
            </a:solidFill>
            <a:latin typeface="+mn-lt"/>
            <a:ea typeface="+mn-ea"/>
            <a:cs typeface="+mn-cs"/>
          </a:endParaRPr>
        </a:p>
      </xdr:txBody>
    </xdr:sp>
    <xdr:clientData/>
  </xdr:twoCellAnchor>
  <xdr:oneCellAnchor>
    <xdr:from>
      <xdr:col>18</xdr:col>
      <xdr:colOff>454025</xdr:colOff>
      <xdr:row>32</xdr:row>
      <xdr:rowOff>101600</xdr:rowOff>
    </xdr:from>
    <xdr:ext cx="298543" cy="225703"/>
    <xdr:sp macro="" textlink="">
      <xdr:nvSpPr>
        <xdr:cNvPr id="363" name="テキスト ボックス 362"/>
        <xdr:cNvSpPr txBox="1"/>
      </xdr:nvSpPr>
      <xdr:spPr>
        <a:xfrm>
          <a:off x="12851179" y="572867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9" name="直線コネクタ 378"/>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80"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81" name="直線コネクタ 380"/>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2"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3" name="直線コネクタ 382"/>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35278</xdr:rowOff>
    </xdr:from>
    <xdr:to>
      <xdr:col>24</xdr:col>
      <xdr:colOff>558800</xdr:colOff>
      <xdr:row>36</xdr:row>
      <xdr:rowOff>48683</xdr:rowOff>
    </xdr:to>
    <xdr:cxnSp macro="">
      <xdr:nvCxnSpPr>
        <xdr:cNvPr id="384" name="直線コネクタ 383"/>
        <xdr:cNvCxnSpPr/>
      </xdr:nvCxnSpPr>
      <xdr:spPr>
        <a:xfrm flipV="1">
          <a:off x="16179800" y="62074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61682</xdr:rowOff>
    </xdr:from>
    <xdr:ext cx="762000" cy="259045"/>
    <xdr:sp macro="" textlink="">
      <xdr:nvSpPr>
        <xdr:cNvPr id="385"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6" name="フローチャート : 判断 385"/>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36</xdr:row>
      <xdr:rowOff>48683</xdr:rowOff>
    </xdr:from>
    <xdr:to>
      <xdr:col>23</xdr:col>
      <xdr:colOff>406400</xdr:colOff>
      <xdr:row>36</xdr:row>
      <xdr:rowOff>115711</xdr:rowOff>
    </xdr:to>
    <xdr:cxnSp macro="">
      <xdr:nvCxnSpPr>
        <xdr:cNvPr id="387" name="直線コネクタ 386"/>
        <xdr:cNvCxnSpPr/>
      </xdr:nvCxnSpPr>
      <xdr:spPr>
        <a:xfrm flipV="1">
          <a:off x="15290800" y="622088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8" name="フローチャート : 判断 387"/>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41</xdr:row>
      <xdr:rowOff>138588</xdr:rowOff>
    </xdr:from>
    <xdr:ext cx="736600" cy="259045"/>
    <xdr:sp macro="" textlink="">
      <xdr:nvSpPr>
        <xdr:cNvPr id="389" name="テキスト ボックス 388"/>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115711</xdr:rowOff>
    </xdr:from>
    <xdr:to>
      <xdr:col>22</xdr:col>
      <xdr:colOff>203200</xdr:colOff>
      <xdr:row>37</xdr:row>
      <xdr:rowOff>91722</xdr:rowOff>
    </xdr:to>
    <xdr:cxnSp macro="">
      <xdr:nvCxnSpPr>
        <xdr:cNvPr id="390" name="直線コネクタ 389"/>
        <xdr:cNvCxnSpPr/>
      </xdr:nvCxnSpPr>
      <xdr:spPr>
        <a:xfrm flipV="1">
          <a:off x="14401800" y="628791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92428</xdr:rowOff>
    </xdr:from>
    <xdr:to>
      <xdr:col>22</xdr:col>
      <xdr:colOff>254000</xdr:colOff>
      <xdr:row>42</xdr:row>
      <xdr:rowOff>22578</xdr:rowOff>
    </xdr:to>
    <xdr:sp macro="" textlink="">
      <xdr:nvSpPr>
        <xdr:cNvPr id="391" name="フローチャート : 判断 390"/>
        <xdr:cNvSpPr/>
      </xdr:nvSpPr>
      <xdr:spPr>
        <a:xfrm>
          <a:off x="15240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7355</xdr:rowOff>
    </xdr:from>
    <xdr:ext cx="762000" cy="259045"/>
    <xdr:sp macro="" textlink="">
      <xdr:nvSpPr>
        <xdr:cNvPr id="392" name="テキスト ボックス 391"/>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91722</xdr:rowOff>
    </xdr:from>
    <xdr:to>
      <xdr:col>21</xdr:col>
      <xdr:colOff>0</xdr:colOff>
      <xdr:row>38</xdr:row>
      <xdr:rowOff>40922</xdr:rowOff>
    </xdr:to>
    <xdr:cxnSp macro="">
      <xdr:nvCxnSpPr>
        <xdr:cNvPr id="393" name="直線コネクタ 392"/>
        <xdr:cNvCxnSpPr/>
      </xdr:nvCxnSpPr>
      <xdr:spPr>
        <a:xfrm flipV="1">
          <a:off x="13512800" y="64353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94" name="フローチャート : 判断 393"/>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10177</xdr:rowOff>
    </xdr:from>
    <xdr:ext cx="762000" cy="259045"/>
    <xdr:sp macro="" textlink="">
      <xdr:nvSpPr>
        <xdr:cNvPr id="395" name="テキスト ボックス 394"/>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57855</xdr:rowOff>
    </xdr:from>
    <xdr:to>
      <xdr:col>19</xdr:col>
      <xdr:colOff>533400</xdr:colOff>
      <xdr:row>43</xdr:row>
      <xdr:rowOff>159455</xdr:rowOff>
    </xdr:to>
    <xdr:sp macro="" textlink="">
      <xdr:nvSpPr>
        <xdr:cNvPr id="396" name="フローチャート : 判断 395"/>
        <xdr:cNvSpPr/>
      </xdr:nvSpPr>
      <xdr:spPr>
        <a:xfrm>
          <a:off x="13462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144232</xdr:rowOff>
    </xdr:from>
    <xdr:ext cx="762000" cy="259045"/>
    <xdr:sp macro="" textlink="">
      <xdr:nvSpPr>
        <xdr:cNvPr id="397" name="テキスト ボックス 396"/>
        <xdr:cNvSpPr txBox="1"/>
      </xdr:nvSpPr>
      <xdr:spPr>
        <a:xfrm>
          <a:off x="13131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155928</xdr:rowOff>
    </xdr:from>
    <xdr:to>
      <xdr:col>24</xdr:col>
      <xdr:colOff>609600</xdr:colOff>
      <xdr:row>36</xdr:row>
      <xdr:rowOff>86078</xdr:rowOff>
    </xdr:to>
    <xdr:sp macro="" textlink="">
      <xdr:nvSpPr>
        <xdr:cNvPr id="403" name="円/楕円 402"/>
        <xdr:cNvSpPr/>
      </xdr:nvSpPr>
      <xdr:spPr>
        <a:xfrm>
          <a:off x="169672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35</xdr:row>
      <xdr:rowOff>77205</xdr:rowOff>
    </xdr:from>
    <xdr:ext cx="762000" cy="259045"/>
    <xdr:sp macro="" textlink="">
      <xdr:nvSpPr>
        <xdr:cNvPr id="404" name="公債費負担の状況該当値テキスト"/>
        <xdr:cNvSpPr txBox="1"/>
      </xdr:nvSpPr>
      <xdr:spPr>
        <a:xfrm>
          <a:off x="17106900" y="607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169333</xdr:rowOff>
    </xdr:from>
    <xdr:to>
      <xdr:col>23</xdr:col>
      <xdr:colOff>457200</xdr:colOff>
      <xdr:row>36</xdr:row>
      <xdr:rowOff>99483</xdr:rowOff>
    </xdr:to>
    <xdr:sp macro="" textlink="">
      <xdr:nvSpPr>
        <xdr:cNvPr id="405" name="円/楕円 404"/>
        <xdr:cNvSpPr/>
      </xdr:nvSpPr>
      <xdr:spPr>
        <a:xfrm>
          <a:off x="16129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34</xdr:row>
      <xdr:rowOff>109660</xdr:rowOff>
    </xdr:from>
    <xdr:ext cx="736600" cy="259045"/>
    <xdr:sp macro="" textlink="">
      <xdr:nvSpPr>
        <xdr:cNvPr id="406" name="テキスト ボックス 405"/>
        <xdr:cNvSpPr txBox="1"/>
      </xdr:nvSpPr>
      <xdr:spPr>
        <a:xfrm>
          <a:off x="15798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64911</xdr:rowOff>
    </xdr:from>
    <xdr:to>
      <xdr:col>22</xdr:col>
      <xdr:colOff>254000</xdr:colOff>
      <xdr:row>36</xdr:row>
      <xdr:rowOff>166511</xdr:rowOff>
    </xdr:to>
    <xdr:sp macro="" textlink="">
      <xdr:nvSpPr>
        <xdr:cNvPr id="407" name="円/楕円 406"/>
        <xdr:cNvSpPr/>
      </xdr:nvSpPr>
      <xdr:spPr>
        <a:xfrm>
          <a:off x="15240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35</xdr:row>
      <xdr:rowOff>5238</xdr:rowOff>
    </xdr:from>
    <xdr:ext cx="762000" cy="259045"/>
    <xdr:sp macro="" textlink="">
      <xdr:nvSpPr>
        <xdr:cNvPr id="408" name="テキスト ボックス 407"/>
        <xdr:cNvSpPr txBox="1"/>
      </xdr:nvSpPr>
      <xdr:spPr>
        <a:xfrm>
          <a:off x="14909800" y="60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40922</xdr:rowOff>
    </xdr:from>
    <xdr:to>
      <xdr:col>21</xdr:col>
      <xdr:colOff>50800</xdr:colOff>
      <xdr:row>37</xdr:row>
      <xdr:rowOff>142522</xdr:rowOff>
    </xdr:to>
    <xdr:sp macro="" textlink="">
      <xdr:nvSpPr>
        <xdr:cNvPr id="409" name="円/楕円 408"/>
        <xdr:cNvSpPr/>
      </xdr:nvSpPr>
      <xdr:spPr>
        <a:xfrm>
          <a:off x="143510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35</xdr:row>
      <xdr:rowOff>152699</xdr:rowOff>
    </xdr:from>
    <xdr:ext cx="762000" cy="259045"/>
    <xdr:sp macro="" textlink="">
      <xdr:nvSpPr>
        <xdr:cNvPr id="410" name="テキスト ボックス 409"/>
        <xdr:cNvSpPr txBox="1"/>
      </xdr:nvSpPr>
      <xdr:spPr>
        <a:xfrm>
          <a:off x="14020800" y="615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161572</xdr:rowOff>
    </xdr:from>
    <xdr:to>
      <xdr:col>19</xdr:col>
      <xdr:colOff>533400</xdr:colOff>
      <xdr:row>38</xdr:row>
      <xdr:rowOff>91722</xdr:rowOff>
    </xdr:to>
    <xdr:sp macro="" textlink="">
      <xdr:nvSpPr>
        <xdr:cNvPr id="411" name="円/楕円 410"/>
        <xdr:cNvSpPr/>
      </xdr:nvSpPr>
      <xdr:spPr>
        <a:xfrm>
          <a:off x="13462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36</xdr:row>
      <xdr:rowOff>101899</xdr:rowOff>
    </xdr:from>
    <xdr:ext cx="762000" cy="259045"/>
    <xdr:sp macro="" textlink="">
      <xdr:nvSpPr>
        <xdr:cNvPr id="412" name="テキスト ボックス 411"/>
        <xdr:cNvSpPr txBox="1"/>
      </xdr:nvSpPr>
      <xdr:spPr>
        <a:xfrm>
          <a:off x="13131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latin typeface="ＭＳ Ｐゴシック"/>
            </a:rPr>
            <a:t>　将来負担比率は平成</a:t>
          </a:r>
          <a:r>
            <a:rPr kumimoji="1" lang="en-US" altLang="ja-JP" sz="1100">
              <a:latin typeface="ＭＳ Ｐゴシック"/>
            </a:rPr>
            <a:t>27</a:t>
          </a:r>
          <a:r>
            <a:rPr kumimoji="1" lang="ja-JP" altLang="en-US" sz="1100">
              <a:latin typeface="ＭＳ Ｐゴシック"/>
            </a:rPr>
            <a:t>年度と比較して</a:t>
          </a:r>
          <a:r>
            <a:rPr kumimoji="1" lang="en-US" altLang="ja-JP" sz="1100">
              <a:latin typeface="ＭＳ Ｐゴシック"/>
            </a:rPr>
            <a:t>2.8</a:t>
          </a:r>
          <a:r>
            <a:rPr kumimoji="1" lang="ja-JP" altLang="en-US" sz="1100">
              <a:latin typeface="ＭＳ Ｐゴシック"/>
            </a:rPr>
            <a:t>ポイントの減となった。財政調整基金残高が</a:t>
          </a:r>
          <a:r>
            <a:rPr kumimoji="1" lang="en-US" altLang="ja-JP" sz="1100">
              <a:latin typeface="ＭＳ Ｐゴシック"/>
            </a:rPr>
            <a:t>177,187</a:t>
          </a:r>
          <a:r>
            <a:rPr kumimoji="1" lang="ja-JP" altLang="en-US" sz="1100">
              <a:latin typeface="ＭＳ Ｐゴシック"/>
            </a:rPr>
            <a:t>千円増となったこと及び基準財政需要額の公債費の算定額増により将来負担額に充当可能財源等が増えたことが要因となっている。類似団体と比較して中位に位置している。本町よりも将来負担比率が少ない自治体の特徴は、過疎指定を受けているため、交付税算入率が高いこと及び都市計画税を徴収しており、将来充当可能財源として計上していることが挙げられる。本町については公共施設の更新や一部事務組合においても大規模事業が見込まれているため、引き続き中長期財政計画などを立てて、適切な財政運営に努める。</a:t>
          </a:r>
          <a:endParaRPr kumimoji="1" lang="en-US" altLang="ja-JP" sz="1100">
            <a:latin typeface="ＭＳ Ｐゴシック"/>
          </a:endParaRPr>
        </a:p>
      </xdr:txBody>
    </xdr:sp>
    <xdr:clientData/>
  </xdr:twoCellAnchor>
  <xdr:oneCellAnchor>
    <xdr:from>
      <xdr:col>18</xdr:col>
      <xdr:colOff>454025</xdr:colOff>
      <xdr:row>10</xdr:row>
      <xdr:rowOff>73025</xdr:rowOff>
    </xdr:from>
    <xdr:ext cx="298543" cy="225703"/>
    <xdr:sp macro="" textlink="">
      <xdr:nvSpPr>
        <xdr:cNvPr id="426" name="テキスト ボックス 425"/>
        <xdr:cNvSpPr txBox="1"/>
      </xdr:nvSpPr>
      <xdr:spPr>
        <a:xfrm>
          <a:off x="12851179" y="183148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41" name="直線コネクタ 440"/>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2"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3" name="直線コネクタ 442"/>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152682</xdr:rowOff>
    </xdr:from>
    <xdr:to>
      <xdr:col>24</xdr:col>
      <xdr:colOff>558800</xdr:colOff>
      <xdr:row>15</xdr:row>
      <xdr:rowOff>18768</xdr:rowOff>
    </xdr:to>
    <xdr:cxnSp macro="">
      <xdr:nvCxnSpPr>
        <xdr:cNvPr id="446" name="直線コネクタ 445"/>
        <xdr:cNvCxnSpPr/>
      </xdr:nvCxnSpPr>
      <xdr:spPr>
        <a:xfrm flipV="1">
          <a:off x="16179800" y="2552982"/>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7"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8" name="フローチャート : 判断 447"/>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18768</xdr:rowOff>
    </xdr:from>
    <xdr:to>
      <xdr:col>23</xdr:col>
      <xdr:colOff>406400</xdr:colOff>
      <xdr:row>15</xdr:row>
      <xdr:rowOff>38876</xdr:rowOff>
    </xdr:to>
    <xdr:cxnSp macro="">
      <xdr:nvCxnSpPr>
        <xdr:cNvPr id="449" name="直線コネクタ 448"/>
        <xdr:cNvCxnSpPr/>
      </xdr:nvCxnSpPr>
      <xdr:spPr>
        <a:xfrm flipV="1">
          <a:off x="15290800" y="259051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50" name="フローチャート : 判断 449"/>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16</xdr:row>
      <xdr:rowOff>161730</xdr:rowOff>
    </xdr:from>
    <xdr:ext cx="736600" cy="259045"/>
    <xdr:sp macro="" textlink="">
      <xdr:nvSpPr>
        <xdr:cNvPr id="451" name="テキスト ボックス 450"/>
        <xdr:cNvSpPr txBox="1"/>
      </xdr:nvSpPr>
      <xdr:spPr>
        <a:xfrm>
          <a:off x="15798800" y="290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33514</xdr:rowOff>
    </xdr:from>
    <xdr:to>
      <xdr:col>22</xdr:col>
      <xdr:colOff>203200</xdr:colOff>
      <xdr:row>15</xdr:row>
      <xdr:rowOff>38876</xdr:rowOff>
    </xdr:to>
    <xdr:cxnSp macro="">
      <xdr:nvCxnSpPr>
        <xdr:cNvPr id="452" name="直線コネクタ 451"/>
        <xdr:cNvCxnSpPr/>
      </xdr:nvCxnSpPr>
      <xdr:spPr>
        <a:xfrm>
          <a:off x="14401800" y="2605264"/>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33937</xdr:rowOff>
    </xdr:from>
    <xdr:to>
      <xdr:col>22</xdr:col>
      <xdr:colOff>254000</xdr:colOff>
      <xdr:row>17</xdr:row>
      <xdr:rowOff>135537</xdr:rowOff>
    </xdr:to>
    <xdr:sp macro="" textlink="">
      <xdr:nvSpPr>
        <xdr:cNvPr id="453" name="フローチャート : 判断 452"/>
        <xdr:cNvSpPr/>
      </xdr:nvSpPr>
      <xdr:spPr>
        <a:xfrm>
          <a:off x="15240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17</xdr:row>
      <xdr:rowOff>120314</xdr:rowOff>
    </xdr:from>
    <xdr:ext cx="762000" cy="259045"/>
    <xdr:sp macro="" textlink="">
      <xdr:nvSpPr>
        <xdr:cNvPr id="454" name="テキスト ボックス 453"/>
        <xdr:cNvSpPr txBox="1"/>
      </xdr:nvSpPr>
      <xdr:spPr>
        <a:xfrm>
          <a:off x="14909800" y="30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33514</xdr:rowOff>
    </xdr:from>
    <xdr:to>
      <xdr:col>21</xdr:col>
      <xdr:colOff>0</xdr:colOff>
      <xdr:row>15</xdr:row>
      <xdr:rowOff>61666</xdr:rowOff>
    </xdr:to>
    <xdr:cxnSp macro="">
      <xdr:nvCxnSpPr>
        <xdr:cNvPr id="455" name="直線コネクタ 454"/>
        <xdr:cNvCxnSpPr/>
      </xdr:nvCxnSpPr>
      <xdr:spPr>
        <a:xfrm flipV="1">
          <a:off x="13512800" y="260526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100965</xdr:rowOff>
    </xdr:from>
    <xdr:to>
      <xdr:col>21</xdr:col>
      <xdr:colOff>50800</xdr:colOff>
      <xdr:row>18</xdr:row>
      <xdr:rowOff>31115</xdr:rowOff>
    </xdr:to>
    <xdr:sp macro="" textlink="">
      <xdr:nvSpPr>
        <xdr:cNvPr id="456" name="フローチャート : 判断 455"/>
        <xdr:cNvSpPr/>
      </xdr:nvSpPr>
      <xdr:spPr>
        <a:xfrm>
          <a:off x="14351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18</xdr:row>
      <xdr:rowOff>15892</xdr:rowOff>
    </xdr:from>
    <xdr:ext cx="762000" cy="259045"/>
    <xdr:sp macro="" textlink="">
      <xdr:nvSpPr>
        <xdr:cNvPr id="457" name="テキスト ボックス 456"/>
        <xdr:cNvSpPr txBox="1"/>
      </xdr:nvSpPr>
      <xdr:spPr>
        <a:xfrm>
          <a:off x="14020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34078</xdr:rowOff>
    </xdr:from>
    <xdr:to>
      <xdr:col>19</xdr:col>
      <xdr:colOff>533400</xdr:colOff>
      <xdr:row>18</xdr:row>
      <xdr:rowOff>135678</xdr:rowOff>
    </xdr:to>
    <xdr:sp macro="" textlink="">
      <xdr:nvSpPr>
        <xdr:cNvPr id="458" name="フローチャート : 判断 457"/>
        <xdr:cNvSpPr/>
      </xdr:nvSpPr>
      <xdr:spPr>
        <a:xfrm>
          <a:off x="13462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18</xdr:row>
      <xdr:rowOff>120455</xdr:rowOff>
    </xdr:from>
    <xdr:ext cx="762000" cy="259045"/>
    <xdr:sp macro="" textlink="">
      <xdr:nvSpPr>
        <xdr:cNvPr id="459" name="テキスト ボックス 458"/>
        <xdr:cNvSpPr txBox="1"/>
      </xdr:nvSpPr>
      <xdr:spPr>
        <a:xfrm>
          <a:off x="13131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101882</xdr:rowOff>
    </xdr:from>
    <xdr:to>
      <xdr:col>24</xdr:col>
      <xdr:colOff>609600</xdr:colOff>
      <xdr:row>15</xdr:row>
      <xdr:rowOff>32032</xdr:rowOff>
    </xdr:to>
    <xdr:sp macro="" textlink="">
      <xdr:nvSpPr>
        <xdr:cNvPr id="465" name="円/楕円 464"/>
        <xdr:cNvSpPr/>
      </xdr:nvSpPr>
      <xdr:spPr>
        <a:xfrm>
          <a:off x="169672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118409</xdr:rowOff>
    </xdr:from>
    <xdr:ext cx="762000" cy="259045"/>
    <xdr:sp macro="" textlink="">
      <xdr:nvSpPr>
        <xdr:cNvPr id="466" name="将来負担の状況該当値テキスト"/>
        <xdr:cNvSpPr txBox="1"/>
      </xdr:nvSpPr>
      <xdr:spPr>
        <a:xfrm>
          <a:off x="17106900" y="2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139418</xdr:rowOff>
    </xdr:from>
    <xdr:to>
      <xdr:col>23</xdr:col>
      <xdr:colOff>457200</xdr:colOff>
      <xdr:row>15</xdr:row>
      <xdr:rowOff>69568</xdr:rowOff>
    </xdr:to>
    <xdr:sp macro="" textlink="">
      <xdr:nvSpPr>
        <xdr:cNvPr id="467" name="円/楕円 466"/>
        <xdr:cNvSpPr/>
      </xdr:nvSpPr>
      <xdr:spPr>
        <a:xfrm>
          <a:off x="16129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79745</xdr:rowOff>
    </xdr:from>
    <xdr:ext cx="736600" cy="259045"/>
    <xdr:sp macro="" textlink="">
      <xdr:nvSpPr>
        <xdr:cNvPr id="468" name="テキスト ボックス 467"/>
        <xdr:cNvSpPr txBox="1"/>
      </xdr:nvSpPr>
      <xdr:spPr>
        <a:xfrm>
          <a:off x="15798800" y="230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159526</xdr:rowOff>
    </xdr:from>
    <xdr:to>
      <xdr:col>22</xdr:col>
      <xdr:colOff>254000</xdr:colOff>
      <xdr:row>15</xdr:row>
      <xdr:rowOff>89676</xdr:rowOff>
    </xdr:to>
    <xdr:sp macro="" textlink="">
      <xdr:nvSpPr>
        <xdr:cNvPr id="469" name="円/楕円 468"/>
        <xdr:cNvSpPr/>
      </xdr:nvSpPr>
      <xdr:spPr>
        <a:xfrm>
          <a:off x="15240000" y="2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99853</xdr:rowOff>
    </xdr:from>
    <xdr:ext cx="762000" cy="259045"/>
    <xdr:sp macro="" textlink="">
      <xdr:nvSpPr>
        <xdr:cNvPr id="470" name="テキスト ボックス 469"/>
        <xdr:cNvSpPr txBox="1"/>
      </xdr:nvSpPr>
      <xdr:spPr>
        <a:xfrm>
          <a:off x="14909800" y="23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154164</xdr:rowOff>
    </xdr:from>
    <xdr:to>
      <xdr:col>21</xdr:col>
      <xdr:colOff>50800</xdr:colOff>
      <xdr:row>15</xdr:row>
      <xdr:rowOff>84314</xdr:rowOff>
    </xdr:to>
    <xdr:sp macro="" textlink="">
      <xdr:nvSpPr>
        <xdr:cNvPr id="471" name="円/楕円 470"/>
        <xdr:cNvSpPr/>
      </xdr:nvSpPr>
      <xdr:spPr>
        <a:xfrm>
          <a:off x="14351000" y="2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94491</xdr:rowOff>
    </xdr:from>
    <xdr:ext cx="762000" cy="259045"/>
    <xdr:sp macro="" textlink="">
      <xdr:nvSpPr>
        <xdr:cNvPr id="472" name="テキスト ボックス 471"/>
        <xdr:cNvSpPr txBox="1"/>
      </xdr:nvSpPr>
      <xdr:spPr>
        <a:xfrm>
          <a:off x="14020800" y="23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10866</xdr:rowOff>
    </xdr:from>
    <xdr:to>
      <xdr:col>19</xdr:col>
      <xdr:colOff>533400</xdr:colOff>
      <xdr:row>15</xdr:row>
      <xdr:rowOff>112466</xdr:rowOff>
    </xdr:to>
    <xdr:sp macro="" textlink="">
      <xdr:nvSpPr>
        <xdr:cNvPr id="473" name="円/楕円 472"/>
        <xdr:cNvSpPr/>
      </xdr:nvSpPr>
      <xdr:spPr>
        <a:xfrm>
          <a:off x="13462000" y="25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122643</xdr:rowOff>
    </xdr:from>
    <xdr:ext cx="762000" cy="259045"/>
    <xdr:sp macro="" textlink="">
      <xdr:nvSpPr>
        <xdr:cNvPr id="474" name="テキスト ボックス 473"/>
        <xdr:cNvSpPr txBox="1"/>
      </xdr:nvSpPr>
      <xdr:spPr>
        <a:xfrm>
          <a:off x="13131800" y="235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愛知県南知多町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18,726
18,260
38.37
7,838,794
7,440,357
398,437
5,028,343
6,698,903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13.6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73025</xdr:rowOff>
    </xdr:from>
    <xdr:ext cx="8896666" cy="259045"/>
    <xdr:sp macro="" textlink="">
      <xdr:nvSpPr>
        <xdr:cNvPr id="30" name="テキスト ボックス 29"/>
        <xdr:cNvSpPr txBox="1"/>
      </xdr:nvSpPr>
      <xdr:spPr>
        <a:xfrm>
          <a:off x="691906" y="358994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1906" y="3838819"/>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1906" y="4101612"/>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1906" y="43600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a:t>
          </a:r>
          <a:r>
            <a:rPr kumimoji="1" lang="ja-JP" altLang="ja-JP" sz="1300">
              <a:solidFill>
                <a:schemeClr val="dk1"/>
              </a:solidFill>
              <a:latin typeface="+mn-lt"/>
              <a:ea typeface="+mn-ea"/>
              <a:cs typeface="+mn-cs"/>
            </a:rPr>
            <a:t>原則</a:t>
          </a:r>
          <a:r>
            <a:rPr kumimoji="1" lang="en-US" altLang="ja-JP" sz="1300">
              <a:solidFill>
                <a:schemeClr val="dk1"/>
              </a:solidFill>
              <a:latin typeface="+mn-lt"/>
              <a:ea typeface="+mn-ea"/>
              <a:cs typeface="+mn-cs"/>
            </a:rPr>
            <a:t>55</a:t>
          </a:r>
          <a:r>
            <a:rPr kumimoji="1" lang="ja-JP" altLang="ja-JP" sz="1300">
              <a:solidFill>
                <a:schemeClr val="dk1"/>
              </a:solidFill>
              <a:latin typeface="+mn-lt"/>
              <a:ea typeface="+mn-ea"/>
              <a:cs typeface="+mn-cs"/>
            </a:rPr>
            <a:t>歳以上職員の昇給停止を実施していること及び退職補充を新規職員でする</a:t>
          </a:r>
          <a:r>
            <a:rPr kumimoji="1" lang="ja-JP" altLang="en-US" sz="1300">
              <a:solidFill>
                <a:schemeClr val="dk1"/>
              </a:solidFill>
              <a:latin typeface="+mn-lt"/>
              <a:ea typeface="+mn-ea"/>
              <a:cs typeface="+mn-cs"/>
            </a:rPr>
            <a:t>などの対策を実施している</a:t>
          </a:r>
          <a:r>
            <a:rPr kumimoji="1" lang="ja-JP" altLang="en-US" sz="1300">
              <a:latin typeface="ＭＳ Ｐゴシック"/>
            </a:rPr>
            <a:t>ものの、類似団体平均を上回っている。し尿・ごみ・火葬・消防業務については一部事務組合で行っており、一部事務組合の人件費に充てた負担金等を人件費に準ずる経費として合計した場合の歳出決算額の割合は類似団体の平均を下回っている。今後もこれらを含めた人件費関係全体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17306" y="52074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105228</xdr:rowOff>
    </xdr:to>
    <xdr:cxnSp macro="">
      <xdr:nvCxnSpPr>
        <xdr:cNvPr id="68" name="直線コネクタ 67"/>
        <xdr:cNvCxnSpPr/>
      </xdr:nvCxnSpPr>
      <xdr:spPr>
        <a:xfrm>
          <a:off x="3987800" y="65659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38</xdr:row>
      <xdr:rowOff>50800</xdr:rowOff>
    </xdr:from>
    <xdr:to>
      <xdr:col>5</xdr:col>
      <xdr:colOff>549275</xdr:colOff>
      <xdr:row>39</xdr:row>
      <xdr:rowOff>107950</xdr:rowOff>
    </xdr:to>
    <xdr:cxnSp macro="">
      <xdr:nvCxnSpPr>
        <xdr:cNvPr id="71" name="直線コネクタ 70"/>
        <xdr:cNvCxnSpPr/>
      </xdr:nvCxnSpPr>
      <xdr:spPr>
        <a:xfrm flipV="1">
          <a:off x="3098800" y="656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107950</xdr:rowOff>
    </xdr:to>
    <xdr:cxnSp macro="">
      <xdr:nvCxnSpPr>
        <xdr:cNvPr id="74" name="直線コネクタ 73"/>
        <xdr:cNvCxnSpPr/>
      </xdr:nvCxnSpPr>
      <xdr:spPr>
        <a:xfrm>
          <a:off x="2209800" y="664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170543</xdr:rowOff>
    </xdr:to>
    <xdr:cxnSp macro="">
      <xdr:nvCxnSpPr>
        <xdr:cNvPr id="77" name="直線コネクタ 76"/>
        <xdr:cNvCxnSpPr/>
      </xdr:nvCxnSpPr>
      <xdr:spPr>
        <a:xfrm flipV="1">
          <a:off x="1320800" y="664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8" name="フローチャート : 判断 77"/>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36</xdr:row>
      <xdr:rowOff>90005</xdr:rowOff>
    </xdr:from>
    <xdr:ext cx="762000" cy="259045"/>
    <xdr:sp macro="" textlink="">
      <xdr:nvSpPr>
        <xdr:cNvPr id="79" name="テキスト ボックス 78"/>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43543</xdr:rowOff>
    </xdr:from>
    <xdr:to>
      <xdr:col>1</xdr:col>
      <xdr:colOff>676275</xdr:colOff>
      <xdr:row>38</xdr:row>
      <xdr:rowOff>145143</xdr:rowOff>
    </xdr:to>
    <xdr:sp macro="" textlink="">
      <xdr:nvSpPr>
        <xdr:cNvPr id="80" name="フローチャート : 判断 79"/>
        <xdr:cNvSpPr/>
      </xdr:nvSpPr>
      <xdr:spPr>
        <a:xfrm>
          <a:off x="1270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36</xdr:row>
      <xdr:rowOff>155320</xdr:rowOff>
    </xdr:from>
    <xdr:ext cx="762000" cy="259045"/>
    <xdr:sp macro="" textlink="">
      <xdr:nvSpPr>
        <xdr:cNvPr id="81" name="テキスト ボックス 80"/>
        <xdr:cNvSpPr txBox="1"/>
      </xdr:nvSpPr>
      <xdr:spPr>
        <a:xfrm>
          <a:off x="939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54428</xdr:rowOff>
    </xdr:from>
    <xdr:to>
      <xdr:col>7</xdr:col>
      <xdr:colOff>66675</xdr:colOff>
      <xdr:row>38</xdr:row>
      <xdr:rowOff>156028</xdr:rowOff>
    </xdr:to>
    <xdr:sp macro="" textlink="">
      <xdr:nvSpPr>
        <xdr:cNvPr id="87" name="円/楕円 86"/>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38</xdr:row>
      <xdr:rowOff>26505</xdr:rowOff>
    </xdr:from>
    <xdr:ext cx="762000" cy="259045"/>
    <xdr:sp macro="" textlink="">
      <xdr:nvSpPr>
        <xdr:cNvPr id="88" name="人件費該当値テキスト"/>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9" name="円/楕円 88"/>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86377</xdr:rowOff>
    </xdr:from>
    <xdr:ext cx="736600" cy="259045"/>
    <xdr:sp macro="" textlink="">
      <xdr:nvSpPr>
        <xdr:cNvPr id="90" name="テキスト ボックス 89"/>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91" name="円/楕円 90"/>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39</xdr:row>
      <xdr:rowOff>143527</xdr:rowOff>
    </xdr:from>
    <xdr:ext cx="762000" cy="259045"/>
    <xdr:sp macro="" textlink="">
      <xdr:nvSpPr>
        <xdr:cNvPr id="92" name="テキスト ボックス 91"/>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3" name="円/楕円 92"/>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162577</xdr:rowOff>
    </xdr:from>
    <xdr:ext cx="762000" cy="259045"/>
    <xdr:sp macro="" textlink="">
      <xdr:nvSpPr>
        <xdr:cNvPr id="94" name="テキスト ボックス 9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119743</xdr:rowOff>
    </xdr:from>
    <xdr:to>
      <xdr:col>1</xdr:col>
      <xdr:colOff>676275</xdr:colOff>
      <xdr:row>39</xdr:row>
      <xdr:rowOff>49893</xdr:rowOff>
    </xdr:to>
    <xdr:sp macro="" textlink="">
      <xdr:nvSpPr>
        <xdr:cNvPr id="95" name="円/楕円 94"/>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39</xdr:row>
      <xdr:rowOff>34670</xdr:rowOff>
    </xdr:from>
    <xdr:ext cx="762000" cy="259045"/>
    <xdr:sp macro="" textlink="">
      <xdr:nvSpPr>
        <xdr:cNvPr id="96" name="テキスト ボックス 95"/>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年度と比較して</a:t>
          </a:r>
          <a:r>
            <a:rPr kumimoji="1" lang="en-US" altLang="ja-JP" sz="1200">
              <a:latin typeface="ＭＳ Ｐゴシック"/>
            </a:rPr>
            <a:t>1.1</a:t>
          </a:r>
          <a:r>
            <a:rPr kumimoji="1" lang="ja-JP" altLang="en-US" sz="1200">
              <a:latin typeface="ＭＳ Ｐゴシック"/>
            </a:rPr>
            <a:t>ポイントの増となり決算額も前年度と比較して</a:t>
          </a:r>
          <a:r>
            <a:rPr kumimoji="1" lang="en-US" altLang="ja-JP" sz="1200">
              <a:latin typeface="ＭＳ Ｐゴシック"/>
            </a:rPr>
            <a:t>25,742</a:t>
          </a:r>
          <a:r>
            <a:rPr kumimoji="1" lang="ja-JP" altLang="en-US" sz="1200">
              <a:latin typeface="ＭＳ Ｐゴシック"/>
            </a:rPr>
            <a:t>千円の増となった。経常的な物件費の中では役務費や委託料などの多くに県の最低賃金の見直しや労務単価の変更に伴い手数料及び委託料の単価を見直すケースが多く、賃金とともに経常的一般財源を押し上げる近年の要因となっている。類似団体と比較すると上位に位置し、他団体とは特別会計や一部事務組合の構成が大きく異なるため、財政需要に違いが出ている。引き続き事務事業の見直しなど適正な財政運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41604" y="169056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118836</xdr:rowOff>
    </xdr:from>
    <xdr:to>
      <xdr:col>24</xdr:col>
      <xdr:colOff>31750</xdr:colOff>
      <xdr:row>14</xdr:row>
      <xdr:rowOff>127000</xdr:rowOff>
    </xdr:to>
    <xdr:cxnSp macro="">
      <xdr:nvCxnSpPr>
        <xdr:cNvPr id="131" name="直線コネクタ 130"/>
        <xdr:cNvCxnSpPr/>
      </xdr:nvCxnSpPr>
      <xdr:spPr>
        <a:xfrm>
          <a:off x="15671800" y="2347686"/>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2"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13</xdr:row>
      <xdr:rowOff>118836</xdr:rowOff>
    </xdr:from>
    <xdr:to>
      <xdr:col>22</xdr:col>
      <xdr:colOff>565150</xdr:colOff>
      <xdr:row>13</xdr:row>
      <xdr:rowOff>151493</xdr:rowOff>
    </xdr:to>
    <xdr:cxnSp macro="">
      <xdr:nvCxnSpPr>
        <xdr:cNvPr id="134" name="直線コネクタ 133"/>
        <xdr:cNvCxnSpPr/>
      </xdr:nvCxnSpPr>
      <xdr:spPr>
        <a:xfrm flipV="1">
          <a:off x="14782800" y="2347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151493</xdr:rowOff>
    </xdr:from>
    <xdr:to>
      <xdr:col>21</xdr:col>
      <xdr:colOff>361950</xdr:colOff>
      <xdr:row>15</xdr:row>
      <xdr:rowOff>4536</xdr:rowOff>
    </xdr:to>
    <xdr:cxnSp macro="">
      <xdr:nvCxnSpPr>
        <xdr:cNvPr id="137" name="直線コネクタ 136"/>
        <xdr:cNvCxnSpPr/>
      </xdr:nvCxnSpPr>
      <xdr:spPr>
        <a:xfrm flipV="1">
          <a:off x="13893800" y="23803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51707</xdr:rowOff>
    </xdr:from>
    <xdr:to>
      <xdr:col>21</xdr:col>
      <xdr:colOff>412750</xdr:colOff>
      <xdr:row>15</xdr:row>
      <xdr:rowOff>153307</xdr:rowOff>
    </xdr:to>
    <xdr:sp macro="" textlink="">
      <xdr:nvSpPr>
        <xdr:cNvPr id="138" name="フローチャート :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138084</xdr:rowOff>
    </xdr:from>
    <xdr:ext cx="762000" cy="259045"/>
    <xdr:sp macro="" textlink="">
      <xdr:nvSpPr>
        <xdr:cNvPr id="139" name="テキスト ボックス 138"/>
        <xdr:cNvSpPr txBox="1"/>
      </xdr:nvSpPr>
      <xdr:spPr>
        <a:xfrm>
          <a:off x="144018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78014</xdr:rowOff>
    </xdr:from>
    <xdr:to>
      <xdr:col>20</xdr:col>
      <xdr:colOff>158750</xdr:colOff>
      <xdr:row>15</xdr:row>
      <xdr:rowOff>4536</xdr:rowOff>
    </xdr:to>
    <xdr:cxnSp macro="">
      <xdr:nvCxnSpPr>
        <xdr:cNvPr id="140" name="直線コネクタ 139"/>
        <xdr:cNvCxnSpPr/>
      </xdr:nvCxnSpPr>
      <xdr:spPr>
        <a:xfrm>
          <a:off x="13004800" y="24783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41" name="フローチャート : 判断 140"/>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13</xdr:row>
      <xdr:rowOff>49184</xdr:rowOff>
    </xdr:from>
    <xdr:ext cx="762000" cy="259045"/>
    <xdr:sp macro="" textlink="">
      <xdr:nvSpPr>
        <xdr:cNvPr id="142" name="テキスト ボックス 141"/>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27214</xdr:rowOff>
    </xdr:from>
    <xdr:to>
      <xdr:col>19</xdr:col>
      <xdr:colOff>6350</xdr:colOff>
      <xdr:row>14</xdr:row>
      <xdr:rowOff>128814</xdr:rowOff>
    </xdr:to>
    <xdr:sp macro="" textlink="">
      <xdr:nvSpPr>
        <xdr:cNvPr id="143" name="フローチャート : 判断 142"/>
        <xdr:cNvSpPr/>
      </xdr:nvSpPr>
      <xdr:spPr>
        <a:xfrm>
          <a:off x="12954000" y="242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12</xdr:row>
      <xdr:rowOff>138991</xdr:rowOff>
    </xdr:from>
    <xdr:ext cx="762000" cy="259045"/>
    <xdr:sp macro="" textlink="">
      <xdr:nvSpPr>
        <xdr:cNvPr id="144" name="テキスト ボックス 143"/>
        <xdr:cNvSpPr txBox="1"/>
      </xdr:nvSpPr>
      <xdr:spPr>
        <a:xfrm>
          <a:off x="12623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50" name="円/楕円 149"/>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13</xdr:row>
      <xdr:rowOff>92727</xdr:rowOff>
    </xdr:from>
    <xdr:ext cx="762000" cy="259045"/>
    <xdr:sp macro="" textlink="">
      <xdr:nvSpPr>
        <xdr:cNvPr id="151"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68036</xdr:rowOff>
    </xdr:from>
    <xdr:to>
      <xdr:col>22</xdr:col>
      <xdr:colOff>615950</xdr:colOff>
      <xdr:row>13</xdr:row>
      <xdr:rowOff>169636</xdr:rowOff>
    </xdr:to>
    <xdr:sp macro="" textlink="">
      <xdr:nvSpPr>
        <xdr:cNvPr id="152" name="円/楕円 151"/>
        <xdr:cNvSpPr/>
      </xdr:nvSpPr>
      <xdr:spPr>
        <a:xfrm>
          <a:off x="15621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12</xdr:row>
      <xdr:rowOff>8363</xdr:rowOff>
    </xdr:from>
    <xdr:ext cx="736600" cy="259045"/>
    <xdr:sp macro="" textlink="">
      <xdr:nvSpPr>
        <xdr:cNvPr id="153" name="テキスト ボックス 152"/>
        <xdr:cNvSpPr txBox="1"/>
      </xdr:nvSpPr>
      <xdr:spPr>
        <a:xfrm>
          <a:off x="15290800" y="206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100693</xdr:rowOff>
    </xdr:from>
    <xdr:to>
      <xdr:col>21</xdr:col>
      <xdr:colOff>412750</xdr:colOff>
      <xdr:row>14</xdr:row>
      <xdr:rowOff>30843</xdr:rowOff>
    </xdr:to>
    <xdr:sp macro="" textlink="">
      <xdr:nvSpPr>
        <xdr:cNvPr id="154" name="円/楕円 153"/>
        <xdr:cNvSpPr/>
      </xdr:nvSpPr>
      <xdr:spPr>
        <a:xfrm>
          <a:off x="14732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12</xdr:row>
      <xdr:rowOff>41020</xdr:rowOff>
    </xdr:from>
    <xdr:ext cx="762000" cy="259045"/>
    <xdr:sp macro="" textlink="">
      <xdr:nvSpPr>
        <xdr:cNvPr id="155" name="テキスト ボックス 154"/>
        <xdr:cNvSpPr txBox="1"/>
      </xdr:nvSpPr>
      <xdr:spPr>
        <a:xfrm>
          <a:off x="14401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125186</xdr:rowOff>
    </xdr:from>
    <xdr:to>
      <xdr:col>20</xdr:col>
      <xdr:colOff>209550</xdr:colOff>
      <xdr:row>15</xdr:row>
      <xdr:rowOff>55336</xdr:rowOff>
    </xdr:to>
    <xdr:sp macro="" textlink="">
      <xdr:nvSpPr>
        <xdr:cNvPr id="156" name="円/楕円 155"/>
        <xdr:cNvSpPr/>
      </xdr:nvSpPr>
      <xdr:spPr>
        <a:xfrm>
          <a:off x="13843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40113</xdr:rowOff>
    </xdr:from>
    <xdr:ext cx="762000" cy="259045"/>
    <xdr:sp macro="" textlink="">
      <xdr:nvSpPr>
        <xdr:cNvPr id="157" name="テキスト ボックス 156"/>
        <xdr:cNvSpPr txBox="1"/>
      </xdr:nvSpPr>
      <xdr:spPr>
        <a:xfrm>
          <a:off x="13512800" y="26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27214</xdr:rowOff>
    </xdr:from>
    <xdr:to>
      <xdr:col>19</xdr:col>
      <xdr:colOff>6350</xdr:colOff>
      <xdr:row>14</xdr:row>
      <xdr:rowOff>128814</xdr:rowOff>
    </xdr:to>
    <xdr:sp macro="" textlink="">
      <xdr:nvSpPr>
        <xdr:cNvPr id="158" name="円/楕円 157"/>
        <xdr:cNvSpPr/>
      </xdr:nvSpPr>
      <xdr:spPr>
        <a:xfrm>
          <a:off x="12954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113591</xdr:rowOff>
    </xdr:from>
    <xdr:ext cx="762000" cy="259045"/>
    <xdr:sp macro="" textlink="">
      <xdr:nvSpPr>
        <xdr:cNvPr id="159" name="テキスト ボックス 158"/>
        <xdr:cNvSpPr txBox="1"/>
      </xdr:nvSpPr>
      <xdr:spPr>
        <a:xfrm>
          <a:off x="12623800" y="251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0.4</a:t>
          </a:r>
          <a:r>
            <a:rPr kumimoji="1" lang="ja-JP" altLang="en-US" sz="1300">
              <a:latin typeface="ＭＳ Ｐゴシック"/>
            </a:rPr>
            <a:t>ポイントの増加となった。要因としては介護給付費等の経常的扶助費が対象者の増等により増加したことによる。類似団体と比較してもほぼ平均的な数字になっており大差はない。今後はさらに少子高齢化が進み、社会保障経費の増加も見込まれるため、見直しも含めた検討が必要になってく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17306" y="872441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61685</xdr:rowOff>
    </xdr:to>
    <xdr:cxnSp macro="">
      <xdr:nvCxnSpPr>
        <xdr:cNvPr id="194" name="直線コネクタ 193"/>
        <xdr:cNvCxnSpPr/>
      </xdr:nvCxnSpPr>
      <xdr:spPr>
        <a:xfrm>
          <a:off x="3987800" y="95975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167822</xdr:rowOff>
    </xdr:from>
    <xdr:to>
      <xdr:col>5</xdr:col>
      <xdr:colOff>549275</xdr:colOff>
      <xdr:row>56</xdr:row>
      <xdr:rowOff>78015</xdr:rowOff>
    </xdr:to>
    <xdr:cxnSp macro="">
      <xdr:nvCxnSpPr>
        <xdr:cNvPr id="197" name="直線コネクタ 196"/>
        <xdr:cNvCxnSpPr/>
      </xdr:nvCxnSpPr>
      <xdr:spPr>
        <a:xfrm flipV="1">
          <a:off x="3098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48277</xdr:rowOff>
    </xdr:from>
    <xdr:ext cx="736600" cy="259045"/>
    <xdr:sp macro="" textlink="">
      <xdr:nvSpPr>
        <xdr:cNvPr id="199" name="テキスト ボックス 19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110672</xdr:rowOff>
    </xdr:to>
    <xdr:cxnSp macro="">
      <xdr:nvCxnSpPr>
        <xdr:cNvPr id="200" name="直線コネクタ 199"/>
        <xdr:cNvCxnSpPr/>
      </xdr:nvCxnSpPr>
      <xdr:spPr>
        <a:xfrm flipV="1">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201" name="フローチャート : 判断 200"/>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122662</xdr:rowOff>
    </xdr:from>
    <xdr:ext cx="762000" cy="259045"/>
    <xdr:sp macro="" textlink="">
      <xdr:nvSpPr>
        <xdr:cNvPr id="202" name="テキスト ボックス 201"/>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110672</xdr:rowOff>
    </xdr:to>
    <xdr:cxnSp macro="">
      <xdr:nvCxnSpPr>
        <xdr:cNvPr id="203" name="直線コネクタ 202"/>
        <xdr:cNvCxnSpPr/>
      </xdr:nvCxnSpPr>
      <xdr:spPr>
        <a:xfrm>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117022</xdr:rowOff>
    </xdr:from>
    <xdr:to>
      <xdr:col>3</xdr:col>
      <xdr:colOff>193675</xdr:colOff>
      <xdr:row>56</xdr:row>
      <xdr:rowOff>47172</xdr:rowOff>
    </xdr:to>
    <xdr:sp macro="" textlink="">
      <xdr:nvSpPr>
        <xdr:cNvPr id="204" name="フローチャート : 判断 203"/>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57349</xdr:rowOff>
    </xdr:from>
    <xdr:ext cx="762000" cy="259045"/>
    <xdr:sp macro="" textlink="">
      <xdr:nvSpPr>
        <xdr:cNvPr id="205" name="テキスト ボックス 204"/>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06" name="フローチャート : 判断 205"/>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41020</xdr:rowOff>
    </xdr:from>
    <xdr:ext cx="762000" cy="259045"/>
    <xdr:sp macro="" textlink="">
      <xdr:nvSpPr>
        <xdr:cNvPr id="207" name="テキスト ボックス 206"/>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13" name="円/楕円 212"/>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55</xdr:row>
      <xdr:rowOff>154412</xdr:rowOff>
    </xdr:from>
    <xdr:ext cx="762000" cy="259045"/>
    <xdr:sp macro="" textlink="">
      <xdr:nvSpPr>
        <xdr:cNvPr id="214"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15" name="円/楕円 214"/>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57349</xdr:rowOff>
    </xdr:from>
    <xdr:ext cx="736600" cy="259045"/>
    <xdr:sp macro="" textlink="">
      <xdr:nvSpPr>
        <xdr:cNvPr id="216" name="テキスト ボックス 215"/>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7" name="円/楕円 216"/>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113592</xdr:rowOff>
    </xdr:from>
    <xdr:ext cx="762000" cy="259045"/>
    <xdr:sp macro="" textlink="">
      <xdr:nvSpPr>
        <xdr:cNvPr id="218" name="テキスト ボックス 21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9" name="円/楕円 218"/>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56</xdr:row>
      <xdr:rowOff>146249</xdr:rowOff>
    </xdr:from>
    <xdr:ext cx="762000" cy="259045"/>
    <xdr:sp macro="" textlink="">
      <xdr:nvSpPr>
        <xdr:cNvPr id="220" name="テキスト ボックス 219"/>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21" name="円/楕円 220"/>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56</xdr:row>
      <xdr:rowOff>113592</xdr:rowOff>
    </xdr:from>
    <xdr:ext cx="762000" cy="259045"/>
    <xdr:sp macro="" textlink="">
      <xdr:nvSpPr>
        <xdr:cNvPr id="222" name="テキスト ボックス 221"/>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1.1</a:t>
          </a:r>
          <a:r>
            <a:rPr kumimoji="1" lang="ja-JP" altLang="en-US" sz="1300">
              <a:latin typeface="ＭＳ Ｐゴシック"/>
            </a:rPr>
            <a:t>ポイントの増となっている。要因としては主に特別会計で行っている事業に対する繰出金の決算額が増えたことによるものである。類似団体と比較すると中位に位置し、大きな差異はない。今後も介護保険、後期高齢者医療等は高齢化に伴い増が見込まれる。保険給付費等の抑制のために予防事業、健康推進事業などの推進を図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41604" y="872441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53522</xdr:rowOff>
    </xdr:from>
    <xdr:to>
      <xdr:col>24</xdr:col>
      <xdr:colOff>31750</xdr:colOff>
      <xdr:row>56</xdr:row>
      <xdr:rowOff>61685</xdr:rowOff>
    </xdr:to>
    <xdr:cxnSp macro="">
      <xdr:nvCxnSpPr>
        <xdr:cNvPr id="257" name="直線コネクタ 256"/>
        <xdr:cNvCxnSpPr/>
      </xdr:nvCxnSpPr>
      <xdr:spPr>
        <a:xfrm>
          <a:off x="15671800" y="94832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113592</xdr:rowOff>
    </xdr:from>
    <xdr:ext cx="762000" cy="259045"/>
    <xdr:sp macro="" textlink="">
      <xdr:nvSpPr>
        <xdr:cNvPr id="258" name="その他平均値テキスト"/>
        <xdr:cNvSpPr txBox="1"/>
      </xdr:nvSpPr>
      <xdr:spPr>
        <a:xfrm>
          <a:off x="16598900" y="97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53522</xdr:rowOff>
    </xdr:from>
    <xdr:to>
      <xdr:col>22</xdr:col>
      <xdr:colOff>565150</xdr:colOff>
      <xdr:row>55</xdr:row>
      <xdr:rowOff>135165</xdr:rowOff>
    </xdr:to>
    <xdr:cxnSp macro="">
      <xdr:nvCxnSpPr>
        <xdr:cNvPr id="260" name="直線コネクタ 259"/>
        <xdr:cNvCxnSpPr/>
      </xdr:nvCxnSpPr>
      <xdr:spPr>
        <a:xfrm flipV="1">
          <a:off x="14782800" y="9483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97262</xdr:rowOff>
    </xdr:from>
    <xdr:ext cx="736600" cy="259045"/>
    <xdr:sp macro="" textlink="">
      <xdr:nvSpPr>
        <xdr:cNvPr id="262" name="テキスト ボックス 261"/>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53522</xdr:rowOff>
    </xdr:from>
    <xdr:to>
      <xdr:col>21</xdr:col>
      <xdr:colOff>361950</xdr:colOff>
      <xdr:row>55</xdr:row>
      <xdr:rowOff>135165</xdr:rowOff>
    </xdr:to>
    <xdr:cxnSp macro="">
      <xdr:nvCxnSpPr>
        <xdr:cNvPr id="263" name="直線コネクタ 262"/>
        <xdr:cNvCxnSpPr/>
      </xdr:nvCxnSpPr>
      <xdr:spPr>
        <a:xfrm>
          <a:off x="13893800" y="9483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2722</xdr:rowOff>
    </xdr:from>
    <xdr:to>
      <xdr:col>21</xdr:col>
      <xdr:colOff>412750</xdr:colOff>
      <xdr:row>55</xdr:row>
      <xdr:rowOff>104322</xdr:rowOff>
    </xdr:to>
    <xdr:sp macro="" textlink="">
      <xdr:nvSpPr>
        <xdr:cNvPr id="264" name="フローチャート : 判断 263"/>
        <xdr:cNvSpPr/>
      </xdr:nvSpPr>
      <xdr:spPr>
        <a:xfrm>
          <a:off x="14732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53</xdr:row>
      <xdr:rowOff>114499</xdr:rowOff>
    </xdr:from>
    <xdr:ext cx="762000" cy="259045"/>
    <xdr:sp macro="" textlink="">
      <xdr:nvSpPr>
        <xdr:cNvPr id="265" name="テキスト ボックス 264"/>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53522</xdr:rowOff>
    </xdr:from>
    <xdr:to>
      <xdr:col>20</xdr:col>
      <xdr:colOff>158750</xdr:colOff>
      <xdr:row>56</xdr:row>
      <xdr:rowOff>29028</xdr:rowOff>
    </xdr:to>
    <xdr:cxnSp macro="">
      <xdr:nvCxnSpPr>
        <xdr:cNvPr id="266" name="直線コネクタ 265"/>
        <xdr:cNvCxnSpPr/>
      </xdr:nvCxnSpPr>
      <xdr:spPr>
        <a:xfrm flipV="1">
          <a:off x="13004800" y="94832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43543</xdr:rowOff>
    </xdr:from>
    <xdr:to>
      <xdr:col>20</xdr:col>
      <xdr:colOff>209550</xdr:colOff>
      <xdr:row>54</xdr:row>
      <xdr:rowOff>145143</xdr:rowOff>
    </xdr:to>
    <xdr:sp macro="" textlink="">
      <xdr:nvSpPr>
        <xdr:cNvPr id="267" name="フローチャート : 判断 266"/>
        <xdr:cNvSpPr/>
      </xdr:nvSpPr>
      <xdr:spPr>
        <a:xfrm>
          <a:off x="13843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52</xdr:row>
      <xdr:rowOff>155320</xdr:rowOff>
    </xdr:from>
    <xdr:ext cx="762000" cy="259045"/>
    <xdr:sp macro="" textlink="">
      <xdr:nvSpPr>
        <xdr:cNvPr id="268" name="テキスト ボックス 267"/>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59872</xdr:rowOff>
    </xdr:from>
    <xdr:to>
      <xdr:col>19</xdr:col>
      <xdr:colOff>6350</xdr:colOff>
      <xdr:row>54</xdr:row>
      <xdr:rowOff>161472</xdr:rowOff>
    </xdr:to>
    <xdr:sp macro="" textlink="">
      <xdr:nvSpPr>
        <xdr:cNvPr id="269" name="フローチャート : 判断 268"/>
        <xdr:cNvSpPr/>
      </xdr:nvSpPr>
      <xdr:spPr>
        <a:xfrm>
          <a:off x="12954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53</xdr:row>
      <xdr:rowOff>199</xdr:rowOff>
    </xdr:from>
    <xdr:ext cx="762000" cy="259045"/>
    <xdr:sp macro="" textlink="">
      <xdr:nvSpPr>
        <xdr:cNvPr id="270" name="テキスト ボックス 269"/>
        <xdr:cNvSpPr txBox="1"/>
      </xdr:nvSpPr>
      <xdr:spPr>
        <a:xfrm>
          <a:off x="12623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76" name="円/楕円 275"/>
        <xdr:cNvSpPr/>
      </xdr:nvSpPr>
      <xdr:spPr>
        <a:xfrm>
          <a:off x="16459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27412</xdr:rowOff>
    </xdr:from>
    <xdr:ext cx="762000" cy="259045"/>
    <xdr:sp macro="" textlink="">
      <xdr:nvSpPr>
        <xdr:cNvPr id="277" name="その他該当値テキスト"/>
        <xdr:cNvSpPr txBox="1"/>
      </xdr:nvSpPr>
      <xdr:spPr>
        <a:xfrm>
          <a:off x="16598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2722</xdr:rowOff>
    </xdr:from>
    <xdr:to>
      <xdr:col>22</xdr:col>
      <xdr:colOff>615950</xdr:colOff>
      <xdr:row>55</xdr:row>
      <xdr:rowOff>104322</xdr:rowOff>
    </xdr:to>
    <xdr:sp macro="" textlink="">
      <xdr:nvSpPr>
        <xdr:cNvPr id="278" name="円/楕円 277"/>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53</xdr:row>
      <xdr:rowOff>114499</xdr:rowOff>
    </xdr:from>
    <xdr:ext cx="736600" cy="259045"/>
    <xdr:sp macro="" textlink="">
      <xdr:nvSpPr>
        <xdr:cNvPr id="279" name="テキスト ボックス 278"/>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84365</xdr:rowOff>
    </xdr:from>
    <xdr:to>
      <xdr:col>21</xdr:col>
      <xdr:colOff>412750</xdr:colOff>
      <xdr:row>56</xdr:row>
      <xdr:rowOff>14515</xdr:rowOff>
    </xdr:to>
    <xdr:sp macro="" textlink="">
      <xdr:nvSpPr>
        <xdr:cNvPr id="280" name="円/楕円 279"/>
        <xdr:cNvSpPr/>
      </xdr:nvSpPr>
      <xdr:spPr>
        <a:xfrm>
          <a:off x="14732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170742</xdr:rowOff>
    </xdr:from>
    <xdr:ext cx="762000" cy="259045"/>
    <xdr:sp macro="" textlink="">
      <xdr:nvSpPr>
        <xdr:cNvPr id="281" name="テキスト ボックス 280"/>
        <xdr:cNvSpPr txBox="1"/>
      </xdr:nvSpPr>
      <xdr:spPr>
        <a:xfrm>
          <a:off x="14401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2722</xdr:rowOff>
    </xdr:from>
    <xdr:to>
      <xdr:col>20</xdr:col>
      <xdr:colOff>209550</xdr:colOff>
      <xdr:row>55</xdr:row>
      <xdr:rowOff>104322</xdr:rowOff>
    </xdr:to>
    <xdr:sp macro="" textlink="">
      <xdr:nvSpPr>
        <xdr:cNvPr id="282" name="円/楕円 281"/>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55</xdr:row>
      <xdr:rowOff>89099</xdr:rowOff>
    </xdr:from>
    <xdr:ext cx="762000" cy="259045"/>
    <xdr:sp macro="" textlink="">
      <xdr:nvSpPr>
        <xdr:cNvPr id="283" name="テキスト ボックス 282"/>
        <xdr:cNvSpPr txBox="1"/>
      </xdr:nvSpPr>
      <xdr:spPr>
        <a:xfrm>
          <a:off x="13512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84" name="円/楕円 283"/>
        <xdr:cNvSpPr/>
      </xdr:nvSpPr>
      <xdr:spPr>
        <a:xfrm>
          <a:off x="12954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64605</xdr:rowOff>
    </xdr:from>
    <xdr:ext cx="762000" cy="259045"/>
    <xdr:sp macro="" textlink="">
      <xdr:nvSpPr>
        <xdr:cNvPr id="285" name="テキスト ボックス 284"/>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類似団体平均と比較して大きく増となっている要因は</a:t>
          </a:r>
          <a:r>
            <a:rPr kumimoji="1" lang="ja-JP" altLang="ja-JP" sz="1200">
              <a:solidFill>
                <a:schemeClr val="dk1"/>
              </a:solidFill>
              <a:latin typeface="+mn-lt"/>
              <a:ea typeface="+mn-ea"/>
              <a:cs typeface="+mn-cs"/>
            </a:rPr>
            <a:t>し尿・ごみ・</a:t>
          </a:r>
          <a:r>
            <a:rPr kumimoji="1" lang="ja-JP" altLang="en-US" sz="1200">
              <a:solidFill>
                <a:schemeClr val="dk1"/>
              </a:solidFill>
              <a:latin typeface="+mn-lt"/>
              <a:ea typeface="+mn-ea"/>
              <a:cs typeface="+mn-cs"/>
            </a:rPr>
            <a:t>火葬</a:t>
          </a:r>
          <a:r>
            <a:rPr kumimoji="1" lang="ja-JP" altLang="ja-JP" sz="1200">
              <a:solidFill>
                <a:schemeClr val="dk1"/>
              </a:solidFill>
              <a:latin typeface="+mn-lt"/>
              <a:ea typeface="+mn-ea"/>
              <a:cs typeface="+mn-cs"/>
            </a:rPr>
            <a:t>・消防業務については一部事務組合で行っており</a:t>
          </a:r>
          <a:r>
            <a:rPr kumimoji="1" lang="ja-JP" altLang="en-US" sz="1200">
              <a:solidFill>
                <a:schemeClr val="dk1"/>
              </a:solidFill>
              <a:latin typeface="+mn-lt"/>
              <a:ea typeface="+mn-ea"/>
              <a:cs typeface="+mn-cs"/>
            </a:rPr>
            <a:t>、一部事務組合への負担金等の決算額及び決算構成比が</a:t>
          </a:r>
          <a:r>
            <a:rPr kumimoji="1" lang="ja-JP" altLang="ja-JP" sz="1200">
              <a:solidFill>
                <a:schemeClr val="dk1"/>
              </a:solidFill>
              <a:latin typeface="+mn-lt"/>
              <a:ea typeface="+mn-ea"/>
              <a:cs typeface="+mn-cs"/>
            </a:rPr>
            <a:t>他団体と比較して</a:t>
          </a:r>
          <a:r>
            <a:rPr kumimoji="1" lang="ja-JP" altLang="en-US" sz="1200">
              <a:solidFill>
                <a:schemeClr val="dk1"/>
              </a:solidFill>
              <a:latin typeface="+mn-lt"/>
              <a:ea typeface="+mn-ea"/>
              <a:cs typeface="+mn-cs"/>
            </a:rPr>
            <a:t>非常に大きくなっている点が挙げられる。また、本町は三方を海に囲まれ、町管理の港湾・漁港の管理や水産業者に対する補助などの特別な財政需要が多くある点が類似団体と異なっている点である。今後は費用対効果などを見極めて、事業の見直しなどを進める必要がある。</a:t>
          </a:r>
          <a:endParaRPr kumimoji="1" lang="en-US"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41604" y="52074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138430</xdr:rowOff>
    </xdr:from>
    <xdr:to>
      <xdr:col>24</xdr:col>
      <xdr:colOff>31750</xdr:colOff>
      <xdr:row>40</xdr:row>
      <xdr:rowOff>50800</xdr:rowOff>
    </xdr:to>
    <xdr:cxnSp macro="">
      <xdr:nvCxnSpPr>
        <xdr:cNvPr id="313" name="直線コネクタ 312"/>
        <xdr:cNvCxnSpPr/>
      </xdr:nvCxnSpPr>
      <xdr:spPr>
        <a:xfrm flipV="1">
          <a:off x="16510000" y="57962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22877</xdr:rowOff>
    </xdr:from>
    <xdr:ext cx="762000" cy="259045"/>
    <xdr:sp macro="" textlink="">
      <xdr:nvSpPr>
        <xdr:cNvPr id="314"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40</xdr:row>
      <xdr:rowOff>50800</xdr:rowOff>
    </xdr:from>
    <xdr:to>
      <xdr:col>24</xdr:col>
      <xdr:colOff>120650</xdr:colOff>
      <xdr:row>40</xdr:row>
      <xdr:rowOff>50800</xdr:rowOff>
    </xdr:to>
    <xdr:cxnSp macro="">
      <xdr:nvCxnSpPr>
        <xdr:cNvPr id="315" name="直線コネクタ 314"/>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1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17" name="直線コネクタ 31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46990</xdr:rowOff>
    </xdr:from>
    <xdr:to>
      <xdr:col>24</xdr:col>
      <xdr:colOff>31750</xdr:colOff>
      <xdr:row>39</xdr:row>
      <xdr:rowOff>100330</xdr:rowOff>
    </xdr:to>
    <xdr:cxnSp macro="">
      <xdr:nvCxnSpPr>
        <xdr:cNvPr id="318" name="直線コネクタ 317"/>
        <xdr:cNvCxnSpPr/>
      </xdr:nvCxnSpPr>
      <xdr:spPr>
        <a:xfrm>
          <a:off x="15671800" y="6733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9"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20" name="フローチャート : 判断 319"/>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39</xdr:row>
      <xdr:rowOff>46990</xdr:rowOff>
    </xdr:from>
    <xdr:to>
      <xdr:col>22</xdr:col>
      <xdr:colOff>565150</xdr:colOff>
      <xdr:row>39</xdr:row>
      <xdr:rowOff>161290</xdr:rowOff>
    </xdr:to>
    <xdr:cxnSp macro="">
      <xdr:nvCxnSpPr>
        <xdr:cNvPr id="321" name="直線コネクタ 320"/>
        <xdr:cNvCxnSpPr/>
      </xdr:nvCxnSpPr>
      <xdr:spPr>
        <a:xfrm flipV="1">
          <a:off x="14782800" y="673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2" name="フローチャート : 判断 32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142257</xdr:rowOff>
    </xdr:from>
    <xdr:ext cx="736600" cy="259045"/>
    <xdr:sp macro="" textlink="">
      <xdr:nvSpPr>
        <xdr:cNvPr id="323" name="テキスト ボックス 322"/>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161290</xdr:rowOff>
    </xdr:from>
    <xdr:to>
      <xdr:col>21</xdr:col>
      <xdr:colOff>361950</xdr:colOff>
      <xdr:row>39</xdr:row>
      <xdr:rowOff>168910</xdr:rowOff>
    </xdr:to>
    <xdr:cxnSp macro="">
      <xdr:nvCxnSpPr>
        <xdr:cNvPr id="324" name="直線コネクタ 323"/>
        <xdr:cNvCxnSpPr/>
      </xdr:nvCxnSpPr>
      <xdr:spPr>
        <a:xfrm flipV="1">
          <a:off x="13893800" y="6847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80010</xdr:rowOff>
    </xdr:from>
    <xdr:to>
      <xdr:col>21</xdr:col>
      <xdr:colOff>412750</xdr:colOff>
      <xdr:row>36</xdr:row>
      <xdr:rowOff>10160</xdr:rowOff>
    </xdr:to>
    <xdr:sp macro="" textlink="">
      <xdr:nvSpPr>
        <xdr:cNvPr id="325" name="フローチャート : 判断 324"/>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20337</xdr:rowOff>
    </xdr:from>
    <xdr:ext cx="762000" cy="259045"/>
    <xdr:sp macro="" textlink="">
      <xdr:nvSpPr>
        <xdr:cNvPr id="326" name="テキスト ボックス 325"/>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168910</xdr:rowOff>
    </xdr:from>
    <xdr:to>
      <xdr:col>20</xdr:col>
      <xdr:colOff>158750</xdr:colOff>
      <xdr:row>40</xdr:row>
      <xdr:rowOff>104140</xdr:rowOff>
    </xdr:to>
    <xdr:cxnSp macro="">
      <xdr:nvCxnSpPr>
        <xdr:cNvPr id="327" name="直線コネクタ 326"/>
        <xdr:cNvCxnSpPr/>
      </xdr:nvCxnSpPr>
      <xdr:spPr>
        <a:xfrm flipV="1">
          <a:off x="13004800" y="6855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64770</xdr:rowOff>
    </xdr:from>
    <xdr:to>
      <xdr:col>20</xdr:col>
      <xdr:colOff>209550</xdr:colOff>
      <xdr:row>35</xdr:row>
      <xdr:rowOff>166370</xdr:rowOff>
    </xdr:to>
    <xdr:sp macro="" textlink="">
      <xdr:nvSpPr>
        <xdr:cNvPr id="328" name="フローチャート : 判断 327"/>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5097</xdr:rowOff>
    </xdr:from>
    <xdr:ext cx="762000" cy="259045"/>
    <xdr:sp macro="" textlink="">
      <xdr:nvSpPr>
        <xdr:cNvPr id="329" name="テキスト ボックス 328"/>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72390</xdr:rowOff>
    </xdr:from>
    <xdr:to>
      <xdr:col>19</xdr:col>
      <xdr:colOff>6350</xdr:colOff>
      <xdr:row>36</xdr:row>
      <xdr:rowOff>2540</xdr:rowOff>
    </xdr:to>
    <xdr:sp macro="" textlink="">
      <xdr:nvSpPr>
        <xdr:cNvPr id="330" name="フローチャート : 判断 329"/>
        <xdr:cNvSpPr/>
      </xdr:nvSpPr>
      <xdr:spPr>
        <a:xfrm>
          <a:off x="12954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12717</xdr:rowOff>
    </xdr:from>
    <xdr:ext cx="762000" cy="259045"/>
    <xdr:sp macro="" textlink="">
      <xdr:nvSpPr>
        <xdr:cNvPr id="331" name="テキスト ボックス 330"/>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49530</xdr:rowOff>
    </xdr:from>
    <xdr:to>
      <xdr:col>24</xdr:col>
      <xdr:colOff>82550</xdr:colOff>
      <xdr:row>39</xdr:row>
      <xdr:rowOff>151130</xdr:rowOff>
    </xdr:to>
    <xdr:sp macro="" textlink="">
      <xdr:nvSpPr>
        <xdr:cNvPr id="337" name="円/楕円 336"/>
        <xdr:cNvSpPr/>
      </xdr:nvSpPr>
      <xdr:spPr>
        <a:xfrm>
          <a:off x="16459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38</xdr:row>
      <xdr:rowOff>129557</xdr:rowOff>
    </xdr:from>
    <xdr:ext cx="762000" cy="259045"/>
    <xdr:sp macro="" textlink="">
      <xdr:nvSpPr>
        <xdr:cNvPr id="338" name="補助費等該当値テキスト"/>
        <xdr:cNvSpPr txBox="1"/>
      </xdr:nvSpPr>
      <xdr:spPr>
        <a:xfrm>
          <a:off x="16598900" y="664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167640</xdr:rowOff>
    </xdr:from>
    <xdr:to>
      <xdr:col>22</xdr:col>
      <xdr:colOff>615950</xdr:colOff>
      <xdr:row>39</xdr:row>
      <xdr:rowOff>97790</xdr:rowOff>
    </xdr:to>
    <xdr:sp macro="" textlink="">
      <xdr:nvSpPr>
        <xdr:cNvPr id="339" name="円/楕円 338"/>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39</xdr:row>
      <xdr:rowOff>82567</xdr:rowOff>
    </xdr:from>
    <xdr:ext cx="736600" cy="259045"/>
    <xdr:sp macro="" textlink="">
      <xdr:nvSpPr>
        <xdr:cNvPr id="340" name="テキスト ボックス 339"/>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110490</xdr:rowOff>
    </xdr:from>
    <xdr:to>
      <xdr:col>21</xdr:col>
      <xdr:colOff>412750</xdr:colOff>
      <xdr:row>40</xdr:row>
      <xdr:rowOff>40640</xdr:rowOff>
    </xdr:to>
    <xdr:sp macro="" textlink="">
      <xdr:nvSpPr>
        <xdr:cNvPr id="341" name="円/楕円 340"/>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40</xdr:row>
      <xdr:rowOff>25417</xdr:rowOff>
    </xdr:from>
    <xdr:ext cx="762000" cy="259045"/>
    <xdr:sp macro="" textlink="">
      <xdr:nvSpPr>
        <xdr:cNvPr id="342" name="テキスト ボックス 341"/>
        <xdr:cNvSpPr txBox="1"/>
      </xdr:nvSpPr>
      <xdr:spPr>
        <a:xfrm>
          <a:off x="14401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118110</xdr:rowOff>
    </xdr:from>
    <xdr:to>
      <xdr:col>20</xdr:col>
      <xdr:colOff>209550</xdr:colOff>
      <xdr:row>40</xdr:row>
      <xdr:rowOff>48260</xdr:rowOff>
    </xdr:to>
    <xdr:sp macro="" textlink="">
      <xdr:nvSpPr>
        <xdr:cNvPr id="343" name="円/楕円 342"/>
        <xdr:cNvSpPr/>
      </xdr:nvSpPr>
      <xdr:spPr>
        <a:xfrm>
          <a:off x="13843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40</xdr:row>
      <xdr:rowOff>33037</xdr:rowOff>
    </xdr:from>
    <xdr:ext cx="762000" cy="259045"/>
    <xdr:sp macro="" textlink="">
      <xdr:nvSpPr>
        <xdr:cNvPr id="344" name="テキスト ボックス 343"/>
        <xdr:cNvSpPr txBox="1"/>
      </xdr:nvSpPr>
      <xdr:spPr>
        <a:xfrm>
          <a:off x="13512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53340</xdr:rowOff>
    </xdr:from>
    <xdr:to>
      <xdr:col>19</xdr:col>
      <xdr:colOff>6350</xdr:colOff>
      <xdr:row>40</xdr:row>
      <xdr:rowOff>154940</xdr:rowOff>
    </xdr:to>
    <xdr:sp macro="" textlink="">
      <xdr:nvSpPr>
        <xdr:cNvPr id="345" name="円/楕円 344"/>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40</xdr:row>
      <xdr:rowOff>139717</xdr:rowOff>
    </xdr:from>
    <xdr:ext cx="762000" cy="259045"/>
    <xdr:sp macro="" textlink="">
      <xdr:nvSpPr>
        <xdr:cNvPr id="346" name="テキスト ボックス 345"/>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年度と比較して</a:t>
          </a:r>
          <a:r>
            <a:rPr kumimoji="1" lang="en-US" altLang="ja-JP" sz="1200">
              <a:latin typeface="ＭＳ Ｐゴシック"/>
            </a:rPr>
            <a:t>0.6</a:t>
          </a:r>
          <a:r>
            <a:rPr kumimoji="1" lang="ja-JP" altLang="en-US" sz="1200">
              <a:latin typeface="ＭＳ Ｐゴシック"/>
            </a:rPr>
            <a:t>ポイントの増加となった。公債費決算額は、臨時財政対策債の増加により年々増加傾向にある。全てが経常一般財源で賄われるため、純粋な決算額増による。類似団体と比較すると公債費は非常に低い水準である。要因としては、類似団体の多くは過疎指定などの指定団体になっており過疎債などの発行が多いためである。今後は公共施設の更新等による新発債が増えることが予想されるため、財政措置のある地方債を引き続き優先するなど適切な財政運営に努める。</a:t>
          </a:r>
          <a:endParaRPr kumimoji="1" lang="en-US" altLang="ja-JP"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17306" y="1224133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4" name="直線コネクタ 373"/>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5"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6" name="直線コネクタ 375"/>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8" name="直線コネクタ 37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74</xdr:row>
      <xdr:rowOff>157480</xdr:rowOff>
    </xdr:to>
    <xdr:cxnSp macro="">
      <xdr:nvCxnSpPr>
        <xdr:cNvPr id="379" name="直線コネクタ 378"/>
        <xdr:cNvCxnSpPr/>
      </xdr:nvCxnSpPr>
      <xdr:spPr>
        <a:xfrm>
          <a:off x="3987800" y="12799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63516</xdr:rowOff>
    </xdr:from>
    <xdr:ext cx="762000" cy="259045"/>
    <xdr:sp macro="" textlink="">
      <xdr:nvSpPr>
        <xdr:cNvPr id="380" name="公債費平均値テキスト"/>
        <xdr:cNvSpPr txBox="1"/>
      </xdr:nvSpPr>
      <xdr:spPr>
        <a:xfrm>
          <a:off x="4914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1" name="フローチャート : 判断 380"/>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74</xdr:row>
      <xdr:rowOff>111760</xdr:rowOff>
    </xdr:from>
    <xdr:to>
      <xdr:col>5</xdr:col>
      <xdr:colOff>549275</xdr:colOff>
      <xdr:row>74</xdr:row>
      <xdr:rowOff>165100</xdr:rowOff>
    </xdr:to>
    <xdr:cxnSp macro="">
      <xdr:nvCxnSpPr>
        <xdr:cNvPr id="382" name="直線コネクタ 381"/>
        <xdr:cNvCxnSpPr/>
      </xdr:nvCxnSpPr>
      <xdr:spPr>
        <a:xfrm flipV="1">
          <a:off x="3098800" y="12799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3" name="フローチャート : 判断 382"/>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79</xdr:row>
      <xdr:rowOff>13988</xdr:rowOff>
    </xdr:from>
    <xdr:ext cx="736600" cy="259045"/>
    <xdr:sp macro="" textlink="">
      <xdr:nvSpPr>
        <xdr:cNvPr id="384" name="テキスト ボックス 383"/>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142240</xdr:rowOff>
    </xdr:from>
    <xdr:to>
      <xdr:col>4</xdr:col>
      <xdr:colOff>346075</xdr:colOff>
      <xdr:row>74</xdr:row>
      <xdr:rowOff>165100</xdr:rowOff>
    </xdr:to>
    <xdr:cxnSp macro="">
      <xdr:nvCxnSpPr>
        <xdr:cNvPr id="385" name="直線コネクタ 384"/>
        <xdr:cNvCxnSpPr/>
      </xdr:nvCxnSpPr>
      <xdr:spPr>
        <a:xfrm>
          <a:off x="2209800" y="12829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64770</xdr:rowOff>
    </xdr:from>
    <xdr:to>
      <xdr:col>4</xdr:col>
      <xdr:colOff>396875</xdr:colOff>
      <xdr:row>79</xdr:row>
      <xdr:rowOff>166370</xdr:rowOff>
    </xdr:to>
    <xdr:sp macro="" textlink="">
      <xdr:nvSpPr>
        <xdr:cNvPr id="386" name="フローチャート : 判断 385"/>
        <xdr:cNvSpPr/>
      </xdr:nvSpPr>
      <xdr:spPr>
        <a:xfrm>
          <a:off x="3048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79</xdr:row>
      <xdr:rowOff>151147</xdr:rowOff>
    </xdr:from>
    <xdr:ext cx="762000" cy="259045"/>
    <xdr:sp macro="" textlink="">
      <xdr:nvSpPr>
        <xdr:cNvPr id="387" name="テキスト ボックス 386"/>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142240</xdr:rowOff>
    </xdr:from>
    <xdr:to>
      <xdr:col>3</xdr:col>
      <xdr:colOff>142875</xdr:colOff>
      <xdr:row>74</xdr:row>
      <xdr:rowOff>142240</xdr:rowOff>
    </xdr:to>
    <xdr:cxnSp macro="">
      <xdr:nvCxnSpPr>
        <xdr:cNvPr id="388" name="直線コネクタ 387"/>
        <xdr:cNvCxnSpPr/>
      </xdr:nvCxnSpPr>
      <xdr:spPr>
        <a:xfrm>
          <a:off x="1320800" y="1282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118111</xdr:rowOff>
    </xdr:from>
    <xdr:to>
      <xdr:col>3</xdr:col>
      <xdr:colOff>193675</xdr:colOff>
      <xdr:row>80</xdr:row>
      <xdr:rowOff>48261</xdr:rowOff>
    </xdr:to>
    <xdr:sp macro="" textlink="">
      <xdr:nvSpPr>
        <xdr:cNvPr id="389" name="フローチャート : 判断 388"/>
        <xdr:cNvSpPr/>
      </xdr:nvSpPr>
      <xdr:spPr>
        <a:xfrm>
          <a:off x="2159000" y="136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80</xdr:row>
      <xdr:rowOff>33038</xdr:rowOff>
    </xdr:from>
    <xdr:ext cx="762000" cy="259045"/>
    <xdr:sp macro="" textlink="">
      <xdr:nvSpPr>
        <xdr:cNvPr id="390" name="テキスト ボックス 389"/>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1" name="フローチャート : 判断 390"/>
        <xdr:cNvSpPr/>
      </xdr:nvSpPr>
      <xdr:spPr>
        <a:xfrm>
          <a:off x="1270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80</xdr:row>
      <xdr:rowOff>93997</xdr:rowOff>
    </xdr:from>
    <xdr:ext cx="762000" cy="259045"/>
    <xdr:sp macro="" textlink="">
      <xdr:nvSpPr>
        <xdr:cNvPr id="392" name="テキスト ボックス 391"/>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106680</xdr:rowOff>
    </xdr:from>
    <xdr:to>
      <xdr:col>7</xdr:col>
      <xdr:colOff>66675</xdr:colOff>
      <xdr:row>75</xdr:row>
      <xdr:rowOff>36830</xdr:rowOff>
    </xdr:to>
    <xdr:sp macro="" textlink="">
      <xdr:nvSpPr>
        <xdr:cNvPr id="398" name="円/楕円 397"/>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74</xdr:row>
      <xdr:rowOff>15257</xdr:rowOff>
    </xdr:from>
    <xdr:ext cx="762000" cy="259045"/>
    <xdr:sp macro="" textlink="">
      <xdr:nvSpPr>
        <xdr:cNvPr id="399" name="公債費該当値テキスト"/>
        <xdr:cNvSpPr txBox="1"/>
      </xdr:nvSpPr>
      <xdr:spPr>
        <a:xfrm>
          <a:off x="4914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400" name="円/楕円 399"/>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73</xdr:row>
      <xdr:rowOff>1287</xdr:rowOff>
    </xdr:from>
    <xdr:ext cx="736600" cy="259045"/>
    <xdr:sp macro="" textlink="">
      <xdr:nvSpPr>
        <xdr:cNvPr id="401" name="テキスト ボックス 400"/>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402" name="円/楕円 401"/>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73</xdr:row>
      <xdr:rowOff>54627</xdr:rowOff>
    </xdr:from>
    <xdr:ext cx="762000" cy="259045"/>
    <xdr:sp macro="" textlink="">
      <xdr:nvSpPr>
        <xdr:cNvPr id="403" name="テキスト ボックス 402"/>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91440</xdr:rowOff>
    </xdr:from>
    <xdr:to>
      <xdr:col>3</xdr:col>
      <xdr:colOff>193675</xdr:colOff>
      <xdr:row>75</xdr:row>
      <xdr:rowOff>21590</xdr:rowOff>
    </xdr:to>
    <xdr:sp macro="" textlink="">
      <xdr:nvSpPr>
        <xdr:cNvPr id="404" name="円/楕円 403"/>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73</xdr:row>
      <xdr:rowOff>31767</xdr:rowOff>
    </xdr:from>
    <xdr:ext cx="762000" cy="259045"/>
    <xdr:sp macro="" textlink="">
      <xdr:nvSpPr>
        <xdr:cNvPr id="405" name="テキスト ボックス 404"/>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91440</xdr:rowOff>
    </xdr:from>
    <xdr:to>
      <xdr:col>1</xdr:col>
      <xdr:colOff>676275</xdr:colOff>
      <xdr:row>75</xdr:row>
      <xdr:rowOff>21590</xdr:rowOff>
    </xdr:to>
    <xdr:sp macro="" textlink="">
      <xdr:nvSpPr>
        <xdr:cNvPr id="406" name="円/楕円 405"/>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73</xdr:row>
      <xdr:rowOff>31767</xdr:rowOff>
    </xdr:from>
    <xdr:ext cx="762000" cy="259045"/>
    <xdr:sp macro="" textlink="">
      <xdr:nvSpPr>
        <xdr:cNvPr id="407" name="テキスト ボックス 406"/>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3.8</a:t>
          </a:r>
          <a:r>
            <a:rPr kumimoji="1" lang="ja-JP" altLang="en-US" sz="1300">
              <a:latin typeface="ＭＳ Ｐゴシック"/>
            </a:rPr>
            <a:t>ポイントの増となった要因は経常的歳入一般財源の減による影響を受けている。類似団体の平均と比較して大きな差が出ている点については、公債費の経常収支比率が低いこと及び補助費等の経常収支比率が他団体と比較して大きいことが要因となっている。今後も費用対効果の確認をするなど、事務事業評価を引き続き実施し、事業費等の適正化を図る。</a:t>
          </a: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41604" y="1224133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1" name="直線コネクタ 430"/>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2"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3" name="直線コネクタ 432"/>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4"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5" name="直線コネクタ 434"/>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41275</xdr:rowOff>
    </xdr:from>
    <xdr:to>
      <xdr:col>24</xdr:col>
      <xdr:colOff>31750</xdr:colOff>
      <xdr:row>79</xdr:row>
      <xdr:rowOff>86995</xdr:rowOff>
    </xdr:to>
    <xdr:cxnSp macro="">
      <xdr:nvCxnSpPr>
        <xdr:cNvPr id="436" name="直線コネクタ 435"/>
        <xdr:cNvCxnSpPr/>
      </xdr:nvCxnSpPr>
      <xdr:spPr>
        <a:xfrm>
          <a:off x="15671800" y="1341437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41291</xdr:rowOff>
    </xdr:from>
    <xdr:ext cx="762000" cy="259045"/>
    <xdr:sp macro="" textlink="">
      <xdr:nvSpPr>
        <xdr:cNvPr id="437" name="公債費以外平均値テキスト"/>
        <xdr:cNvSpPr txBox="1"/>
      </xdr:nvSpPr>
      <xdr:spPr>
        <a:xfrm>
          <a:off x="16598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38" name="フローチャート : 判断 437"/>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41275</xdr:rowOff>
    </xdr:from>
    <xdr:to>
      <xdr:col>22</xdr:col>
      <xdr:colOff>565150</xdr:colOff>
      <xdr:row>79</xdr:row>
      <xdr:rowOff>144145</xdr:rowOff>
    </xdr:to>
    <xdr:cxnSp macro="">
      <xdr:nvCxnSpPr>
        <xdr:cNvPr id="439" name="直線コネクタ 438"/>
        <xdr:cNvCxnSpPr/>
      </xdr:nvCxnSpPr>
      <xdr:spPr>
        <a:xfrm flipV="1">
          <a:off x="14782800" y="1341437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0" name="フローチャート : 判断 439"/>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136542</xdr:rowOff>
    </xdr:from>
    <xdr:ext cx="736600" cy="259045"/>
    <xdr:sp macro="" textlink="">
      <xdr:nvSpPr>
        <xdr:cNvPr id="441" name="テキスト ボックス 440"/>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121286</xdr:rowOff>
    </xdr:from>
    <xdr:to>
      <xdr:col>21</xdr:col>
      <xdr:colOff>361950</xdr:colOff>
      <xdr:row>79</xdr:row>
      <xdr:rowOff>144145</xdr:rowOff>
    </xdr:to>
    <xdr:cxnSp macro="">
      <xdr:nvCxnSpPr>
        <xdr:cNvPr id="442" name="直線コネクタ 441"/>
        <xdr:cNvCxnSpPr/>
      </xdr:nvCxnSpPr>
      <xdr:spPr>
        <a:xfrm>
          <a:off x="13893800" y="136658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30480</xdr:rowOff>
    </xdr:from>
    <xdr:to>
      <xdr:col>21</xdr:col>
      <xdr:colOff>412750</xdr:colOff>
      <xdr:row>76</xdr:row>
      <xdr:rowOff>132080</xdr:rowOff>
    </xdr:to>
    <xdr:sp macro="" textlink="">
      <xdr:nvSpPr>
        <xdr:cNvPr id="443" name="フローチャート : 判断 442"/>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142257</xdr:rowOff>
    </xdr:from>
    <xdr:ext cx="762000" cy="259045"/>
    <xdr:sp macro="" textlink="">
      <xdr:nvSpPr>
        <xdr:cNvPr id="444" name="テキスト ボックス 443"/>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121286</xdr:rowOff>
    </xdr:from>
    <xdr:to>
      <xdr:col>20</xdr:col>
      <xdr:colOff>158750</xdr:colOff>
      <xdr:row>80</xdr:row>
      <xdr:rowOff>58420</xdr:rowOff>
    </xdr:to>
    <xdr:cxnSp macro="">
      <xdr:nvCxnSpPr>
        <xdr:cNvPr id="445" name="直線コネクタ 444"/>
        <xdr:cNvCxnSpPr/>
      </xdr:nvCxnSpPr>
      <xdr:spPr>
        <a:xfrm flipV="1">
          <a:off x="13004800" y="1366583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59055</xdr:rowOff>
    </xdr:from>
    <xdr:to>
      <xdr:col>20</xdr:col>
      <xdr:colOff>209550</xdr:colOff>
      <xdr:row>75</xdr:row>
      <xdr:rowOff>160655</xdr:rowOff>
    </xdr:to>
    <xdr:sp macro="" textlink="">
      <xdr:nvSpPr>
        <xdr:cNvPr id="446" name="フローチャート : 判断 445"/>
        <xdr:cNvSpPr/>
      </xdr:nvSpPr>
      <xdr:spPr>
        <a:xfrm>
          <a:off x="138430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73</xdr:row>
      <xdr:rowOff>170832</xdr:rowOff>
    </xdr:from>
    <xdr:ext cx="762000" cy="259045"/>
    <xdr:sp macro="" textlink="">
      <xdr:nvSpPr>
        <xdr:cNvPr id="447" name="テキスト ボックス 446"/>
        <xdr:cNvSpPr txBox="1"/>
      </xdr:nvSpPr>
      <xdr:spPr>
        <a:xfrm>
          <a:off x="13512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70485</xdr:rowOff>
    </xdr:from>
    <xdr:to>
      <xdr:col>19</xdr:col>
      <xdr:colOff>6350</xdr:colOff>
      <xdr:row>76</xdr:row>
      <xdr:rowOff>636</xdr:rowOff>
    </xdr:to>
    <xdr:sp macro="" textlink="">
      <xdr:nvSpPr>
        <xdr:cNvPr id="448" name="フローチャート : 判断 447"/>
        <xdr:cNvSpPr/>
      </xdr:nvSpPr>
      <xdr:spPr>
        <a:xfrm>
          <a:off x="12954000" y="12929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10812</xdr:rowOff>
    </xdr:from>
    <xdr:ext cx="762000" cy="259045"/>
    <xdr:sp macro="" textlink="">
      <xdr:nvSpPr>
        <xdr:cNvPr id="449" name="テキスト ボックス 448"/>
        <xdr:cNvSpPr txBox="1"/>
      </xdr:nvSpPr>
      <xdr:spPr>
        <a:xfrm>
          <a:off x="12623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36195</xdr:rowOff>
    </xdr:from>
    <xdr:to>
      <xdr:col>24</xdr:col>
      <xdr:colOff>82550</xdr:colOff>
      <xdr:row>79</xdr:row>
      <xdr:rowOff>137795</xdr:rowOff>
    </xdr:to>
    <xdr:sp macro="" textlink="">
      <xdr:nvSpPr>
        <xdr:cNvPr id="455" name="円/楕円 454"/>
        <xdr:cNvSpPr/>
      </xdr:nvSpPr>
      <xdr:spPr>
        <a:xfrm>
          <a:off x="164592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79</xdr:row>
      <xdr:rowOff>8272</xdr:rowOff>
    </xdr:from>
    <xdr:ext cx="762000" cy="259045"/>
    <xdr:sp macro="" textlink="">
      <xdr:nvSpPr>
        <xdr:cNvPr id="456" name="公債費以外該当値テキスト"/>
        <xdr:cNvSpPr txBox="1"/>
      </xdr:nvSpPr>
      <xdr:spPr>
        <a:xfrm>
          <a:off x="16598900" y="1355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161925</xdr:rowOff>
    </xdr:from>
    <xdr:to>
      <xdr:col>22</xdr:col>
      <xdr:colOff>615950</xdr:colOff>
      <xdr:row>78</xdr:row>
      <xdr:rowOff>92075</xdr:rowOff>
    </xdr:to>
    <xdr:sp macro="" textlink="">
      <xdr:nvSpPr>
        <xdr:cNvPr id="457" name="円/楕円 456"/>
        <xdr:cNvSpPr/>
      </xdr:nvSpPr>
      <xdr:spPr>
        <a:xfrm>
          <a:off x="15621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76852</xdr:rowOff>
    </xdr:from>
    <xdr:ext cx="736600" cy="259045"/>
    <xdr:sp macro="" textlink="">
      <xdr:nvSpPr>
        <xdr:cNvPr id="458" name="テキスト ボックス 457"/>
        <xdr:cNvSpPr txBox="1"/>
      </xdr:nvSpPr>
      <xdr:spPr>
        <a:xfrm>
          <a:off x="15290800" y="1344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93345</xdr:rowOff>
    </xdr:from>
    <xdr:to>
      <xdr:col>21</xdr:col>
      <xdr:colOff>412750</xdr:colOff>
      <xdr:row>80</xdr:row>
      <xdr:rowOff>23495</xdr:rowOff>
    </xdr:to>
    <xdr:sp macro="" textlink="">
      <xdr:nvSpPr>
        <xdr:cNvPr id="459" name="円/楕円 458"/>
        <xdr:cNvSpPr/>
      </xdr:nvSpPr>
      <xdr:spPr>
        <a:xfrm>
          <a:off x="14732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80</xdr:row>
      <xdr:rowOff>8272</xdr:rowOff>
    </xdr:from>
    <xdr:ext cx="762000" cy="259045"/>
    <xdr:sp macro="" textlink="">
      <xdr:nvSpPr>
        <xdr:cNvPr id="460" name="テキスト ボックス 459"/>
        <xdr:cNvSpPr txBox="1"/>
      </xdr:nvSpPr>
      <xdr:spPr>
        <a:xfrm>
          <a:off x="14401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70486</xdr:rowOff>
    </xdr:from>
    <xdr:to>
      <xdr:col>20</xdr:col>
      <xdr:colOff>209550</xdr:colOff>
      <xdr:row>80</xdr:row>
      <xdr:rowOff>636</xdr:rowOff>
    </xdr:to>
    <xdr:sp macro="" textlink="">
      <xdr:nvSpPr>
        <xdr:cNvPr id="461" name="円/楕円 460"/>
        <xdr:cNvSpPr/>
      </xdr:nvSpPr>
      <xdr:spPr>
        <a:xfrm>
          <a:off x="13843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79</xdr:row>
      <xdr:rowOff>156863</xdr:rowOff>
    </xdr:from>
    <xdr:ext cx="762000" cy="259045"/>
    <xdr:sp macro="" textlink="">
      <xdr:nvSpPr>
        <xdr:cNvPr id="462" name="テキスト ボックス 461"/>
        <xdr:cNvSpPr txBox="1"/>
      </xdr:nvSpPr>
      <xdr:spPr>
        <a:xfrm>
          <a:off x="13512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7620</xdr:rowOff>
    </xdr:from>
    <xdr:to>
      <xdr:col>19</xdr:col>
      <xdr:colOff>6350</xdr:colOff>
      <xdr:row>80</xdr:row>
      <xdr:rowOff>109220</xdr:rowOff>
    </xdr:to>
    <xdr:sp macro="" textlink="">
      <xdr:nvSpPr>
        <xdr:cNvPr id="463" name="円/楕円 462"/>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80</xdr:row>
      <xdr:rowOff>93997</xdr:rowOff>
    </xdr:from>
    <xdr:ext cx="762000" cy="259045"/>
    <xdr:sp macro="" textlink="">
      <xdr:nvSpPr>
        <xdr:cNvPr id="464" name="テキスト ボックス 463"/>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愛知県南知多町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5151"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5153"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5155"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5157"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5159"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61"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95250</xdr:rowOff>
    </xdr:from>
    <xdr:to>
      <xdr:col>4</xdr:col>
      <xdr:colOff>1114425</xdr:colOff>
      <xdr:row>19</xdr:row>
      <xdr:rowOff>171450</xdr:rowOff>
    </xdr:to>
    <xdr:cxnSp macro="">
      <xdr:nvCxnSpPr>
        <xdr:cNvPr id="5164" name="直線コネクタ 44"/>
        <xdr:cNvCxnSpPr>
          <a:cxnSpLocks noChangeShapeType="1"/>
        </xdr:cNvCxnSpPr>
      </xdr:nvCxnSpPr>
      <xdr:spPr bwMode="auto">
        <a:xfrm flipV="1">
          <a:off x="5648325" y="2200275"/>
          <a:ext cx="0" cy="1276350"/>
        </a:xfrm>
        <a:prstGeom prst="line">
          <a:avLst/>
        </a:prstGeom>
        <a:noFill/>
        <a:ln w="31750" algn="ctr">
          <a:solidFill>
            <a:srgbClr val="808080"/>
          </a:solidFill>
          <a:round/>
          <a:headEnd/>
          <a:tailEnd/>
        </a:ln>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171450</xdr:rowOff>
    </xdr:from>
    <xdr:to>
      <xdr:col>5</xdr:col>
      <xdr:colOff>76200</xdr:colOff>
      <xdr:row>19</xdr:row>
      <xdr:rowOff>171450</xdr:rowOff>
    </xdr:to>
    <xdr:cxnSp macro="">
      <xdr:nvCxnSpPr>
        <xdr:cNvPr id="5166" name="直線コネクタ 46"/>
        <xdr:cNvCxnSpPr>
          <a:cxnSpLocks noChangeShapeType="1"/>
        </xdr:cNvCxnSpPr>
      </xdr:nvCxnSpPr>
      <xdr:spPr bwMode="auto">
        <a:xfrm>
          <a:off x="5562600" y="3476625"/>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95250</xdr:rowOff>
    </xdr:from>
    <xdr:to>
      <xdr:col>5</xdr:col>
      <xdr:colOff>76200</xdr:colOff>
      <xdr:row>12</xdr:row>
      <xdr:rowOff>95250</xdr:rowOff>
    </xdr:to>
    <xdr:cxnSp macro="">
      <xdr:nvCxnSpPr>
        <xdr:cNvPr id="5168" name="直線コネクタ 48"/>
        <xdr:cNvCxnSpPr>
          <a:cxnSpLocks noChangeShapeType="1"/>
        </xdr:cNvCxnSpPr>
      </xdr:nvCxnSpPr>
      <xdr:spPr bwMode="auto">
        <a:xfrm>
          <a:off x="5562600" y="2200275"/>
          <a:ext cx="180975" cy="0"/>
        </a:xfrm>
        <a:prstGeom prst="line">
          <a:avLst/>
        </a:prstGeom>
        <a:noFill/>
        <a:ln w="19050" algn="ctr">
          <a:solidFill>
            <a:srgbClr val="000000"/>
          </a:solidFill>
          <a:round/>
          <a:headEnd/>
          <a:tailEnd/>
        </a:ln>
      </xdr:spPr>
    </xdr:cxnSp>
    <xdr:clientData/>
  </xdr:twoCellAnchor>
  <xdr:twoCellAnchor>
    <xdr:from>
      <xdr:col>4</xdr:col>
      <xdr:colOff>466725</xdr:colOff>
      <xdr:row>18</xdr:row>
      <xdr:rowOff>38100</xdr:rowOff>
    </xdr:from>
    <xdr:to>
      <xdr:col>4</xdr:col>
      <xdr:colOff>1114425</xdr:colOff>
      <xdr:row>18</xdr:row>
      <xdr:rowOff>38100</xdr:rowOff>
    </xdr:to>
    <xdr:cxnSp macro="">
      <xdr:nvCxnSpPr>
        <xdr:cNvPr id="5169" name="直線コネクタ 49"/>
        <xdr:cNvCxnSpPr>
          <a:cxnSpLocks noChangeShapeType="1"/>
        </xdr:cNvCxnSpPr>
      </xdr:nvCxnSpPr>
      <xdr:spPr bwMode="auto">
        <a:xfrm>
          <a:off x="5000625" y="3171825"/>
          <a:ext cx="647700" cy="0"/>
        </a:xfrm>
        <a:prstGeom prst="line">
          <a:avLst/>
        </a:prstGeom>
        <a:noFill/>
        <a:ln w="6350" algn="ctr">
          <a:solidFill>
            <a:srgbClr val="FF0000"/>
          </a:solidFill>
          <a:round/>
          <a:headEnd/>
          <a:tailEnd/>
        </a:ln>
      </xdr:spPr>
    </xdr:cxnSp>
    <xdr:clientData/>
  </xdr:twoCellAnchor>
  <xdr:oneCellAnchor>
    <xdr:from>
      <xdr:col>5</xdr:col>
      <xdr:colOff>73025</xdr:colOff>
      <xdr:row>16</xdr:row>
      <xdr:rowOff>79156</xdr:rowOff>
    </xdr:from>
    <xdr:ext cx="762000" cy="259045"/>
    <xdr:sp macro="" textlink="">
      <xdr:nvSpPr>
        <xdr:cNvPr id="51" name="人口1人当たり決算額の推移平均値テキスト130"/>
        <xdr:cNvSpPr txBox="1"/>
      </xdr:nvSpPr>
      <xdr:spPr>
        <a:xfrm>
          <a:off x="5740400" y="2869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66675</xdr:rowOff>
    </xdr:from>
    <xdr:to>
      <xdr:col>5</xdr:col>
      <xdr:colOff>38100</xdr:colOff>
      <xdr:row>17</xdr:row>
      <xdr:rowOff>161925</xdr:rowOff>
    </xdr:to>
    <xdr:sp macro="" textlink="">
      <xdr:nvSpPr>
        <xdr:cNvPr id="5171" name="フローチャート : 判断 51"/>
        <xdr:cNvSpPr>
          <a:spLocks noChangeArrowheads="1"/>
        </xdr:cNvSpPr>
      </xdr:nvSpPr>
      <xdr:spPr bwMode="auto">
        <a:xfrm>
          <a:off x="5600700" y="30289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38100</xdr:rowOff>
    </xdr:from>
    <xdr:to>
      <xdr:col>4</xdr:col>
      <xdr:colOff>466725</xdr:colOff>
      <xdr:row>18</xdr:row>
      <xdr:rowOff>47625</xdr:rowOff>
    </xdr:to>
    <xdr:cxnSp macro="">
      <xdr:nvCxnSpPr>
        <xdr:cNvPr id="5172" name="直線コネクタ 52"/>
        <xdr:cNvCxnSpPr>
          <a:cxnSpLocks noChangeShapeType="1"/>
        </xdr:cNvCxnSpPr>
      </xdr:nvCxnSpPr>
      <xdr:spPr bwMode="auto">
        <a:xfrm flipV="1">
          <a:off x="4305300" y="3171825"/>
          <a:ext cx="695325" cy="9525"/>
        </a:xfrm>
        <a:prstGeom prst="line">
          <a:avLst/>
        </a:prstGeom>
        <a:noFill/>
        <a:ln w="6350" algn="ctr">
          <a:solidFill>
            <a:srgbClr val="FF0000"/>
          </a:solidFill>
          <a:round/>
          <a:headEnd/>
          <a:tailEnd/>
        </a:ln>
      </xdr:spPr>
    </xdr:cxnSp>
    <xdr:clientData/>
  </xdr:twoCellAnchor>
  <xdr:twoCellAnchor>
    <xdr:from>
      <xdr:col>4</xdr:col>
      <xdr:colOff>419100</xdr:colOff>
      <xdr:row>17</xdr:row>
      <xdr:rowOff>28575</xdr:rowOff>
    </xdr:from>
    <xdr:to>
      <xdr:col>4</xdr:col>
      <xdr:colOff>523875</xdr:colOff>
      <xdr:row>17</xdr:row>
      <xdr:rowOff>133350</xdr:rowOff>
    </xdr:to>
    <xdr:sp macro="" textlink="">
      <xdr:nvSpPr>
        <xdr:cNvPr id="5173" name="フローチャート : 判断 53"/>
        <xdr:cNvSpPr>
          <a:spLocks noChangeArrowheads="1"/>
        </xdr:cNvSpPr>
      </xdr:nvSpPr>
      <xdr:spPr bwMode="auto">
        <a:xfrm>
          <a:off x="4953000" y="29908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142135</xdr:rowOff>
    </xdr:from>
    <xdr:ext cx="736600" cy="259045"/>
    <xdr:sp macro="" textlink="">
      <xdr:nvSpPr>
        <xdr:cNvPr id="55" name="テキスト ボックス 54"/>
        <xdr:cNvSpPr txBox="1"/>
      </xdr:nvSpPr>
      <xdr:spPr>
        <a:xfrm>
          <a:off x="4622800" y="276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47625</xdr:rowOff>
    </xdr:from>
    <xdr:to>
      <xdr:col>3</xdr:col>
      <xdr:colOff>904875</xdr:colOff>
      <xdr:row>18</xdr:row>
      <xdr:rowOff>95250</xdr:rowOff>
    </xdr:to>
    <xdr:cxnSp macro="">
      <xdr:nvCxnSpPr>
        <xdr:cNvPr id="5175" name="直線コネクタ 55"/>
        <xdr:cNvCxnSpPr>
          <a:cxnSpLocks noChangeShapeType="1"/>
        </xdr:cNvCxnSpPr>
      </xdr:nvCxnSpPr>
      <xdr:spPr bwMode="auto">
        <a:xfrm flipV="1">
          <a:off x="3609975" y="3181350"/>
          <a:ext cx="695325" cy="47625"/>
        </a:xfrm>
        <a:prstGeom prst="line">
          <a:avLst/>
        </a:prstGeom>
        <a:noFill/>
        <a:ln w="6350" algn="ctr">
          <a:solidFill>
            <a:srgbClr val="FF0000"/>
          </a:solidFill>
          <a:round/>
          <a:headEnd/>
          <a:tailEnd/>
        </a:ln>
      </xdr:spPr>
    </xdr:cxnSp>
    <xdr:clientData/>
  </xdr:twoCellAnchor>
  <xdr:twoCellAnchor>
    <xdr:from>
      <xdr:col>3</xdr:col>
      <xdr:colOff>857250</xdr:colOff>
      <xdr:row>17</xdr:row>
      <xdr:rowOff>133350</xdr:rowOff>
    </xdr:from>
    <xdr:to>
      <xdr:col>3</xdr:col>
      <xdr:colOff>952500</xdr:colOff>
      <xdr:row>18</xdr:row>
      <xdr:rowOff>57150</xdr:rowOff>
    </xdr:to>
    <xdr:sp macro="" textlink="">
      <xdr:nvSpPr>
        <xdr:cNvPr id="5176" name="フローチャート : 判断 56"/>
        <xdr:cNvSpPr>
          <a:spLocks noChangeArrowheads="1"/>
        </xdr:cNvSpPr>
      </xdr:nvSpPr>
      <xdr:spPr bwMode="auto">
        <a:xfrm>
          <a:off x="4257675" y="309562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71787</xdr:rowOff>
    </xdr:from>
    <xdr:ext cx="762000" cy="259045"/>
    <xdr:sp macro="" textlink="">
      <xdr:nvSpPr>
        <xdr:cNvPr id="58" name="テキスト ボックス 57"/>
        <xdr:cNvSpPr txBox="1"/>
      </xdr:nvSpPr>
      <xdr:spPr>
        <a:xfrm>
          <a:off x="3924300" y="286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95250</xdr:rowOff>
    </xdr:from>
    <xdr:to>
      <xdr:col>3</xdr:col>
      <xdr:colOff>209550</xdr:colOff>
      <xdr:row>18</xdr:row>
      <xdr:rowOff>95250</xdr:rowOff>
    </xdr:to>
    <xdr:cxnSp macro="">
      <xdr:nvCxnSpPr>
        <xdr:cNvPr id="5178" name="直線コネクタ 58"/>
        <xdr:cNvCxnSpPr>
          <a:cxnSpLocks noChangeShapeType="1"/>
        </xdr:cNvCxnSpPr>
      </xdr:nvCxnSpPr>
      <xdr:spPr bwMode="auto">
        <a:xfrm flipV="1">
          <a:off x="2905125" y="3228975"/>
          <a:ext cx="704850" cy="0"/>
        </a:xfrm>
        <a:prstGeom prst="line">
          <a:avLst/>
        </a:prstGeom>
        <a:noFill/>
        <a:ln w="6350" algn="ctr">
          <a:solidFill>
            <a:srgbClr val="FF0000"/>
          </a:solidFill>
          <a:round/>
          <a:headEnd/>
          <a:tailEnd/>
        </a:ln>
      </xdr:spPr>
    </xdr:cxnSp>
    <xdr:clientData/>
  </xdr:twoCellAnchor>
  <xdr:twoCellAnchor>
    <xdr:from>
      <xdr:col>3</xdr:col>
      <xdr:colOff>152400</xdr:colOff>
      <xdr:row>17</xdr:row>
      <xdr:rowOff>161925</xdr:rowOff>
    </xdr:from>
    <xdr:to>
      <xdr:col>3</xdr:col>
      <xdr:colOff>257175</xdr:colOff>
      <xdr:row>18</xdr:row>
      <xdr:rowOff>95250</xdr:rowOff>
    </xdr:to>
    <xdr:sp macro="" textlink="">
      <xdr:nvSpPr>
        <xdr:cNvPr id="5179" name="フローチャート : 判断 59"/>
        <xdr:cNvSpPr>
          <a:spLocks noChangeArrowheads="1"/>
        </xdr:cNvSpPr>
      </xdr:nvSpPr>
      <xdr:spPr bwMode="auto">
        <a:xfrm>
          <a:off x="3552825" y="31242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102237</xdr:rowOff>
    </xdr:from>
    <xdr:ext cx="762000" cy="259045"/>
    <xdr:sp macro="" textlink="">
      <xdr:nvSpPr>
        <xdr:cNvPr id="61" name="テキスト ボックス 60"/>
        <xdr:cNvSpPr txBox="1"/>
      </xdr:nvSpPr>
      <xdr:spPr>
        <a:xfrm>
          <a:off x="3225800" y="289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142875</xdr:rowOff>
    </xdr:from>
    <xdr:to>
      <xdr:col>2</xdr:col>
      <xdr:colOff>695325</xdr:colOff>
      <xdr:row>18</xdr:row>
      <xdr:rowOff>76200</xdr:rowOff>
    </xdr:to>
    <xdr:sp macro="" textlink="">
      <xdr:nvSpPr>
        <xdr:cNvPr id="5181" name="フローチャート : 判断 61"/>
        <xdr:cNvSpPr>
          <a:spLocks noChangeArrowheads="1"/>
        </xdr:cNvSpPr>
      </xdr:nvSpPr>
      <xdr:spPr bwMode="auto">
        <a:xfrm>
          <a:off x="2857500" y="31051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86997</xdr:rowOff>
    </xdr:from>
    <xdr:ext cx="762000" cy="259045"/>
    <xdr:sp macro="" textlink="">
      <xdr:nvSpPr>
        <xdr:cNvPr id="63" name="テキスト ボックス 62"/>
        <xdr:cNvSpPr txBox="1"/>
      </xdr:nvSpPr>
      <xdr:spPr>
        <a:xfrm>
          <a:off x="2527300" y="287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161925</xdr:rowOff>
    </xdr:from>
    <xdr:to>
      <xdr:col>5</xdr:col>
      <xdr:colOff>38100</xdr:colOff>
      <xdr:row>18</xdr:row>
      <xdr:rowOff>95250</xdr:rowOff>
    </xdr:to>
    <xdr:sp macro="" textlink="">
      <xdr:nvSpPr>
        <xdr:cNvPr id="5188" name="円/楕円 68"/>
        <xdr:cNvSpPr>
          <a:spLocks noChangeArrowheads="1"/>
        </xdr:cNvSpPr>
      </xdr:nvSpPr>
      <xdr:spPr bwMode="auto">
        <a:xfrm>
          <a:off x="5600700" y="31242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17</xdr:row>
      <xdr:rowOff>135473</xdr:rowOff>
    </xdr:from>
    <xdr:ext cx="762000" cy="259045"/>
    <xdr:sp macro="" textlink="">
      <xdr:nvSpPr>
        <xdr:cNvPr id="70" name="人口1人当たり決算額の推移該当値テキスト130"/>
        <xdr:cNvSpPr txBox="1"/>
      </xdr:nvSpPr>
      <xdr:spPr>
        <a:xfrm>
          <a:off x="5740400" y="309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161925</xdr:rowOff>
    </xdr:from>
    <xdr:to>
      <xdr:col>4</xdr:col>
      <xdr:colOff>523875</xdr:colOff>
      <xdr:row>18</xdr:row>
      <xdr:rowOff>95250</xdr:rowOff>
    </xdr:to>
    <xdr:sp macro="" textlink="">
      <xdr:nvSpPr>
        <xdr:cNvPr id="5190" name="円/楕円 70"/>
        <xdr:cNvSpPr>
          <a:spLocks noChangeArrowheads="1"/>
        </xdr:cNvSpPr>
      </xdr:nvSpPr>
      <xdr:spPr bwMode="auto">
        <a:xfrm>
          <a:off x="4953000" y="31242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18</xdr:row>
      <xdr:rowOff>78079</xdr:rowOff>
    </xdr:from>
    <xdr:ext cx="736600" cy="259045"/>
    <xdr:sp macro="" textlink="">
      <xdr:nvSpPr>
        <xdr:cNvPr id="72" name="テキスト ボックス 71"/>
        <xdr:cNvSpPr txBox="1"/>
      </xdr:nvSpPr>
      <xdr:spPr>
        <a:xfrm>
          <a:off x="4622800" y="3211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99,839</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171450</xdr:rowOff>
    </xdr:from>
    <xdr:to>
      <xdr:col>3</xdr:col>
      <xdr:colOff>952500</xdr:colOff>
      <xdr:row>18</xdr:row>
      <xdr:rowOff>95250</xdr:rowOff>
    </xdr:to>
    <xdr:sp macro="" textlink="">
      <xdr:nvSpPr>
        <xdr:cNvPr id="5192" name="円/楕円 72"/>
        <xdr:cNvSpPr>
          <a:spLocks noChangeArrowheads="1"/>
        </xdr:cNvSpPr>
      </xdr:nvSpPr>
      <xdr:spPr bwMode="auto">
        <a:xfrm>
          <a:off x="4257675" y="313372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82651</xdr:rowOff>
    </xdr:from>
    <xdr:ext cx="762000" cy="259045"/>
    <xdr:sp macro="" textlink="">
      <xdr:nvSpPr>
        <xdr:cNvPr id="74" name="テキスト ボックス 73"/>
        <xdr:cNvSpPr txBox="1"/>
      </xdr:nvSpPr>
      <xdr:spPr>
        <a:xfrm>
          <a:off x="3924300" y="321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99,239</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38100</xdr:rowOff>
    </xdr:from>
    <xdr:to>
      <xdr:col>3</xdr:col>
      <xdr:colOff>257175</xdr:colOff>
      <xdr:row>18</xdr:row>
      <xdr:rowOff>142875</xdr:rowOff>
    </xdr:to>
    <xdr:sp macro="" textlink="">
      <xdr:nvSpPr>
        <xdr:cNvPr id="5194" name="円/楕円 74"/>
        <xdr:cNvSpPr>
          <a:spLocks noChangeArrowheads="1"/>
        </xdr:cNvSpPr>
      </xdr:nvSpPr>
      <xdr:spPr bwMode="auto">
        <a:xfrm>
          <a:off x="3552825" y="31718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126359</xdr:rowOff>
    </xdr:from>
    <xdr:ext cx="762000" cy="259045"/>
    <xdr:sp macro="" textlink="">
      <xdr:nvSpPr>
        <xdr:cNvPr id="76" name="テキスト ボックス 75"/>
        <xdr:cNvSpPr txBox="1"/>
      </xdr:nvSpPr>
      <xdr:spPr>
        <a:xfrm>
          <a:off x="3225800" y="326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93,503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38100</xdr:rowOff>
    </xdr:from>
    <xdr:to>
      <xdr:col>2</xdr:col>
      <xdr:colOff>695325</xdr:colOff>
      <xdr:row>18</xdr:row>
      <xdr:rowOff>142875</xdr:rowOff>
    </xdr:to>
    <xdr:sp macro="" textlink="">
      <xdr:nvSpPr>
        <xdr:cNvPr id="5196" name="円/楕円 76"/>
        <xdr:cNvSpPr>
          <a:spLocks noChangeArrowheads="1"/>
        </xdr:cNvSpPr>
      </xdr:nvSpPr>
      <xdr:spPr bwMode="auto">
        <a:xfrm>
          <a:off x="2857500" y="31718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126397</xdr:rowOff>
    </xdr:from>
    <xdr:ext cx="762000" cy="259045"/>
    <xdr:sp macro="" textlink="">
      <xdr:nvSpPr>
        <xdr:cNvPr id="78" name="テキスト ボックス 77"/>
        <xdr:cNvSpPr txBox="1"/>
      </xdr:nvSpPr>
      <xdr:spPr>
        <a:xfrm>
          <a:off x="2527300" y="326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3"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4"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5"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6"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7"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08"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09"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10"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2"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5213" name="直線コネクタ 93"/>
        <xdr:cNvCxnSpPr>
          <a:cxnSpLocks noChangeShapeType="1"/>
        </xdr:cNvCxnSpPr>
      </xdr:nvCxnSpPr>
      <xdr:spPr bwMode="auto">
        <a:xfrm>
          <a:off x="2162175" y="74771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5215" name="直線コネクタ 95"/>
        <xdr:cNvCxnSpPr>
          <a:cxnSpLocks noChangeShapeType="1"/>
        </xdr:cNvCxnSpPr>
      </xdr:nvCxnSpPr>
      <xdr:spPr bwMode="auto">
        <a:xfrm>
          <a:off x="2162175" y="70199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5217" name="直線コネクタ 97"/>
        <xdr:cNvCxnSpPr>
          <a:cxnSpLocks noChangeShapeType="1"/>
        </xdr:cNvCxnSpPr>
      </xdr:nvCxnSpPr>
      <xdr:spPr bwMode="auto">
        <a:xfrm>
          <a:off x="2162175" y="65627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5219" name="直線コネクタ 99"/>
        <xdr:cNvCxnSpPr>
          <a:cxnSpLocks noChangeShapeType="1"/>
        </xdr:cNvCxnSpPr>
      </xdr:nvCxnSpPr>
      <xdr:spPr bwMode="auto">
        <a:xfrm>
          <a:off x="2162175" y="61055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1"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161925</xdr:rowOff>
    </xdr:from>
    <xdr:to>
      <xdr:col>4</xdr:col>
      <xdr:colOff>1114425</xdr:colOff>
      <xdr:row>37</xdr:row>
      <xdr:rowOff>200025</xdr:rowOff>
    </xdr:to>
    <xdr:cxnSp macro="">
      <xdr:nvCxnSpPr>
        <xdr:cNvPr id="5224" name="直線コネクタ 104"/>
        <xdr:cNvCxnSpPr>
          <a:cxnSpLocks noChangeShapeType="1"/>
        </xdr:cNvCxnSpPr>
      </xdr:nvCxnSpPr>
      <xdr:spPr bwMode="auto">
        <a:xfrm flipV="1">
          <a:off x="5648325" y="6086475"/>
          <a:ext cx="0" cy="1238250"/>
        </a:xfrm>
        <a:prstGeom prst="line">
          <a:avLst/>
        </a:prstGeom>
        <a:noFill/>
        <a:ln w="31750" algn="ctr">
          <a:solidFill>
            <a:srgbClr val="808080"/>
          </a:solidFill>
          <a:round/>
          <a:headEnd/>
          <a:tailEnd/>
        </a:ln>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200025</xdr:rowOff>
    </xdr:from>
    <xdr:to>
      <xdr:col>5</xdr:col>
      <xdr:colOff>76200</xdr:colOff>
      <xdr:row>37</xdr:row>
      <xdr:rowOff>200025</xdr:rowOff>
    </xdr:to>
    <xdr:cxnSp macro="">
      <xdr:nvCxnSpPr>
        <xdr:cNvPr id="5226" name="直線コネクタ 106"/>
        <xdr:cNvCxnSpPr>
          <a:cxnSpLocks noChangeShapeType="1"/>
        </xdr:cNvCxnSpPr>
      </xdr:nvCxnSpPr>
      <xdr:spPr bwMode="auto">
        <a:xfrm>
          <a:off x="5562600" y="7324725"/>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161925</xdr:rowOff>
    </xdr:from>
    <xdr:to>
      <xdr:col>5</xdr:col>
      <xdr:colOff>76200</xdr:colOff>
      <xdr:row>33</xdr:row>
      <xdr:rowOff>161925</xdr:rowOff>
    </xdr:to>
    <xdr:cxnSp macro="">
      <xdr:nvCxnSpPr>
        <xdr:cNvPr id="5228" name="直線コネクタ 108"/>
        <xdr:cNvCxnSpPr>
          <a:cxnSpLocks noChangeShapeType="1"/>
        </xdr:cNvCxnSpPr>
      </xdr:nvCxnSpPr>
      <xdr:spPr bwMode="auto">
        <a:xfrm>
          <a:off x="5562600" y="6086475"/>
          <a:ext cx="180975" cy="0"/>
        </a:xfrm>
        <a:prstGeom prst="line">
          <a:avLst/>
        </a:prstGeom>
        <a:noFill/>
        <a:ln w="19050" algn="ctr">
          <a:solidFill>
            <a:srgbClr val="000000"/>
          </a:solidFill>
          <a:round/>
          <a:headEnd/>
          <a:tailEnd/>
        </a:ln>
      </xdr:spPr>
    </xdr:cxnSp>
    <xdr:clientData/>
  </xdr:twoCellAnchor>
  <xdr:twoCellAnchor>
    <xdr:from>
      <xdr:col>4</xdr:col>
      <xdr:colOff>466725</xdr:colOff>
      <xdr:row>37</xdr:row>
      <xdr:rowOff>152400</xdr:rowOff>
    </xdr:from>
    <xdr:to>
      <xdr:col>4</xdr:col>
      <xdr:colOff>1114425</xdr:colOff>
      <xdr:row>37</xdr:row>
      <xdr:rowOff>180975</xdr:rowOff>
    </xdr:to>
    <xdr:cxnSp macro="">
      <xdr:nvCxnSpPr>
        <xdr:cNvPr id="5229" name="直線コネクタ 109"/>
        <xdr:cNvCxnSpPr>
          <a:cxnSpLocks noChangeShapeType="1"/>
        </xdr:cNvCxnSpPr>
      </xdr:nvCxnSpPr>
      <xdr:spPr bwMode="auto">
        <a:xfrm flipV="1">
          <a:off x="5000625" y="7277100"/>
          <a:ext cx="647700" cy="28575"/>
        </a:xfrm>
        <a:prstGeom prst="line">
          <a:avLst/>
        </a:prstGeom>
        <a:noFill/>
        <a:ln w="6350" algn="ctr">
          <a:solidFill>
            <a:srgbClr val="FF0000"/>
          </a:solidFill>
          <a:round/>
          <a:headEnd/>
          <a:tailEnd/>
        </a:ln>
      </xdr:spPr>
    </xdr:cxnSp>
    <xdr:clientData/>
  </xdr:twoCellAnchor>
  <xdr:oneCellAnchor>
    <xdr:from>
      <xdr:col>5</xdr:col>
      <xdr:colOff>73025</xdr:colOff>
      <xdr:row>35</xdr:row>
      <xdr:rowOff>8305</xdr:rowOff>
    </xdr:from>
    <xdr:ext cx="762000" cy="259045"/>
    <xdr:sp macro="" textlink="">
      <xdr:nvSpPr>
        <xdr:cNvPr id="111" name="人口1人当たり決算額の推移平均値テキスト445"/>
        <xdr:cNvSpPr txBox="1"/>
      </xdr:nvSpPr>
      <xdr:spPr>
        <a:xfrm>
          <a:off x="5740400" y="661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161925</xdr:rowOff>
    </xdr:from>
    <xdr:to>
      <xdr:col>5</xdr:col>
      <xdr:colOff>38100</xdr:colOff>
      <xdr:row>35</xdr:row>
      <xdr:rowOff>266700</xdr:rowOff>
    </xdr:to>
    <xdr:sp macro="" textlink="">
      <xdr:nvSpPr>
        <xdr:cNvPr id="5231" name="フローチャート : 判断 111"/>
        <xdr:cNvSpPr>
          <a:spLocks noChangeArrowheads="1"/>
        </xdr:cNvSpPr>
      </xdr:nvSpPr>
      <xdr:spPr bwMode="auto">
        <a:xfrm>
          <a:off x="5600700" y="67722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180975</xdr:rowOff>
    </xdr:from>
    <xdr:to>
      <xdr:col>4</xdr:col>
      <xdr:colOff>466725</xdr:colOff>
      <xdr:row>37</xdr:row>
      <xdr:rowOff>200025</xdr:rowOff>
    </xdr:to>
    <xdr:cxnSp macro="">
      <xdr:nvCxnSpPr>
        <xdr:cNvPr id="5232" name="直線コネクタ 112"/>
        <xdr:cNvCxnSpPr>
          <a:cxnSpLocks noChangeShapeType="1"/>
        </xdr:cNvCxnSpPr>
      </xdr:nvCxnSpPr>
      <xdr:spPr bwMode="auto">
        <a:xfrm flipV="1">
          <a:off x="4305300" y="7305675"/>
          <a:ext cx="695325" cy="19050"/>
        </a:xfrm>
        <a:prstGeom prst="line">
          <a:avLst/>
        </a:prstGeom>
        <a:noFill/>
        <a:ln w="6350" algn="ctr">
          <a:solidFill>
            <a:srgbClr val="FF0000"/>
          </a:solidFill>
          <a:round/>
          <a:headEnd/>
          <a:tailEnd/>
        </a:ln>
      </xdr:spPr>
    </xdr:cxnSp>
    <xdr:clientData/>
  </xdr:twoCellAnchor>
  <xdr:twoCellAnchor>
    <xdr:from>
      <xdr:col>4</xdr:col>
      <xdr:colOff>419100</xdr:colOff>
      <xdr:row>35</xdr:row>
      <xdr:rowOff>114300</xdr:rowOff>
    </xdr:from>
    <xdr:to>
      <xdr:col>4</xdr:col>
      <xdr:colOff>523875</xdr:colOff>
      <xdr:row>35</xdr:row>
      <xdr:rowOff>219075</xdr:rowOff>
    </xdr:to>
    <xdr:sp macro="" textlink="">
      <xdr:nvSpPr>
        <xdr:cNvPr id="5233" name="フローチャート : 判断 113"/>
        <xdr:cNvSpPr>
          <a:spLocks noChangeArrowheads="1"/>
        </xdr:cNvSpPr>
      </xdr:nvSpPr>
      <xdr:spPr bwMode="auto">
        <a:xfrm>
          <a:off x="4953000" y="67246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230771</xdr:rowOff>
    </xdr:from>
    <xdr:ext cx="736600" cy="259045"/>
    <xdr:sp macro="" textlink="">
      <xdr:nvSpPr>
        <xdr:cNvPr id="115" name="テキスト ボックス 114"/>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152400</xdr:rowOff>
    </xdr:from>
    <xdr:to>
      <xdr:col>3</xdr:col>
      <xdr:colOff>904875</xdr:colOff>
      <xdr:row>37</xdr:row>
      <xdr:rowOff>200025</xdr:rowOff>
    </xdr:to>
    <xdr:cxnSp macro="">
      <xdr:nvCxnSpPr>
        <xdr:cNvPr id="5235" name="直線コネクタ 115"/>
        <xdr:cNvCxnSpPr>
          <a:cxnSpLocks noChangeShapeType="1"/>
        </xdr:cNvCxnSpPr>
      </xdr:nvCxnSpPr>
      <xdr:spPr bwMode="auto">
        <a:xfrm>
          <a:off x="3609975" y="7277100"/>
          <a:ext cx="695325" cy="47625"/>
        </a:xfrm>
        <a:prstGeom prst="line">
          <a:avLst/>
        </a:prstGeom>
        <a:noFill/>
        <a:ln w="6350" algn="ctr">
          <a:solidFill>
            <a:srgbClr val="FF0000"/>
          </a:solidFill>
          <a:round/>
          <a:headEnd/>
          <a:tailEnd/>
        </a:ln>
      </xdr:spPr>
    </xdr:cxnSp>
    <xdr:clientData/>
  </xdr:twoCellAnchor>
  <xdr:twoCellAnchor>
    <xdr:from>
      <xdr:col>3</xdr:col>
      <xdr:colOff>857250</xdr:colOff>
      <xdr:row>35</xdr:row>
      <xdr:rowOff>238125</xdr:rowOff>
    </xdr:from>
    <xdr:to>
      <xdr:col>3</xdr:col>
      <xdr:colOff>952500</xdr:colOff>
      <xdr:row>36</xdr:row>
      <xdr:rowOff>0</xdr:rowOff>
    </xdr:to>
    <xdr:sp macro="" textlink="">
      <xdr:nvSpPr>
        <xdr:cNvPr id="5236" name="フローチャート : 判断 116"/>
        <xdr:cNvSpPr>
          <a:spLocks noChangeArrowheads="1"/>
        </xdr:cNvSpPr>
      </xdr:nvSpPr>
      <xdr:spPr bwMode="auto">
        <a:xfrm>
          <a:off x="4257675" y="68484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11544</xdr:rowOff>
    </xdr:from>
    <xdr:ext cx="762000" cy="259045"/>
    <xdr:sp macro="" textlink="">
      <xdr:nvSpPr>
        <xdr:cNvPr id="118" name="テキスト ボックス 117"/>
        <xdr:cNvSpPr txBox="1"/>
      </xdr:nvSpPr>
      <xdr:spPr>
        <a:xfrm>
          <a:off x="3924300" y="66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123825</xdr:rowOff>
    </xdr:from>
    <xdr:to>
      <xdr:col>3</xdr:col>
      <xdr:colOff>209550</xdr:colOff>
      <xdr:row>37</xdr:row>
      <xdr:rowOff>152400</xdr:rowOff>
    </xdr:to>
    <xdr:cxnSp macro="">
      <xdr:nvCxnSpPr>
        <xdr:cNvPr id="5238" name="直線コネクタ 118"/>
        <xdr:cNvCxnSpPr>
          <a:cxnSpLocks noChangeShapeType="1"/>
        </xdr:cNvCxnSpPr>
      </xdr:nvCxnSpPr>
      <xdr:spPr bwMode="auto">
        <a:xfrm>
          <a:off x="2905125" y="7248525"/>
          <a:ext cx="704850" cy="28575"/>
        </a:xfrm>
        <a:prstGeom prst="line">
          <a:avLst/>
        </a:prstGeom>
        <a:noFill/>
        <a:ln w="6350" algn="ctr">
          <a:solidFill>
            <a:srgbClr val="FF0000"/>
          </a:solidFill>
          <a:round/>
          <a:headEnd/>
          <a:tailEnd/>
        </a:ln>
      </xdr:spPr>
    </xdr:cxnSp>
    <xdr:clientData/>
  </xdr:twoCellAnchor>
  <xdr:twoCellAnchor>
    <xdr:from>
      <xdr:col>3</xdr:col>
      <xdr:colOff>152400</xdr:colOff>
      <xdr:row>35</xdr:row>
      <xdr:rowOff>152400</xdr:rowOff>
    </xdr:from>
    <xdr:to>
      <xdr:col>3</xdr:col>
      <xdr:colOff>257175</xdr:colOff>
      <xdr:row>35</xdr:row>
      <xdr:rowOff>247650</xdr:rowOff>
    </xdr:to>
    <xdr:sp macro="" textlink="">
      <xdr:nvSpPr>
        <xdr:cNvPr id="5239" name="フローチャート : 判断 119"/>
        <xdr:cNvSpPr>
          <a:spLocks noChangeArrowheads="1"/>
        </xdr:cNvSpPr>
      </xdr:nvSpPr>
      <xdr:spPr bwMode="auto">
        <a:xfrm>
          <a:off x="3552825" y="67627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261014</xdr:rowOff>
    </xdr:from>
    <xdr:ext cx="762000" cy="259045"/>
    <xdr:sp macro="" textlink="">
      <xdr:nvSpPr>
        <xdr:cNvPr id="121" name="テキスト ボックス 120"/>
        <xdr:cNvSpPr txBox="1"/>
      </xdr:nvSpPr>
      <xdr:spPr>
        <a:xfrm>
          <a:off x="3225800" y="652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76200</xdr:rowOff>
    </xdr:from>
    <xdr:to>
      <xdr:col>2</xdr:col>
      <xdr:colOff>695325</xdr:colOff>
      <xdr:row>35</xdr:row>
      <xdr:rowOff>180975</xdr:rowOff>
    </xdr:to>
    <xdr:sp macro="" textlink="">
      <xdr:nvSpPr>
        <xdr:cNvPr id="5241" name="フローチャート : 判断 121"/>
        <xdr:cNvSpPr>
          <a:spLocks noChangeArrowheads="1"/>
        </xdr:cNvSpPr>
      </xdr:nvSpPr>
      <xdr:spPr bwMode="auto">
        <a:xfrm>
          <a:off x="2857500" y="66865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189120</xdr:rowOff>
    </xdr:from>
    <xdr:ext cx="762000" cy="259045"/>
    <xdr:sp macro="" textlink="">
      <xdr:nvSpPr>
        <xdr:cNvPr id="123" name="テキスト ボックス 122"/>
        <xdr:cNvSpPr txBox="1"/>
      </xdr:nvSpPr>
      <xdr:spPr>
        <a:xfrm>
          <a:off x="2527300" y="645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104775</xdr:rowOff>
    </xdr:from>
    <xdr:to>
      <xdr:col>5</xdr:col>
      <xdr:colOff>38100</xdr:colOff>
      <xdr:row>37</xdr:row>
      <xdr:rowOff>200025</xdr:rowOff>
    </xdr:to>
    <xdr:sp macro="" textlink="">
      <xdr:nvSpPr>
        <xdr:cNvPr id="5248" name="円/楕円 128"/>
        <xdr:cNvSpPr>
          <a:spLocks noChangeArrowheads="1"/>
        </xdr:cNvSpPr>
      </xdr:nvSpPr>
      <xdr:spPr bwMode="auto">
        <a:xfrm>
          <a:off x="5600700" y="722947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10426</xdr:rowOff>
    </xdr:from>
    <xdr:ext cx="762000" cy="259045"/>
    <xdr:sp macro="" textlink="">
      <xdr:nvSpPr>
        <xdr:cNvPr id="130" name="人口1人当たり決算額の推移該当値テキスト445"/>
        <xdr:cNvSpPr txBox="1"/>
      </xdr:nvSpPr>
      <xdr:spPr>
        <a:xfrm>
          <a:off x="5740400" y="71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133350</xdr:rowOff>
    </xdr:from>
    <xdr:to>
      <xdr:col>4</xdr:col>
      <xdr:colOff>523875</xdr:colOff>
      <xdr:row>37</xdr:row>
      <xdr:rowOff>228600</xdr:rowOff>
    </xdr:to>
    <xdr:sp macro="" textlink="">
      <xdr:nvSpPr>
        <xdr:cNvPr id="5250" name="円/楕円 130"/>
        <xdr:cNvSpPr>
          <a:spLocks noChangeArrowheads="1"/>
        </xdr:cNvSpPr>
      </xdr:nvSpPr>
      <xdr:spPr bwMode="auto">
        <a:xfrm>
          <a:off x="4953000" y="725805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37</xdr:row>
      <xdr:rowOff>216412</xdr:rowOff>
    </xdr:from>
    <xdr:ext cx="736600" cy="259045"/>
    <xdr:sp macro="" textlink="">
      <xdr:nvSpPr>
        <xdr:cNvPr id="132" name="テキスト ボックス 131"/>
        <xdr:cNvSpPr txBox="1"/>
      </xdr:nvSpPr>
      <xdr:spPr>
        <a:xfrm>
          <a:off x="4622800" y="734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7,645</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142875</xdr:rowOff>
    </xdr:from>
    <xdr:to>
      <xdr:col>3</xdr:col>
      <xdr:colOff>952500</xdr:colOff>
      <xdr:row>37</xdr:row>
      <xdr:rowOff>247650</xdr:rowOff>
    </xdr:to>
    <xdr:sp macro="" textlink="">
      <xdr:nvSpPr>
        <xdr:cNvPr id="5252" name="円/楕円 132"/>
        <xdr:cNvSpPr>
          <a:spLocks noChangeArrowheads="1"/>
        </xdr:cNvSpPr>
      </xdr:nvSpPr>
      <xdr:spPr bwMode="auto">
        <a:xfrm>
          <a:off x="4257675" y="72675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232437</xdr:rowOff>
    </xdr:from>
    <xdr:ext cx="762000" cy="259045"/>
    <xdr:sp macro="" textlink="">
      <xdr:nvSpPr>
        <xdr:cNvPr id="134" name="テキスト ボックス 133"/>
        <xdr:cNvSpPr txBox="1"/>
      </xdr:nvSpPr>
      <xdr:spPr>
        <a:xfrm>
          <a:off x="3924300" y="735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6,944</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104775</xdr:rowOff>
    </xdr:from>
    <xdr:to>
      <xdr:col>3</xdr:col>
      <xdr:colOff>257175</xdr:colOff>
      <xdr:row>37</xdr:row>
      <xdr:rowOff>209550</xdr:rowOff>
    </xdr:to>
    <xdr:sp macro="" textlink="">
      <xdr:nvSpPr>
        <xdr:cNvPr id="5254" name="円/楕円 134"/>
        <xdr:cNvSpPr>
          <a:spLocks noChangeArrowheads="1"/>
        </xdr:cNvSpPr>
      </xdr:nvSpPr>
      <xdr:spPr bwMode="auto">
        <a:xfrm>
          <a:off x="3552825" y="72294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37</xdr:row>
      <xdr:rowOff>191357</xdr:rowOff>
    </xdr:from>
    <xdr:ext cx="762000" cy="259045"/>
    <xdr:sp macro="" textlink="">
      <xdr:nvSpPr>
        <xdr:cNvPr id="136" name="テキスト ボックス 135"/>
        <xdr:cNvSpPr txBox="1"/>
      </xdr:nvSpPr>
      <xdr:spPr>
        <a:xfrm>
          <a:off x="3225800" y="731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66675</xdr:rowOff>
    </xdr:from>
    <xdr:to>
      <xdr:col>2</xdr:col>
      <xdr:colOff>695325</xdr:colOff>
      <xdr:row>37</xdr:row>
      <xdr:rowOff>171450</xdr:rowOff>
    </xdr:to>
    <xdr:sp macro="" textlink="">
      <xdr:nvSpPr>
        <xdr:cNvPr id="5256" name="円/楕円 136"/>
        <xdr:cNvSpPr>
          <a:spLocks noChangeArrowheads="1"/>
        </xdr:cNvSpPr>
      </xdr:nvSpPr>
      <xdr:spPr bwMode="auto">
        <a:xfrm>
          <a:off x="2857500" y="71913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37</xdr:row>
      <xdr:rowOff>155605</xdr:rowOff>
    </xdr:from>
    <xdr:ext cx="762000" cy="259045"/>
    <xdr:sp macro="" textlink="">
      <xdr:nvSpPr>
        <xdr:cNvPr id="138" name="テキスト ボックス 137"/>
        <xdr:cNvSpPr txBox="1"/>
      </xdr:nvSpPr>
      <xdr:spPr>
        <a:xfrm>
          <a:off x="2527300" y="728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愛知県南知多町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18,726
18,260
38.37
7,838,794
7,440,357
398,437
5,028,343
6,698,903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3.2
13.6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701675" y="2908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79375</xdr:rowOff>
    </xdr:from>
    <xdr:ext cx="9703105" cy="259045"/>
    <xdr:sp macro="" textlink="">
      <xdr:nvSpPr>
        <xdr:cNvPr id="30" name="テキスト ボックス 29"/>
        <xdr:cNvSpPr txBox="1"/>
      </xdr:nvSpPr>
      <xdr:spPr>
        <a:xfrm>
          <a:off x="701675" y="32226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701675"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15875</xdr:rowOff>
    </xdr:from>
    <xdr:ext cx="349839" cy="225703"/>
    <xdr:sp macro="" textlink="">
      <xdr:nvSpPr>
        <xdr:cNvPr id="40" name="テキスト ボックス 39"/>
        <xdr:cNvSpPr txBox="1"/>
      </xdr:nvSpPr>
      <xdr:spPr>
        <a:xfrm>
          <a:off x="727075" y="4730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40</xdr:row>
      <xdr:rowOff>111777</xdr:rowOff>
    </xdr:from>
    <xdr:ext cx="531299" cy="259045"/>
    <xdr:sp macro="" textlink="">
      <xdr:nvSpPr>
        <xdr:cNvPr id="42" name="テキスト ボックス 41"/>
        <xdr:cNvSpPr txBox="1"/>
      </xdr:nvSpPr>
      <xdr:spPr>
        <a:xfrm>
          <a:off x="221176"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38</xdr:row>
      <xdr:rowOff>168927</xdr:rowOff>
    </xdr:from>
    <xdr:ext cx="531299" cy="259045"/>
    <xdr:sp macro="" textlink="">
      <xdr:nvSpPr>
        <xdr:cNvPr id="44" name="テキスト ボックス 43"/>
        <xdr:cNvSpPr txBox="1"/>
      </xdr:nvSpPr>
      <xdr:spPr>
        <a:xfrm>
          <a:off x="221176" y="680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37</xdr:row>
      <xdr:rowOff>64152</xdr:rowOff>
    </xdr:from>
    <xdr:ext cx="531299" cy="259045"/>
    <xdr:sp macro="" textlink="">
      <xdr:nvSpPr>
        <xdr:cNvPr id="46" name="テキスト ボックス 45"/>
        <xdr:cNvSpPr txBox="1"/>
      </xdr:nvSpPr>
      <xdr:spPr>
        <a:xfrm>
          <a:off x="221176" y="652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35</xdr:row>
      <xdr:rowOff>111777</xdr:rowOff>
    </xdr:from>
    <xdr:ext cx="531299" cy="259045"/>
    <xdr:sp macro="" textlink="">
      <xdr:nvSpPr>
        <xdr:cNvPr id="48" name="テキスト ボックス 47"/>
        <xdr:cNvSpPr txBox="1"/>
      </xdr:nvSpPr>
      <xdr:spPr>
        <a:xfrm>
          <a:off x="221176" y="62236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931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64152</xdr:rowOff>
    </xdr:from>
    <xdr:ext cx="595419" cy="259045"/>
    <xdr:sp macro="" textlink="">
      <xdr:nvSpPr>
        <xdr:cNvPr id="52" name="テキスト ボックス 51"/>
        <xdr:cNvSpPr txBox="1"/>
      </xdr:nvSpPr>
      <xdr:spPr>
        <a:xfrm>
          <a:off x="166581" y="5652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3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3827</xdr:rowOff>
    </xdr:from>
    <xdr:ext cx="595419" cy="259045"/>
    <xdr:sp macro="" textlink="">
      <xdr:nvSpPr>
        <xdr:cNvPr id="56" name="テキスト ボックス 55"/>
        <xdr:cNvSpPr txBox="1"/>
      </xdr:nvSpPr>
      <xdr:spPr>
        <a:xfrm>
          <a:off x="166581" y="5067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64152</xdr:rowOff>
    </xdr:from>
    <xdr:ext cx="595419" cy="259045"/>
    <xdr:sp macro="" textlink="">
      <xdr:nvSpPr>
        <xdr:cNvPr id="58" name="テキスト ボックス 57"/>
        <xdr:cNvSpPr txBox="1"/>
      </xdr:nvSpPr>
      <xdr:spPr>
        <a:xfrm>
          <a:off x="166581" y="477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38</xdr:row>
      <xdr:rowOff>117691</xdr:rowOff>
    </xdr:from>
    <xdr:ext cx="534377" cy="259045"/>
    <xdr:sp macro="" textlink="">
      <xdr:nvSpPr>
        <xdr:cNvPr id="61" name="人件費最小値テキスト"/>
        <xdr:cNvSpPr txBox="1"/>
      </xdr:nvSpPr>
      <xdr:spPr>
        <a:xfrm>
          <a:off x="4664075" y="675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29</xdr:row>
      <xdr:rowOff>64231</xdr:rowOff>
    </xdr:from>
    <xdr:ext cx="599010" cy="259045"/>
    <xdr:sp macro="" textlink="">
      <xdr:nvSpPr>
        <xdr:cNvPr id="63" name="人件費最大値テキスト"/>
        <xdr:cNvSpPr txBox="1"/>
      </xdr:nvSpPr>
      <xdr:spPr>
        <a:xfrm>
          <a:off x="4664075" y="512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157045</xdr:rowOff>
    </xdr:from>
    <xdr:to>
      <xdr:col>6</xdr:col>
      <xdr:colOff>511175</xdr:colOff>
      <xdr:row>36</xdr:row>
      <xdr:rowOff>170861</xdr:rowOff>
    </xdr:to>
    <xdr:cxnSp macro="">
      <xdr:nvCxnSpPr>
        <xdr:cNvPr id="65" name="直線コネクタ 64"/>
        <xdr:cNvCxnSpPr/>
      </xdr:nvCxnSpPr>
      <xdr:spPr>
        <a:xfrm>
          <a:off x="3797300" y="6329245"/>
          <a:ext cx="8382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34</xdr:row>
      <xdr:rowOff>78015</xdr:rowOff>
    </xdr:from>
    <xdr:ext cx="534377" cy="259045"/>
    <xdr:sp macro="" textlink="">
      <xdr:nvSpPr>
        <xdr:cNvPr id="66" name="人件費平均値テキスト"/>
        <xdr:cNvSpPr txBox="1"/>
      </xdr:nvSpPr>
      <xdr:spPr>
        <a:xfrm>
          <a:off x="4664075" y="601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36</xdr:row>
      <xdr:rowOff>156716</xdr:rowOff>
    </xdr:from>
    <xdr:to>
      <xdr:col>5</xdr:col>
      <xdr:colOff>358775</xdr:colOff>
      <xdr:row>36</xdr:row>
      <xdr:rowOff>157045</xdr:rowOff>
    </xdr:to>
    <xdr:cxnSp macro="">
      <xdr:nvCxnSpPr>
        <xdr:cNvPr id="68" name="直線コネクタ 67"/>
        <xdr:cNvCxnSpPr/>
      </xdr:nvCxnSpPr>
      <xdr:spPr>
        <a:xfrm>
          <a:off x="2908300" y="6328916"/>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33</xdr:row>
      <xdr:rowOff>112753</xdr:rowOff>
    </xdr:from>
    <xdr:ext cx="534377" cy="259045"/>
    <xdr:sp macro="" textlink="">
      <xdr:nvSpPr>
        <xdr:cNvPr id="70" name="テキスト ボックス 69"/>
        <xdr:cNvSpPr txBox="1"/>
      </xdr:nvSpPr>
      <xdr:spPr>
        <a:xfrm>
          <a:off x="3520586" y="587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156716</xdr:rowOff>
    </xdr:from>
    <xdr:to>
      <xdr:col>4</xdr:col>
      <xdr:colOff>155575</xdr:colOff>
      <xdr:row>37</xdr:row>
      <xdr:rowOff>50674</xdr:rowOff>
    </xdr:to>
    <xdr:cxnSp macro="">
      <xdr:nvCxnSpPr>
        <xdr:cNvPr id="71" name="直線コネクタ 70"/>
        <xdr:cNvCxnSpPr/>
      </xdr:nvCxnSpPr>
      <xdr:spPr>
        <a:xfrm flipV="1">
          <a:off x="2019300" y="6328916"/>
          <a:ext cx="889000" cy="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72284</xdr:rowOff>
    </xdr:from>
    <xdr:to>
      <xdr:col>4</xdr:col>
      <xdr:colOff>206375</xdr:colOff>
      <xdr:row>36</xdr:row>
      <xdr:rowOff>2434</xdr:rowOff>
    </xdr:to>
    <xdr:sp macro="" textlink="">
      <xdr:nvSpPr>
        <xdr:cNvPr id="72" name="フローチャート : 判断 71"/>
        <xdr:cNvSpPr/>
      </xdr:nvSpPr>
      <xdr:spPr>
        <a:xfrm>
          <a:off x="2857500" y="607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34</xdr:row>
      <xdr:rowOff>18961</xdr:rowOff>
    </xdr:from>
    <xdr:ext cx="534377" cy="259045"/>
    <xdr:sp macro="" textlink="">
      <xdr:nvSpPr>
        <xdr:cNvPr id="73" name="テキスト ボックス 72"/>
        <xdr:cNvSpPr txBox="1"/>
      </xdr:nvSpPr>
      <xdr:spPr>
        <a:xfrm>
          <a:off x="2637936" y="595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38130</xdr:rowOff>
    </xdr:from>
    <xdr:to>
      <xdr:col>2</xdr:col>
      <xdr:colOff>638175</xdr:colOff>
      <xdr:row>37</xdr:row>
      <xdr:rowOff>50674</xdr:rowOff>
    </xdr:to>
    <xdr:cxnSp macro="">
      <xdr:nvCxnSpPr>
        <xdr:cNvPr id="74" name="直線コネクタ 73"/>
        <xdr:cNvCxnSpPr/>
      </xdr:nvCxnSpPr>
      <xdr:spPr>
        <a:xfrm>
          <a:off x="1130300" y="6381780"/>
          <a:ext cx="889000" cy="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94915</xdr:rowOff>
    </xdr:from>
    <xdr:to>
      <xdr:col>3</xdr:col>
      <xdr:colOff>3175</xdr:colOff>
      <xdr:row>36</xdr:row>
      <xdr:rowOff>25065</xdr:rowOff>
    </xdr:to>
    <xdr:sp macro="" textlink="">
      <xdr:nvSpPr>
        <xdr:cNvPr id="75" name="フローチャート : 判断 74"/>
        <xdr:cNvSpPr/>
      </xdr:nvSpPr>
      <xdr:spPr>
        <a:xfrm>
          <a:off x="1968500" y="609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34</xdr:row>
      <xdr:rowOff>32067</xdr:rowOff>
    </xdr:from>
    <xdr:ext cx="534377" cy="259045"/>
    <xdr:sp macro="" textlink="">
      <xdr:nvSpPr>
        <xdr:cNvPr id="76" name="テキスト ボックス 75"/>
        <xdr:cNvSpPr txBox="1"/>
      </xdr:nvSpPr>
      <xdr:spPr>
        <a:xfrm>
          <a:off x="1742586" y="596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69198</xdr:rowOff>
    </xdr:from>
    <xdr:to>
      <xdr:col>1</xdr:col>
      <xdr:colOff>485775</xdr:colOff>
      <xdr:row>35</xdr:row>
      <xdr:rowOff>170798</xdr:rowOff>
    </xdr:to>
    <xdr:sp macro="" textlink="">
      <xdr:nvSpPr>
        <xdr:cNvPr id="77" name="フローチャート : 判断 76"/>
        <xdr:cNvSpPr/>
      </xdr:nvSpPr>
      <xdr:spPr>
        <a:xfrm>
          <a:off x="1079500" y="606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34</xdr:row>
      <xdr:rowOff>15875</xdr:rowOff>
    </xdr:from>
    <xdr:ext cx="534377" cy="259045"/>
    <xdr:sp macro="" textlink="">
      <xdr:nvSpPr>
        <xdr:cNvPr id="78" name="テキスト ボックス 77"/>
        <xdr:cNvSpPr txBox="1"/>
      </xdr:nvSpPr>
      <xdr:spPr>
        <a:xfrm>
          <a:off x="866286" y="595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120061</xdr:rowOff>
    </xdr:from>
    <xdr:to>
      <xdr:col>6</xdr:col>
      <xdr:colOff>561975</xdr:colOff>
      <xdr:row>37</xdr:row>
      <xdr:rowOff>50211</xdr:rowOff>
    </xdr:to>
    <xdr:sp macro="" textlink="">
      <xdr:nvSpPr>
        <xdr:cNvPr id="84" name="円/楕円 83"/>
        <xdr:cNvSpPr/>
      </xdr:nvSpPr>
      <xdr:spPr>
        <a:xfrm>
          <a:off x="4584700" y="62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36</xdr:row>
      <xdr:rowOff>98488</xdr:rowOff>
    </xdr:from>
    <xdr:ext cx="534377" cy="259045"/>
    <xdr:sp macro="" textlink="">
      <xdr:nvSpPr>
        <xdr:cNvPr id="85" name="人件費該当値テキスト"/>
        <xdr:cNvSpPr txBox="1"/>
      </xdr:nvSpPr>
      <xdr:spPr>
        <a:xfrm>
          <a:off x="4664075" y="63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106245</xdr:rowOff>
    </xdr:from>
    <xdr:to>
      <xdr:col>5</xdr:col>
      <xdr:colOff>409575</xdr:colOff>
      <xdr:row>37</xdr:row>
      <xdr:rowOff>36395</xdr:rowOff>
    </xdr:to>
    <xdr:sp macro="" textlink="">
      <xdr:nvSpPr>
        <xdr:cNvPr id="86" name="円/楕円 85"/>
        <xdr:cNvSpPr/>
      </xdr:nvSpPr>
      <xdr:spPr>
        <a:xfrm>
          <a:off x="3746500" y="62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37</xdr:row>
      <xdr:rowOff>27522</xdr:rowOff>
    </xdr:from>
    <xdr:ext cx="534377" cy="259045"/>
    <xdr:sp macro="" textlink="">
      <xdr:nvSpPr>
        <xdr:cNvPr id="87" name="テキスト ボックス 86"/>
        <xdr:cNvSpPr txBox="1"/>
      </xdr:nvSpPr>
      <xdr:spPr>
        <a:xfrm>
          <a:off x="3520586" y="648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105916</xdr:rowOff>
    </xdr:from>
    <xdr:to>
      <xdr:col>4</xdr:col>
      <xdr:colOff>206375</xdr:colOff>
      <xdr:row>37</xdr:row>
      <xdr:rowOff>36066</xdr:rowOff>
    </xdr:to>
    <xdr:sp macro="" textlink="">
      <xdr:nvSpPr>
        <xdr:cNvPr id="88" name="円/楕円 87"/>
        <xdr:cNvSpPr/>
      </xdr:nvSpPr>
      <xdr:spPr>
        <a:xfrm>
          <a:off x="2857500" y="62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37</xdr:row>
      <xdr:rowOff>27193</xdr:rowOff>
    </xdr:from>
    <xdr:ext cx="534377" cy="259045"/>
    <xdr:sp macro="" textlink="">
      <xdr:nvSpPr>
        <xdr:cNvPr id="89" name="テキスト ボックス 88"/>
        <xdr:cNvSpPr txBox="1"/>
      </xdr:nvSpPr>
      <xdr:spPr>
        <a:xfrm>
          <a:off x="2637936" y="64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171324</xdr:rowOff>
    </xdr:from>
    <xdr:to>
      <xdr:col>3</xdr:col>
      <xdr:colOff>3175</xdr:colOff>
      <xdr:row>37</xdr:row>
      <xdr:rowOff>101474</xdr:rowOff>
    </xdr:to>
    <xdr:sp macro="" textlink="">
      <xdr:nvSpPr>
        <xdr:cNvPr id="90" name="円/楕円 89"/>
        <xdr:cNvSpPr/>
      </xdr:nvSpPr>
      <xdr:spPr>
        <a:xfrm>
          <a:off x="1968500" y="63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37</xdr:row>
      <xdr:rowOff>92601</xdr:rowOff>
    </xdr:from>
    <xdr:ext cx="534377" cy="259045"/>
    <xdr:sp macro="" textlink="">
      <xdr:nvSpPr>
        <xdr:cNvPr id="91" name="テキスト ボックス 90"/>
        <xdr:cNvSpPr txBox="1"/>
      </xdr:nvSpPr>
      <xdr:spPr>
        <a:xfrm>
          <a:off x="1742586" y="655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158780</xdr:rowOff>
    </xdr:from>
    <xdr:to>
      <xdr:col>1</xdr:col>
      <xdr:colOff>485775</xdr:colOff>
      <xdr:row>37</xdr:row>
      <xdr:rowOff>88930</xdr:rowOff>
    </xdr:to>
    <xdr:sp macro="" textlink="">
      <xdr:nvSpPr>
        <xdr:cNvPr id="92" name="円/楕円 91"/>
        <xdr:cNvSpPr/>
      </xdr:nvSpPr>
      <xdr:spPr>
        <a:xfrm>
          <a:off x="1079500" y="63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37</xdr:row>
      <xdr:rowOff>80057</xdr:rowOff>
    </xdr:from>
    <xdr:ext cx="534377" cy="259045"/>
    <xdr:sp macro="" textlink="">
      <xdr:nvSpPr>
        <xdr:cNvPr id="93" name="テキスト ボックス 92"/>
        <xdr:cNvSpPr txBox="1"/>
      </xdr:nvSpPr>
      <xdr:spPr>
        <a:xfrm>
          <a:off x="866286" y="65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15875</xdr:rowOff>
    </xdr:from>
    <xdr:ext cx="349839" cy="225703"/>
    <xdr:sp macro="" textlink="">
      <xdr:nvSpPr>
        <xdr:cNvPr id="102" name="テキスト ボックス 101"/>
        <xdr:cNvSpPr txBox="1"/>
      </xdr:nvSpPr>
      <xdr:spPr>
        <a:xfrm>
          <a:off x="727075" y="8223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503689</xdr:colOff>
      <xdr:row>60</xdr:row>
      <xdr:rowOff>111777</xdr:rowOff>
    </xdr:from>
    <xdr:ext cx="248786" cy="259045"/>
    <xdr:sp macro="" textlink="">
      <xdr:nvSpPr>
        <xdr:cNvPr id="104" name="テキスト ボックス 103"/>
        <xdr:cNvSpPr txBox="1"/>
      </xdr:nvSpPr>
      <xdr:spPr>
        <a:xfrm>
          <a:off x="503689" y="10589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58</xdr:row>
      <xdr:rowOff>128105</xdr:rowOff>
    </xdr:from>
    <xdr:ext cx="531299" cy="259045"/>
    <xdr:sp macro="" textlink="">
      <xdr:nvSpPr>
        <xdr:cNvPr id="106" name="テキスト ボックス 105"/>
        <xdr:cNvSpPr txBox="1"/>
      </xdr:nvSpPr>
      <xdr:spPr>
        <a:xfrm>
          <a:off x="221176" y="102563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56</xdr:row>
      <xdr:rowOff>144434</xdr:rowOff>
    </xdr:from>
    <xdr:ext cx="531299" cy="259045"/>
    <xdr:sp macro="" textlink="">
      <xdr:nvSpPr>
        <xdr:cNvPr id="108" name="テキスト ボックス 107"/>
        <xdr:cNvSpPr txBox="1"/>
      </xdr:nvSpPr>
      <xdr:spPr>
        <a:xfrm>
          <a:off x="221176" y="9923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54</xdr:row>
      <xdr:rowOff>160762</xdr:rowOff>
    </xdr:from>
    <xdr:ext cx="531299" cy="259045"/>
    <xdr:sp macro="" textlink="">
      <xdr:nvSpPr>
        <xdr:cNvPr id="110" name="テキスト ボックス 109"/>
        <xdr:cNvSpPr txBox="1"/>
      </xdr:nvSpPr>
      <xdr:spPr>
        <a:xfrm>
          <a:off x="221176" y="9590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15167</xdr:rowOff>
    </xdr:from>
    <xdr:ext cx="595419" cy="259045"/>
    <xdr:sp macro="" textlink="">
      <xdr:nvSpPr>
        <xdr:cNvPr id="112" name="テキスト ボックス 111"/>
        <xdr:cNvSpPr txBox="1"/>
      </xdr:nvSpPr>
      <xdr:spPr>
        <a:xfrm>
          <a:off x="166581" y="9270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9278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28774</xdr:rowOff>
    </xdr:from>
    <xdr:ext cx="595419" cy="259045"/>
    <xdr:sp macro="" textlink="">
      <xdr:nvSpPr>
        <xdr:cNvPr id="116" name="テキスト ボックス 115"/>
        <xdr:cNvSpPr txBox="1"/>
      </xdr:nvSpPr>
      <xdr:spPr>
        <a:xfrm>
          <a:off x="166581" y="85853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64152</xdr:rowOff>
    </xdr:from>
    <xdr:ext cx="595419" cy="259045"/>
    <xdr:sp macro="" textlink="">
      <xdr:nvSpPr>
        <xdr:cNvPr id="118" name="テキスト ボックス 117"/>
        <xdr:cNvSpPr txBox="1"/>
      </xdr:nvSpPr>
      <xdr:spPr>
        <a:xfrm>
          <a:off x="166581" y="827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130404</xdr:rowOff>
    </xdr:from>
    <xdr:to>
      <xdr:col>6</xdr:col>
      <xdr:colOff>510540</xdr:colOff>
      <xdr:row>57</xdr:row>
      <xdr:rowOff>116797</xdr:rowOff>
    </xdr:to>
    <xdr:cxnSp macro="">
      <xdr:nvCxnSpPr>
        <xdr:cNvPr id="120" name="直線コネクタ 119"/>
        <xdr:cNvCxnSpPr/>
      </xdr:nvCxnSpPr>
      <xdr:spPr>
        <a:xfrm flipV="1">
          <a:off x="4633595" y="8702904"/>
          <a:ext cx="127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57</xdr:row>
      <xdr:rowOff>120624</xdr:rowOff>
    </xdr:from>
    <xdr:ext cx="534377" cy="259045"/>
    <xdr:sp macro="" textlink="">
      <xdr:nvSpPr>
        <xdr:cNvPr id="121" name="物件費最小値テキスト"/>
        <xdr:cNvSpPr txBox="1"/>
      </xdr:nvSpPr>
      <xdr:spPr>
        <a:xfrm>
          <a:off x="4664075" y="1007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57</xdr:row>
      <xdr:rowOff>116797</xdr:rowOff>
    </xdr:from>
    <xdr:to>
      <xdr:col>6</xdr:col>
      <xdr:colOff>600075</xdr:colOff>
      <xdr:row>57</xdr:row>
      <xdr:rowOff>116797</xdr:rowOff>
    </xdr:to>
    <xdr:cxnSp macro="">
      <xdr:nvCxnSpPr>
        <xdr:cNvPr id="122" name="直線コネクタ 121"/>
        <xdr:cNvCxnSpPr/>
      </xdr:nvCxnSpPr>
      <xdr:spPr>
        <a:xfrm>
          <a:off x="4546600" y="988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49</xdr:row>
      <xdr:rowOff>77081</xdr:rowOff>
    </xdr:from>
    <xdr:ext cx="599010" cy="259045"/>
    <xdr:sp macro="" textlink="">
      <xdr:nvSpPr>
        <xdr:cNvPr id="123" name="物件費最大値テキスト"/>
        <xdr:cNvSpPr txBox="1"/>
      </xdr:nvSpPr>
      <xdr:spPr>
        <a:xfrm>
          <a:off x="4664075" y="863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50</xdr:row>
      <xdr:rowOff>130404</xdr:rowOff>
    </xdr:from>
    <xdr:to>
      <xdr:col>6</xdr:col>
      <xdr:colOff>600075</xdr:colOff>
      <xdr:row>50</xdr:row>
      <xdr:rowOff>130404</xdr:rowOff>
    </xdr:to>
    <xdr:cxnSp macro="">
      <xdr:nvCxnSpPr>
        <xdr:cNvPr id="124" name="直線コネクタ 123"/>
        <xdr:cNvCxnSpPr/>
      </xdr:nvCxnSpPr>
      <xdr:spPr>
        <a:xfrm>
          <a:off x="4546600" y="870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68464</xdr:rowOff>
    </xdr:from>
    <xdr:to>
      <xdr:col>6</xdr:col>
      <xdr:colOff>511175</xdr:colOff>
      <xdr:row>57</xdr:row>
      <xdr:rowOff>93196</xdr:rowOff>
    </xdr:to>
    <xdr:cxnSp macro="">
      <xdr:nvCxnSpPr>
        <xdr:cNvPr id="125" name="直線コネクタ 124"/>
        <xdr:cNvCxnSpPr/>
      </xdr:nvCxnSpPr>
      <xdr:spPr>
        <a:xfrm flipV="1">
          <a:off x="3797300" y="9841114"/>
          <a:ext cx="8382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54</xdr:row>
      <xdr:rowOff>70107</xdr:rowOff>
    </xdr:from>
    <xdr:ext cx="534377" cy="259045"/>
    <xdr:sp macro="" textlink="">
      <xdr:nvSpPr>
        <xdr:cNvPr id="126" name="物件費平均値テキスト"/>
        <xdr:cNvSpPr txBox="1"/>
      </xdr:nvSpPr>
      <xdr:spPr>
        <a:xfrm>
          <a:off x="4664075" y="9499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37705</xdr:rowOff>
    </xdr:from>
    <xdr:to>
      <xdr:col>6</xdr:col>
      <xdr:colOff>561975</xdr:colOff>
      <xdr:row>55</xdr:row>
      <xdr:rowOff>139305</xdr:rowOff>
    </xdr:to>
    <xdr:sp macro="" textlink="">
      <xdr:nvSpPr>
        <xdr:cNvPr id="127" name="フローチャート : 判断 126"/>
        <xdr:cNvSpPr/>
      </xdr:nvSpPr>
      <xdr:spPr>
        <a:xfrm>
          <a:off x="4584700" y="9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57</xdr:row>
      <xdr:rowOff>93196</xdr:rowOff>
    </xdr:from>
    <xdr:to>
      <xdr:col>5</xdr:col>
      <xdr:colOff>358775</xdr:colOff>
      <xdr:row>57</xdr:row>
      <xdr:rowOff>157531</xdr:rowOff>
    </xdr:to>
    <xdr:cxnSp macro="">
      <xdr:nvCxnSpPr>
        <xdr:cNvPr id="128" name="直線コネクタ 127"/>
        <xdr:cNvCxnSpPr/>
      </xdr:nvCxnSpPr>
      <xdr:spPr>
        <a:xfrm flipV="1">
          <a:off x="2908300" y="9865846"/>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113154</xdr:rowOff>
    </xdr:from>
    <xdr:to>
      <xdr:col>5</xdr:col>
      <xdr:colOff>409575</xdr:colOff>
      <xdr:row>56</xdr:row>
      <xdr:rowOff>43304</xdr:rowOff>
    </xdr:to>
    <xdr:sp macro="" textlink="">
      <xdr:nvSpPr>
        <xdr:cNvPr id="129" name="フローチャート : 判断 128"/>
        <xdr:cNvSpPr/>
      </xdr:nvSpPr>
      <xdr:spPr>
        <a:xfrm>
          <a:off x="3746500" y="954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54</xdr:row>
      <xdr:rowOff>69356</xdr:rowOff>
    </xdr:from>
    <xdr:ext cx="534377" cy="259045"/>
    <xdr:sp macro="" textlink="">
      <xdr:nvSpPr>
        <xdr:cNvPr id="130" name="テキスト ボックス 129"/>
        <xdr:cNvSpPr txBox="1"/>
      </xdr:nvSpPr>
      <xdr:spPr>
        <a:xfrm>
          <a:off x="3520586" y="949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157531</xdr:rowOff>
    </xdr:from>
    <xdr:to>
      <xdr:col>4</xdr:col>
      <xdr:colOff>155575</xdr:colOff>
      <xdr:row>58</xdr:row>
      <xdr:rowOff>50938</xdr:rowOff>
    </xdr:to>
    <xdr:cxnSp macro="">
      <xdr:nvCxnSpPr>
        <xdr:cNvPr id="131" name="直線コネクタ 130"/>
        <xdr:cNvCxnSpPr/>
      </xdr:nvCxnSpPr>
      <xdr:spPr>
        <a:xfrm flipV="1">
          <a:off x="2019300" y="9930181"/>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153322</xdr:rowOff>
    </xdr:from>
    <xdr:to>
      <xdr:col>4</xdr:col>
      <xdr:colOff>206375</xdr:colOff>
      <xdr:row>57</xdr:row>
      <xdr:rowOff>83472</xdr:rowOff>
    </xdr:to>
    <xdr:sp macro="" textlink="">
      <xdr:nvSpPr>
        <xdr:cNvPr id="132" name="フローチャート : 判断 131"/>
        <xdr:cNvSpPr/>
      </xdr:nvSpPr>
      <xdr:spPr>
        <a:xfrm>
          <a:off x="2857500" y="975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55</xdr:row>
      <xdr:rowOff>99999</xdr:rowOff>
    </xdr:from>
    <xdr:ext cx="534377" cy="259045"/>
    <xdr:sp macro="" textlink="">
      <xdr:nvSpPr>
        <xdr:cNvPr id="133" name="テキスト ボックス 132"/>
        <xdr:cNvSpPr txBox="1"/>
      </xdr:nvSpPr>
      <xdr:spPr>
        <a:xfrm>
          <a:off x="2637936" y="97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50938</xdr:rowOff>
    </xdr:from>
    <xdr:to>
      <xdr:col>2</xdr:col>
      <xdr:colOff>638175</xdr:colOff>
      <xdr:row>58</xdr:row>
      <xdr:rowOff>73482</xdr:rowOff>
    </xdr:to>
    <xdr:cxnSp macro="">
      <xdr:nvCxnSpPr>
        <xdr:cNvPr id="134" name="直線コネクタ 133"/>
        <xdr:cNvCxnSpPr/>
      </xdr:nvCxnSpPr>
      <xdr:spPr>
        <a:xfrm flipV="1">
          <a:off x="1130300" y="9995038"/>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41863</xdr:rowOff>
    </xdr:from>
    <xdr:to>
      <xdr:col>3</xdr:col>
      <xdr:colOff>3175</xdr:colOff>
      <xdr:row>57</xdr:row>
      <xdr:rowOff>143463</xdr:rowOff>
    </xdr:to>
    <xdr:sp macro="" textlink="">
      <xdr:nvSpPr>
        <xdr:cNvPr id="135" name="フローチャート : 判断 134"/>
        <xdr:cNvSpPr/>
      </xdr:nvSpPr>
      <xdr:spPr>
        <a:xfrm>
          <a:off x="1968500" y="981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55</xdr:row>
      <xdr:rowOff>159990</xdr:rowOff>
    </xdr:from>
    <xdr:ext cx="534377" cy="259045"/>
    <xdr:sp macro="" textlink="">
      <xdr:nvSpPr>
        <xdr:cNvPr id="136" name="テキスト ボックス 135"/>
        <xdr:cNvSpPr txBox="1"/>
      </xdr:nvSpPr>
      <xdr:spPr>
        <a:xfrm>
          <a:off x="1742586" y="97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52466</xdr:rowOff>
    </xdr:from>
    <xdr:to>
      <xdr:col>1</xdr:col>
      <xdr:colOff>485775</xdr:colOff>
      <xdr:row>57</xdr:row>
      <xdr:rowOff>154066</xdr:rowOff>
    </xdr:to>
    <xdr:sp macro="" textlink="">
      <xdr:nvSpPr>
        <xdr:cNvPr id="137" name="フローチャート : 判断 136"/>
        <xdr:cNvSpPr/>
      </xdr:nvSpPr>
      <xdr:spPr>
        <a:xfrm>
          <a:off x="1079500" y="982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56</xdr:row>
      <xdr:rowOff>5493</xdr:rowOff>
    </xdr:from>
    <xdr:ext cx="534377" cy="259045"/>
    <xdr:sp macro="" textlink="">
      <xdr:nvSpPr>
        <xdr:cNvPr id="138" name="テキスト ボックス 137"/>
        <xdr:cNvSpPr txBox="1"/>
      </xdr:nvSpPr>
      <xdr:spPr>
        <a:xfrm>
          <a:off x="866286" y="978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17664</xdr:rowOff>
    </xdr:from>
    <xdr:to>
      <xdr:col>6</xdr:col>
      <xdr:colOff>561975</xdr:colOff>
      <xdr:row>57</xdr:row>
      <xdr:rowOff>119264</xdr:rowOff>
    </xdr:to>
    <xdr:sp macro="" textlink="">
      <xdr:nvSpPr>
        <xdr:cNvPr id="144" name="円/楕円 143"/>
        <xdr:cNvSpPr/>
      </xdr:nvSpPr>
      <xdr:spPr>
        <a:xfrm>
          <a:off x="4584700" y="97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56</xdr:row>
      <xdr:rowOff>113566</xdr:rowOff>
    </xdr:from>
    <xdr:ext cx="534377" cy="259045"/>
    <xdr:sp macro="" textlink="">
      <xdr:nvSpPr>
        <xdr:cNvPr id="145" name="物件費該当値テキスト"/>
        <xdr:cNvSpPr txBox="1"/>
      </xdr:nvSpPr>
      <xdr:spPr>
        <a:xfrm>
          <a:off x="4664075" y="989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42396</xdr:rowOff>
    </xdr:from>
    <xdr:to>
      <xdr:col>5</xdr:col>
      <xdr:colOff>409575</xdr:colOff>
      <xdr:row>57</xdr:row>
      <xdr:rowOff>143996</xdr:rowOff>
    </xdr:to>
    <xdr:sp macro="" textlink="">
      <xdr:nvSpPr>
        <xdr:cNvPr id="146" name="円/楕円 145"/>
        <xdr:cNvSpPr/>
      </xdr:nvSpPr>
      <xdr:spPr>
        <a:xfrm>
          <a:off x="3746500" y="98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57</xdr:row>
      <xdr:rowOff>125598</xdr:rowOff>
    </xdr:from>
    <xdr:ext cx="534377" cy="259045"/>
    <xdr:sp macro="" textlink="">
      <xdr:nvSpPr>
        <xdr:cNvPr id="147" name="テキスト ボックス 146"/>
        <xdr:cNvSpPr txBox="1"/>
      </xdr:nvSpPr>
      <xdr:spPr>
        <a:xfrm>
          <a:off x="3520586" y="100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106731</xdr:rowOff>
    </xdr:from>
    <xdr:to>
      <xdr:col>4</xdr:col>
      <xdr:colOff>206375</xdr:colOff>
      <xdr:row>58</xdr:row>
      <xdr:rowOff>36881</xdr:rowOff>
    </xdr:to>
    <xdr:sp macro="" textlink="">
      <xdr:nvSpPr>
        <xdr:cNvPr id="148" name="円/楕円 147"/>
        <xdr:cNvSpPr/>
      </xdr:nvSpPr>
      <xdr:spPr>
        <a:xfrm>
          <a:off x="2857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28008</xdr:rowOff>
    </xdr:from>
    <xdr:ext cx="534377" cy="259045"/>
    <xdr:sp macro="" textlink="">
      <xdr:nvSpPr>
        <xdr:cNvPr id="149" name="テキスト ボックス 148"/>
        <xdr:cNvSpPr txBox="1"/>
      </xdr:nvSpPr>
      <xdr:spPr>
        <a:xfrm>
          <a:off x="2637936" y="101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138</xdr:rowOff>
    </xdr:from>
    <xdr:to>
      <xdr:col>3</xdr:col>
      <xdr:colOff>3175</xdr:colOff>
      <xdr:row>58</xdr:row>
      <xdr:rowOff>101738</xdr:rowOff>
    </xdr:to>
    <xdr:sp macro="" textlink="">
      <xdr:nvSpPr>
        <xdr:cNvPr id="150" name="円/楕円 149"/>
        <xdr:cNvSpPr/>
      </xdr:nvSpPr>
      <xdr:spPr>
        <a:xfrm>
          <a:off x="1968500" y="99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58</xdr:row>
      <xdr:rowOff>92865</xdr:rowOff>
    </xdr:from>
    <xdr:ext cx="534377" cy="259045"/>
    <xdr:sp macro="" textlink="">
      <xdr:nvSpPr>
        <xdr:cNvPr id="151" name="テキスト ボックス 150"/>
        <xdr:cNvSpPr txBox="1"/>
      </xdr:nvSpPr>
      <xdr:spPr>
        <a:xfrm>
          <a:off x="1742586" y="1022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22682</xdr:rowOff>
    </xdr:from>
    <xdr:to>
      <xdr:col>1</xdr:col>
      <xdr:colOff>485775</xdr:colOff>
      <xdr:row>58</xdr:row>
      <xdr:rowOff>124282</xdr:rowOff>
    </xdr:to>
    <xdr:sp macro="" textlink="">
      <xdr:nvSpPr>
        <xdr:cNvPr id="152" name="円/楕円 151"/>
        <xdr:cNvSpPr/>
      </xdr:nvSpPr>
      <xdr:spPr>
        <a:xfrm>
          <a:off x="1079500" y="99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58</xdr:row>
      <xdr:rowOff>115409</xdr:rowOff>
    </xdr:from>
    <xdr:ext cx="534377" cy="259045"/>
    <xdr:sp macro="" textlink="">
      <xdr:nvSpPr>
        <xdr:cNvPr id="153" name="テキスト ボックス 152"/>
        <xdr:cNvSpPr txBox="1"/>
      </xdr:nvSpPr>
      <xdr:spPr>
        <a:xfrm>
          <a:off x="866286" y="102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15875</xdr:rowOff>
    </xdr:from>
    <xdr:ext cx="349839" cy="225703"/>
    <xdr:sp macro="" textlink="">
      <xdr:nvSpPr>
        <xdr:cNvPr id="162" name="テキスト ボックス 161"/>
        <xdr:cNvSpPr txBox="1"/>
      </xdr:nvSpPr>
      <xdr:spPr>
        <a:xfrm>
          <a:off x="727075" y="11715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503689</xdr:colOff>
      <xdr:row>78</xdr:row>
      <xdr:rowOff>73677</xdr:rowOff>
    </xdr:from>
    <xdr:ext cx="248786" cy="259045"/>
    <xdr:sp macro="" textlink="">
      <xdr:nvSpPr>
        <xdr:cNvPr id="165" name="テキスト ボックス 164"/>
        <xdr:cNvSpPr txBox="1"/>
      </xdr:nvSpPr>
      <xdr:spPr>
        <a:xfrm>
          <a:off x="503689" y="13694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76</xdr:row>
      <xdr:rowOff>26052</xdr:rowOff>
    </xdr:from>
    <xdr:ext cx="531299" cy="259045"/>
    <xdr:sp macro="" textlink="">
      <xdr:nvSpPr>
        <xdr:cNvPr id="167" name="テキスト ボックス 166"/>
        <xdr:cNvSpPr txBox="1"/>
      </xdr:nvSpPr>
      <xdr:spPr>
        <a:xfrm>
          <a:off x="221176" y="13297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74</xdr:row>
      <xdr:rowOff>3827</xdr:rowOff>
    </xdr:from>
    <xdr:ext cx="531299" cy="259045"/>
    <xdr:sp macro="" textlink="">
      <xdr:nvSpPr>
        <xdr:cNvPr id="169" name="テキスト ボックス 168"/>
        <xdr:cNvSpPr txBox="1"/>
      </xdr:nvSpPr>
      <xdr:spPr>
        <a:xfrm>
          <a:off x="221176" y="1292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71</xdr:row>
      <xdr:rowOff>121302</xdr:rowOff>
    </xdr:from>
    <xdr:ext cx="531299" cy="259045"/>
    <xdr:sp macro="" textlink="">
      <xdr:nvSpPr>
        <xdr:cNvPr id="171" name="テキスト ボックス 170"/>
        <xdr:cNvSpPr txBox="1"/>
      </xdr:nvSpPr>
      <xdr:spPr>
        <a:xfrm>
          <a:off x="221176" y="12519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69</xdr:row>
      <xdr:rowOff>92727</xdr:rowOff>
    </xdr:from>
    <xdr:ext cx="531299" cy="259045"/>
    <xdr:sp macro="" textlink="">
      <xdr:nvSpPr>
        <xdr:cNvPr id="173" name="テキスト ボックス 172"/>
        <xdr:cNvSpPr txBox="1"/>
      </xdr:nvSpPr>
      <xdr:spPr>
        <a:xfrm>
          <a:off x="221176" y="12141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67</xdr:row>
      <xdr:rowOff>64152</xdr:rowOff>
    </xdr:from>
    <xdr:ext cx="531299" cy="259045"/>
    <xdr:sp macro="" textlink="">
      <xdr:nvSpPr>
        <xdr:cNvPr id="175" name="テキスト ボックス 174"/>
        <xdr:cNvSpPr txBox="1"/>
      </xdr:nvSpPr>
      <xdr:spPr>
        <a:xfrm>
          <a:off x="221176" y="1176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7" name="直線コネクタ 176"/>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78</xdr:row>
      <xdr:rowOff>163644</xdr:rowOff>
    </xdr:from>
    <xdr:ext cx="469744" cy="259045"/>
    <xdr:sp macro="" textlink="">
      <xdr:nvSpPr>
        <xdr:cNvPr id="178" name="維持補修費最小値テキスト"/>
        <xdr:cNvSpPr txBox="1"/>
      </xdr:nvSpPr>
      <xdr:spPr>
        <a:xfrm>
          <a:off x="4664075" y="137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9" name="直線コネクタ 178"/>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70</xdr:row>
      <xdr:rowOff>67936</xdr:rowOff>
    </xdr:from>
    <xdr:ext cx="534377" cy="259045"/>
    <xdr:sp macro="" textlink="">
      <xdr:nvSpPr>
        <xdr:cNvPr id="180" name="維持補修費最大値テキスト"/>
        <xdr:cNvSpPr txBox="1"/>
      </xdr:nvSpPr>
      <xdr:spPr>
        <a:xfrm>
          <a:off x="4664075" y="122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81" name="直線コネクタ 180"/>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80263</xdr:rowOff>
    </xdr:from>
    <xdr:to>
      <xdr:col>6</xdr:col>
      <xdr:colOff>511175</xdr:colOff>
      <xdr:row>78</xdr:row>
      <xdr:rowOff>86740</xdr:rowOff>
    </xdr:to>
    <xdr:cxnSp macro="">
      <xdr:nvCxnSpPr>
        <xdr:cNvPr id="182" name="直線コネクタ 181"/>
        <xdr:cNvCxnSpPr/>
      </xdr:nvCxnSpPr>
      <xdr:spPr>
        <a:xfrm>
          <a:off x="3797300" y="1345336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76</xdr:row>
      <xdr:rowOff>68</xdr:rowOff>
    </xdr:from>
    <xdr:ext cx="469744" cy="259045"/>
    <xdr:sp macro="" textlink="">
      <xdr:nvSpPr>
        <xdr:cNvPr id="183" name="維持補修費平均値テキスト"/>
        <xdr:cNvSpPr txBox="1"/>
      </xdr:nvSpPr>
      <xdr:spPr>
        <a:xfrm>
          <a:off x="4664075" y="13271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4" name="フローチャート : 判断 183"/>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80263</xdr:rowOff>
    </xdr:from>
    <xdr:to>
      <xdr:col>5</xdr:col>
      <xdr:colOff>358775</xdr:colOff>
      <xdr:row>78</xdr:row>
      <xdr:rowOff>103696</xdr:rowOff>
    </xdr:to>
    <xdr:cxnSp macro="">
      <xdr:nvCxnSpPr>
        <xdr:cNvPr id="185" name="直線コネクタ 184"/>
        <xdr:cNvCxnSpPr/>
      </xdr:nvCxnSpPr>
      <xdr:spPr>
        <a:xfrm flipV="1">
          <a:off x="2908300" y="13453363"/>
          <a:ext cx="8890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6" name="フローチャート : 判断 185"/>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75</xdr:row>
      <xdr:rowOff>111129</xdr:rowOff>
    </xdr:from>
    <xdr:ext cx="469744" cy="259045"/>
    <xdr:sp macro="" textlink="">
      <xdr:nvSpPr>
        <xdr:cNvPr id="187" name="テキスト ボックス 186"/>
        <xdr:cNvSpPr txBox="1"/>
      </xdr:nvSpPr>
      <xdr:spPr>
        <a:xfrm>
          <a:off x="3552902" y="1320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103696</xdr:rowOff>
    </xdr:from>
    <xdr:to>
      <xdr:col>4</xdr:col>
      <xdr:colOff>155575</xdr:colOff>
      <xdr:row>78</xdr:row>
      <xdr:rowOff>116345</xdr:rowOff>
    </xdr:to>
    <xdr:cxnSp macro="">
      <xdr:nvCxnSpPr>
        <xdr:cNvPr id="188" name="直線コネクタ 187"/>
        <xdr:cNvCxnSpPr/>
      </xdr:nvCxnSpPr>
      <xdr:spPr>
        <a:xfrm flipV="1">
          <a:off x="2019300" y="13476796"/>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87300</xdr:rowOff>
    </xdr:from>
    <xdr:to>
      <xdr:col>4</xdr:col>
      <xdr:colOff>206375</xdr:colOff>
      <xdr:row>78</xdr:row>
      <xdr:rowOff>17450</xdr:rowOff>
    </xdr:to>
    <xdr:sp macro="" textlink="">
      <xdr:nvSpPr>
        <xdr:cNvPr id="189" name="フローチャート : 判断 188"/>
        <xdr:cNvSpPr/>
      </xdr:nvSpPr>
      <xdr:spPr>
        <a:xfrm>
          <a:off x="2857500" y="132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596977</xdr:colOff>
      <xdr:row>76</xdr:row>
      <xdr:rowOff>24452</xdr:rowOff>
    </xdr:from>
    <xdr:ext cx="469744" cy="259045"/>
    <xdr:sp macro="" textlink="">
      <xdr:nvSpPr>
        <xdr:cNvPr id="190" name="テキスト ボックス 189"/>
        <xdr:cNvSpPr txBox="1"/>
      </xdr:nvSpPr>
      <xdr:spPr>
        <a:xfrm>
          <a:off x="2660727" y="132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116345</xdr:rowOff>
    </xdr:from>
    <xdr:to>
      <xdr:col>2</xdr:col>
      <xdr:colOff>638175</xdr:colOff>
      <xdr:row>78</xdr:row>
      <xdr:rowOff>128232</xdr:rowOff>
    </xdr:to>
    <xdr:cxnSp macro="">
      <xdr:nvCxnSpPr>
        <xdr:cNvPr id="191" name="直線コネクタ 190"/>
        <xdr:cNvCxnSpPr/>
      </xdr:nvCxnSpPr>
      <xdr:spPr>
        <a:xfrm flipV="1">
          <a:off x="1130300" y="1348944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143459</xdr:rowOff>
    </xdr:from>
    <xdr:to>
      <xdr:col>3</xdr:col>
      <xdr:colOff>3175</xdr:colOff>
      <xdr:row>78</xdr:row>
      <xdr:rowOff>73609</xdr:rowOff>
    </xdr:to>
    <xdr:sp macro="" textlink="">
      <xdr:nvSpPr>
        <xdr:cNvPr id="192" name="フローチャート : 判断 191"/>
        <xdr:cNvSpPr/>
      </xdr:nvSpPr>
      <xdr:spPr>
        <a:xfrm>
          <a:off x="1968500" y="1334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76</xdr:row>
      <xdr:rowOff>80611</xdr:rowOff>
    </xdr:from>
    <xdr:ext cx="469744" cy="259045"/>
    <xdr:sp macro="" textlink="">
      <xdr:nvSpPr>
        <xdr:cNvPr id="193" name="テキスト ボックス 192"/>
        <xdr:cNvSpPr txBox="1"/>
      </xdr:nvSpPr>
      <xdr:spPr>
        <a:xfrm>
          <a:off x="1784427" y="1335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132105</xdr:rowOff>
    </xdr:from>
    <xdr:to>
      <xdr:col>1</xdr:col>
      <xdr:colOff>485775</xdr:colOff>
      <xdr:row>78</xdr:row>
      <xdr:rowOff>62255</xdr:rowOff>
    </xdr:to>
    <xdr:sp macro="" textlink="">
      <xdr:nvSpPr>
        <xdr:cNvPr id="194" name="フローチャート : 判断 193"/>
        <xdr:cNvSpPr/>
      </xdr:nvSpPr>
      <xdr:spPr>
        <a:xfrm>
          <a:off x="1079500" y="133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209627</xdr:colOff>
      <xdr:row>76</xdr:row>
      <xdr:rowOff>78782</xdr:rowOff>
    </xdr:from>
    <xdr:ext cx="469744" cy="259045"/>
    <xdr:sp macro="" textlink="">
      <xdr:nvSpPr>
        <xdr:cNvPr id="195" name="テキスト ボックス 194"/>
        <xdr:cNvSpPr txBox="1"/>
      </xdr:nvSpPr>
      <xdr:spPr>
        <a:xfrm>
          <a:off x="908127" y="1335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35940</xdr:rowOff>
    </xdr:from>
    <xdr:to>
      <xdr:col>6</xdr:col>
      <xdr:colOff>561975</xdr:colOff>
      <xdr:row>78</xdr:row>
      <xdr:rowOff>137540</xdr:rowOff>
    </xdr:to>
    <xdr:sp macro="" textlink="">
      <xdr:nvSpPr>
        <xdr:cNvPr id="201" name="円/楕円 200"/>
        <xdr:cNvSpPr/>
      </xdr:nvSpPr>
      <xdr:spPr>
        <a:xfrm>
          <a:off x="4584700" y="134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77</xdr:row>
      <xdr:rowOff>122317</xdr:rowOff>
    </xdr:from>
    <xdr:ext cx="469744" cy="259045"/>
    <xdr:sp macro="" textlink="">
      <xdr:nvSpPr>
        <xdr:cNvPr id="202" name="維持補修費該当値テキスト"/>
        <xdr:cNvSpPr txBox="1"/>
      </xdr:nvSpPr>
      <xdr:spPr>
        <a:xfrm>
          <a:off x="4664075" y="1356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29463</xdr:rowOff>
    </xdr:from>
    <xdr:to>
      <xdr:col>5</xdr:col>
      <xdr:colOff>409575</xdr:colOff>
      <xdr:row>78</xdr:row>
      <xdr:rowOff>131063</xdr:rowOff>
    </xdr:to>
    <xdr:sp macro="" textlink="">
      <xdr:nvSpPr>
        <xdr:cNvPr id="203" name="円/楕円 202"/>
        <xdr:cNvSpPr/>
      </xdr:nvSpPr>
      <xdr:spPr>
        <a:xfrm>
          <a:off x="3746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78</xdr:row>
      <xdr:rowOff>122190</xdr:rowOff>
    </xdr:from>
    <xdr:ext cx="469744" cy="259045"/>
    <xdr:sp macro="" textlink="">
      <xdr:nvSpPr>
        <xdr:cNvPr id="204" name="テキスト ボックス 203"/>
        <xdr:cNvSpPr txBox="1"/>
      </xdr:nvSpPr>
      <xdr:spPr>
        <a:xfrm>
          <a:off x="3552902" y="1374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52896</xdr:rowOff>
    </xdr:from>
    <xdr:to>
      <xdr:col>4</xdr:col>
      <xdr:colOff>206375</xdr:colOff>
      <xdr:row>78</xdr:row>
      <xdr:rowOff>154496</xdr:rowOff>
    </xdr:to>
    <xdr:sp macro="" textlink="">
      <xdr:nvSpPr>
        <xdr:cNvPr id="205" name="円/楕円 204"/>
        <xdr:cNvSpPr/>
      </xdr:nvSpPr>
      <xdr:spPr>
        <a:xfrm>
          <a:off x="2857500" y="134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596977</xdr:colOff>
      <xdr:row>78</xdr:row>
      <xdr:rowOff>145623</xdr:rowOff>
    </xdr:from>
    <xdr:ext cx="469744" cy="259045"/>
    <xdr:sp macro="" textlink="">
      <xdr:nvSpPr>
        <xdr:cNvPr id="206" name="テキスト ボックス 205"/>
        <xdr:cNvSpPr txBox="1"/>
      </xdr:nvSpPr>
      <xdr:spPr>
        <a:xfrm>
          <a:off x="2660727" y="137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65545</xdr:rowOff>
    </xdr:from>
    <xdr:to>
      <xdr:col>3</xdr:col>
      <xdr:colOff>3175</xdr:colOff>
      <xdr:row>78</xdr:row>
      <xdr:rowOff>167145</xdr:rowOff>
    </xdr:to>
    <xdr:sp macro="" textlink="">
      <xdr:nvSpPr>
        <xdr:cNvPr id="207" name="円/楕円 206"/>
        <xdr:cNvSpPr/>
      </xdr:nvSpPr>
      <xdr:spPr>
        <a:xfrm>
          <a:off x="1968500" y="134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78</xdr:row>
      <xdr:rowOff>158272</xdr:rowOff>
    </xdr:from>
    <xdr:ext cx="469744" cy="259045"/>
    <xdr:sp macro="" textlink="">
      <xdr:nvSpPr>
        <xdr:cNvPr id="208" name="テキスト ボックス 207"/>
        <xdr:cNvSpPr txBox="1"/>
      </xdr:nvSpPr>
      <xdr:spPr>
        <a:xfrm>
          <a:off x="1784427" y="137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77432</xdr:rowOff>
    </xdr:from>
    <xdr:to>
      <xdr:col>1</xdr:col>
      <xdr:colOff>485775</xdr:colOff>
      <xdr:row>79</xdr:row>
      <xdr:rowOff>7582</xdr:rowOff>
    </xdr:to>
    <xdr:sp macro="" textlink="">
      <xdr:nvSpPr>
        <xdr:cNvPr id="209" name="円/楕円 208"/>
        <xdr:cNvSpPr/>
      </xdr:nvSpPr>
      <xdr:spPr>
        <a:xfrm>
          <a:off x="1079500" y="134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209627</xdr:colOff>
      <xdr:row>78</xdr:row>
      <xdr:rowOff>170159</xdr:rowOff>
    </xdr:from>
    <xdr:ext cx="469744" cy="259045"/>
    <xdr:sp macro="" textlink="">
      <xdr:nvSpPr>
        <xdr:cNvPr id="210" name="テキスト ボックス 209"/>
        <xdr:cNvSpPr txBox="1"/>
      </xdr:nvSpPr>
      <xdr:spPr>
        <a:xfrm>
          <a:off x="908127" y="1379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15875</xdr:rowOff>
    </xdr:from>
    <xdr:ext cx="349839" cy="225703"/>
    <xdr:sp macro="" textlink="">
      <xdr:nvSpPr>
        <xdr:cNvPr id="219" name="テキスト ボックス 218"/>
        <xdr:cNvSpPr txBox="1"/>
      </xdr:nvSpPr>
      <xdr:spPr>
        <a:xfrm>
          <a:off x="727075" y="15208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100</xdr:row>
      <xdr:rowOff>111777</xdr:rowOff>
    </xdr:from>
    <xdr:ext cx="531299" cy="259045"/>
    <xdr:sp macro="" textlink="">
      <xdr:nvSpPr>
        <xdr:cNvPr id="221" name="テキスト ボックス 220"/>
        <xdr:cNvSpPr txBox="1"/>
      </xdr:nvSpPr>
      <xdr:spPr>
        <a:xfrm>
          <a:off x="221176" y="1757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98</xdr:row>
      <xdr:rowOff>128106</xdr:rowOff>
    </xdr:from>
    <xdr:ext cx="531299" cy="259045"/>
    <xdr:sp macro="" textlink="">
      <xdr:nvSpPr>
        <xdr:cNvPr id="223" name="テキスト ボックス 222"/>
        <xdr:cNvSpPr txBox="1"/>
      </xdr:nvSpPr>
      <xdr:spPr>
        <a:xfrm>
          <a:off x="221176" y="172413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96</xdr:row>
      <xdr:rowOff>144434</xdr:rowOff>
    </xdr:from>
    <xdr:ext cx="531299" cy="259045"/>
    <xdr:sp macro="" textlink="">
      <xdr:nvSpPr>
        <xdr:cNvPr id="225" name="テキスト ボックス 224"/>
        <xdr:cNvSpPr txBox="1"/>
      </xdr:nvSpPr>
      <xdr:spPr>
        <a:xfrm>
          <a:off x="221176" y="16908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94</xdr:row>
      <xdr:rowOff>160763</xdr:rowOff>
    </xdr:from>
    <xdr:ext cx="531299" cy="259045"/>
    <xdr:sp macro="" textlink="">
      <xdr:nvSpPr>
        <xdr:cNvPr id="227" name="テキスト ボックス 226"/>
        <xdr:cNvSpPr txBox="1"/>
      </xdr:nvSpPr>
      <xdr:spPr>
        <a:xfrm>
          <a:off x="221176" y="16575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15166</xdr:rowOff>
    </xdr:from>
    <xdr:ext cx="595419" cy="259045"/>
    <xdr:sp macro="" textlink="">
      <xdr:nvSpPr>
        <xdr:cNvPr id="229" name="テキスト ボックス 228"/>
        <xdr:cNvSpPr txBox="1"/>
      </xdr:nvSpPr>
      <xdr:spPr>
        <a:xfrm>
          <a:off x="166581" y="162552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9128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28773</xdr:rowOff>
    </xdr:from>
    <xdr:ext cx="595419" cy="259045"/>
    <xdr:sp macro="" textlink="">
      <xdr:nvSpPr>
        <xdr:cNvPr id="233" name="テキスト ボックス 232"/>
        <xdr:cNvSpPr txBox="1"/>
      </xdr:nvSpPr>
      <xdr:spPr>
        <a:xfrm>
          <a:off x="166581" y="155703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64152</xdr:rowOff>
    </xdr:from>
    <xdr:ext cx="595419" cy="259045"/>
    <xdr:sp macro="" textlink="">
      <xdr:nvSpPr>
        <xdr:cNvPr id="235" name="テキスト ボックス 234"/>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7" name="直線コネクタ 236"/>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99</xdr:row>
      <xdr:rowOff>65433</xdr:rowOff>
    </xdr:from>
    <xdr:ext cx="534377" cy="259045"/>
    <xdr:sp macro="" textlink="">
      <xdr:nvSpPr>
        <xdr:cNvPr id="238" name="扶助費最小値テキスト"/>
        <xdr:cNvSpPr txBox="1"/>
      </xdr:nvSpPr>
      <xdr:spPr>
        <a:xfrm>
          <a:off x="4664075" y="1735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9" name="直線コネクタ 238"/>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89</xdr:row>
      <xdr:rowOff>120694</xdr:rowOff>
    </xdr:from>
    <xdr:ext cx="599010" cy="259045"/>
    <xdr:sp macro="" textlink="">
      <xdr:nvSpPr>
        <xdr:cNvPr id="240" name="扶助費最大値テキスト"/>
        <xdr:cNvSpPr txBox="1"/>
      </xdr:nvSpPr>
      <xdr:spPr>
        <a:xfrm>
          <a:off x="4664075" y="1566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41" name="直線コネクタ 240"/>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154347</xdr:rowOff>
    </xdr:from>
    <xdr:to>
      <xdr:col>6</xdr:col>
      <xdr:colOff>511175</xdr:colOff>
      <xdr:row>99</xdr:row>
      <xdr:rowOff>49991</xdr:rowOff>
    </xdr:to>
    <xdr:cxnSp macro="">
      <xdr:nvCxnSpPr>
        <xdr:cNvPr id="242" name="直線コネクタ 241"/>
        <xdr:cNvCxnSpPr/>
      </xdr:nvCxnSpPr>
      <xdr:spPr>
        <a:xfrm flipV="1">
          <a:off x="3797300" y="16956447"/>
          <a:ext cx="8382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95</xdr:row>
      <xdr:rowOff>17431</xdr:rowOff>
    </xdr:from>
    <xdr:ext cx="534377" cy="259045"/>
    <xdr:sp macro="" textlink="">
      <xdr:nvSpPr>
        <xdr:cNvPr id="243" name="扶助費平均値テキスト"/>
        <xdr:cNvSpPr txBox="1"/>
      </xdr:nvSpPr>
      <xdr:spPr>
        <a:xfrm>
          <a:off x="4664075" y="16606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4" name="フローチャート : 判断 243"/>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99</xdr:row>
      <xdr:rowOff>20958</xdr:rowOff>
    </xdr:from>
    <xdr:to>
      <xdr:col>5</xdr:col>
      <xdr:colOff>358775</xdr:colOff>
      <xdr:row>99</xdr:row>
      <xdr:rowOff>49991</xdr:rowOff>
    </xdr:to>
    <xdr:cxnSp macro="">
      <xdr:nvCxnSpPr>
        <xdr:cNvPr id="245" name="直線コネクタ 244"/>
        <xdr:cNvCxnSpPr/>
      </xdr:nvCxnSpPr>
      <xdr:spPr>
        <a:xfrm>
          <a:off x="2908300" y="1699450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6" name="フローチャート : 判断 245"/>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95</xdr:row>
      <xdr:rowOff>14340</xdr:rowOff>
    </xdr:from>
    <xdr:ext cx="534377" cy="259045"/>
    <xdr:sp macro="" textlink="">
      <xdr:nvSpPr>
        <xdr:cNvPr id="247" name="テキスト ボックス 246"/>
        <xdr:cNvSpPr txBox="1"/>
      </xdr:nvSpPr>
      <xdr:spPr>
        <a:xfrm>
          <a:off x="3520586" y="166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20958</xdr:rowOff>
    </xdr:from>
    <xdr:to>
      <xdr:col>4</xdr:col>
      <xdr:colOff>155575</xdr:colOff>
      <xdr:row>99</xdr:row>
      <xdr:rowOff>108970</xdr:rowOff>
    </xdr:to>
    <xdr:cxnSp macro="">
      <xdr:nvCxnSpPr>
        <xdr:cNvPr id="248" name="直線コネクタ 247"/>
        <xdr:cNvCxnSpPr/>
      </xdr:nvCxnSpPr>
      <xdr:spPr>
        <a:xfrm flipV="1">
          <a:off x="2019300" y="16994508"/>
          <a:ext cx="8890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150899</xdr:rowOff>
    </xdr:from>
    <xdr:to>
      <xdr:col>4</xdr:col>
      <xdr:colOff>206375</xdr:colOff>
      <xdr:row>97</xdr:row>
      <xdr:rowOff>81049</xdr:rowOff>
    </xdr:to>
    <xdr:sp macro="" textlink="">
      <xdr:nvSpPr>
        <xdr:cNvPr id="249" name="フローチャート : 判断 248"/>
        <xdr:cNvSpPr/>
      </xdr:nvSpPr>
      <xdr:spPr>
        <a:xfrm>
          <a:off x="2857500" y="1661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97576</xdr:rowOff>
    </xdr:from>
    <xdr:ext cx="534377" cy="259045"/>
    <xdr:sp macro="" textlink="">
      <xdr:nvSpPr>
        <xdr:cNvPr id="250" name="テキスト ボックス 249"/>
        <xdr:cNvSpPr txBox="1"/>
      </xdr:nvSpPr>
      <xdr:spPr>
        <a:xfrm>
          <a:off x="2637936" y="166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108970</xdr:rowOff>
    </xdr:from>
    <xdr:to>
      <xdr:col>2</xdr:col>
      <xdr:colOff>638175</xdr:colOff>
      <xdr:row>99</xdr:row>
      <xdr:rowOff>136908</xdr:rowOff>
    </xdr:to>
    <xdr:cxnSp macro="">
      <xdr:nvCxnSpPr>
        <xdr:cNvPr id="251" name="直線コネクタ 250"/>
        <xdr:cNvCxnSpPr/>
      </xdr:nvCxnSpPr>
      <xdr:spPr>
        <a:xfrm flipV="1">
          <a:off x="1130300" y="17082520"/>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81242</xdr:rowOff>
    </xdr:from>
    <xdr:to>
      <xdr:col>3</xdr:col>
      <xdr:colOff>3175</xdr:colOff>
      <xdr:row>98</xdr:row>
      <xdr:rowOff>11392</xdr:rowOff>
    </xdr:to>
    <xdr:sp macro="" textlink="">
      <xdr:nvSpPr>
        <xdr:cNvPr id="252" name="フローチャート : 判断 251"/>
        <xdr:cNvSpPr/>
      </xdr:nvSpPr>
      <xdr:spPr>
        <a:xfrm>
          <a:off x="1968500" y="1671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96</xdr:row>
      <xdr:rowOff>27919</xdr:rowOff>
    </xdr:from>
    <xdr:ext cx="534377" cy="259045"/>
    <xdr:sp macro="" textlink="">
      <xdr:nvSpPr>
        <xdr:cNvPr id="253" name="テキスト ボックス 252"/>
        <xdr:cNvSpPr txBox="1"/>
      </xdr:nvSpPr>
      <xdr:spPr>
        <a:xfrm>
          <a:off x="1742586" y="1679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108724</xdr:rowOff>
    </xdr:from>
    <xdr:to>
      <xdr:col>1</xdr:col>
      <xdr:colOff>485775</xdr:colOff>
      <xdr:row>98</xdr:row>
      <xdr:rowOff>38874</xdr:rowOff>
    </xdr:to>
    <xdr:sp macro="" textlink="">
      <xdr:nvSpPr>
        <xdr:cNvPr id="254" name="フローチャート : 判断 253"/>
        <xdr:cNvSpPr/>
      </xdr:nvSpPr>
      <xdr:spPr>
        <a:xfrm>
          <a:off x="1079500" y="16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64926</xdr:rowOff>
    </xdr:from>
    <xdr:ext cx="534377" cy="259045"/>
    <xdr:sp macro="" textlink="">
      <xdr:nvSpPr>
        <xdr:cNvPr id="255" name="テキスト ボックス 254"/>
        <xdr:cNvSpPr txBox="1"/>
      </xdr:nvSpPr>
      <xdr:spPr>
        <a:xfrm>
          <a:off x="866286" y="1682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103547</xdr:rowOff>
    </xdr:from>
    <xdr:to>
      <xdr:col>6</xdr:col>
      <xdr:colOff>561975</xdr:colOff>
      <xdr:row>99</xdr:row>
      <xdr:rowOff>33697</xdr:rowOff>
    </xdr:to>
    <xdr:sp macro="" textlink="">
      <xdr:nvSpPr>
        <xdr:cNvPr id="261" name="円/楕円 260"/>
        <xdr:cNvSpPr/>
      </xdr:nvSpPr>
      <xdr:spPr>
        <a:xfrm>
          <a:off x="4584700" y="16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98</xdr:row>
      <xdr:rowOff>18474</xdr:rowOff>
    </xdr:from>
    <xdr:ext cx="534377" cy="259045"/>
    <xdr:sp macro="" textlink="">
      <xdr:nvSpPr>
        <xdr:cNvPr id="262" name="扶助費該当値テキスト"/>
        <xdr:cNvSpPr txBox="1"/>
      </xdr:nvSpPr>
      <xdr:spPr>
        <a:xfrm>
          <a:off x="4664075" y="171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47,103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170641</xdr:rowOff>
    </xdr:from>
    <xdr:to>
      <xdr:col>5</xdr:col>
      <xdr:colOff>409575</xdr:colOff>
      <xdr:row>99</xdr:row>
      <xdr:rowOff>100791</xdr:rowOff>
    </xdr:to>
    <xdr:sp macro="" textlink="">
      <xdr:nvSpPr>
        <xdr:cNvPr id="263" name="円/楕円 262"/>
        <xdr:cNvSpPr/>
      </xdr:nvSpPr>
      <xdr:spPr>
        <a:xfrm>
          <a:off x="3746500" y="169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99</xdr:row>
      <xdr:rowOff>91918</xdr:rowOff>
    </xdr:from>
    <xdr:ext cx="534377" cy="259045"/>
    <xdr:sp macro="" textlink="">
      <xdr:nvSpPr>
        <xdr:cNvPr id="264" name="テキスト ボックス 263"/>
        <xdr:cNvSpPr txBox="1"/>
      </xdr:nvSpPr>
      <xdr:spPr>
        <a:xfrm>
          <a:off x="3520586" y="1737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141608</xdr:rowOff>
    </xdr:from>
    <xdr:to>
      <xdr:col>4</xdr:col>
      <xdr:colOff>206375</xdr:colOff>
      <xdr:row>99</xdr:row>
      <xdr:rowOff>71758</xdr:rowOff>
    </xdr:to>
    <xdr:sp macro="" textlink="">
      <xdr:nvSpPr>
        <xdr:cNvPr id="265" name="円/楕円 264"/>
        <xdr:cNvSpPr/>
      </xdr:nvSpPr>
      <xdr:spPr>
        <a:xfrm>
          <a:off x="2857500" y="16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99</xdr:row>
      <xdr:rowOff>62885</xdr:rowOff>
    </xdr:from>
    <xdr:ext cx="534377" cy="259045"/>
    <xdr:sp macro="" textlink="">
      <xdr:nvSpPr>
        <xdr:cNvPr id="266" name="テキスト ボックス 265"/>
        <xdr:cNvSpPr txBox="1"/>
      </xdr:nvSpPr>
      <xdr:spPr>
        <a:xfrm>
          <a:off x="2637936" y="173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58170</xdr:rowOff>
    </xdr:from>
    <xdr:to>
      <xdr:col>3</xdr:col>
      <xdr:colOff>3175</xdr:colOff>
      <xdr:row>99</xdr:row>
      <xdr:rowOff>159770</xdr:rowOff>
    </xdr:to>
    <xdr:sp macro="" textlink="">
      <xdr:nvSpPr>
        <xdr:cNvPr id="267" name="円/楕円 266"/>
        <xdr:cNvSpPr/>
      </xdr:nvSpPr>
      <xdr:spPr>
        <a:xfrm>
          <a:off x="1968500" y="170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99</xdr:row>
      <xdr:rowOff>160422</xdr:rowOff>
    </xdr:from>
    <xdr:ext cx="534377" cy="259045"/>
    <xdr:sp macro="" textlink="">
      <xdr:nvSpPr>
        <xdr:cNvPr id="268" name="テキスト ボックス 267"/>
        <xdr:cNvSpPr txBox="1"/>
      </xdr:nvSpPr>
      <xdr:spPr>
        <a:xfrm>
          <a:off x="1742586" y="174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86108</xdr:rowOff>
    </xdr:from>
    <xdr:to>
      <xdr:col>1</xdr:col>
      <xdr:colOff>485775</xdr:colOff>
      <xdr:row>100</xdr:row>
      <xdr:rowOff>16258</xdr:rowOff>
    </xdr:to>
    <xdr:sp macro="" textlink="">
      <xdr:nvSpPr>
        <xdr:cNvPr id="269" name="円/楕円 268"/>
        <xdr:cNvSpPr/>
      </xdr:nvSpPr>
      <xdr:spPr>
        <a:xfrm>
          <a:off x="1079500" y="170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100</xdr:row>
      <xdr:rowOff>16910</xdr:rowOff>
    </xdr:from>
    <xdr:ext cx="534377" cy="259045"/>
    <xdr:sp macro="" textlink="">
      <xdr:nvSpPr>
        <xdr:cNvPr id="270" name="テキスト ボックス 269"/>
        <xdr:cNvSpPr txBox="1"/>
      </xdr:nvSpPr>
      <xdr:spPr>
        <a:xfrm>
          <a:off x="866286" y="174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15875</xdr:rowOff>
    </xdr:from>
    <xdr:ext cx="349839" cy="225703"/>
    <xdr:sp macro="" textlink="">
      <xdr:nvSpPr>
        <xdr:cNvPr id="279" name="テキスト ボックス 278"/>
        <xdr:cNvSpPr txBox="1"/>
      </xdr:nvSpPr>
      <xdr:spPr>
        <a:xfrm>
          <a:off x="6543675" y="4730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3827</xdr:rowOff>
    </xdr:from>
    <xdr:ext cx="248786" cy="259045"/>
    <xdr:sp macro="" textlink="">
      <xdr:nvSpPr>
        <xdr:cNvPr id="282" name="テキスト ボックス 281"/>
        <xdr:cNvSpPr txBox="1"/>
      </xdr:nvSpPr>
      <xdr:spPr>
        <a:xfrm>
          <a:off x="6332989" y="663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35</xdr:row>
      <xdr:rowOff>64152</xdr:rowOff>
    </xdr:from>
    <xdr:ext cx="595420" cy="259045"/>
    <xdr:sp macro="" textlink="">
      <xdr:nvSpPr>
        <xdr:cNvPr id="284" name="テキスト ボックス 283"/>
        <xdr:cNvSpPr txBox="1"/>
      </xdr:nvSpPr>
      <xdr:spPr>
        <a:xfrm>
          <a:off x="5980006" y="61760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32</xdr:row>
      <xdr:rowOff>111777</xdr:rowOff>
    </xdr:from>
    <xdr:ext cx="595420" cy="259045"/>
    <xdr:sp macro="" textlink="">
      <xdr:nvSpPr>
        <xdr:cNvPr id="286" name="テキスト ボックス 285"/>
        <xdr:cNvSpPr txBox="1"/>
      </xdr:nvSpPr>
      <xdr:spPr>
        <a:xfrm>
          <a:off x="5980006" y="569977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29</xdr:row>
      <xdr:rowOff>168927</xdr:rowOff>
    </xdr:from>
    <xdr:ext cx="595420" cy="259045"/>
    <xdr:sp macro="" textlink="">
      <xdr:nvSpPr>
        <xdr:cNvPr id="288" name="テキスト ボックス 287"/>
        <xdr:cNvSpPr txBox="1"/>
      </xdr:nvSpPr>
      <xdr:spPr>
        <a:xfrm>
          <a:off x="5980006" y="52330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27</xdr:row>
      <xdr:rowOff>64152</xdr:rowOff>
    </xdr:from>
    <xdr:ext cx="595420" cy="259045"/>
    <xdr:sp macro="" textlink="">
      <xdr:nvSpPr>
        <xdr:cNvPr id="290" name="テキスト ボックス 289"/>
        <xdr:cNvSpPr txBox="1"/>
      </xdr:nvSpPr>
      <xdr:spPr>
        <a:xfrm>
          <a:off x="5980006" y="47790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2" name="直線コネクタ 291"/>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37</xdr:row>
      <xdr:rowOff>141085</xdr:rowOff>
    </xdr:from>
    <xdr:ext cx="534377" cy="259045"/>
    <xdr:sp macro="" textlink="">
      <xdr:nvSpPr>
        <xdr:cNvPr id="293" name="補助費等最小値テキスト"/>
        <xdr:cNvSpPr txBox="1"/>
      </xdr:nvSpPr>
      <xdr:spPr>
        <a:xfrm>
          <a:off x="10477500" y="66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4" name="直線コネクタ 293"/>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28</xdr:row>
      <xdr:rowOff>164528</xdr:rowOff>
    </xdr:from>
    <xdr:ext cx="599010" cy="259045"/>
    <xdr:sp macro="" textlink="">
      <xdr:nvSpPr>
        <xdr:cNvPr id="295" name="補助費等最大値テキスト"/>
        <xdr:cNvSpPr txBox="1"/>
      </xdr:nvSpPr>
      <xdr:spPr>
        <a:xfrm>
          <a:off x="10477500" y="505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6" name="直線コネクタ 295"/>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160681</xdr:rowOff>
    </xdr:from>
    <xdr:to>
      <xdr:col>15</xdr:col>
      <xdr:colOff>180975</xdr:colOff>
      <xdr:row>36</xdr:row>
      <xdr:rowOff>166780</xdr:rowOff>
    </xdr:to>
    <xdr:cxnSp macro="">
      <xdr:nvCxnSpPr>
        <xdr:cNvPr id="297" name="直線コネクタ 296"/>
        <xdr:cNvCxnSpPr/>
      </xdr:nvCxnSpPr>
      <xdr:spPr>
        <a:xfrm flipV="1">
          <a:off x="9639300" y="6332881"/>
          <a:ext cx="8382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35</xdr:row>
      <xdr:rowOff>20579</xdr:rowOff>
    </xdr:from>
    <xdr:ext cx="534377" cy="259045"/>
    <xdr:sp macro="" textlink="">
      <xdr:nvSpPr>
        <xdr:cNvPr id="298" name="補助費等平均値テキスト"/>
        <xdr:cNvSpPr txBox="1"/>
      </xdr:nvSpPr>
      <xdr:spPr>
        <a:xfrm>
          <a:off x="10477500" y="6132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9" name="フローチャート : 判断 298"/>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36</xdr:row>
      <xdr:rowOff>146041</xdr:rowOff>
    </xdr:from>
    <xdr:to>
      <xdr:col>14</xdr:col>
      <xdr:colOff>28575</xdr:colOff>
      <xdr:row>36</xdr:row>
      <xdr:rowOff>166780</xdr:rowOff>
    </xdr:to>
    <xdr:cxnSp macro="">
      <xdr:nvCxnSpPr>
        <xdr:cNvPr id="300" name="直線コネクタ 299"/>
        <xdr:cNvCxnSpPr/>
      </xdr:nvCxnSpPr>
      <xdr:spPr>
        <a:xfrm>
          <a:off x="8750300" y="6318241"/>
          <a:ext cx="889000" cy="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301" name="フローチャート : 判断 300"/>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34</xdr:row>
      <xdr:rowOff>142809</xdr:rowOff>
    </xdr:from>
    <xdr:ext cx="534377" cy="259045"/>
    <xdr:sp macro="" textlink="">
      <xdr:nvSpPr>
        <xdr:cNvPr id="302" name="テキスト ボックス 301"/>
        <xdr:cNvSpPr txBox="1"/>
      </xdr:nvSpPr>
      <xdr:spPr>
        <a:xfrm>
          <a:off x="9337186" y="60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146041</xdr:rowOff>
    </xdr:from>
    <xdr:to>
      <xdr:col>12</xdr:col>
      <xdr:colOff>511175</xdr:colOff>
      <xdr:row>37</xdr:row>
      <xdr:rowOff>528</xdr:rowOff>
    </xdr:to>
    <xdr:cxnSp macro="">
      <xdr:nvCxnSpPr>
        <xdr:cNvPr id="303" name="直線コネクタ 302"/>
        <xdr:cNvCxnSpPr/>
      </xdr:nvCxnSpPr>
      <xdr:spPr>
        <a:xfrm flipV="1">
          <a:off x="7861300" y="6318241"/>
          <a:ext cx="889000" cy="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160859</xdr:rowOff>
    </xdr:from>
    <xdr:to>
      <xdr:col>12</xdr:col>
      <xdr:colOff>561975</xdr:colOff>
      <xdr:row>37</xdr:row>
      <xdr:rowOff>91009</xdr:rowOff>
    </xdr:to>
    <xdr:sp macro="" textlink="">
      <xdr:nvSpPr>
        <xdr:cNvPr id="304" name="フローチャート : 判断 303"/>
        <xdr:cNvSpPr/>
      </xdr:nvSpPr>
      <xdr:spPr>
        <a:xfrm>
          <a:off x="8699500" y="63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37</xdr:row>
      <xdr:rowOff>72611</xdr:rowOff>
    </xdr:from>
    <xdr:ext cx="534377" cy="259045"/>
    <xdr:sp macro="" textlink="">
      <xdr:nvSpPr>
        <xdr:cNvPr id="305" name="テキスト ボックス 304"/>
        <xdr:cNvSpPr txBox="1"/>
      </xdr:nvSpPr>
      <xdr:spPr>
        <a:xfrm>
          <a:off x="8460886" y="65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528</xdr:rowOff>
    </xdr:from>
    <xdr:to>
      <xdr:col>11</xdr:col>
      <xdr:colOff>307975</xdr:colOff>
      <xdr:row>37</xdr:row>
      <xdr:rowOff>7308</xdr:rowOff>
    </xdr:to>
    <xdr:cxnSp macro="">
      <xdr:nvCxnSpPr>
        <xdr:cNvPr id="306" name="直線コネクタ 305"/>
        <xdr:cNvCxnSpPr/>
      </xdr:nvCxnSpPr>
      <xdr:spPr>
        <a:xfrm flipV="1">
          <a:off x="6972300" y="6344178"/>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6046</xdr:rowOff>
    </xdr:from>
    <xdr:to>
      <xdr:col>11</xdr:col>
      <xdr:colOff>358775</xdr:colOff>
      <xdr:row>37</xdr:row>
      <xdr:rowOff>107646</xdr:rowOff>
    </xdr:to>
    <xdr:sp macro="" textlink="">
      <xdr:nvSpPr>
        <xdr:cNvPr id="307" name="フローチャート : 判断 306"/>
        <xdr:cNvSpPr/>
      </xdr:nvSpPr>
      <xdr:spPr>
        <a:xfrm>
          <a:off x="7810500" y="634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31261</xdr:colOff>
      <xdr:row>37</xdr:row>
      <xdr:rowOff>98773</xdr:rowOff>
    </xdr:from>
    <xdr:ext cx="534377" cy="259045"/>
    <xdr:sp macro="" textlink="">
      <xdr:nvSpPr>
        <xdr:cNvPr id="308" name="テキスト ボックス 307"/>
        <xdr:cNvSpPr txBox="1"/>
      </xdr:nvSpPr>
      <xdr:spPr>
        <a:xfrm>
          <a:off x="7556011" y="655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153758</xdr:rowOff>
    </xdr:from>
    <xdr:to>
      <xdr:col>10</xdr:col>
      <xdr:colOff>155575</xdr:colOff>
      <xdr:row>37</xdr:row>
      <xdr:rowOff>83908</xdr:rowOff>
    </xdr:to>
    <xdr:sp macro="" textlink="">
      <xdr:nvSpPr>
        <xdr:cNvPr id="309" name="フローチャート : 判断 308"/>
        <xdr:cNvSpPr/>
      </xdr:nvSpPr>
      <xdr:spPr>
        <a:xfrm>
          <a:off x="6921500" y="632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37</xdr:row>
      <xdr:rowOff>75035</xdr:rowOff>
    </xdr:from>
    <xdr:ext cx="534377" cy="259045"/>
    <xdr:sp macro="" textlink="">
      <xdr:nvSpPr>
        <xdr:cNvPr id="310" name="テキスト ボックス 309"/>
        <xdr:cNvSpPr txBox="1"/>
      </xdr:nvSpPr>
      <xdr:spPr>
        <a:xfrm>
          <a:off x="6682886" y="653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109881</xdr:rowOff>
    </xdr:from>
    <xdr:to>
      <xdr:col>15</xdr:col>
      <xdr:colOff>231775</xdr:colOff>
      <xdr:row>37</xdr:row>
      <xdr:rowOff>40031</xdr:rowOff>
    </xdr:to>
    <xdr:sp macro="" textlink="">
      <xdr:nvSpPr>
        <xdr:cNvPr id="316" name="円/楕円 315"/>
        <xdr:cNvSpPr/>
      </xdr:nvSpPr>
      <xdr:spPr>
        <a:xfrm>
          <a:off x="10426700" y="62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222250</xdr:colOff>
      <xdr:row>36</xdr:row>
      <xdr:rowOff>78783</xdr:rowOff>
    </xdr:from>
    <xdr:ext cx="534377" cy="259045"/>
    <xdr:sp macro="" textlink="">
      <xdr:nvSpPr>
        <xdr:cNvPr id="317" name="補助費等該当値テキスト"/>
        <xdr:cNvSpPr txBox="1"/>
      </xdr:nvSpPr>
      <xdr:spPr>
        <a:xfrm>
          <a:off x="10477500" y="63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115980</xdr:rowOff>
    </xdr:from>
    <xdr:to>
      <xdr:col>14</xdr:col>
      <xdr:colOff>79375</xdr:colOff>
      <xdr:row>37</xdr:row>
      <xdr:rowOff>46130</xdr:rowOff>
    </xdr:to>
    <xdr:sp macro="" textlink="">
      <xdr:nvSpPr>
        <xdr:cNvPr id="318" name="円/楕円 317"/>
        <xdr:cNvSpPr/>
      </xdr:nvSpPr>
      <xdr:spPr>
        <a:xfrm>
          <a:off x="9588500" y="62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37</xdr:row>
      <xdr:rowOff>27732</xdr:rowOff>
    </xdr:from>
    <xdr:ext cx="534377" cy="259045"/>
    <xdr:sp macro="" textlink="">
      <xdr:nvSpPr>
        <xdr:cNvPr id="319" name="テキスト ボックス 318"/>
        <xdr:cNvSpPr txBox="1"/>
      </xdr:nvSpPr>
      <xdr:spPr>
        <a:xfrm>
          <a:off x="9337186" y="648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95241</xdr:rowOff>
    </xdr:from>
    <xdr:to>
      <xdr:col>12</xdr:col>
      <xdr:colOff>561975</xdr:colOff>
      <xdr:row>37</xdr:row>
      <xdr:rowOff>25391</xdr:rowOff>
    </xdr:to>
    <xdr:sp macro="" textlink="">
      <xdr:nvSpPr>
        <xdr:cNvPr id="320" name="円/楕円 319"/>
        <xdr:cNvSpPr/>
      </xdr:nvSpPr>
      <xdr:spPr>
        <a:xfrm>
          <a:off x="8699500" y="626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35</xdr:row>
      <xdr:rowOff>32393</xdr:rowOff>
    </xdr:from>
    <xdr:ext cx="534377" cy="259045"/>
    <xdr:sp macro="" textlink="">
      <xdr:nvSpPr>
        <xdr:cNvPr id="321" name="テキスト ボックス 320"/>
        <xdr:cNvSpPr txBox="1"/>
      </xdr:nvSpPr>
      <xdr:spPr>
        <a:xfrm>
          <a:off x="8460886" y="614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121178</xdr:rowOff>
    </xdr:from>
    <xdr:to>
      <xdr:col>11</xdr:col>
      <xdr:colOff>358775</xdr:colOff>
      <xdr:row>37</xdr:row>
      <xdr:rowOff>51328</xdr:rowOff>
    </xdr:to>
    <xdr:sp macro="" textlink="">
      <xdr:nvSpPr>
        <xdr:cNvPr id="322" name="円/楕円 321"/>
        <xdr:cNvSpPr/>
      </xdr:nvSpPr>
      <xdr:spPr>
        <a:xfrm>
          <a:off x="7810500" y="62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31261</xdr:colOff>
      <xdr:row>35</xdr:row>
      <xdr:rowOff>67855</xdr:rowOff>
    </xdr:from>
    <xdr:ext cx="534377" cy="259045"/>
    <xdr:sp macro="" textlink="">
      <xdr:nvSpPr>
        <xdr:cNvPr id="323" name="テキスト ボックス 322"/>
        <xdr:cNvSpPr txBox="1"/>
      </xdr:nvSpPr>
      <xdr:spPr>
        <a:xfrm>
          <a:off x="7556011" y="617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127958</xdr:rowOff>
    </xdr:from>
    <xdr:to>
      <xdr:col>10</xdr:col>
      <xdr:colOff>155575</xdr:colOff>
      <xdr:row>37</xdr:row>
      <xdr:rowOff>58108</xdr:rowOff>
    </xdr:to>
    <xdr:sp macro="" textlink="">
      <xdr:nvSpPr>
        <xdr:cNvPr id="324" name="円/楕円 323"/>
        <xdr:cNvSpPr/>
      </xdr:nvSpPr>
      <xdr:spPr>
        <a:xfrm>
          <a:off x="6921500" y="63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35</xdr:row>
      <xdr:rowOff>74635</xdr:rowOff>
    </xdr:from>
    <xdr:ext cx="534377" cy="259045"/>
    <xdr:sp macro="" textlink="">
      <xdr:nvSpPr>
        <xdr:cNvPr id="325" name="テキスト ボックス 324"/>
        <xdr:cNvSpPr txBox="1"/>
      </xdr:nvSpPr>
      <xdr:spPr>
        <a:xfrm>
          <a:off x="6682886" y="61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15875</xdr:rowOff>
    </xdr:from>
    <xdr:ext cx="349839" cy="225703"/>
    <xdr:sp macro="" textlink="">
      <xdr:nvSpPr>
        <xdr:cNvPr id="334" name="テキスト ボックス 333"/>
        <xdr:cNvSpPr txBox="1"/>
      </xdr:nvSpPr>
      <xdr:spPr>
        <a:xfrm>
          <a:off x="6543675" y="8223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32989" y="101225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55</xdr:row>
      <xdr:rowOff>64152</xdr:rowOff>
    </xdr:from>
    <xdr:ext cx="595420" cy="259045"/>
    <xdr:sp macro="" textlink="">
      <xdr:nvSpPr>
        <xdr:cNvPr id="339" name="テキスト ボックス 338"/>
        <xdr:cNvSpPr txBox="1"/>
      </xdr:nvSpPr>
      <xdr:spPr>
        <a:xfrm>
          <a:off x="5980006" y="96685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52</xdr:row>
      <xdr:rowOff>111777</xdr:rowOff>
    </xdr:from>
    <xdr:ext cx="595420" cy="259045"/>
    <xdr:sp macro="" textlink="">
      <xdr:nvSpPr>
        <xdr:cNvPr id="341" name="テキスト ボックス 340"/>
        <xdr:cNvSpPr txBox="1"/>
      </xdr:nvSpPr>
      <xdr:spPr>
        <a:xfrm>
          <a:off x="5980006" y="919227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50</xdr:row>
      <xdr:rowOff>3827</xdr:rowOff>
    </xdr:from>
    <xdr:ext cx="595420" cy="259045"/>
    <xdr:sp macro="" textlink="">
      <xdr:nvSpPr>
        <xdr:cNvPr id="343" name="テキスト ボックス 342"/>
        <xdr:cNvSpPr txBox="1"/>
      </xdr:nvSpPr>
      <xdr:spPr>
        <a:xfrm>
          <a:off x="5980006" y="873507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47</xdr:row>
      <xdr:rowOff>64152</xdr:rowOff>
    </xdr:from>
    <xdr:ext cx="595420" cy="259045"/>
    <xdr:sp macro="" textlink="">
      <xdr:nvSpPr>
        <xdr:cNvPr id="345" name="テキスト ボックス 344"/>
        <xdr:cNvSpPr txBox="1"/>
      </xdr:nvSpPr>
      <xdr:spPr>
        <a:xfrm>
          <a:off x="5980006" y="82715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7" name="直線コネクタ 346"/>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57</xdr:row>
      <xdr:rowOff>117288</xdr:rowOff>
    </xdr:from>
    <xdr:ext cx="534377" cy="259045"/>
    <xdr:sp macro="" textlink="">
      <xdr:nvSpPr>
        <xdr:cNvPr id="348" name="普通建設事業費最小値テキスト"/>
        <xdr:cNvSpPr txBox="1"/>
      </xdr:nvSpPr>
      <xdr:spPr>
        <a:xfrm>
          <a:off x="10477500" y="1007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9" name="直線コネクタ 348"/>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49</xdr:row>
      <xdr:rowOff>160279</xdr:rowOff>
    </xdr:from>
    <xdr:ext cx="599010" cy="259045"/>
    <xdr:sp macro="" textlink="">
      <xdr:nvSpPr>
        <xdr:cNvPr id="350" name="普通建設事業費最大値テキスト"/>
        <xdr:cNvSpPr txBox="1"/>
      </xdr:nvSpPr>
      <xdr:spPr>
        <a:xfrm>
          <a:off x="10477500" y="871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51" name="直線コネクタ 350"/>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11035</xdr:rowOff>
    </xdr:from>
    <xdr:to>
      <xdr:col>15</xdr:col>
      <xdr:colOff>180975</xdr:colOff>
      <xdr:row>57</xdr:row>
      <xdr:rowOff>81334</xdr:rowOff>
    </xdr:to>
    <xdr:cxnSp macro="">
      <xdr:nvCxnSpPr>
        <xdr:cNvPr id="352" name="直線コネクタ 351"/>
        <xdr:cNvCxnSpPr/>
      </xdr:nvCxnSpPr>
      <xdr:spPr>
        <a:xfrm>
          <a:off x="9639300" y="9783685"/>
          <a:ext cx="838200" cy="7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55</xdr:row>
      <xdr:rowOff>20435</xdr:rowOff>
    </xdr:from>
    <xdr:ext cx="534377" cy="259045"/>
    <xdr:sp macro="" textlink="">
      <xdr:nvSpPr>
        <xdr:cNvPr id="353" name="普通建設事業費平均値テキスト"/>
        <xdr:cNvSpPr txBox="1"/>
      </xdr:nvSpPr>
      <xdr:spPr>
        <a:xfrm>
          <a:off x="10477500" y="9624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4" name="フローチャート : 判断 353"/>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57</xdr:row>
      <xdr:rowOff>11035</xdr:rowOff>
    </xdr:from>
    <xdr:to>
      <xdr:col>14</xdr:col>
      <xdr:colOff>28575</xdr:colOff>
      <xdr:row>57</xdr:row>
      <xdr:rowOff>118787</xdr:rowOff>
    </xdr:to>
    <xdr:cxnSp macro="">
      <xdr:nvCxnSpPr>
        <xdr:cNvPr id="355" name="直線コネクタ 354"/>
        <xdr:cNvCxnSpPr/>
      </xdr:nvCxnSpPr>
      <xdr:spPr>
        <a:xfrm flipV="1">
          <a:off x="8750300" y="9783685"/>
          <a:ext cx="889000" cy="10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6" name="フローチャート : 判断 355"/>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54</xdr:row>
      <xdr:rowOff>117637</xdr:rowOff>
    </xdr:from>
    <xdr:ext cx="534377" cy="259045"/>
    <xdr:sp macro="" textlink="">
      <xdr:nvSpPr>
        <xdr:cNvPr id="357" name="テキスト ボックス 356"/>
        <xdr:cNvSpPr txBox="1"/>
      </xdr:nvSpPr>
      <xdr:spPr>
        <a:xfrm>
          <a:off x="9337186" y="954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38384</xdr:rowOff>
    </xdr:from>
    <xdr:to>
      <xdr:col>12</xdr:col>
      <xdr:colOff>511175</xdr:colOff>
      <xdr:row>57</xdr:row>
      <xdr:rowOff>118787</xdr:rowOff>
    </xdr:to>
    <xdr:cxnSp macro="">
      <xdr:nvCxnSpPr>
        <xdr:cNvPr id="358" name="直線コネクタ 357"/>
        <xdr:cNvCxnSpPr/>
      </xdr:nvCxnSpPr>
      <xdr:spPr>
        <a:xfrm>
          <a:off x="7861300" y="9811034"/>
          <a:ext cx="889000" cy="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72642</xdr:rowOff>
    </xdr:from>
    <xdr:to>
      <xdr:col>12</xdr:col>
      <xdr:colOff>561975</xdr:colOff>
      <xdr:row>57</xdr:row>
      <xdr:rowOff>2792</xdr:rowOff>
    </xdr:to>
    <xdr:sp macro="" textlink="">
      <xdr:nvSpPr>
        <xdr:cNvPr id="359" name="フローチャート : 判断 358"/>
        <xdr:cNvSpPr/>
      </xdr:nvSpPr>
      <xdr:spPr>
        <a:xfrm>
          <a:off x="8699500" y="967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55</xdr:row>
      <xdr:rowOff>19319</xdr:rowOff>
    </xdr:from>
    <xdr:ext cx="534377" cy="259045"/>
    <xdr:sp macro="" textlink="">
      <xdr:nvSpPr>
        <xdr:cNvPr id="360" name="テキスト ボックス 359"/>
        <xdr:cNvSpPr txBox="1"/>
      </xdr:nvSpPr>
      <xdr:spPr>
        <a:xfrm>
          <a:off x="8460886" y="96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38384</xdr:rowOff>
    </xdr:from>
    <xdr:to>
      <xdr:col>11</xdr:col>
      <xdr:colOff>307975</xdr:colOff>
      <xdr:row>58</xdr:row>
      <xdr:rowOff>1927</xdr:rowOff>
    </xdr:to>
    <xdr:cxnSp macro="">
      <xdr:nvCxnSpPr>
        <xdr:cNvPr id="361" name="直線コネクタ 360"/>
        <xdr:cNvCxnSpPr/>
      </xdr:nvCxnSpPr>
      <xdr:spPr>
        <a:xfrm flipV="1">
          <a:off x="6972300" y="9811034"/>
          <a:ext cx="889000" cy="1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7985</xdr:rowOff>
    </xdr:from>
    <xdr:to>
      <xdr:col>11</xdr:col>
      <xdr:colOff>358775</xdr:colOff>
      <xdr:row>56</xdr:row>
      <xdr:rowOff>109585</xdr:rowOff>
    </xdr:to>
    <xdr:sp macro="" textlink="">
      <xdr:nvSpPr>
        <xdr:cNvPr id="362" name="フローチャート : 判断 361"/>
        <xdr:cNvSpPr/>
      </xdr:nvSpPr>
      <xdr:spPr>
        <a:xfrm>
          <a:off x="7810500" y="96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31261</xdr:colOff>
      <xdr:row>54</xdr:row>
      <xdr:rowOff>126112</xdr:rowOff>
    </xdr:from>
    <xdr:ext cx="534377" cy="259045"/>
    <xdr:sp macro="" textlink="">
      <xdr:nvSpPr>
        <xdr:cNvPr id="363" name="テキスト ボックス 362"/>
        <xdr:cNvSpPr txBox="1"/>
      </xdr:nvSpPr>
      <xdr:spPr>
        <a:xfrm>
          <a:off x="7556011" y="955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63402</xdr:rowOff>
    </xdr:from>
    <xdr:to>
      <xdr:col>10</xdr:col>
      <xdr:colOff>155575</xdr:colOff>
      <xdr:row>56</xdr:row>
      <xdr:rowOff>165002</xdr:rowOff>
    </xdr:to>
    <xdr:sp macro="" textlink="">
      <xdr:nvSpPr>
        <xdr:cNvPr id="364" name="フローチャート : 判断 363"/>
        <xdr:cNvSpPr/>
      </xdr:nvSpPr>
      <xdr:spPr>
        <a:xfrm>
          <a:off x="6921500" y="966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55</xdr:row>
      <xdr:rowOff>19604</xdr:rowOff>
    </xdr:from>
    <xdr:ext cx="534377" cy="259045"/>
    <xdr:sp macro="" textlink="">
      <xdr:nvSpPr>
        <xdr:cNvPr id="365" name="テキスト ボックス 364"/>
        <xdr:cNvSpPr txBox="1"/>
      </xdr:nvSpPr>
      <xdr:spPr>
        <a:xfrm>
          <a:off x="6682886" y="962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30534</xdr:rowOff>
    </xdr:from>
    <xdr:to>
      <xdr:col>15</xdr:col>
      <xdr:colOff>231775</xdr:colOff>
      <xdr:row>57</xdr:row>
      <xdr:rowOff>132134</xdr:rowOff>
    </xdr:to>
    <xdr:sp macro="" textlink="">
      <xdr:nvSpPr>
        <xdr:cNvPr id="371" name="円/楕円 370"/>
        <xdr:cNvSpPr/>
      </xdr:nvSpPr>
      <xdr:spPr>
        <a:xfrm>
          <a:off x="10426700" y="98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222250</xdr:colOff>
      <xdr:row>56</xdr:row>
      <xdr:rowOff>116911</xdr:rowOff>
    </xdr:from>
    <xdr:ext cx="534377" cy="259045"/>
    <xdr:sp macro="" textlink="">
      <xdr:nvSpPr>
        <xdr:cNvPr id="372" name="普通建設事業費該当値テキスト"/>
        <xdr:cNvSpPr txBox="1"/>
      </xdr:nvSpPr>
      <xdr:spPr>
        <a:xfrm>
          <a:off x="10477500" y="98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131685</xdr:rowOff>
    </xdr:from>
    <xdr:to>
      <xdr:col>14</xdr:col>
      <xdr:colOff>79375</xdr:colOff>
      <xdr:row>57</xdr:row>
      <xdr:rowOff>61835</xdr:rowOff>
    </xdr:to>
    <xdr:sp macro="" textlink="">
      <xdr:nvSpPr>
        <xdr:cNvPr id="373" name="円/楕円 372"/>
        <xdr:cNvSpPr/>
      </xdr:nvSpPr>
      <xdr:spPr>
        <a:xfrm>
          <a:off x="9588500" y="9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57</xdr:row>
      <xdr:rowOff>62487</xdr:rowOff>
    </xdr:from>
    <xdr:ext cx="534377" cy="259045"/>
    <xdr:sp macro="" textlink="">
      <xdr:nvSpPr>
        <xdr:cNvPr id="374" name="テキスト ボックス 373"/>
        <xdr:cNvSpPr txBox="1"/>
      </xdr:nvSpPr>
      <xdr:spPr>
        <a:xfrm>
          <a:off x="9337186" y="1001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67987</xdr:rowOff>
    </xdr:from>
    <xdr:to>
      <xdr:col>12</xdr:col>
      <xdr:colOff>561975</xdr:colOff>
      <xdr:row>57</xdr:row>
      <xdr:rowOff>169587</xdr:rowOff>
    </xdr:to>
    <xdr:sp macro="" textlink="">
      <xdr:nvSpPr>
        <xdr:cNvPr id="375" name="円/楕円 374"/>
        <xdr:cNvSpPr/>
      </xdr:nvSpPr>
      <xdr:spPr>
        <a:xfrm>
          <a:off x="8699500" y="98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57</xdr:row>
      <xdr:rowOff>160714</xdr:rowOff>
    </xdr:from>
    <xdr:ext cx="534377" cy="259045"/>
    <xdr:sp macro="" textlink="">
      <xdr:nvSpPr>
        <xdr:cNvPr id="376" name="テキスト ボックス 375"/>
        <xdr:cNvSpPr txBox="1"/>
      </xdr:nvSpPr>
      <xdr:spPr>
        <a:xfrm>
          <a:off x="8460886" y="101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159034</xdr:rowOff>
    </xdr:from>
    <xdr:to>
      <xdr:col>11</xdr:col>
      <xdr:colOff>358775</xdr:colOff>
      <xdr:row>57</xdr:row>
      <xdr:rowOff>89184</xdr:rowOff>
    </xdr:to>
    <xdr:sp macro="" textlink="">
      <xdr:nvSpPr>
        <xdr:cNvPr id="377" name="円/楕円 376"/>
        <xdr:cNvSpPr/>
      </xdr:nvSpPr>
      <xdr:spPr>
        <a:xfrm>
          <a:off x="7810500" y="9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31261</xdr:colOff>
      <xdr:row>57</xdr:row>
      <xdr:rowOff>80311</xdr:rowOff>
    </xdr:from>
    <xdr:ext cx="534377" cy="259045"/>
    <xdr:sp macro="" textlink="">
      <xdr:nvSpPr>
        <xdr:cNvPr id="378" name="テキスト ボックス 377"/>
        <xdr:cNvSpPr txBox="1"/>
      </xdr:nvSpPr>
      <xdr:spPr>
        <a:xfrm>
          <a:off x="7556011" y="10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122577</xdr:rowOff>
    </xdr:from>
    <xdr:to>
      <xdr:col>10</xdr:col>
      <xdr:colOff>155575</xdr:colOff>
      <xdr:row>58</xdr:row>
      <xdr:rowOff>52727</xdr:rowOff>
    </xdr:to>
    <xdr:sp macro="" textlink="">
      <xdr:nvSpPr>
        <xdr:cNvPr id="379" name="円/楕円 378"/>
        <xdr:cNvSpPr/>
      </xdr:nvSpPr>
      <xdr:spPr>
        <a:xfrm>
          <a:off x="6921500" y="98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43854</xdr:rowOff>
    </xdr:from>
    <xdr:ext cx="534377" cy="259045"/>
    <xdr:sp macro="" textlink="">
      <xdr:nvSpPr>
        <xdr:cNvPr id="380" name="テキスト ボックス 379"/>
        <xdr:cNvSpPr txBox="1"/>
      </xdr:nvSpPr>
      <xdr:spPr>
        <a:xfrm>
          <a:off x="6682886" y="101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15875</xdr:rowOff>
    </xdr:from>
    <xdr:ext cx="349839" cy="225703"/>
    <xdr:sp macro="" textlink="">
      <xdr:nvSpPr>
        <xdr:cNvPr id="389" name="テキスト ボックス 388"/>
        <xdr:cNvSpPr txBox="1"/>
      </xdr:nvSpPr>
      <xdr:spPr>
        <a:xfrm>
          <a:off x="6543675" y="11715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32989" y="137488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76</xdr:row>
      <xdr:rowOff>144434</xdr:rowOff>
    </xdr:from>
    <xdr:ext cx="531299" cy="259045"/>
    <xdr:sp macro="" textlink="">
      <xdr:nvSpPr>
        <xdr:cNvPr id="394" name="テキスト ボックス 393"/>
        <xdr:cNvSpPr txBox="1"/>
      </xdr:nvSpPr>
      <xdr:spPr>
        <a:xfrm>
          <a:off x="6063176" y="134159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74</xdr:row>
      <xdr:rowOff>160762</xdr:rowOff>
    </xdr:from>
    <xdr:ext cx="531299" cy="259045"/>
    <xdr:sp macro="" textlink="">
      <xdr:nvSpPr>
        <xdr:cNvPr id="396" name="テキスト ボックス 395"/>
        <xdr:cNvSpPr txBox="1"/>
      </xdr:nvSpPr>
      <xdr:spPr>
        <a:xfrm>
          <a:off x="6063176" y="130830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73</xdr:row>
      <xdr:rowOff>15167</xdr:rowOff>
    </xdr:from>
    <xdr:ext cx="531299" cy="259045"/>
    <xdr:sp macro="" textlink="">
      <xdr:nvSpPr>
        <xdr:cNvPr id="398" name="テキスト ボックス 397"/>
        <xdr:cNvSpPr txBox="1"/>
      </xdr:nvSpPr>
      <xdr:spPr>
        <a:xfrm>
          <a:off x="6063176" y="127627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71</xdr:row>
      <xdr:rowOff>21970</xdr:rowOff>
    </xdr:from>
    <xdr:ext cx="531299" cy="259045"/>
    <xdr:sp macro="" textlink="">
      <xdr:nvSpPr>
        <xdr:cNvPr id="400" name="テキスト ボックス 399"/>
        <xdr:cNvSpPr txBox="1"/>
      </xdr:nvSpPr>
      <xdr:spPr>
        <a:xfrm>
          <a:off x="6063176" y="1242034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69</xdr:row>
      <xdr:rowOff>28774</xdr:rowOff>
    </xdr:from>
    <xdr:ext cx="595420" cy="259045"/>
    <xdr:sp macro="" textlink="">
      <xdr:nvSpPr>
        <xdr:cNvPr id="402" name="テキスト ボックス 401"/>
        <xdr:cNvSpPr txBox="1"/>
      </xdr:nvSpPr>
      <xdr:spPr>
        <a:xfrm>
          <a:off x="5980006" y="1207789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67</xdr:row>
      <xdr:rowOff>64152</xdr:rowOff>
    </xdr:from>
    <xdr:ext cx="595420" cy="259045"/>
    <xdr:sp macro="" textlink="">
      <xdr:nvSpPr>
        <xdr:cNvPr id="404" name="テキスト ボックス 403"/>
        <xdr:cNvSpPr txBox="1"/>
      </xdr:nvSpPr>
      <xdr:spPr>
        <a:xfrm>
          <a:off x="5980006" y="117640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6" name="直線コネクタ 405"/>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79</xdr:row>
      <xdr:rowOff>110940</xdr:rowOff>
    </xdr:from>
    <xdr:ext cx="313932" cy="259045"/>
    <xdr:sp macro="" textlink="">
      <xdr:nvSpPr>
        <xdr:cNvPr id="407" name="普通建設事業費 （ うち新規整備　）最小値テキスト"/>
        <xdr:cNvSpPr txBox="1"/>
      </xdr:nvSpPr>
      <xdr:spPr>
        <a:xfrm>
          <a:off x="10477500" y="13906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8" name="直線コネクタ 407"/>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68</xdr:row>
      <xdr:rowOff>140702</xdr:rowOff>
    </xdr:from>
    <xdr:ext cx="534377" cy="259045"/>
    <xdr:sp macro="" textlink="">
      <xdr:nvSpPr>
        <xdr:cNvPr id="409" name="普通建設事業費 （ うち新規整備　）最大値テキスト"/>
        <xdr:cNvSpPr txBox="1"/>
      </xdr:nvSpPr>
      <xdr:spPr>
        <a:xfrm>
          <a:off x="10477500" y="120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10" name="直線コネクタ 409"/>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69062</xdr:rowOff>
    </xdr:from>
    <xdr:to>
      <xdr:col>15</xdr:col>
      <xdr:colOff>180975</xdr:colOff>
      <xdr:row>78</xdr:row>
      <xdr:rowOff>125347</xdr:rowOff>
    </xdr:to>
    <xdr:cxnSp macro="">
      <xdr:nvCxnSpPr>
        <xdr:cNvPr id="411" name="直線コネクタ 410"/>
        <xdr:cNvCxnSpPr/>
      </xdr:nvCxnSpPr>
      <xdr:spPr>
        <a:xfrm flipV="1">
          <a:off x="9639300" y="13442162"/>
          <a:ext cx="838200" cy="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75</xdr:row>
      <xdr:rowOff>146834</xdr:rowOff>
    </xdr:from>
    <xdr:ext cx="534377" cy="259045"/>
    <xdr:sp macro="" textlink="">
      <xdr:nvSpPr>
        <xdr:cNvPr id="412" name="普通建設事業費 （ うち新規整備　）平均値テキスト"/>
        <xdr:cNvSpPr txBox="1"/>
      </xdr:nvSpPr>
      <xdr:spPr>
        <a:xfrm>
          <a:off x="10477500" y="1324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3" name="フローチャート : 判断 412"/>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125347</xdr:rowOff>
    </xdr:from>
    <xdr:to>
      <xdr:col>14</xdr:col>
      <xdr:colOff>28575</xdr:colOff>
      <xdr:row>79</xdr:row>
      <xdr:rowOff>76491</xdr:rowOff>
    </xdr:to>
    <xdr:cxnSp macro="">
      <xdr:nvCxnSpPr>
        <xdr:cNvPr id="414" name="直線コネクタ 413"/>
        <xdr:cNvCxnSpPr/>
      </xdr:nvCxnSpPr>
      <xdr:spPr>
        <a:xfrm flipV="1">
          <a:off x="8750300" y="13498447"/>
          <a:ext cx="889000" cy="1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5" name="フローチャート : 判断 414"/>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74</xdr:row>
      <xdr:rowOff>120241</xdr:rowOff>
    </xdr:from>
    <xdr:ext cx="534377" cy="259045"/>
    <xdr:sp macro="" textlink="">
      <xdr:nvSpPr>
        <xdr:cNvPr id="416" name="テキスト ボックス 415"/>
        <xdr:cNvSpPr txBox="1"/>
      </xdr:nvSpPr>
      <xdr:spPr>
        <a:xfrm>
          <a:off x="9337186" y="13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87512</xdr:rowOff>
    </xdr:from>
    <xdr:to>
      <xdr:col>12</xdr:col>
      <xdr:colOff>561975</xdr:colOff>
      <xdr:row>78</xdr:row>
      <xdr:rowOff>17662</xdr:rowOff>
    </xdr:to>
    <xdr:sp macro="" textlink="">
      <xdr:nvSpPr>
        <xdr:cNvPr id="417" name="フローチャート : 判断 416"/>
        <xdr:cNvSpPr/>
      </xdr:nvSpPr>
      <xdr:spPr>
        <a:xfrm>
          <a:off x="8699500" y="1328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76</xdr:row>
      <xdr:rowOff>24664</xdr:rowOff>
    </xdr:from>
    <xdr:ext cx="534377" cy="259045"/>
    <xdr:sp macro="" textlink="">
      <xdr:nvSpPr>
        <xdr:cNvPr id="418" name="テキスト ボックス 417"/>
        <xdr:cNvSpPr txBox="1"/>
      </xdr:nvSpPr>
      <xdr:spPr>
        <a:xfrm>
          <a:off x="8460886" y="1329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18262</xdr:rowOff>
    </xdr:from>
    <xdr:to>
      <xdr:col>15</xdr:col>
      <xdr:colOff>231775</xdr:colOff>
      <xdr:row>78</xdr:row>
      <xdr:rowOff>119862</xdr:rowOff>
    </xdr:to>
    <xdr:sp macro="" textlink="">
      <xdr:nvSpPr>
        <xdr:cNvPr id="424" name="円/楕円 423"/>
        <xdr:cNvSpPr/>
      </xdr:nvSpPr>
      <xdr:spPr>
        <a:xfrm>
          <a:off x="104267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222250</xdr:colOff>
      <xdr:row>77</xdr:row>
      <xdr:rowOff>168139</xdr:rowOff>
    </xdr:from>
    <xdr:ext cx="534377" cy="259045"/>
    <xdr:sp macro="" textlink="">
      <xdr:nvSpPr>
        <xdr:cNvPr id="425" name="普通建設事業費 （ うち新規整備　）該当値テキスト"/>
        <xdr:cNvSpPr txBox="1"/>
      </xdr:nvSpPr>
      <xdr:spPr>
        <a:xfrm>
          <a:off x="10477500" y="136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74547</xdr:rowOff>
    </xdr:from>
    <xdr:to>
      <xdr:col>14</xdr:col>
      <xdr:colOff>79375</xdr:colOff>
      <xdr:row>79</xdr:row>
      <xdr:rowOff>4697</xdr:rowOff>
    </xdr:to>
    <xdr:sp macro="" textlink="">
      <xdr:nvSpPr>
        <xdr:cNvPr id="426" name="円/楕円 425"/>
        <xdr:cNvSpPr/>
      </xdr:nvSpPr>
      <xdr:spPr>
        <a:xfrm>
          <a:off x="9588500" y="134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78</xdr:row>
      <xdr:rowOff>167274</xdr:rowOff>
    </xdr:from>
    <xdr:ext cx="469744" cy="259045"/>
    <xdr:sp macro="" textlink="">
      <xdr:nvSpPr>
        <xdr:cNvPr id="427" name="テキスト ボックス 426"/>
        <xdr:cNvSpPr txBox="1"/>
      </xdr:nvSpPr>
      <xdr:spPr>
        <a:xfrm>
          <a:off x="9369502" y="1378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25691</xdr:rowOff>
    </xdr:from>
    <xdr:to>
      <xdr:col>12</xdr:col>
      <xdr:colOff>561975</xdr:colOff>
      <xdr:row>79</xdr:row>
      <xdr:rowOff>127291</xdr:rowOff>
    </xdr:to>
    <xdr:sp macro="" textlink="">
      <xdr:nvSpPr>
        <xdr:cNvPr id="428" name="円/楕円 427"/>
        <xdr:cNvSpPr/>
      </xdr:nvSpPr>
      <xdr:spPr>
        <a:xfrm>
          <a:off x="8699500" y="135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266777</xdr:colOff>
      <xdr:row>79</xdr:row>
      <xdr:rowOff>118418</xdr:rowOff>
    </xdr:from>
    <xdr:ext cx="469744" cy="259045"/>
    <xdr:sp macro="" textlink="">
      <xdr:nvSpPr>
        <xdr:cNvPr id="429" name="テキスト ボックス 428"/>
        <xdr:cNvSpPr txBox="1"/>
      </xdr:nvSpPr>
      <xdr:spPr>
        <a:xfrm>
          <a:off x="8474152" y="1391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15875</xdr:rowOff>
    </xdr:from>
    <xdr:ext cx="349839" cy="225703"/>
    <xdr:sp macro="" textlink="">
      <xdr:nvSpPr>
        <xdr:cNvPr id="438" name="テキスト ボックス 437"/>
        <xdr:cNvSpPr txBox="1"/>
      </xdr:nvSpPr>
      <xdr:spPr>
        <a:xfrm>
          <a:off x="6543675" y="15208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32989" y="17186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96</xdr:row>
      <xdr:rowOff>26052</xdr:rowOff>
    </xdr:from>
    <xdr:ext cx="531299" cy="259045"/>
    <xdr:sp macro="" textlink="">
      <xdr:nvSpPr>
        <xdr:cNvPr id="443" name="テキスト ボックス 442"/>
        <xdr:cNvSpPr txBox="1"/>
      </xdr:nvSpPr>
      <xdr:spPr>
        <a:xfrm>
          <a:off x="6063176" y="16790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93</xdr:row>
      <xdr:rowOff>168927</xdr:rowOff>
    </xdr:from>
    <xdr:ext cx="595420" cy="259045"/>
    <xdr:sp macro="" textlink="">
      <xdr:nvSpPr>
        <xdr:cNvPr id="445" name="テキスト ボックス 444"/>
        <xdr:cNvSpPr txBox="1"/>
      </xdr:nvSpPr>
      <xdr:spPr>
        <a:xfrm>
          <a:off x="5980006" y="164090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91</xdr:row>
      <xdr:rowOff>121302</xdr:rowOff>
    </xdr:from>
    <xdr:ext cx="595420" cy="259045"/>
    <xdr:sp macro="" textlink="">
      <xdr:nvSpPr>
        <xdr:cNvPr id="447" name="テキスト ボックス 446"/>
        <xdr:cNvSpPr txBox="1"/>
      </xdr:nvSpPr>
      <xdr:spPr>
        <a:xfrm>
          <a:off x="5980006" y="1601217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89</xdr:row>
      <xdr:rowOff>92727</xdr:rowOff>
    </xdr:from>
    <xdr:ext cx="595420" cy="259045"/>
    <xdr:sp macro="" textlink="">
      <xdr:nvSpPr>
        <xdr:cNvPr id="449" name="テキスト ボックス 448"/>
        <xdr:cNvSpPr txBox="1"/>
      </xdr:nvSpPr>
      <xdr:spPr>
        <a:xfrm>
          <a:off x="5980006" y="156343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87</xdr:row>
      <xdr:rowOff>64152</xdr:rowOff>
    </xdr:from>
    <xdr:ext cx="595420" cy="259045"/>
    <xdr:sp macro="" textlink="">
      <xdr:nvSpPr>
        <xdr:cNvPr id="451" name="テキスト ボックス 450"/>
        <xdr:cNvSpPr txBox="1"/>
      </xdr:nvSpPr>
      <xdr:spPr>
        <a:xfrm>
          <a:off x="5980006" y="152565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3" name="直線コネクタ 452"/>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99</xdr:row>
      <xdr:rowOff>3943</xdr:rowOff>
    </xdr:from>
    <xdr:ext cx="469744" cy="259045"/>
    <xdr:sp macro="" textlink="">
      <xdr:nvSpPr>
        <xdr:cNvPr id="454" name="普通建設事業費 （ うち更新整備　）最小値テキスト"/>
        <xdr:cNvSpPr txBox="1"/>
      </xdr:nvSpPr>
      <xdr:spPr>
        <a:xfrm>
          <a:off x="10477500" y="172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5" name="直線コネクタ 454"/>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90</xdr:row>
      <xdr:rowOff>15763</xdr:rowOff>
    </xdr:from>
    <xdr:ext cx="599010" cy="259045"/>
    <xdr:sp macro="" textlink="">
      <xdr:nvSpPr>
        <xdr:cNvPr id="456" name="普通建設事業費 （ うち更新整備　）最大値テキスト"/>
        <xdr:cNvSpPr txBox="1"/>
      </xdr:nvSpPr>
      <xdr:spPr>
        <a:xfrm>
          <a:off x="10477500" y="1573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7" name="直線コネクタ 456"/>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111468</xdr:rowOff>
    </xdr:from>
    <xdr:to>
      <xdr:col>15</xdr:col>
      <xdr:colOff>180975</xdr:colOff>
      <xdr:row>98</xdr:row>
      <xdr:rowOff>13764</xdr:rowOff>
    </xdr:to>
    <xdr:cxnSp macro="">
      <xdr:nvCxnSpPr>
        <xdr:cNvPr id="458" name="直線コネクタ 457"/>
        <xdr:cNvCxnSpPr/>
      </xdr:nvCxnSpPr>
      <xdr:spPr>
        <a:xfrm>
          <a:off x="9639300" y="16742118"/>
          <a:ext cx="838200" cy="7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95</xdr:row>
      <xdr:rowOff>144992</xdr:rowOff>
    </xdr:from>
    <xdr:ext cx="534377" cy="259045"/>
    <xdr:sp macro="" textlink="">
      <xdr:nvSpPr>
        <xdr:cNvPr id="459" name="普通建設事業費 （ うち更新整備　）平均値テキスト"/>
        <xdr:cNvSpPr txBox="1"/>
      </xdr:nvSpPr>
      <xdr:spPr>
        <a:xfrm>
          <a:off x="10477500" y="16734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60" name="フローチャート : 判断 459"/>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97</xdr:row>
      <xdr:rowOff>111468</xdr:rowOff>
    </xdr:from>
    <xdr:to>
      <xdr:col>14</xdr:col>
      <xdr:colOff>28575</xdr:colOff>
      <xdr:row>97</xdr:row>
      <xdr:rowOff>133361</xdr:rowOff>
    </xdr:to>
    <xdr:cxnSp macro="">
      <xdr:nvCxnSpPr>
        <xdr:cNvPr id="461" name="直線コネクタ 460"/>
        <xdr:cNvCxnSpPr/>
      </xdr:nvCxnSpPr>
      <xdr:spPr>
        <a:xfrm flipV="1">
          <a:off x="8750300" y="16742118"/>
          <a:ext cx="8890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2" name="フローチャート : 判断 461"/>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141709</xdr:rowOff>
    </xdr:from>
    <xdr:ext cx="534377" cy="259045"/>
    <xdr:sp macro="" textlink="">
      <xdr:nvSpPr>
        <xdr:cNvPr id="463" name="テキスト ボックス 462"/>
        <xdr:cNvSpPr txBox="1"/>
      </xdr:nvSpPr>
      <xdr:spPr>
        <a:xfrm>
          <a:off x="9337186" y="167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146865</xdr:rowOff>
    </xdr:from>
    <xdr:to>
      <xdr:col>12</xdr:col>
      <xdr:colOff>561975</xdr:colOff>
      <xdr:row>97</xdr:row>
      <xdr:rowOff>77015</xdr:rowOff>
    </xdr:to>
    <xdr:sp macro="" textlink="">
      <xdr:nvSpPr>
        <xdr:cNvPr id="464" name="フローチャート : 判断 463"/>
        <xdr:cNvSpPr/>
      </xdr:nvSpPr>
      <xdr:spPr>
        <a:xfrm>
          <a:off x="8699500" y="1660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95</xdr:row>
      <xdr:rowOff>93542</xdr:rowOff>
    </xdr:from>
    <xdr:ext cx="534377" cy="259045"/>
    <xdr:sp macro="" textlink="">
      <xdr:nvSpPr>
        <xdr:cNvPr id="465" name="テキスト ボックス 464"/>
        <xdr:cNvSpPr txBox="1"/>
      </xdr:nvSpPr>
      <xdr:spPr>
        <a:xfrm>
          <a:off x="8460886" y="1668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134414</xdr:rowOff>
    </xdr:from>
    <xdr:to>
      <xdr:col>15</xdr:col>
      <xdr:colOff>231775</xdr:colOff>
      <xdr:row>98</xdr:row>
      <xdr:rowOff>64564</xdr:rowOff>
    </xdr:to>
    <xdr:sp macro="" textlink="">
      <xdr:nvSpPr>
        <xdr:cNvPr id="471" name="円/楕円 470"/>
        <xdr:cNvSpPr/>
      </xdr:nvSpPr>
      <xdr:spPr>
        <a:xfrm>
          <a:off x="10426700" y="167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222250</xdr:colOff>
      <xdr:row>97</xdr:row>
      <xdr:rowOff>112841</xdr:rowOff>
    </xdr:from>
    <xdr:ext cx="534377" cy="259045"/>
    <xdr:sp macro="" textlink="">
      <xdr:nvSpPr>
        <xdr:cNvPr id="472" name="普通建設事業費 （ うち更新整備　）該当値テキスト"/>
        <xdr:cNvSpPr txBox="1"/>
      </xdr:nvSpPr>
      <xdr:spPr>
        <a:xfrm>
          <a:off x="10477500" y="170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60668</xdr:rowOff>
    </xdr:from>
    <xdr:to>
      <xdr:col>14</xdr:col>
      <xdr:colOff>79375</xdr:colOff>
      <xdr:row>97</xdr:row>
      <xdr:rowOff>162268</xdr:rowOff>
    </xdr:to>
    <xdr:sp macro="" textlink="">
      <xdr:nvSpPr>
        <xdr:cNvPr id="473" name="円/楕円 472"/>
        <xdr:cNvSpPr/>
      </xdr:nvSpPr>
      <xdr:spPr>
        <a:xfrm>
          <a:off x="9588500" y="166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97</xdr:row>
      <xdr:rowOff>162920</xdr:rowOff>
    </xdr:from>
    <xdr:ext cx="534377" cy="259045"/>
    <xdr:sp macro="" textlink="">
      <xdr:nvSpPr>
        <xdr:cNvPr id="474" name="テキスト ボックス 473"/>
        <xdr:cNvSpPr txBox="1"/>
      </xdr:nvSpPr>
      <xdr:spPr>
        <a:xfrm>
          <a:off x="9337186" y="171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82561</xdr:rowOff>
    </xdr:from>
    <xdr:to>
      <xdr:col>12</xdr:col>
      <xdr:colOff>561975</xdr:colOff>
      <xdr:row>98</xdr:row>
      <xdr:rowOff>12711</xdr:rowOff>
    </xdr:to>
    <xdr:sp macro="" textlink="">
      <xdr:nvSpPr>
        <xdr:cNvPr id="475" name="円/楕円 474"/>
        <xdr:cNvSpPr/>
      </xdr:nvSpPr>
      <xdr:spPr>
        <a:xfrm>
          <a:off x="8699500" y="167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98</xdr:row>
      <xdr:rowOff>3838</xdr:rowOff>
    </xdr:from>
    <xdr:ext cx="534377" cy="259045"/>
    <xdr:sp macro="" textlink="">
      <xdr:nvSpPr>
        <xdr:cNvPr id="476" name="テキスト ボックス 475"/>
        <xdr:cNvSpPr txBox="1"/>
      </xdr:nvSpPr>
      <xdr:spPr>
        <a:xfrm>
          <a:off x="8460886" y="171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25400</xdr:colOff>
      <xdr:row>27</xdr:row>
      <xdr:rowOff>15875</xdr:rowOff>
    </xdr:from>
    <xdr:ext cx="349839" cy="225703"/>
    <xdr:sp macro="" textlink="">
      <xdr:nvSpPr>
        <xdr:cNvPr id="485" name="テキスト ボックス 484"/>
        <xdr:cNvSpPr txBox="1"/>
      </xdr:nvSpPr>
      <xdr:spPr>
        <a:xfrm>
          <a:off x="12360275" y="4730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8" name="テキスト ボックス 487"/>
        <xdr:cNvSpPr txBox="1"/>
      </xdr:nvSpPr>
      <xdr:spPr>
        <a:xfrm>
          <a:off x="12155939" y="6763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0" name="テキスト ボックス 489"/>
        <xdr:cNvSpPr txBox="1"/>
      </xdr:nvSpPr>
      <xdr:spPr>
        <a:xfrm>
          <a:off x="11873426" y="64309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2" name="テキスト ボックス 491"/>
        <xdr:cNvSpPr txBox="1"/>
      </xdr:nvSpPr>
      <xdr:spPr>
        <a:xfrm>
          <a:off x="11873426" y="60980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15166</xdr:rowOff>
    </xdr:from>
    <xdr:ext cx="531299" cy="259045"/>
    <xdr:sp macro="" textlink="">
      <xdr:nvSpPr>
        <xdr:cNvPr id="494" name="テキスト ボックス 493"/>
        <xdr:cNvSpPr txBox="1"/>
      </xdr:nvSpPr>
      <xdr:spPr>
        <a:xfrm>
          <a:off x="11873426" y="57777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20" cy="259045"/>
    <xdr:sp macro="" textlink="">
      <xdr:nvSpPr>
        <xdr:cNvPr id="496" name="テキスト ボックス 495"/>
        <xdr:cNvSpPr txBox="1"/>
      </xdr:nvSpPr>
      <xdr:spPr>
        <a:xfrm>
          <a:off x="11809306" y="543534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28774</xdr:rowOff>
    </xdr:from>
    <xdr:ext cx="595420" cy="259045"/>
    <xdr:sp macro="" textlink="">
      <xdr:nvSpPr>
        <xdr:cNvPr id="498" name="テキスト ボックス 497"/>
        <xdr:cNvSpPr txBox="1"/>
      </xdr:nvSpPr>
      <xdr:spPr>
        <a:xfrm>
          <a:off x="11809306" y="509289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64152</xdr:rowOff>
    </xdr:from>
    <xdr:ext cx="595420" cy="259045"/>
    <xdr:sp macro="" textlink="">
      <xdr:nvSpPr>
        <xdr:cNvPr id="500" name="テキスト ボックス 499"/>
        <xdr:cNvSpPr txBox="1"/>
      </xdr:nvSpPr>
      <xdr:spPr>
        <a:xfrm>
          <a:off x="11809306" y="47790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2" name="直線コネクタ 501"/>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113903</xdr:rowOff>
    </xdr:from>
    <xdr:ext cx="249299" cy="259045"/>
    <xdr:sp macro="" textlink="">
      <xdr:nvSpPr>
        <xdr:cNvPr id="503" name="災害復旧事業費最小値テキスト"/>
        <xdr:cNvSpPr txBox="1"/>
      </xdr:nvSpPr>
      <xdr:spPr>
        <a:xfrm>
          <a:off x="16316325" y="69242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121614</xdr:rowOff>
    </xdr:from>
    <xdr:ext cx="599010" cy="259045"/>
    <xdr:sp macro="" textlink="">
      <xdr:nvSpPr>
        <xdr:cNvPr id="505" name="災害復旧事業費最大値テキスト"/>
        <xdr:cNvSpPr txBox="1"/>
      </xdr:nvSpPr>
      <xdr:spPr>
        <a:xfrm>
          <a:off x="16316325" y="501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6" name="直線コネクタ 505"/>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79742</xdr:rowOff>
    </xdr:from>
    <xdr:to>
      <xdr:col>23</xdr:col>
      <xdr:colOff>517525</xdr:colOff>
      <xdr:row>39</xdr:row>
      <xdr:rowOff>95428</xdr:rowOff>
    </xdr:to>
    <xdr:cxnSp macro="">
      <xdr:nvCxnSpPr>
        <xdr:cNvPr id="507" name="直線コネクタ 506"/>
        <xdr:cNvCxnSpPr/>
      </xdr:nvCxnSpPr>
      <xdr:spPr>
        <a:xfrm>
          <a:off x="15481300" y="6766292"/>
          <a:ext cx="8382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8" name="災害復旧事業費平均値テキスト"/>
        <xdr:cNvSpPr txBox="1"/>
      </xdr:nvSpPr>
      <xdr:spPr>
        <a:xfrm>
          <a:off x="16316325" y="6657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9" name="フローチャート : 判断 508"/>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39</xdr:row>
      <xdr:rowOff>79742</xdr:rowOff>
    </xdr:from>
    <xdr:to>
      <xdr:col>22</xdr:col>
      <xdr:colOff>365125</xdr:colOff>
      <xdr:row>39</xdr:row>
      <xdr:rowOff>92837</xdr:rowOff>
    </xdr:to>
    <xdr:cxnSp macro="">
      <xdr:nvCxnSpPr>
        <xdr:cNvPr id="510" name="直線コネクタ 509"/>
        <xdr:cNvCxnSpPr/>
      </xdr:nvCxnSpPr>
      <xdr:spPr>
        <a:xfrm flipV="1">
          <a:off x="14592300" y="6766292"/>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11" name="フローチャート : 判断 510"/>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120727</xdr:colOff>
      <xdr:row>37</xdr:row>
      <xdr:rowOff>119658</xdr:rowOff>
    </xdr:from>
    <xdr:ext cx="469744" cy="259045"/>
    <xdr:sp macro="" textlink="">
      <xdr:nvSpPr>
        <xdr:cNvPr id="512" name="テキスト ボックス 511"/>
        <xdr:cNvSpPr txBox="1"/>
      </xdr:nvSpPr>
      <xdr:spPr>
        <a:xfrm>
          <a:off x="15186102" y="658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92837</xdr:rowOff>
    </xdr:from>
    <xdr:to>
      <xdr:col>21</xdr:col>
      <xdr:colOff>161925</xdr:colOff>
      <xdr:row>39</xdr:row>
      <xdr:rowOff>98878</xdr:rowOff>
    </xdr:to>
    <xdr:cxnSp macro="">
      <xdr:nvCxnSpPr>
        <xdr:cNvPr id="513" name="直線コネクタ 512"/>
        <xdr:cNvCxnSpPr/>
      </xdr:nvCxnSpPr>
      <xdr:spPr>
        <a:xfrm flipV="1">
          <a:off x="13703300" y="677938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19024</xdr:rowOff>
    </xdr:from>
    <xdr:to>
      <xdr:col>21</xdr:col>
      <xdr:colOff>212725</xdr:colOff>
      <xdr:row>39</xdr:row>
      <xdr:rowOff>120624</xdr:rowOff>
    </xdr:to>
    <xdr:sp macro="" textlink="">
      <xdr:nvSpPr>
        <xdr:cNvPr id="514" name="フローチャート : 判断 513"/>
        <xdr:cNvSpPr/>
      </xdr:nvSpPr>
      <xdr:spPr>
        <a:xfrm>
          <a:off x="14541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603327</xdr:colOff>
      <xdr:row>37</xdr:row>
      <xdr:rowOff>127626</xdr:rowOff>
    </xdr:from>
    <xdr:ext cx="469744" cy="259045"/>
    <xdr:sp macro="" textlink="">
      <xdr:nvSpPr>
        <xdr:cNvPr id="515" name="テキスト ボックス 514"/>
        <xdr:cNvSpPr txBox="1"/>
      </xdr:nvSpPr>
      <xdr:spPr>
        <a:xfrm>
          <a:off x="14303452" y="658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90257</xdr:rowOff>
    </xdr:from>
    <xdr:to>
      <xdr:col>19</xdr:col>
      <xdr:colOff>644525</xdr:colOff>
      <xdr:row>39</xdr:row>
      <xdr:rowOff>98878</xdr:rowOff>
    </xdr:to>
    <xdr:cxnSp macro="">
      <xdr:nvCxnSpPr>
        <xdr:cNvPr id="516" name="直線コネクタ 515"/>
        <xdr:cNvCxnSpPr/>
      </xdr:nvCxnSpPr>
      <xdr:spPr>
        <a:xfrm>
          <a:off x="12814300" y="6776807"/>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20854</xdr:rowOff>
    </xdr:from>
    <xdr:to>
      <xdr:col>20</xdr:col>
      <xdr:colOff>9525</xdr:colOff>
      <xdr:row>39</xdr:row>
      <xdr:rowOff>122454</xdr:rowOff>
    </xdr:to>
    <xdr:sp macro="" textlink="">
      <xdr:nvSpPr>
        <xdr:cNvPr id="517" name="フローチャート : 判断 516"/>
        <xdr:cNvSpPr/>
      </xdr:nvSpPr>
      <xdr:spPr>
        <a:xfrm>
          <a:off x="13652500" y="6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37</xdr:row>
      <xdr:rowOff>138981</xdr:rowOff>
    </xdr:from>
    <xdr:ext cx="469744" cy="259045"/>
    <xdr:sp macro="" textlink="">
      <xdr:nvSpPr>
        <xdr:cNvPr id="518" name="テキスト ボックス 517"/>
        <xdr:cNvSpPr txBox="1"/>
      </xdr:nvSpPr>
      <xdr:spPr>
        <a:xfrm>
          <a:off x="13427152" y="66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168104</xdr:rowOff>
    </xdr:from>
    <xdr:to>
      <xdr:col>18</xdr:col>
      <xdr:colOff>492125</xdr:colOff>
      <xdr:row>39</xdr:row>
      <xdr:rowOff>98254</xdr:rowOff>
    </xdr:to>
    <xdr:sp macro="" textlink="">
      <xdr:nvSpPr>
        <xdr:cNvPr id="519" name="フローチャート : 判断 518"/>
        <xdr:cNvSpPr/>
      </xdr:nvSpPr>
      <xdr:spPr>
        <a:xfrm>
          <a:off x="12763500" y="668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37</xdr:row>
      <xdr:rowOff>114781</xdr:rowOff>
    </xdr:from>
    <xdr:ext cx="469744" cy="259045"/>
    <xdr:sp macro="" textlink="">
      <xdr:nvSpPr>
        <xdr:cNvPr id="520" name="テキスト ボックス 519"/>
        <xdr:cNvSpPr txBox="1"/>
      </xdr:nvSpPr>
      <xdr:spPr>
        <a:xfrm>
          <a:off x="12541327" y="65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44628</xdr:rowOff>
    </xdr:from>
    <xdr:to>
      <xdr:col>23</xdr:col>
      <xdr:colOff>568325</xdr:colOff>
      <xdr:row>39</xdr:row>
      <xdr:rowOff>146228</xdr:rowOff>
    </xdr:to>
    <xdr:sp macro="" textlink="">
      <xdr:nvSpPr>
        <xdr:cNvPr id="526" name="円/楕円 525"/>
        <xdr:cNvSpPr/>
      </xdr:nvSpPr>
      <xdr:spPr>
        <a:xfrm>
          <a:off x="16268700" y="67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158354</xdr:rowOff>
    </xdr:from>
    <xdr:ext cx="378565" cy="259045"/>
    <xdr:sp macro="" textlink="">
      <xdr:nvSpPr>
        <xdr:cNvPr id="527" name="災害復旧事業費該当値テキスト"/>
        <xdr:cNvSpPr txBox="1"/>
      </xdr:nvSpPr>
      <xdr:spPr>
        <a:xfrm>
          <a:off x="16316325" y="679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28942</xdr:rowOff>
    </xdr:from>
    <xdr:to>
      <xdr:col>22</xdr:col>
      <xdr:colOff>415925</xdr:colOff>
      <xdr:row>39</xdr:row>
      <xdr:rowOff>130542</xdr:rowOff>
    </xdr:to>
    <xdr:sp macro="" textlink="">
      <xdr:nvSpPr>
        <xdr:cNvPr id="528" name="円/楕円 527"/>
        <xdr:cNvSpPr/>
      </xdr:nvSpPr>
      <xdr:spPr>
        <a:xfrm>
          <a:off x="15430500" y="67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120727</xdr:colOff>
      <xdr:row>39</xdr:row>
      <xdr:rowOff>121669</xdr:rowOff>
    </xdr:from>
    <xdr:ext cx="469744" cy="259045"/>
    <xdr:sp macro="" textlink="">
      <xdr:nvSpPr>
        <xdr:cNvPr id="529" name="テキスト ボックス 528"/>
        <xdr:cNvSpPr txBox="1"/>
      </xdr:nvSpPr>
      <xdr:spPr>
        <a:xfrm>
          <a:off x="15186102" y="693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42037</xdr:rowOff>
    </xdr:from>
    <xdr:to>
      <xdr:col>21</xdr:col>
      <xdr:colOff>212725</xdr:colOff>
      <xdr:row>39</xdr:row>
      <xdr:rowOff>143637</xdr:rowOff>
    </xdr:to>
    <xdr:sp macro="" textlink="">
      <xdr:nvSpPr>
        <xdr:cNvPr id="530" name="円/楕円 529"/>
        <xdr:cNvSpPr/>
      </xdr:nvSpPr>
      <xdr:spPr>
        <a:xfrm>
          <a:off x="14541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648917</xdr:colOff>
      <xdr:row>39</xdr:row>
      <xdr:rowOff>125239</xdr:rowOff>
    </xdr:from>
    <xdr:ext cx="378566" cy="259045"/>
    <xdr:sp macro="" textlink="">
      <xdr:nvSpPr>
        <xdr:cNvPr id="531" name="テキスト ボックス 530"/>
        <xdr:cNvSpPr txBox="1"/>
      </xdr:nvSpPr>
      <xdr:spPr>
        <a:xfrm>
          <a:off x="14349042" y="693561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2" name="円/楕円 53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39</xdr:row>
      <xdr:rowOff>140805</xdr:rowOff>
    </xdr:from>
    <xdr:ext cx="249300" cy="259045"/>
    <xdr:sp macro="" textlink="">
      <xdr:nvSpPr>
        <xdr:cNvPr id="533" name="テキスト ボックス 532"/>
        <xdr:cNvSpPr txBox="1"/>
      </xdr:nvSpPr>
      <xdr:spPr>
        <a:xfrm>
          <a:off x="13537374" y="6951180"/>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39457</xdr:rowOff>
    </xdr:from>
    <xdr:to>
      <xdr:col>18</xdr:col>
      <xdr:colOff>492125</xdr:colOff>
      <xdr:row>39</xdr:row>
      <xdr:rowOff>141057</xdr:rowOff>
    </xdr:to>
    <xdr:sp macro="" textlink="">
      <xdr:nvSpPr>
        <xdr:cNvPr id="534" name="円/楕円 533"/>
        <xdr:cNvSpPr/>
      </xdr:nvSpPr>
      <xdr:spPr>
        <a:xfrm>
          <a:off x="12763500" y="67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261567</xdr:colOff>
      <xdr:row>39</xdr:row>
      <xdr:rowOff>122659</xdr:rowOff>
    </xdr:from>
    <xdr:ext cx="378565" cy="259045"/>
    <xdr:sp macro="" textlink="">
      <xdr:nvSpPr>
        <xdr:cNvPr id="535" name="テキスト ボックス 534"/>
        <xdr:cNvSpPr txBox="1"/>
      </xdr:nvSpPr>
      <xdr:spPr>
        <a:xfrm>
          <a:off x="12596442" y="693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25400</xdr:colOff>
      <xdr:row>47</xdr:row>
      <xdr:rowOff>15875</xdr:rowOff>
    </xdr:from>
    <xdr:ext cx="349839" cy="225703"/>
    <xdr:sp macro="" textlink="">
      <xdr:nvSpPr>
        <xdr:cNvPr id="544" name="テキスト ボックス 543"/>
        <xdr:cNvSpPr txBox="1"/>
      </xdr:nvSpPr>
      <xdr:spPr>
        <a:xfrm>
          <a:off x="12360275" y="8223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7" name="テキスト ボックス 546"/>
        <xdr:cNvSpPr txBox="1"/>
      </xdr:nvSpPr>
      <xdr:spPr>
        <a:xfrm>
          <a:off x="12155939" y="9424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64152</xdr:rowOff>
    </xdr:from>
    <xdr:ext cx="248786" cy="259045"/>
    <xdr:sp macro="" textlink="">
      <xdr:nvSpPr>
        <xdr:cNvPr id="549" name="テキスト ボックス 548"/>
        <xdr:cNvSpPr txBox="1"/>
      </xdr:nvSpPr>
      <xdr:spPr>
        <a:xfrm>
          <a:off x="12155939" y="8271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19702</xdr:rowOff>
    </xdr:from>
    <xdr:ext cx="249299" cy="259045"/>
    <xdr:sp macro="" textlink="">
      <xdr:nvSpPr>
        <xdr:cNvPr id="552" name="失業対策事業費最小値テキスト"/>
        <xdr:cNvSpPr txBox="1"/>
      </xdr:nvSpPr>
      <xdr:spPr>
        <a:xfrm>
          <a:off x="16316325" y="9624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19702</xdr:rowOff>
    </xdr:from>
    <xdr:ext cx="249299" cy="259045"/>
    <xdr:sp macro="" textlink="">
      <xdr:nvSpPr>
        <xdr:cNvPr id="554" name="失業対策事業費最大値テキスト"/>
        <xdr:cNvSpPr txBox="1"/>
      </xdr:nvSpPr>
      <xdr:spPr>
        <a:xfrm>
          <a:off x="16316325" y="927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7" name="失業対策事業費平均値テキスト"/>
        <xdr:cNvSpPr txBox="1"/>
      </xdr:nvSpPr>
      <xdr:spPr>
        <a:xfrm>
          <a:off x="16316325" y="9497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フローチャート :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0" name="フローチャート :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55</xdr:row>
      <xdr:rowOff>19702</xdr:rowOff>
    </xdr:from>
    <xdr:ext cx="249300" cy="259045"/>
    <xdr:sp macro="" textlink="">
      <xdr:nvSpPr>
        <xdr:cNvPr id="561" name="テキスト ボックス 560"/>
        <xdr:cNvSpPr txBox="1"/>
      </xdr:nvSpPr>
      <xdr:spPr>
        <a:xfrm>
          <a:off x="15305849" y="9624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3" name="フローチャート :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27749</xdr:colOff>
      <xdr:row>55</xdr:row>
      <xdr:rowOff>19702</xdr:rowOff>
    </xdr:from>
    <xdr:ext cx="249300" cy="259045"/>
    <xdr:sp macro="" textlink="">
      <xdr:nvSpPr>
        <xdr:cNvPr id="564" name="テキスト ボックス 563"/>
        <xdr:cNvSpPr txBox="1"/>
      </xdr:nvSpPr>
      <xdr:spPr>
        <a:xfrm>
          <a:off x="14410499" y="9624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6" name="フローチャート :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55</xdr:row>
      <xdr:rowOff>19702</xdr:rowOff>
    </xdr:from>
    <xdr:ext cx="249300" cy="259045"/>
    <xdr:sp macro="" textlink="">
      <xdr:nvSpPr>
        <xdr:cNvPr id="567" name="テキスト ボックス 566"/>
        <xdr:cNvSpPr txBox="1"/>
      </xdr:nvSpPr>
      <xdr:spPr>
        <a:xfrm>
          <a:off x="13537374" y="9624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フローチャート :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55</xdr:row>
      <xdr:rowOff>19702</xdr:rowOff>
    </xdr:from>
    <xdr:ext cx="249300" cy="259045"/>
    <xdr:sp macro="" textlink="">
      <xdr:nvSpPr>
        <xdr:cNvPr id="569" name="テキスト ボックス 568"/>
        <xdr:cNvSpPr txBox="1"/>
      </xdr:nvSpPr>
      <xdr:spPr>
        <a:xfrm>
          <a:off x="12651549" y="9624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5" name="円/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124477</xdr:rowOff>
    </xdr:from>
    <xdr:ext cx="249299" cy="259045"/>
    <xdr:sp macro="" textlink="">
      <xdr:nvSpPr>
        <xdr:cNvPr id="576" name="失業対策事業費該当値テキスト"/>
        <xdr:cNvSpPr txBox="1"/>
      </xdr:nvSpPr>
      <xdr:spPr>
        <a:xfrm>
          <a:off x="16316325" y="9379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7" name="円/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53</xdr:row>
      <xdr:rowOff>26052</xdr:rowOff>
    </xdr:from>
    <xdr:ext cx="249300" cy="259045"/>
    <xdr:sp macro="" textlink="">
      <xdr:nvSpPr>
        <xdr:cNvPr id="578" name="テキスト ボックス 577"/>
        <xdr:cNvSpPr txBox="1"/>
      </xdr:nvSpPr>
      <xdr:spPr>
        <a:xfrm>
          <a:off x="15305849" y="92811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9" name="円/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27749</xdr:colOff>
      <xdr:row>53</xdr:row>
      <xdr:rowOff>26052</xdr:rowOff>
    </xdr:from>
    <xdr:ext cx="249300" cy="259045"/>
    <xdr:sp macro="" textlink="">
      <xdr:nvSpPr>
        <xdr:cNvPr id="580" name="テキスト ボックス 579"/>
        <xdr:cNvSpPr txBox="1"/>
      </xdr:nvSpPr>
      <xdr:spPr>
        <a:xfrm>
          <a:off x="14410499" y="92811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1" name="円/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53</xdr:row>
      <xdr:rowOff>26052</xdr:rowOff>
    </xdr:from>
    <xdr:ext cx="249300" cy="259045"/>
    <xdr:sp macro="" textlink="">
      <xdr:nvSpPr>
        <xdr:cNvPr id="582" name="テキスト ボックス 581"/>
        <xdr:cNvSpPr txBox="1"/>
      </xdr:nvSpPr>
      <xdr:spPr>
        <a:xfrm>
          <a:off x="13537374" y="92811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3" name="円/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53</xdr:row>
      <xdr:rowOff>26052</xdr:rowOff>
    </xdr:from>
    <xdr:ext cx="249300" cy="259045"/>
    <xdr:sp macro="" textlink="">
      <xdr:nvSpPr>
        <xdr:cNvPr id="584" name="テキスト ボックス 583"/>
        <xdr:cNvSpPr txBox="1"/>
      </xdr:nvSpPr>
      <xdr:spPr>
        <a:xfrm>
          <a:off x="12651549" y="92811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25400</xdr:colOff>
      <xdr:row>67</xdr:row>
      <xdr:rowOff>15875</xdr:rowOff>
    </xdr:from>
    <xdr:ext cx="349839" cy="225703"/>
    <xdr:sp macro="" textlink="">
      <xdr:nvSpPr>
        <xdr:cNvPr id="593" name="テキスト ボックス 592"/>
        <xdr:cNvSpPr txBox="1"/>
      </xdr:nvSpPr>
      <xdr:spPr>
        <a:xfrm>
          <a:off x="12360275" y="11715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6" name="テキスト ボックス 595"/>
        <xdr:cNvSpPr txBox="1"/>
      </xdr:nvSpPr>
      <xdr:spPr>
        <a:xfrm>
          <a:off x="12155939" y="137488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8" name="テキスト ボックス 597"/>
        <xdr:cNvSpPr txBox="1"/>
      </xdr:nvSpPr>
      <xdr:spPr>
        <a:xfrm>
          <a:off x="11873426" y="134159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0" name="テキスト ボックス 599"/>
        <xdr:cNvSpPr txBox="1"/>
      </xdr:nvSpPr>
      <xdr:spPr>
        <a:xfrm>
          <a:off x="11873426" y="130830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15167</xdr:rowOff>
    </xdr:from>
    <xdr:ext cx="531299" cy="259045"/>
    <xdr:sp macro="" textlink="">
      <xdr:nvSpPr>
        <xdr:cNvPr id="602" name="テキスト ボックス 601"/>
        <xdr:cNvSpPr txBox="1"/>
      </xdr:nvSpPr>
      <xdr:spPr>
        <a:xfrm>
          <a:off x="11873426" y="127627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20" cy="259045"/>
    <xdr:sp macro="" textlink="">
      <xdr:nvSpPr>
        <xdr:cNvPr id="604" name="テキスト ボックス 603"/>
        <xdr:cNvSpPr txBox="1"/>
      </xdr:nvSpPr>
      <xdr:spPr>
        <a:xfrm>
          <a:off x="11809306" y="1242034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28774</xdr:rowOff>
    </xdr:from>
    <xdr:ext cx="595420" cy="259045"/>
    <xdr:sp macro="" textlink="">
      <xdr:nvSpPr>
        <xdr:cNvPr id="606" name="テキスト ボックス 605"/>
        <xdr:cNvSpPr txBox="1"/>
      </xdr:nvSpPr>
      <xdr:spPr>
        <a:xfrm>
          <a:off x="11809306" y="1207789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64152</xdr:rowOff>
    </xdr:from>
    <xdr:ext cx="595420" cy="259045"/>
    <xdr:sp macro="" textlink="">
      <xdr:nvSpPr>
        <xdr:cNvPr id="608" name="テキスト ボックス 607"/>
        <xdr:cNvSpPr txBox="1"/>
      </xdr:nvSpPr>
      <xdr:spPr>
        <a:xfrm>
          <a:off x="11809306" y="117640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10" name="直線コネクタ 609"/>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11" name="公債費最小値テキスト"/>
        <xdr:cNvSpPr txBox="1"/>
      </xdr:nvSpPr>
      <xdr:spPr>
        <a:xfrm>
          <a:off x="16316325" y="1366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2" name="直線コネクタ 611"/>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157308</xdr:rowOff>
    </xdr:from>
    <xdr:ext cx="599010" cy="259045"/>
    <xdr:sp macro="" textlink="">
      <xdr:nvSpPr>
        <xdr:cNvPr id="613" name="公債費最大値テキスト"/>
        <xdr:cNvSpPr txBox="1"/>
      </xdr:nvSpPr>
      <xdr:spPr>
        <a:xfrm>
          <a:off x="16316325" y="1220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4" name="直線コネクタ 613"/>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162136</xdr:rowOff>
    </xdr:from>
    <xdr:to>
      <xdr:col>23</xdr:col>
      <xdr:colOff>517525</xdr:colOff>
      <xdr:row>77</xdr:row>
      <xdr:rowOff>171258</xdr:rowOff>
    </xdr:to>
    <xdr:cxnSp macro="">
      <xdr:nvCxnSpPr>
        <xdr:cNvPr id="615" name="直線コネクタ 614"/>
        <xdr:cNvCxnSpPr/>
      </xdr:nvCxnSpPr>
      <xdr:spPr>
        <a:xfrm flipV="1">
          <a:off x="15481300" y="13363786"/>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95328</xdr:rowOff>
    </xdr:from>
    <xdr:ext cx="534377" cy="259045"/>
    <xdr:sp macro="" textlink="">
      <xdr:nvSpPr>
        <xdr:cNvPr id="616" name="公債費平均値テキスト"/>
        <xdr:cNvSpPr txBox="1"/>
      </xdr:nvSpPr>
      <xdr:spPr>
        <a:xfrm>
          <a:off x="16316325" y="1284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7" name="フローチャート : 判断 616"/>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77</xdr:row>
      <xdr:rowOff>171258</xdr:rowOff>
    </xdr:from>
    <xdr:to>
      <xdr:col>22</xdr:col>
      <xdr:colOff>365125</xdr:colOff>
      <xdr:row>78</xdr:row>
      <xdr:rowOff>5860</xdr:rowOff>
    </xdr:to>
    <xdr:cxnSp macro="">
      <xdr:nvCxnSpPr>
        <xdr:cNvPr id="618" name="直線コネクタ 617"/>
        <xdr:cNvCxnSpPr/>
      </xdr:nvCxnSpPr>
      <xdr:spPr>
        <a:xfrm flipV="1">
          <a:off x="14592300" y="13372908"/>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9" name="フローチャート : 判断 618"/>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72</xdr:row>
      <xdr:rowOff>162548</xdr:rowOff>
    </xdr:from>
    <xdr:ext cx="534377" cy="259045"/>
    <xdr:sp macro="" textlink="">
      <xdr:nvSpPr>
        <xdr:cNvPr id="620" name="テキスト ボックス 619"/>
        <xdr:cNvSpPr txBox="1"/>
      </xdr:nvSpPr>
      <xdr:spPr>
        <a:xfrm>
          <a:off x="15163311" y="1273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5860</xdr:rowOff>
    </xdr:from>
    <xdr:to>
      <xdr:col>21</xdr:col>
      <xdr:colOff>161925</xdr:colOff>
      <xdr:row>78</xdr:row>
      <xdr:rowOff>14754</xdr:rowOff>
    </xdr:to>
    <xdr:cxnSp macro="">
      <xdr:nvCxnSpPr>
        <xdr:cNvPr id="621" name="直線コネクタ 620"/>
        <xdr:cNvCxnSpPr/>
      </xdr:nvCxnSpPr>
      <xdr:spPr>
        <a:xfrm flipV="1">
          <a:off x="13703300" y="13378960"/>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123723</xdr:rowOff>
    </xdr:from>
    <xdr:to>
      <xdr:col>21</xdr:col>
      <xdr:colOff>212725</xdr:colOff>
      <xdr:row>75</xdr:row>
      <xdr:rowOff>53873</xdr:rowOff>
    </xdr:to>
    <xdr:sp macro="" textlink="">
      <xdr:nvSpPr>
        <xdr:cNvPr id="622" name="フローチャート : 判断 621"/>
        <xdr:cNvSpPr/>
      </xdr:nvSpPr>
      <xdr:spPr>
        <a:xfrm>
          <a:off x="14541500" y="1281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73</xdr:row>
      <xdr:rowOff>70400</xdr:rowOff>
    </xdr:from>
    <xdr:ext cx="534377" cy="259045"/>
    <xdr:sp macro="" textlink="">
      <xdr:nvSpPr>
        <xdr:cNvPr id="623" name="テキスト ボックス 622"/>
        <xdr:cNvSpPr txBox="1"/>
      </xdr:nvSpPr>
      <xdr:spPr>
        <a:xfrm>
          <a:off x="14290186" y="128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14754</xdr:rowOff>
    </xdr:from>
    <xdr:to>
      <xdr:col>19</xdr:col>
      <xdr:colOff>644525</xdr:colOff>
      <xdr:row>78</xdr:row>
      <xdr:rowOff>16604</xdr:rowOff>
    </xdr:to>
    <xdr:cxnSp macro="">
      <xdr:nvCxnSpPr>
        <xdr:cNvPr id="624" name="直線コネクタ 623"/>
        <xdr:cNvCxnSpPr/>
      </xdr:nvCxnSpPr>
      <xdr:spPr>
        <a:xfrm flipV="1">
          <a:off x="12814300" y="13387854"/>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88747</xdr:rowOff>
    </xdr:from>
    <xdr:to>
      <xdr:col>20</xdr:col>
      <xdr:colOff>9525</xdr:colOff>
      <xdr:row>75</xdr:row>
      <xdr:rowOff>18897</xdr:rowOff>
    </xdr:to>
    <xdr:sp macro="" textlink="">
      <xdr:nvSpPr>
        <xdr:cNvPr id="625" name="フローチャート : 判断 624"/>
        <xdr:cNvSpPr/>
      </xdr:nvSpPr>
      <xdr:spPr>
        <a:xfrm>
          <a:off x="13652500" y="1277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73</xdr:row>
      <xdr:rowOff>25899</xdr:rowOff>
    </xdr:from>
    <xdr:ext cx="534377" cy="259045"/>
    <xdr:sp macro="" textlink="">
      <xdr:nvSpPr>
        <xdr:cNvPr id="626" name="テキスト ボックス 625"/>
        <xdr:cNvSpPr txBox="1"/>
      </xdr:nvSpPr>
      <xdr:spPr>
        <a:xfrm>
          <a:off x="13394836" y="127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70917</xdr:rowOff>
    </xdr:from>
    <xdr:to>
      <xdr:col>18</xdr:col>
      <xdr:colOff>492125</xdr:colOff>
      <xdr:row>75</xdr:row>
      <xdr:rowOff>1067</xdr:rowOff>
    </xdr:to>
    <xdr:sp macro="" textlink="">
      <xdr:nvSpPr>
        <xdr:cNvPr id="627" name="フローチャート : 判断 626"/>
        <xdr:cNvSpPr/>
      </xdr:nvSpPr>
      <xdr:spPr>
        <a:xfrm>
          <a:off x="12763500" y="1275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73</xdr:row>
      <xdr:rowOff>17594</xdr:rowOff>
    </xdr:from>
    <xdr:ext cx="534377" cy="259045"/>
    <xdr:sp macro="" textlink="">
      <xdr:nvSpPr>
        <xdr:cNvPr id="628" name="テキスト ボックス 627"/>
        <xdr:cNvSpPr txBox="1"/>
      </xdr:nvSpPr>
      <xdr:spPr>
        <a:xfrm>
          <a:off x="12509011" y="127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111336</xdr:rowOff>
    </xdr:from>
    <xdr:to>
      <xdr:col>23</xdr:col>
      <xdr:colOff>568325</xdr:colOff>
      <xdr:row>78</xdr:row>
      <xdr:rowOff>41486</xdr:rowOff>
    </xdr:to>
    <xdr:sp macro="" textlink="">
      <xdr:nvSpPr>
        <xdr:cNvPr id="634" name="円/楕円 633"/>
        <xdr:cNvSpPr/>
      </xdr:nvSpPr>
      <xdr:spPr>
        <a:xfrm>
          <a:off x="16268700" y="133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77</xdr:row>
      <xdr:rowOff>26263</xdr:rowOff>
    </xdr:from>
    <xdr:ext cx="534377" cy="259045"/>
    <xdr:sp macro="" textlink="">
      <xdr:nvSpPr>
        <xdr:cNvPr id="635" name="公債費該当値テキスト"/>
        <xdr:cNvSpPr txBox="1"/>
      </xdr:nvSpPr>
      <xdr:spPr>
        <a:xfrm>
          <a:off x="16316325" y="134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120458</xdr:rowOff>
    </xdr:from>
    <xdr:to>
      <xdr:col>22</xdr:col>
      <xdr:colOff>415925</xdr:colOff>
      <xdr:row>78</xdr:row>
      <xdr:rowOff>50608</xdr:rowOff>
    </xdr:to>
    <xdr:sp macro="" textlink="">
      <xdr:nvSpPr>
        <xdr:cNvPr id="636" name="円/楕円 635"/>
        <xdr:cNvSpPr/>
      </xdr:nvSpPr>
      <xdr:spPr>
        <a:xfrm>
          <a:off x="15430500" y="133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78</xdr:row>
      <xdr:rowOff>32210</xdr:rowOff>
    </xdr:from>
    <xdr:ext cx="534377" cy="259045"/>
    <xdr:sp macro="" textlink="">
      <xdr:nvSpPr>
        <xdr:cNvPr id="637" name="テキスト ボックス 636"/>
        <xdr:cNvSpPr txBox="1"/>
      </xdr:nvSpPr>
      <xdr:spPr>
        <a:xfrm>
          <a:off x="15163311" y="136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126510</xdr:rowOff>
    </xdr:from>
    <xdr:to>
      <xdr:col>21</xdr:col>
      <xdr:colOff>212725</xdr:colOff>
      <xdr:row>78</xdr:row>
      <xdr:rowOff>56660</xdr:rowOff>
    </xdr:to>
    <xdr:sp macro="" textlink="">
      <xdr:nvSpPr>
        <xdr:cNvPr id="638" name="円/楕円 637"/>
        <xdr:cNvSpPr/>
      </xdr:nvSpPr>
      <xdr:spPr>
        <a:xfrm>
          <a:off x="14541500" y="133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78</xdr:row>
      <xdr:rowOff>47787</xdr:rowOff>
    </xdr:from>
    <xdr:ext cx="534377" cy="259045"/>
    <xdr:sp macro="" textlink="">
      <xdr:nvSpPr>
        <xdr:cNvPr id="639" name="テキスト ボックス 638"/>
        <xdr:cNvSpPr txBox="1"/>
      </xdr:nvSpPr>
      <xdr:spPr>
        <a:xfrm>
          <a:off x="14290186" y="1366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135404</xdr:rowOff>
    </xdr:from>
    <xdr:to>
      <xdr:col>20</xdr:col>
      <xdr:colOff>9525</xdr:colOff>
      <xdr:row>78</xdr:row>
      <xdr:rowOff>65554</xdr:rowOff>
    </xdr:to>
    <xdr:sp macro="" textlink="">
      <xdr:nvSpPr>
        <xdr:cNvPr id="640" name="円/楕円 639"/>
        <xdr:cNvSpPr/>
      </xdr:nvSpPr>
      <xdr:spPr>
        <a:xfrm>
          <a:off x="13652500" y="133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78</xdr:row>
      <xdr:rowOff>66206</xdr:rowOff>
    </xdr:from>
    <xdr:ext cx="534377" cy="259045"/>
    <xdr:sp macro="" textlink="">
      <xdr:nvSpPr>
        <xdr:cNvPr id="641" name="テキスト ボックス 640"/>
        <xdr:cNvSpPr txBox="1"/>
      </xdr:nvSpPr>
      <xdr:spPr>
        <a:xfrm>
          <a:off x="13394836" y="136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137254</xdr:rowOff>
    </xdr:from>
    <xdr:to>
      <xdr:col>18</xdr:col>
      <xdr:colOff>492125</xdr:colOff>
      <xdr:row>78</xdr:row>
      <xdr:rowOff>67404</xdr:rowOff>
    </xdr:to>
    <xdr:sp macro="" textlink="">
      <xdr:nvSpPr>
        <xdr:cNvPr id="642" name="円/楕円 641"/>
        <xdr:cNvSpPr/>
      </xdr:nvSpPr>
      <xdr:spPr>
        <a:xfrm>
          <a:off x="12763500" y="133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78</xdr:row>
      <xdr:rowOff>68056</xdr:rowOff>
    </xdr:from>
    <xdr:ext cx="534377" cy="259045"/>
    <xdr:sp macro="" textlink="">
      <xdr:nvSpPr>
        <xdr:cNvPr id="643" name="テキスト ボックス 642"/>
        <xdr:cNvSpPr txBox="1"/>
      </xdr:nvSpPr>
      <xdr:spPr>
        <a:xfrm>
          <a:off x="12509011" y="1368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25400</xdr:colOff>
      <xdr:row>87</xdr:row>
      <xdr:rowOff>15875</xdr:rowOff>
    </xdr:from>
    <xdr:ext cx="349839" cy="225703"/>
    <xdr:sp macro="" textlink="">
      <xdr:nvSpPr>
        <xdr:cNvPr id="652" name="テキスト ボックス 651"/>
        <xdr:cNvSpPr txBox="1"/>
      </xdr:nvSpPr>
      <xdr:spPr>
        <a:xfrm>
          <a:off x="12360275" y="15208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5" name="テキスト ボックス 654"/>
        <xdr:cNvSpPr txBox="1"/>
      </xdr:nvSpPr>
      <xdr:spPr>
        <a:xfrm>
          <a:off x="12155939" y="172413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xdr:cNvSpPr txBox="1"/>
      </xdr:nvSpPr>
      <xdr:spPr>
        <a:xfrm>
          <a:off x="11873426" y="16908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xdr:cNvSpPr txBox="1"/>
      </xdr:nvSpPr>
      <xdr:spPr>
        <a:xfrm>
          <a:off x="11873426" y="16575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15166</xdr:rowOff>
    </xdr:from>
    <xdr:ext cx="531299" cy="259045"/>
    <xdr:sp macro="" textlink="">
      <xdr:nvSpPr>
        <xdr:cNvPr id="661" name="テキスト ボックス 660"/>
        <xdr:cNvSpPr txBox="1"/>
      </xdr:nvSpPr>
      <xdr:spPr>
        <a:xfrm>
          <a:off x="11873426" y="16255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3" name="テキスト ボックス 662"/>
        <xdr:cNvSpPr txBox="1"/>
      </xdr:nvSpPr>
      <xdr:spPr>
        <a:xfrm>
          <a:off x="11873426" y="1591284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28773</xdr:rowOff>
    </xdr:from>
    <xdr:ext cx="595420" cy="259045"/>
    <xdr:sp macro="" textlink="">
      <xdr:nvSpPr>
        <xdr:cNvPr id="665" name="テキスト ボックス 664"/>
        <xdr:cNvSpPr txBox="1"/>
      </xdr:nvSpPr>
      <xdr:spPr>
        <a:xfrm>
          <a:off x="11809306" y="15570398"/>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64152</xdr:rowOff>
    </xdr:from>
    <xdr:ext cx="595420" cy="259045"/>
    <xdr:sp macro="" textlink="">
      <xdr:nvSpPr>
        <xdr:cNvPr id="667" name="テキスト ボックス 666"/>
        <xdr:cNvSpPr txBox="1"/>
      </xdr:nvSpPr>
      <xdr:spPr>
        <a:xfrm>
          <a:off x="11809306" y="152565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9" name="直線コネクタ 668"/>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28503</xdr:rowOff>
    </xdr:from>
    <xdr:ext cx="469744" cy="259045"/>
    <xdr:sp macro="" textlink="">
      <xdr:nvSpPr>
        <xdr:cNvPr id="670" name="積立金最小値テキスト"/>
        <xdr:cNvSpPr txBox="1"/>
      </xdr:nvSpPr>
      <xdr:spPr>
        <a:xfrm>
          <a:off x="16316325" y="1731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71" name="直線コネクタ 670"/>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75367</xdr:rowOff>
    </xdr:from>
    <xdr:ext cx="534377" cy="259045"/>
    <xdr:sp macro="" textlink="">
      <xdr:nvSpPr>
        <xdr:cNvPr id="672" name="積立金最大値テキスト"/>
        <xdr:cNvSpPr txBox="1"/>
      </xdr:nvSpPr>
      <xdr:spPr>
        <a:xfrm>
          <a:off x="16316325" y="1561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3" name="直線コネクタ 672"/>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54840</xdr:rowOff>
    </xdr:from>
    <xdr:to>
      <xdr:col>23</xdr:col>
      <xdr:colOff>517525</xdr:colOff>
      <xdr:row>98</xdr:row>
      <xdr:rowOff>120693</xdr:rowOff>
    </xdr:to>
    <xdr:cxnSp macro="">
      <xdr:nvCxnSpPr>
        <xdr:cNvPr id="674" name="直線コネクタ 673"/>
        <xdr:cNvCxnSpPr/>
      </xdr:nvCxnSpPr>
      <xdr:spPr>
        <a:xfrm flipV="1">
          <a:off x="15481300" y="16856940"/>
          <a:ext cx="838200" cy="6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49728</xdr:rowOff>
    </xdr:from>
    <xdr:ext cx="534377" cy="259045"/>
    <xdr:sp macro="" textlink="">
      <xdr:nvSpPr>
        <xdr:cNvPr id="675" name="積立金平均値テキスト"/>
        <xdr:cNvSpPr txBox="1"/>
      </xdr:nvSpPr>
      <xdr:spPr>
        <a:xfrm>
          <a:off x="16316325" y="1663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6" name="フローチャート : 判断 675"/>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84967</xdr:rowOff>
    </xdr:from>
    <xdr:to>
      <xdr:col>22</xdr:col>
      <xdr:colOff>365125</xdr:colOff>
      <xdr:row>98</xdr:row>
      <xdr:rowOff>120693</xdr:rowOff>
    </xdr:to>
    <xdr:cxnSp macro="">
      <xdr:nvCxnSpPr>
        <xdr:cNvPr id="677" name="直線コネクタ 676"/>
        <xdr:cNvCxnSpPr/>
      </xdr:nvCxnSpPr>
      <xdr:spPr>
        <a:xfrm>
          <a:off x="14592300" y="16887067"/>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8" name="フローチャート : 判断 677"/>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95</xdr:row>
      <xdr:rowOff>2005</xdr:rowOff>
    </xdr:from>
    <xdr:ext cx="534377" cy="259045"/>
    <xdr:sp macro="" textlink="">
      <xdr:nvSpPr>
        <xdr:cNvPr id="679" name="テキスト ボックス 678"/>
        <xdr:cNvSpPr txBox="1"/>
      </xdr:nvSpPr>
      <xdr:spPr>
        <a:xfrm>
          <a:off x="15163311" y="1659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84967</xdr:rowOff>
    </xdr:from>
    <xdr:to>
      <xdr:col>21</xdr:col>
      <xdr:colOff>161925</xdr:colOff>
      <xdr:row>99</xdr:row>
      <xdr:rowOff>4156</xdr:rowOff>
    </xdr:to>
    <xdr:cxnSp macro="">
      <xdr:nvCxnSpPr>
        <xdr:cNvPr id="680" name="直線コネクタ 679"/>
        <xdr:cNvCxnSpPr/>
      </xdr:nvCxnSpPr>
      <xdr:spPr>
        <a:xfrm flipV="1">
          <a:off x="13703300" y="16887067"/>
          <a:ext cx="889000" cy="9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54611</xdr:rowOff>
    </xdr:from>
    <xdr:to>
      <xdr:col>21</xdr:col>
      <xdr:colOff>212725</xdr:colOff>
      <xdr:row>97</xdr:row>
      <xdr:rowOff>156211</xdr:rowOff>
    </xdr:to>
    <xdr:sp macro="" textlink="">
      <xdr:nvSpPr>
        <xdr:cNvPr id="681" name="フローチャート : 判断 680"/>
        <xdr:cNvSpPr/>
      </xdr:nvSpPr>
      <xdr:spPr>
        <a:xfrm>
          <a:off x="14541500" y="1668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96</xdr:row>
      <xdr:rowOff>1288</xdr:rowOff>
    </xdr:from>
    <xdr:ext cx="534377" cy="259045"/>
    <xdr:sp macro="" textlink="">
      <xdr:nvSpPr>
        <xdr:cNvPr id="682" name="テキスト ボックス 681"/>
        <xdr:cNvSpPr txBox="1"/>
      </xdr:nvSpPr>
      <xdr:spPr>
        <a:xfrm>
          <a:off x="14290186" y="167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117951</xdr:rowOff>
    </xdr:from>
    <xdr:to>
      <xdr:col>19</xdr:col>
      <xdr:colOff>644525</xdr:colOff>
      <xdr:row>99</xdr:row>
      <xdr:rowOff>4156</xdr:rowOff>
    </xdr:to>
    <xdr:cxnSp macro="">
      <xdr:nvCxnSpPr>
        <xdr:cNvPr id="683" name="直線コネクタ 682"/>
        <xdr:cNvCxnSpPr/>
      </xdr:nvCxnSpPr>
      <xdr:spPr>
        <a:xfrm>
          <a:off x="12814300" y="16920051"/>
          <a:ext cx="8890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36796</xdr:rowOff>
    </xdr:from>
    <xdr:to>
      <xdr:col>20</xdr:col>
      <xdr:colOff>9525</xdr:colOff>
      <xdr:row>97</xdr:row>
      <xdr:rowOff>138396</xdr:rowOff>
    </xdr:to>
    <xdr:sp macro="" textlink="">
      <xdr:nvSpPr>
        <xdr:cNvPr id="684" name="フローチャート : 判断 683"/>
        <xdr:cNvSpPr/>
      </xdr:nvSpPr>
      <xdr:spPr>
        <a:xfrm>
          <a:off x="13652500" y="1666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95</xdr:row>
      <xdr:rowOff>164448</xdr:rowOff>
    </xdr:from>
    <xdr:ext cx="534377" cy="259045"/>
    <xdr:sp macro="" textlink="">
      <xdr:nvSpPr>
        <xdr:cNvPr id="685" name="テキスト ボックス 684"/>
        <xdr:cNvSpPr txBox="1"/>
      </xdr:nvSpPr>
      <xdr:spPr>
        <a:xfrm>
          <a:off x="13394836" y="1675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99301</xdr:rowOff>
    </xdr:from>
    <xdr:to>
      <xdr:col>18</xdr:col>
      <xdr:colOff>492125</xdr:colOff>
      <xdr:row>98</xdr:row>
      <xdr:rowOff>29451</xdr:rowOff>
    </xdr:to>
    <xdr:sp macro="" textlink="">
      <xdr:nvSpPr>
        <xdr:cNvPr id="686" name="フローチャート : 判断 685"/>
        <xdr:cNvSpPr/>
      </xdr:nvSpPr>
      <xdr:spPr>
        <a:xfrm>
          <a:off x="12763500" y="1672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96</xdr:row>
      <xdr:rowOff>45978</xdr:rowOff>
    </xdr:from>
    <xdr:ext cx="534377" cy="259045"/>
    <xdr:sp macro="" textlink="">
      <xdr:nvSpPr>
        <xdr:cNvPr id="687" name="テキスト ボックス 686"/>
        <xdr:cNvSpPr txBox="1"/>
      </xdr:nvSpPr>
      <xdr:spPr>
        <a:xfrm>
          <a:off x="12509011" y="168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4040</xdr:rowOff>
    </xdr:from>
    <xdr:to>
      <xdr:col>23</xdr:col>
      <xdr:colOff>568325</xdr:colOff>
      <xdr:row>98</xdr:row>
      <xdr:rowOff>105640</xdr:rowOff>
    </xdr:to>
    <xdr:sp macro="" textlink="">
      <xdr:nvSpPr>
        <xdr:cNvPr id="693" name="円/楕円 692"/>
        <xdr:cNvSpPr/>
      </xdr:nvSpPr>
      <xdr:spPr>
        <a:xfrm>
          <a:off x="16268700" y="168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163442</xdr:rowOff>
    </xdr:from>
    <xdr:ext cx="534377" cy="259045"/>
    <xdr:sp macro="" textlink="">
      <xdr:nvSpPr>
        <xdr:cNvPr id="694" name="積立金該当値テキスト"/>
        <xdr:cNvSpPr txBox="1"/>
      </xdr:nvSpPr>
      <xdr:spPr>
        <a:xfrm>
          <a:off x="16316325" y="171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69893</xdr:rowOff>
    </xdr:from>
    <xdr:to>
      <xdr:col>22</xdr:col>
      <xdr:colOff>415925</xdr:colOff>
      <xdr:row>99</xdr:row>
      <xdr:rowOff>43</xdr:rowOff>
    </xdr:to>
    <xdr:sp macro="" textlink="">
      <xdr:nvSpPr>
        <xdr:cNvPr id="695" name="円/楕円 694"/>
        <xdr:cNvSpPr/>
      </xdr:nvSpPr>
      <xdr:spPr>
        <a:xfrm>
          <a:off x="15430500" y="168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120727</xdr:colOff>
      <xdr:row>98</xdr:row>
      <xdr:rowOff>162620</xdr:rowOff>
    </xdr:from>
    <xdr:ext cx="469744" cy="259045"/>
    <xdr:sp macro="" textlink="">
      <xdr:nvSpPr>
        <xdr:cNvPr id="696" name="テキスト ボックス 695"/>
        <xdr:cNvSpPr txBox="1"/>
      </xdr:nvSpPr>
      <xdr:spPr>
        <a:xfrm>
          <a:off x="15186102" y="1727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34167</xdr:rowOff>
    </xdr:from>
    <xdr:to>
      <xdr:col>21</xdr:col>
      <xdr:colOff>212725</xdr:colOff>
      <xdr:row>98</xdr:row>
      <xdr:rowOff>135767</xdr:rowOff>
    </xdr:to>
    <xdr:sp macro="" textlink="">
      <xdr:nvSpPr>
        <xdr:cNvPr id="697" name="円/楕円 696"/>
        <xdr:cNvSpPr/>
      </xdr:nvSpPr>
      <xdr:spPr>
        <a:xfrm>
          <a:off x="14541500" y="168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98</xdr:row>
      <xdr:rowOff>126894</xdr:rowOff>
    </xdr:from>
    <xdr:ext cx="534377" cy="259045"/>
    <xdr:sp macro="" textlink="">
      <xdr:nvSpPr>
        <xdr:cNvPr id="698" name="テキスト ボックス 697"/>
        <xdr:cNvSpPr txBox="1"/>
      </xdr:nvSpPr>
      <xdr:spPr>
        <a:xfrm>
          <a:off x="14290186" y="1724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124806</xdr:rowOff>
    </xdr:from>
    <xdr:to>
      <xdr:col>20</xdr:col>
      <xdr:colOff>9525</xdr:colOff>
      <xdr:row>99</xdr:row>
      <xdr:rowOff>54956</xdr:rowOff>
    </xdr:to>
    <xdr:sp macro="" textlink="">
      <xdr:nvSpPr>
        <xdr:cNvPr id="699" name="円/楕円 698"/>
        <xdr:cNvSpPr/>
      </xdr:nvSpPr>
      <xdr:spPr>
        <a:xfrm>
          <a:off x="13652500" y="169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99</xdr:row>
      <xdr:rowOff>46083</xdr:rowOff>
    </xdr:from>
    <xdr:ext cx="469744" cy="259045"/>
    <xdr:sp macro="" textlink="">
      <xdr:nvSpPr>
        <xdr:cNvPr id="700" name="テキスト ボックス 699"/>
        <xdr:cNvSpPr txBox="1"/>
      </xdr:nvSpPr>
      <xdr:spPr>
        <a:xfrm>
          <a:off x="13427152" y="1733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67151</xdr:rowOff>
    </xdr:from>
    <xdr:to>
      <xdr:col>18</xdr:col>
      <xdr:colOff>492125</xdr:colOff>
      <xdr:row>98</xdr:row>
      <xdr:rowOff>168751</xdr:rowOff>
    </xdr:to>
    <xdr:sp macro="" textlink="">
      <xdr:nvSpPr>
        <xdr:cNvPr id="701" name="円/楕円 700"/>
        <xdr:cNvSpPr/>
      </xdr:nvSpPr>
      <xdr:spPr>
        <a:xfrm>
          <a:off x="12763500" y="168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98</xdr:row>
      <xdr:rowOff>159878</xdr:rowOff>
    </xdr:from>
    <xdr:ext cx="469744" cy="259045"/>
    <xdr:sp macro="" textlink="">
      <xdr:nvSpPr>
        <xdr:cNvPr id="702" name="テキスト ボックス 701"/>
        <xdr:cNvSpPr txBox="1"/>
      </xdr:nvSpPr>
      <xdr:spPr>
        <a:xfrm>
          <a:off x="12541327" y="1727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400050</xdr:colOff>
      <xdr:row>27</xdr:row>
      <xdr:rowOff>15875</xdr:rowOff>
    </xdr:from>
    <xdr:ext cx="349839" cy="225703"/>
    <xdr:sp macro="" textlink="">
      <xdr:nvSpPr>
        <xdr:cNvPr id="711" name="テキスト ボックス 710"/>
        <xdr:cNvSpPr txBox="1"/>
      </xdr:nvSpPr>
      <xdr:spPr>
        <a:xfrm>
          <a:off x="18195925" y="4730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170314</xdr:colOff>
      <xdr:row>38</xdr:row>
      <xdr:rowOff>128105</xdr:rowOff>
    </xdr:from>
    <xdr:ext cx="248786" cy="259045"/>
    <xdr:sp macro="" textlink="">
      <xdr:nvSpPr>
        <xdr:cNvPr id="714" name="テキスト ボックス 713"/>
        <xdr:cNvSpPr txBox="1"/>
      </xdr:nvSpPr>
      <xdr:spPr>
        <a:xfrm>
          <a:off x="17966189" y="6763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80" cy="259045"/>
    <xdr:sp macro="" textlink="">
      <xdr:nvSpPr>
        <xdr:cNvPr id="716" name="テキスト ボックス 715"/>
        <xdr:cNvSpPr txBox="1"/>
      </xdr:nvSpPr>
      <xdr:spPr>
        <a:xfrm>
          <a:off x="17760496" y="6430934"/>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80" cy="259045"/>
    <xdr:sp macro="" textlink="">
      <xdr:nvSpPr>
        <xdr:cNvPr id="718" name="テキスト ボックス 717"/>
        <xdr:cNvSpPr txBox="1"/>
      </xdr:nvSpPr>
      <xdr:spPr>
        <a:xfrm>
          <a:off x="17760496" y="6098013"/>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15166</xdr:rowOff>
    </xdr:from>
    <xdr:ext cx="467180" cy="259045"/>
    <xdr:sp macro="" textlink="">
      <xdr:nvSpPr>
        <xdr:cNvPr id="720" name="テキスト ボックス 719"/>
        <xdr:cNvSpPr txBox="1"/>
      </xdr:nvSpPr>
      <xdr:spPr>
        <a:xfrm>
          <a:off x="17760496" y="5777791"/>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31</xdr:row>
      <xdr:rowOff>21970</xdr:rowOff>
    </xdr:from>
    <xdr:ext cx="531299" cy="259045"/>
    <xdr:sp macro="" textlink="">
      <xdr:nvSpPr>
        <xdr:cNvPr id="722" name="テキスト ボックス 721"/>
        <xdr:cNvSpPr txBox="1"/>
      </xdr:nvSpPr>
      <xdr:spPr>
        <a:xfrm>
          <a:off x="17705901" y="543534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29</xdr:row>
      <xdr:rowOff>28774</xdr:rowOff>
    </xdr:from>
    <xdr:ext cx="531299" cy="259045"/>
    <xdr:sp macro="" textlink="">
      <xdr:nvSpPr>
        <xdr:cNvPr id="724" name="テキスト ボックス 723"/>
        <xdr:cNvSpPr txBox="1"/>
      </xdr:nvSpPr>
      <xdr:spPr>
        <a:xfrm>
          <a:off x="17705901" y="50928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27</xdr:row>
      <xdr:rowOff>64152</xdr:rowOff>
    </xdr:from>
    <xdr:ext cx="531299" cy="259045"/>
    <xdr:sp macro="" textlink="">
      <xdr:nvSpPr>
        <xdr:cNvPr id="726" name="テキスト ボックス 725"/>
        <xdr:cNvSpPr txBox="1"/>
      </xdr:nvSpPr>
      <xdr:spPr>
        <a:xfrm>
          <a:off x="17705901" y="477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8" name="直線コネクタ 727"/>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112230</xdr:rowOff>
    </xdr:from>
    <xdr:ext cx="249299" cy="259045"/>
    <xdr:sp macro="" textlink="">
      <xdr:nvSpPr>
        <xdr:cNvPr id="729" name="投資及び出資金最小値テキスト"/>
        <xdr:cNvSpPr txBox="1"/>
      </xdr:nvSpPr>
      <xdr:spPr>
        <a:xfrm>
          <a:off x="22129750" y="6922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31" name="投資及び出資金最大値テキスト"/>
        <xdr:cNvSpPr txBox="1"/>
      </xdr:nvSpPr>
      <xdr:spPr>
        <a:xfrm>
          <a:off x="22129750" y="52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2" name="直線コネクタ 731"/>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4" name="投資及び出資金平均値テキスト"/>
        <xdr:cNvSpPr txBox="1"/>
      </xdr:nvSpPr>
      <xdr:spPr>
        <a:xfrm>
          <a:off x="22129750" y="6453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5" name="フローチャート : 判断 734"/>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7" name="フローチャート : 判断 736"/>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495377</xdr:colOff>
      <xdr:row>36</xdr:row>
      <xdr:rowOff>118091</xdr:rowOff>
    </xdr:from>
    <xdr:ext cx="469744" cy="259045"/>
    <xdr:sp macro="" textlink="">
      <xdr:nvSpPr>
        <xdr:cNvPr id="738" name="テキスト ボックス 737"/>
        <xdr:cNvSpPr txBox="1"/>
      </xdr:nvSpPr>
      <xdr:spPr>
        <a:xfrm>
          <a:off x="21021752" y="640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163358</xdr:rowOff>
    </xdr:from>
    <xdr:to>
      <xdr:col>29</xdr:col>
      <xdr:colOff>568325</xdr:colOff>
      <xdr:row>39</xdr:row>
      <xdr:rowOff>93508</xdr:rowOff>
    </xdr:to>
    <xdr:sp macro="" textlink="">
      <xdr:nvSpPr>
        <xdr:cNvPr id="740" name="フローチャート : 判断 739"/>
        <xdr:cNvSpPr/>
      </xdr:nvSpPr>
      <xdr:spPr>
        <a:xfrm>
          <a:off x="20383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318717</xdr:colOff>
      <xdr:row>37</xdr:row>
      <xdr:rowOff>110035</xdr:rowOff>
    </xdr:from>
    <xdr:ext cx="378566" cy="259045"/>
    <xdr:sp macro="" textlink="">
      <xdr:nvSpPr>
        <xdr:cNvPr id="741" name="テキスト ボックス 740"/>
        <xdr:cNvSpPr txBox="1"/>
      </xdr:nvSpPr>
      <xdr:spPr>
        <a:xfrm>
          <a:off x="20162467" y="657116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51417</xdr:rowOff>
    </xdr:from>
    <xdr:to>
      <xdr:col>28</xdr:col>
      <xdr:colOff>314325</xdr:colOff>
      <xdr:row>39</xdr:row>
      <xdr:rowOff>98878</xdr:rowOff>
    </xdr:to>
    <xdr:cxnSp macro="">
      <xdr:nvCxnSpPr>
        <xdr:cNvPr id="742" name="直線コネクタ 741"/>
        <xdr:cNvCxnSpPr/>
      </xdr:nvCxnSpPr>
      <xdr:spPr>
        <a:xfrm>
          <a:off x="18656300" y="6737967"/>
          <a:ext cx="889000" cy="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127762</xdr:rowOff>
    </xdr:from>
    <xdr:to>
      <xdr:col>28</xdr:col>
      <xdr:colOff>365125</xdr:colOff>
      <xdr:row>39</xdr:row>
      <xdr:rowOff>57912</xdr:rowOff>
    </xdr:to>
    <xdr:sp macro="" textlink="">
      <xdr:nvSpPr>
        <xdr:cNvPr id="743" name="フローチャート : 判断 742"/>
        <xdr:cNvSpPr/>
      </xdr:nvSpPr>
      <xdr:spPr>
        <a:xfrm>
          <a:off x="19494500" y="66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37</xdr:row>
      <xdr:rowOff>74439</xdr:rowOff>
    </xdr:from>
    <xdr:ext cx="378566" cy="259045"/>
    <xdr:sp macro="" textlink="">
      <xdr:nvSpPr>
        <xdr:cNvPr id="744" name="テキスト ボックス 743"/>
        <xdr:cNvSpPr txBox="1"/>
      </xdr:nvSpPr>
      <xdr:spPr>
        <a:xfrm>
          <a:off x="19286167" y="653556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148227</xdr:rowOff>
    </xdr:from>
    <xdr:to>
      <xdr:col>27</xdr:col>
      <xdr:colOff>161925</xdr:colOff>
      <xdr:row>39</xdr:row>
      <xdr:rowOff>78377</xdr:rowOff>
    </xdr:to>
    <xdr:sp macro="" textlink="">
      <xdr:nvSpPr>
        <xdr:cNvPr id="745" name="フローチャート : 判断 744"/>
        <xdr:cNvSpPr/>
      </xdr:nvSpPr>
      <xdr:spPr>
        <a:xfrm>
          <a:off x="18605500" y="66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598117</xdr:colOff>
      <xdr:row>37</xdr:row>
      <xdr:rowOff>94904</xdr:rowOff>
    </xdr:from>
    <xdr:ext cx="378566" cy="259045"/>
    <xdr:sp macro="" textlink="">
      <xdr:nvSpPr>
        <xdr:cNvPr id="746" name="テキスト ボックス 745"/>
        <xdr:cNvSpPr txBox="1"/>
      </xdr:nvSpPr>
      <xdr:spPr>
        <a:xfrm>
          <a:off x="18393992" y="655602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2" name="円/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124930</xdr:rowOff>
    </xdr:from>
    <xdr:ext cx="249299" cy="259045"/>
    <xdr:sp macro="" textlink="">
      <xdr:nvSpPr>
        <xdr:cNvPr id="753" name="投資及び出資金該当値テキスト"/>
        <xdr:cNvSpPr txBox="1"/>
      </xdr:nvSpPr>
      <xdr:spPr>
        <a:xfrm>
          <a:off x="22129750" y="67606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4" name="円/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140805</xdr:rowOff>
    </xdr:from>
    <xdr:ext cx="249300" cy="259045"/>
    <xdr:sp macro="" textlink="">
      <xdr:nvSpPr>
        <xdr:cNvPr id="755" name="テキスト ボックス 754"/>
        <xdr:cNvSpPr txBox="1"/>
      </xdr:nvSpPr>
      <xdr:spPr>
        <a:xfrm>
          <a:off x="21122449" y="6951180"/>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6" name="円/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402399</xdr:colOff>
      <xdr:row>39</xdr:row>
      <xdr:rowOff>140805</xdr:rowOff>
    </xdr:from>
    <xdr:ext cx="249299" cy="259045"/>
    <xdr:sp macro="" textlink="">
      <xdr:nvSpPr>
        <xdr:cNvPr id="757" name="テキスト ボックス 756"/>
        <xdr:cNvSpPr txBox="1"/>
      </xdr:nvSpPr>
      <xdr:spPr>
        <a:xfrm>
          <a:off x="20246149" y="69511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8" name="円/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140805</xdr:rowOff>
    </xdr:from>
    <xdr:ext cx="249300" cy="259045"/>
    <xdr:sp macro="" textlink="">
      <xdr:nvSpPr>
        <xdr:cNvPr id="759" name="テキスト ボックス 758"/>
        <xdr:cNvSpPr txBox="1"/>
      </xdr:nvSpPr>
      <xdr:spPr>
        <a:xfrm>
          <a:off x="19350799" y="6951180"/>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617</xdr:rowOff>
    </xdr:from>
    <xdr:to>
      <xdr:col>27</xdr:col>
      <xdr:colOff>161925</xdr:colOff>
      <xdr:row>39</xdr:row>
      <xdr:rowOff>102217</xdr:rowOff>
    </xdr:to>
    <xdr:sp macro="" textlink="">
      <xdr:nvSpPr>
        <xdr:cNvPr id="760" name="円/楕円 759"/>
        <xdr:cNvSpPr/>
      </xdr:nvSpPr>
      <xdr:spPr>
        <a:xfrm>
          <a:off x="18605500" y="66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598117</xdr:colOff>
      <xdr:row>39</xdr:row>
      <xdr:rowOff>93344</xdr:rowOff>
    </xdr:from>
    <xdr:ext cx="378566" cy="259045"/>
    <xdr:sp macro="" textlink="">
      <xdr:nvSpPr>
        <xdr:cNvPr id="761" name="テキスト ボックス 760"/>
        <xdr:cNvSpPr txBox="1"/>
      </xdr:nvSpPr>
      <xdr:spPr>
        <a:xfrm>
          <a:off x="18393992" y="690371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400050</xdr:colOff>
      <xdr:row>47</xdr:row>
      <xdr:rowOff>15875</xdr:rowOff>
    </xdr:from>
    <xdr:ext cx="349839" cy="225703"/>
    <xdr:sp macro="" textlink="">
      <xdr:nvSpPr>
        <xdr:cNvPr id="770" name="テキスト ボックス 769"/>
        <xdr:cNvSpPr txBox="1"/>
      </xdr:nvSpPr>
      <xdr:spPr>
        <a:xfrm>
          <a:off x="18195925" y="8223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170314</xdr:colOff>
      <xdr:row>57</xdr:row>
      <xdr:rowOff>168927</xdr:rowOff>
    </xdr:from>
    <xdr:ext cx="248786" cy="259045"/>
    <xdr:sp macro="" textlink="">
      <xdr:nvSpPr>
        <xdr:cNvPr id="773" name="テキスト ボックス 772"/>
        <xdr:cNvSpPr txBox="1"/>
      </xdr:nvSpPr>
      <xdr:spPr>
        <a:xfrm>
          <a:off x="17966189" y="101225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55</xdr:row>
      <xdr:rowOff>64152</xdr:rowOff>
    </xdr:from>
    <xdr:ext cx="531299" cy="259045"/>
    <xdr:sp macro="" textlink="">
      <xdr:nvSpPr>
        <xdr:cNvPr id="775" name="テキスト ボックス 774"/>
        <xdr:cNvSpPr txBox="1"/>
      </xdr:nvSpPr>
      <xdr:spPr>
        <a:xfrm>
          <a:off x="17705901" y="966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52</xdr:row>
      <xdr:rowOff>111777</xdr:rowOff>
    </xdr:from>
    <xdr:ext cx="531299" cy="259045"/>
    <xdr:sp macro="" textlink="">
      <xdr:nvSpPr>
        <xdr:cNvPr id="777" name="テキスト ボックス 776"/>
        <xdr:cNvSpPr txBox="1"/>
      </xdr:nvSpPr>
      <xdr:spPr>
        <a:xfrm>
          <a:off x="17705901" y="919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50</xdr:row>
      <xdr:rowOff>3827</xdr:rowOff>
    </xdr:from>
    <xdr:ext cx="531299" cy="259045"/>
    <xdr:sp macro="" textlink="">
      <xdr:nvSpPr>
        <xdr:cNvPr id="779" name="テキスト ボックス 778"/>
        <xdr:cNvSpPr txBox="1"/>
      </xdr:nvSpPr>
      <xdr:spPr>
        <a:xfrm>
          <a:off x="17705901" y="8735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47</xdr:row>
      <xdr:rowOff>64152</xdr:rowOff>
    </xdr:from>
    <xdr:ext cx="531299" cy="259045"/>
    <xdr:sp macro="" textlink="">
      <xdr:nvSpPr>
        <xdr:cNvPr id="781" name="テキスト ボックス 780"/>
        <xdr:cNvSpPr txBox="1"/>
      </xdr:nvSpPr>
      <xdr:spPr>
        <a:xfrm>
          <a:off x="17705901" y="827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3" name="直線コネクタ 782"/>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4" name="貸付金最小値テキスト"/>
        <xdr:cNvSpPr txBox="1"/>
      </xdr:nvSpPr>
      <xdr:spPr>
        <a:xfrm>
          <a:off x="22129750" y="10271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65224</xdr:rowOff>
    </xdr:from>
    <xdr:ext cx="534377" cy="259045"/>
    <xdr:sp macro="" textlink="">
      <xdr:nvSpPr>
        <xdr:cNvPr id="786" name="貸付金最大値テキスト"/>
        <xdr:cNvSpPr txBox="1"/>
      </xdr:nvSpPr>
      <xdr:spPr>
        <a:xfrm>
          <a:off x="22129750" y="87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7" name="直線コネクタ 786"/>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88448</xdr:rowOff>
    </xdr:from>
    <xdr:to>
      <xdr:col>32</xdr:col>
      <xdr:colOff>187325</xdr:colOff>
      <xdr:row>58</xdr:row>
      <xdr:rowOff>89179</xdr:rowOff>
    </xdr:to>
    <xdr:cxnSp macro="">
      <xdr:nvCxnSpPr>
        <xdr:cNvPr id="788" name="直線コネクタ 787"/>
        <xdr:cNvCxnSpPr/>
      </xdr:nvCxnSpPr>
      <xdr:spPr>
        <a:xfrm flipV="1">
          <a:off x="21323300" y="10032548"/>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9" name="貸付金平均値テキスト"/>
        <xdr:cNvSpPr txBox="1"/>
      </xdr:nvSpPr>
      <xdr:spPr>
        <a:xfrm>
          <a:off x="22129750" y="9890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90" name="フローチャート : 判断 789"/>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58</xdr:row>
      <xdr:rowOff>89179</xdr:rowOff>
    </xdr:from>
    <xdr:to>
      <xdr:col>31</xdr:col>
      <xdr:colOff>34925</xdr:colOff>
      <xdr:row>58</xdr:row>
      <xdr:rowOff>90322</xdr:rowOff>
    </xdr:to>
    <xdr:cxnSp macro="">
      <xdr:nvCxnSpPr>
        <xdr:cNvPr id="791" name="直線コネクタ 790"/>
        <xdr:cNvCxnSpPr/>
      </xdr:nvCxnSpPr>
      <xdr:spPr>
        <a:xfrm flipV="1">
          <a:off x="20434300" y="100332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2" name="フローチャート : 判断 791"/>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495377</xdr:colOff>
      <xdr:row>56</xdr:row>
      <xdr:rowOff>71025</xdr:rowOff>
    </xdr:from>
    <xdr:ext cx="469744" cy="259045"/>
    <xdr:sp macro="" textlink="">
      <xdr:nvSpPr>
        <xdr:cNvPr id="793" name="テキスト ボックス 792"/>
        <xdr:cNvSpPr txBox="1"/>
      </xdr:nvSpPr>
      <xdr:spPr>
        <a:xfrm>
          <a:off x="21021752" y="985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90322</xdr:rowOff>
    </xdr:from>
    <xdr:to>
      <xdr:col>29</xdr:col>
      <xdr:colOff>517525</xdr:colOff>
      <xdr:row>58</xdr:row>
      <xdr:rowOff>91146</xdr:rowOff>
    </xdr:to>
    <xdr:cxnSp macro="">
      <xdr:nvCxnSpPr>
        <xdr:cNvPr id="794" name="直線コネクタ 793"/>
        <xdr:cNvCxnSpPr/>
      </xdr:nvCxnSpPr>
      <xdr:spPr>
        <a:xfrm flipV="1">
          <a:off x="19545300" y="10034422"/>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8067</xdr:rowOff>
    </xdr:from>
    <xdr:to>
      <xdr:col>29</xdr:col>
      <xdr:colOff>568325</xdr:colOff>
      <xdr:row>57</xdr:row>
      <xdr:rowOff>109667</xdr:rowOff>
    </xdr:to>
    <xdr:sp macro="" textlink="">
      <xdr:nvSpPr>
        <xdr:cNvPr id="795" name="フローチャート : 判断 794"/>
        <xdr:cNvSpPr/>
      </xdr:nvSpPr>
      <xdr:spPr>
        <a:xfrm>
          <a:off x="20383500" y="97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55</xdr:row>
      <xdr:rowOff>126194</xdr:rowOff>
    </xdr:from>
    <xdr:ext cx="469744" cy="259045"/>
    <xdr:sp macro="" textlink="">
      <xdr:nvSpPr>
        <xdr:cNvPr id="796" name="テキスト ボックス 795"/>
        <xdr:cNvSpPr txBox="1"/>
      </xdr:nvSpPr>
      <xdr:spPr>
        <a:xfrm>
          <a:off x="20126402" y="973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91146</xdr:rowOff>
    </xdr:from>
    <xdr:to>
      <xdr:col>28</xdr:col>
      <xdr:colOff>314325</xdr:colOff>
      <xdr:row>58</xdr:row>
      <xdr:rowOff>97180</xdr:rowOff>
    </xdr:to>
    <xdr:cxnSp macro="">
      <xdr:nvCxnSpPr>
        <xdr:cNvPr id="797" name="直線コネクタ 796"/>
        <xdr:cNvCxnSpPr/>
      </xdr:nvCxnSpPr>
      <xdr:spPr>
        <a:xfrm flipV="1">
          <a:off x="18656300" y="10035246"/>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2718</xdr:rowOff>
    </xdr:from>
    <xdr:to>
      <xdr:col>28</xdr:col>
      <xdr:colOff>365125</xdr:colOff>
      <xdr:row>57</xdr:row>
      <xdr:rowOff>104318</xdr:rowOff>
    </xdr:to>
    <xdr:sp macro="" textlink="">
      <xdr:nvSpPr>
        <xdr:cNvPr id="798" name="フローチャート : 判断 797"/>
        <xdr:cNvSpPr/>
      </xdr:nvSpPr>
      <xdr:spPr>
        <a:xfrm>
          <a:off x="19494500" y="977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55</xdr:row>
      <xdr:rowOff>120845</xdr:rowOff>
    </xdr:from>
    <xdr:ext cx="469744" cy="259045"/>
    <xdr:sp macro="" textlink="">
      <xdr:nvSpPr>
        <xdr:cNvPr id="799" name="テキスト ボックス 798"/>
        <xdr:cNvSpPr txBox="1"/>
      </xdr:nvSpPr>
      <xdr:spPr>
        <a:xfrm>
          <a:off x="19240577"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10582</xdr:rowOff>
    </xdr:from>
    <xdr:to>
      <xdr:col>27</xdr:col>
      <xdr:colOff>161925</xdr:colOff>
      <xdr:row>57</xdr:row>
      <xdr:rowOff>112182</xdr:rowOff>
    </xdr:to>
    <xdr:sp macro="" textlink="">
      <xdr:nvSpPr>
        <xdr:cNvPr id="800" name="フローチャート : 判断 799"/>
        <xdr:cNvSpPr/>
      </xdr:nvSpPr>
      <xdr:spPr>
        <a:xfrm>
          <a:off x="18605500" y="9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552527</xdr:colOff>
      <xdr:row>55</xdr:row>
      <xdr:rowOff>119184</xdr:rowOff>
    </xdr:from>
    <xdr:ext cx="469744" cy="259045"/>
    <xdr:sp macro="" textlink="">
      <xdr:nvSpPr>
        <xdr:cNvPr id="801" name="テキスト ボックス 800"/>
        <xdr:cNvSpPr txBox="1"/>
      </xdr:nvSpPr>
      <xdr:spPr>
        <a:xfrm>
          <a:off x="18348402" y="97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37648</xdr:rowOff>
    </xdr:from>
    <xdr:to>
      <xdr:col>32</xdr:col>
      <xdr:colOff>238125</xdr:colOff>
      <xdr:row>58</xdr:row>
      <xdr:rowOff>139248</xdr:rowOff>
    </xdr:to>
    <xdr:sp macro="" textlink="">
      <xdr:nvSpPr>
        <xdr:cNvPr id="807" name="円/楕円 806"/>
        <xdr:cNvSpPr/>
      </xdr:nvSpPr>
      <xdr:spPr>
        <a:xfrm>
          <a:off x="22110700" y="99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57</xdr:row>
      <xdr:rowOff>124025</xdr:rowOff>
    </xdr:from>
    <xdr:ext cx="469744" cy="259045"/>
    <xdr:sp macro="" textlink="">
      <xdr:nvSpPr>
        <xdr:cNvPr id="808" name="貸付金該当値テキスト"/>
        <xdr:cNvSpPr txBox="1"/>
      </xdr:nvSpPr>
      <xdr:spPr>
        <a:xfrm>
          <a:off x="22129750" y="1007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38379</xdr:rowOff>
    </xdr:from>
    <xdr:to>
      <xdr:col>31</xdr:col>
      <xdr:colOff>85725</xdr:colOff>
      <xdr:row>58</xdr:row>
      <xdr:rowOff>139979</xdr:rowOff>
    </xdr:to>
    <xdr:sp macro="" textlink="">
      <xdr:nvSpPr>
        <xdr:cNvPr id="809" name="円/楕円 808"/>
        <xdr:cNvSpPr/>
      </xdr:nvSpPr>
      <xdr:spPr>
        <a:xfrm>
          <a:off x="21272500" y="99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495377</xdr:colOff>
      <xdr:row>58</xdr:row>
      <xdr:rowOff>121581</xdr:rowOff>
    </xdr:from>
    <xdr:ext cx="469744" cy="259045"/>
    <xdr:sp macro="" textlink="">
      <xdr:nvSpPr>
        <xdr:cNvPr id="810" name="テキスト ボックス 809"/>
        <xdr:cNvSpPr txBox="1"/>
      </xdr:nvSpPr>
      <xdr:spPr>
        <a:xfrm>
          <a:off x="21021752" y="102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39522</xdr:rowOff>
    </xdr:from>
    <xdr:to>
      <xdr:col>29</xdr:col>
      <xdr:colOff>568325</xdr:colOff>
      <xdr:row>58</xdr:row>
      <xdr:rowOff>141122</xdr:rowOff>
    </xdr:to>
    <xdr:sp macro="" textlink="">
      <xdr:nvSpPr>
        <xdr:cNvPr id="811" name="円/楕円 810"/>
        <xdr:cNvSpPr/>
      </xdr:nvSpPr>
      <xdr:spPr>
        <a:xfrm>
          <a:off x="20383500" y="99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58</xdr:row>
      <xdr:rowOff>122724</xdr:rowOff>
    </xdr:from>
    <xdr:ext cx="469744" cy="259045"/>
    <xdr:sp macro="" textlink="">
      <xdr:nvSpPr>
        <xdr:cNvPr id="812" name="テキスト ボックス 811"/>
        <xdr:cNvSpPr txBox="1"/>
      </xdr:nvSpPr>
      <xdr:spPr>
        <a:xfrm>
          <a:off x="20126402" y="1025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40346</xdr:rowOff>
    </xdr:from>
    <xdr:to>
      <xdr:col>28</xdr:col>
      <xdr:colOff>365125</xdr:colOff>
      <xdr:row>58</xdr:row>
      <xdr:rowOff>141946</xdr:rowOff>
    </xdr:to>
    <xdr:sp macro="" textlink="">
      <xdr:nvSpPr>
        <xdr:cNvPr id="813" name="円/楕円 812"/>
        <xdr:cNvSpPr/>
      </xdr:nvSpPr>
      <xdr:spPr>
        <a:xfrm>
          <a:off x="19494500" y="99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58</xdr:row>
      <xdr:rowOff>123548</xdr:rowOff>
    </xdr:from>
    <xdr:ext cx="469744" cy="259045"/>
    <xdr:sp macro="" textlink="">
      <xdr:nvSpPr>
        <xdr:cNvPr id="814" name="テキスト ボックス 813"/>
        <xdr:cNvSpPr txBox="1"/>
      </xdr:nvSpPr>
      <xdr:spPr>
        <a:xfrm>
          <a:off x="19240577" y="1025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46380</xdr:rowOff>
    </xdr:from>
    <xdr:to>
      <xdr:col>27</xdr:col>
      <xdr:colOff>161925</xdr:colOff>
      <xdr:row>58</xdr:row>
      <xdr:rowOff>147980</xdr:rowOff>
    </xdr:to>
    <xdr:sp macro="" textlink="">
      <xdr:nvSpPr>
        <xdr:cNvPr id="815" name="円/楕円 814"/>
        <xdr:cNvSpPr/>
      </xdr:nvSpPr>
      <xdr:spPr>
        <a:xfrm>
          <a:off x="186055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598117</xdr:colOff>
      <xdr:row>58</xdr:row>
      <xdr:rowOff>139107</xdr:rowOff>
    </xdr:from>
    <xdr:ext cx="378566" cy="259045"/>
    <xdr:sp macro="" textlink="">
      <xdr:nvSpPr>
        <xdr:cNvPr id="816" name="テキスト ボックス 815"/>
        <xdr:cNvSpPr txBox="1"/>
      </xdr:nvSpPr>
      <xdr:spPr>
        <a:xfrm>
          <a:off x="18393992" y="1026735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400050</xdr:colOff>
      <xdr:row>67</xdr:row>
      <xdr:rowOff>15875</xdr:rowOff>
    </xdr:from>
    <xdr:ext cx="349839" cy="225703"/>
    <xdr:sp macro="" textlink="">
      <xdr:nvSpPr>
        <xdr:cNvPr id="825" name="テキスト ボックス 824"/>
        <xdr:cNvSpPr txBox="1"/>
      </xdr:nvSpPr>
      <xdr:spPr>
        <a:xfrm>
          <a:off x="18195925" y="11715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80</xdr:row>
      <xdr:rowOff>111777</xdr:rowOff>
    </xdr:from>
    <xdr:ext cx="531299" cy="259045"/>
    <xdr:sp macro="" textlink="">
      <xdr:nvSpPr>
        <xdr:cNvPr id="827" name="テキスト ボックス 826"/>
        <xdr:cNvSpPr txBox="1"/>
      </xdr:nvSpPr>
      <xdr:spPr>
        <a:xfrm>
          <a:off x="17705901" y="1408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78</xdr:row>
      <xdr:rowOff>128106</xdr:rowOff>
    </xdr:from>
    <xdr:ext cx="531299" cy="259045"/>
    <xdr:sp macro="" textlink="">
      <xdr:nvSpPr>
        <xdr:cNvPr id="829" name="テキスト ボックス 828"/>
        <xdr:cNvSpPr txBox="1"/>
      </xdr:nvSpPr>
      <xdr:spPr>
        <a:xfrm>
          <a:off x="17705901" y="137488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76</xdr:row>
      <xdr:rowOff>144434</xdr:rowOff>
    </xdr:from>
    <xdr:ext cx="531299" cy="259045"/>
    <xdr:sp macro="" textlink="">
      <xdr:nvSpPr>
        <xdr:cNvPr id="831" name="テキスト ボックス 830"/>
        <xdr:cNvSpPr txBox="1"/>
      </xdr:nvSpPr>
      <xdr:spPr>
        <a:xfrm>
          <a:off x="17705901" y="134159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74</xdr:row>
      <xdr:rowOff>160762</xdr:rowOff>
    </xdr:from>
    <xdr:ext cx="531299" cy="259045"/>
    <xdr:sp macro="" textlink="">
      <xdr:nvSpPr>
        <xdr:cNvPr id="833" name="テキスト ボックス 832"/>
        <xdr:cNvSpPr txBox="1"/>
      </xdr:nvSpPr>
      <xdr:spPr>
        <a:xfrm>
          <a:off x="17705901" y="130830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509481</xdr:colOff>
      <xdr:row>73</xdr:row>
      <xdr:rowOff>15167</xdr:rowOff>
    </xdr:from>
    <xdr:ext cx="595419" cy="259045"/>
    <xdr:sp macro="" textlink="">
      <xdr:nvSpPr>
        <xdr:cNvPr id="835" name="テキスト ボックス 834"/>
        <xdr:cNvSpPr txBox="1"/>
      </xdr:nvSpPr>
      <xdr:spPr>
        <a:xfrm>
          <a:off x="17622731" y="127627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509481</xdr:colOff>
      <xdr:row>71</xdr:row>
      <xdr:rowOff>21970</xdr:rowOff>
    </xdr:from>
    <xdr:ext cx="595419" cy="259045"/>
    <xdr:sp macro="" textlink="">
      <xdr:nvSpPr>
        <xdr:cNvPr id="837" name="テキスト ボックス 836"/>
        <xdr:cNvSpPr txBox="1"/>
      </xdr:nvSpPr>
      <xdr:spPr>
        <a:xfrm>
          <a:off x="17622731" y="124203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509481</xdr:colOff>
      <xdr:row>69</xdr:row>
      <xdr:rowOff>28774</xdr:rowOff>
    </xdr:from>
    <xdr:ext cx="595419" cy="259045"/>
    <xdr:sp macro="" textlink="">
      <xdr:nvSpPr>
        <xdr:cNvPr id="839" name="テキスト ボックス 838"/>
        <xdr:cNvSpPr txBox="1"/>
      </xdr:nvSpPr>
      <xdr:spPr>
        <a:xfrm>
          <a:off x="17622731" y="120778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509481</xdr:colOff>
      <xdr:row>67</xdr:row>
      <xdr:rowOff>64152</xdr:rowOff>
    </xdr:from>
    <xdr:ext cx="595419" cy="259045"/>
    <xdr:sp macro="" textlink="">
      <xdr:nvSpPr>
        <xdr:cNvPr id="841" name="テキスト ボックス 840"/>
        <xdr:cNvSpPr txBox="1"/>
      </xdr:nvSpPr>
      <xdr:spPr>
        <a:xfrm>
          <a:off x="17622731" y="11764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3" name="直線コネクタ 842"/>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161265</xdr:rowOff>
    </xdr:from>
    <xdr:ext cx="534377" cy="259045"/>
    <xdr:sp macro="" textlink="">
      <xdr:nvSpPr>
        <xdr:cNvPr id="844" name="繰出金最小値テキスト"/>
        <xdr:cNvSpPr txBox="1"/>
      </xdr:nvSpPr>
      <xdr:spPr>
        <a:xfrm>
          <a:off x="22129750" y="137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5" name="直線コネクタ 844"/>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76738</xdr:rowOff>
    </xdr:from>
    <xdr:ext cx="599010" cy="259045"/>
    <xdr:sp macro="" textlink="">
      <xdr:nvSpPr>
        <xdr:cNvPr id="846" name="繰出金最大値テキスト"/>
        <xdr:cNvSpPr txBox="1"/>
      </xdr:nvSpPr>
      <xdr:spPr>
        <a:xfrm>
          <a:off x="22129750" y="1212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7" name="直線コネクタ 846"/>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144272</xdr:rowOff>
    </xdr:from>
    <xdr:to>
      <xdr:col>32</xdr:col>
      <xdr:colOff>187325</xdr:colOff>
      <xdr:row>78</xdr:row>
      <xdr:rowOff>168797</xdr:rowOff>
    </xdr:to>
    <xdr:cxnSp macro="">
      <xdr:nvCxnSpPr>
        <xdr:cNvPr id="848" name="直線コネクタ 847"/>
        <xdr:cNvCxnSpPr/>
      </xdr:nvCxnSpPr>
      <xdr:spPr>
        <a:xfrm flipV="1">
          <a:off x="21323300" y="13517372"/>
          <a:ext cx="8382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92183</xdr:rowOff>
    </xdr:from>
    <xdr:ext cx="534377" cy="259045"/>
    <xdr:sp macro="" textlink="">
      <xdr:nvSpPr>
        <xdr:cNvPr id="849" name="繰出金平均値テキスト"/>
        <xdr:cNvSpPr txBox="1"/>
      </xdr:nvSpPr>
      <xdr:spPr>
        <a:xfrm>
          <a:off x="22129750" y="13189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50" name="フローチャート : 判断 849"/>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78</xdr:row>
      <xdr:rowOff>168797</xdr:rowOff>
    </xdr:from>
    <xdr:to>
      <xdr:col>31</xdr:col>
      <xdr:colOff>34925</xdr:colOff>
      <xdr:row>79</xdr:row>
      <xdr:rowOff>37990</xdr:rowOff>
    </xdr:to>
    <xdr:cxnSp macro="">
      <xdr:nvCxnSpPr>
        <xdr:cNvPr id="851" name="直線コネクタ 850"/>
        <xdr:cNvCxnSpPr/>
      </xdr:nvCxnSpPr>
      <xdr:spPr>
        <a:xfrm flipV="1">
          <a:off x="20434300" y="13541897"/>
          <a:ext cx="889000" cy="4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2" name="フローチャート : 判断 851"/>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74</xdr:row>
      <xdr:rowOff>161541</xdr:rowOff>
    </xdr:from>
    <xdr:ext cx="534377" cy="259045"/>
    <xdr:sp macro="" textlink="">
      <xdr:nvSpPr>
        <xdr:cNvPr id="853" name="テキスト ボックス 852"/>
        <xdr:cNvSpPr txBox="1"/>
      </xdr:nvSpPr>
      <xdr:spPr>
        <a:xfrm>
          <a:off x="20979911" y="130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37990</xdr:rowOff>
    </xdr:from>
    <xdr:to>
      <xdr:col>29</xdr:col>
      <xdr:colOff>517525</xdr:colOff>
      <xdr:row>79</xdr:row>
      <xdr:rowOff>89359</xdr:rowOff>
    </xdr:to>
    <xdr:cxnSp macro="">
      <xdr:nvCxnSpPr>
        <xdr:cNvPr id="854" name="直線コネクタ 853"/>
        <xdr:cNvCxnSpPr/>
      </xdr:nvCxnSpPr>
      <xdr:spPr>
        <a:xfrm flipV="1">
          <a:off x="19545300" y="13582540"/>
          <a:ext cx="889000" cy="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46005</xdr:rowOff>
    </xdr:from>
    <xdr:to>
      <xdr:col>29</xdr:col>
      <xdr:colOff>568325</xdr:colOff>
      <xdr:row>77</xdr:row>
      <xdr:rowOff>147605</xdr:rowOff>
    </xdr:to>
    <xdr:sp macro="" textlink="">
      <xdr:nvSpPr>
        <xdr:cNvPr id="855" name="フローチャート : 判断 854"/>
        <xdr:cNvSpPr/>
      </xdr:nvSpPr>
      <xdr:spPr>
        <a:xfrm>
          <a:off x="20383500" y="132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259861</xdr:colOff>
      <xdr:row>75</xdr:row>
      <xdr:rowOff>164132</xdr:rowOff>
    </xdr:from>
    <xdr:ext cx="534377" cy="259045"/>
    <xdr:sp macro="" textlink="">
      <xdr:nvSpPr>
        <xdr:cNvPr id="856" name="テキスト ボックス 855"/>
        <xdr:cNvSpPr txBox="1"/>
      </xdr:nvSpPr>
      <xdr:spPr>
        <a:xfrm>
          <a:off x="20103611" y="132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48978</xdr:rowOff>
    </xdr:from>
    <xdr:to>
      <xdr:col>28</xdr:col>
      <xdr:colOff>314325</xdr:colOff>
      <xdr:row>79</xdr:row>
      <xdr:rowOff>89359</xdr:rowOff>
    </xdr:to>
    <xdr:cxnSp macro="">
      <xdr:nvCxnSpPr>
        <xdr:cNvPr id="857" name="直線コネクタ 856"/>
        <xdr:cNvCxnSpPr/>
      </xdr:nvCxnSpPr>
      <xdr:spPr>
        <a:xfrm>
          <a:off x="18656300" y="13593528"/>
          <a:ext cx="8890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98926</xdr:rowOff>
    </xdr:from>
    <xdr:to>
      <xdr:col>28</xdr:col>
      <xdr:colOff>365125</xdr:colOff>
      <xdr:row>78</xdr:row>
      <xdr:rowOff>29076</xdr:rowOff>
    </xdr:to>
    <xdr:sp macro="" textlink="">
      <xdr:nvSpPr>
        <xdr:cNvPr id="858" name="フローチャート : 判断 857"/>
        <xdr:cNvSpPr/>
      </xdr:nvSpPr>
      <xdr:spPr>
        <a:xfrm>
          <a:off x="19494500" y="1330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76</xdr:row>
      <xdr:rowOff>45603</xdr:rowOff>
    </xdr:from>
    <xdr:ext cx="534377" cy="259045"/>
    <xdr:sp macro="" textlink="">
      <xdr:nvSpPr>
        <xdr:cNvPr id="859" name="テキスト ボックス 858"/>
        <xdr:cNvSpPr txBox="1"/>
      </xdr:nvSpPr>
      <xdr:spPr>
        <a:xfrm>
          <a:off x="19208261" y="133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112283</xdr:rowOff>
    </xdr:from>
    <xdr:to>
      <xdr:col>27</xdr:col>
      <xdr:colOff>161925</xdr:colOff>
      <xdr:row>78</xdr:row>
      <xdr:rowOff>42433</xdr:rowOff>
    </xdr:to>
    <xdr:sp macro="" textlink="">
      <xdr:nvSpPr>
        <xdr:cNvPr id="860" name="フローチャート : 判断 859"/>
        <xdr:cNvSpPr/>
      </xdr:nvSpPr>
      <xdr:spPr>
        <a:xfrm>
          <a:off x="18605500" y="133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539261</xdr:colOff>
      <xdr:row>76</xdr:row>
      <xdr:rowOff>68485</xdr:rowOff>
    </xdr:from>
    <xdr:ext cx="534377" cy="259045"/>
    <xdr:sp macro="" textlink="">
      <xdr:nvSpPr>
        <xdr:cNvPr id="861" name="テキスト ボックス 860"/>
        <xdr:cNvSpPr txBox="1"/>
      </xdr:nvSpPr>
      <xdr:spPr>
        <a:xfrm>
          <a:off x="18335136" y="133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93472</xdr:rowOff>
    </xdr:from>
    <xdr:to>
      <xdr:col>32</xdr:col>
      <xdr:colOff>238125</xdr:colOff>
      <xdr:row>79</xdr:row>
      <xdr:rowOff>23622</xdr:rowOff>
    </xdr:to>
    <xdr:sp macro="" textlink="">
      <xdr:nvSpPr>
        <xdr:cNvPr id="867" name="円/楕円 866"/>
        <xdr:cNvSpPr/>
      </xdr:nvSpPr>
      <xdr:spPr>
        <a:xfrm>
          <a:off x="221107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78</xdr:row>
      <xdr:rowOff>17924</xdr:rowOff>
    </xdr:from>
    <xdr:ext cx="534377" cy="259045"/>
    <xdr:sp macro="" textlink="">
      <xdr:nvSpPr>
        <xdr:cNvPr id="868" name="繰出金該当値テキスト"/>
        <xdr:cNvSpPr txBox="1"/>
      </xdr:nvSpPr>
      <xdr:spPr>
        <a:xfrm>
          <a:off x="22129750" y="136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117997</xdr:rowOff>
    </xdr:from>
    <xdr:to>
      <xdr:col>31</xdr:col>
      <xdr:colOff>85725</xdr:colOff>
      <xdr:row>79</xdr:row>
      <xdr:rowOff>48147</xdr:rowOff>
    </xdr:to>
    <xdr:sp macro="" textlink="">
      <xdr:nvSpPr>
        <xdr:cNvPr id="869" name="円/楕円 868"/>
        <xdr:cNvSpPr/>
      </xdr:nvSpPr>
      <xdr:spPr>
        <a:xfrm>
          <a:off x="21272500" y="134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79</xdr:row>
      <xdr:rowOff>29749</xdr:rowOff>
    </xdr:from>
    <xdr:ext cx="534377" cy="259045"/>
    <xdr:sp macro="" textlink="">
      <xdr:nvSpPr>
        <xdr:cNvPr id="870" name="テキスト ボックス 869"/>
        <xdr:cNvSpPr txBox="1"/>
      </xdr:nvSpPr>
      <xdr:spPr>
        <a:xfrm>
          <a:off x="20979911" y="138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158640</xdr:rowOff>
    </xdr:from>
    <xdr:to>
      <xdr:col>29</xdr:col>
      <xdr:colOff>568325</xdr:colOff>
      <xdr:row>79</xdr:row>
      <xdr:rowOff>88790</xdr:rowOff>
    </xdr:to>
    <xdr:sp macro="" textlink="">
      <xdr:nvSpPr>
        <xdr:cNvPr id="871" name="円/楕円 870"/>
        <xdr:cNvSpPr/>
      </xdr:nvSpPr>
      <xdr:spPr>
        <a:xfrm>
          <a:off x="20383500" y="135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259861</xdr:colOff>
      <xdr:row>79</xdr:row>
      <xdr:rowOff>79917</xdr:rowOff>
    </xdr:from>
    <xdr:ext cx="534377" cy="259045"/>
    <xdr:sp macro="" textlink="">
      <xdr:nvSpPr>
        <xdr:cNvPr id="872" name="テキスト ボックス 871"/>
        <xdr:cNvSpPr txBox="1"/>
      </xdr:nvSpPr>
      <xdr:spPr>
        <a:xfrm>
          <a:off x="20103611" y="138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43,729</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38559</xdr:rowOff>
    </xdr:from>
    <xdr:to>
      <xdr:col>28</xdr:col>
      <xdr:colOff>365125</xdr:colOff>
      <xdr:row>79</xdr:row>
      <xdr:rowOff>140159</xdr:rowOff>
    </xdr:to>
    <xdr:sp macro="" textlink="">
      <xdr:nvSpPr>
        <xdr:cNvPr id="873" name="円/楕円 872"/>
        <xdr:cNvSpPr/>
      </xdr:nvSpPr>
      <xdr:spPr>
        <a:xfrm>
          <a:off x="19494500" y="135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79</xdr:row>
      <xdr:rowOff>121761</xdr:rowOff>
    </xdr:from>
    <xdr:ext cx="534377" cy="259045"/>
    <xdr:sp macro="" textlink="">
      <xdr:nvSpPr>
        <xdr:cNvPr id="874" name="テキスト ボックス 873"/>
        <xdr:cNvSpPr txBox="1"/>
      </xdr:nvSpPr>
      <xdr:spPr>
        <a:xfrm>
          <a:off x="19208261" y="139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169628</xdr:rowOff>
    </xdr:from>
    <xdr:to>
      <xdr:col>27</xdr:col>
      <xdr:colOff>161925</xdr:colOff>
      <xdr:row>79</xdr:row>
      <xdr:rowOff>99778</xdr:rowOff>
    </xdr:to>
    <xdr:sp macro="" textlink="">
      <xdr:nvSpPr>
        <xdr:cNvPr id="875" name="円/楕円 874"/>
        <xdr:cNvSpPr/>
      </xdr:nvSpPr>
      <xdr:spPr>
        <a:xfrm>
          <a:off x="18605500" y="13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539261</xdr:colOff>
      <xdr:row>79</xdr:row>
      <xdr:rowOff>90905</xdr:rowOff>
    </xdr:from>
    <xdr:ext cx="534377" cy="259045"/>
    <xdr:sp macro="" textlink="">
      <xdr:nvSpPr>
        <xdr:cNvPr id="876" name="テキスト ボックス 875"/>
        <xdr:cNvSpPr txBox="1"/>
      </xdr:nvSpPr>
      <xdr:spPr>
        <a:xfrm>
          <a:off x="18335136" y="138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400050</xdr:colOff>
      <xdr:row>87</xdr:row>
      <xdr:rowOff>15875</xdr:rowOff>
    </xdr:from>
    <xdr:ext cx="349839" cy="225703"/>
    <xdr:sp macro="" textlink="">
      <xdr:nvSpPr>
        <xdr:cNvPr id="885" name="テキスト ボックス 884"/>
        <xdr:cNvSpPr txBox="1"/>
      </xdr:nvSpPr>
      <xdr:spPr>
        <a:xfrm>
          <a:off x="18195925" y="15208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170314</xdr:colOff>
      <xdr:row>93</xdr:row>
      <xdr:rowOff>168927</xdr:rowOff>
    </xdr:from>
    <xdr:ext cx="248786" cy="259045"/>
    <xdr:sp macro="" textlink="">
      <xdr:nvSpPr>
        <xdr:cNvPr id="888" name="テキスト ボックス 887"/>
        <xdr:cNvSpPr txBox="1"/>
      </xdr:nvSpPr>
      <xdr:spPr>
        <a:xfrm>
          <a:off x="17966189" y="16409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170314</xdr:colOff>
      <xdr:row>87</xdr:row>
      <xdr:rowOff>64152</xdr:rowOff>
    </xdr:from>
    <xdr:ext cx="248786" cy="259045"/>
    <xdr:sp macro="" textlink="">
      <xdr:nvSpPr>
        <xdr:cNvPr id="890" name="テキスト ボックス 889"/>
        <xdr:cNvSpPr txBox="1"/>
      </xdr:nvSpPr>
      <xdr:spPr>
        <a:xfrm>
          <a:off x="17966189" y="15256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19702</xdr:rowOff>
    </xdr:from>
    <xdr:ext cx="249299" cy="259045"/>
    <xdr:sp macro="" textlink="">
      <xdr:nvSpPr>
        <xdr:cNvPr id="893" name="前年度繰上充用金最小値テキスト"/>
        <xdr:cNvSpPr txBox="1"/>
      </xdr:nvSpPr>
      <xdr:spPr>
        <a:xfrm>
          <a:off x="22129750" y="16609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19702</xdr:rowOff>
    </xdr:from>
    <xdr:ext cx="249299" cy="259045"/>
    <xdr:sp macro="" textlink="">
      <xdr:nvSpPr>
        <xdr:cNvPr id="895" name="前年度繰上充用金最大値テキスト"/>
        <xdr:cNvSpPr txBox="1"/>
      </xdr:nvSpPr>
      <xdr:spPr>
        <a:xfrm>
          <a:off x="22129750" y="16259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8" name="前年度繰上充用金平均値テキスト"/>
        <xdr:cNvSpPr txBox="1"/>
      </xdr:nvSpPr>
      <xdr:spPr>
        <a:xfrm>
          <a:off x="22129750" y="16482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フローチャート :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1" name="フローチャート :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95</xdr:row>
      <xdr:rowOff>19702</xdr:rowOff>
    </xdr:from>
    <xdr:ext cx="249300" cy="259045"/>
    <xdr:sp macro="" textlink="">
      <xdr:nvSpPr>
        <xdr:cNvPr id="902" name="テキスト ボックス 901"/>
        <xdr:cNvSpPr txBox="1"/>
      </xdr:nvSpPr>
      <xdr:spPr>
        <a:xfrm>
          <a:off x="21122449" y="16609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4" name="フローチャート :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402399</xdr:colOff>
      <xdr:row>95</xdr:row>
      <xdr:rowOff>19702</xdr:rowOff>
    </xdr:from>
    <xdr:ext cx="249299" cy="259045"/>
    <xdr:sp macro="" textlink="">
      <xdr:nvSpPr>
        <xdr:cNvPr id="905" name="テキスト ボックス 904"/>
        <xdr:cNvSpPr txBox="1"/>
      </xdr:nvSpPr>
      <xdr:spPr>
        <a:xfrm>
          <a:off x="20246149" y="16609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7" name="フローチャート :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95</xdr:row>
      <xdr:rowOff>19702</xdr:rowOff>
    </xdr:from>
    <xdr:ext cx="249300" cy="259045"/>
    <xdr:sp macro="" textlink="">
      <xdr:nvSpPr>
        <xdr:cNvPr id="908" name="テキスト ボックス 907"/>
        <xdr:cNvSpPr txBox="1"/>
      </xdr:nvSpPr>
      <xdr:spPr>
        <a:xfrm>
          <a:off x="19350799" y="16609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フローチャート :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681799</xdr:colOff>
      <xdr:row>95</xdr:row>
      <xdr:rowOff>19702</xdr:rowOff>
    </xdr:from>
    <xdr:ext cx="249300" cy="259045"/>
    <xdr:sp macro="" textlink="">
      <xdr:nvSpPr>
        <xdr:cNvPr id="910" name="テキスト ボックス 909"/>
        <xdr:cNvSpPr txBox="1"/>
      </xdr:nvSpPr>
      <xdr:spPr>
        <a:xfrm>
          <a:off x="18477674" y="16609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6" name="円/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93</xdr:row>
      <xdr:rowOff>124477</xdr:rowOff>
    </xdr:from>
    <xdr:ext cx="249299" cy="259045"/>
    <xdr:sp macro="" textlink="">
      <xdr:nvSpPr>
        <xdr:cNvPr id="917" name="前年度繰上充用金該当値テキスト"/>
        <xdr:cNvSpPr txBox="1"/>
      </xdr:nvSpPr>
      <xdr:spPr>
        <a:xfrm>
          <a:off x="22129750" y="16364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8" name="円/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93</xdr:row>
      <xdr:rowOff>26052</xdr:rowOff>
    </xdr:from>
    <xdr:ext cx="249300" cy="259045"/>
    <xdr:sp macro="" textlink="">
      <xdr:nvSpPr>
        <xdr:cNvPr id="919" name="テキスト ボックス 918"/>
        <xdr:cNvSpPr txBox="1"/>
      </xdr:nvSpPr>
      <xdr:spPr>
        <a:xfrm>
          <a:off x="21122449" y="162661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0" name="円/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402399</xdr:colOff>
      <xdr:row>93</xdr:row>
      <xdr:rowOff>26052</xdr:rowOff>
    </xdr:from>
    <xdr:ext cx="249299" cy="259045"/>
    <xdr:sp macro="" textlink="">
      <xdr:nvSpPr>
        <xdr:cNvPr id="921" name="テキスト ボックス 920"/>
        <xdr:cNvSpPr txBox="1"/>
      </xdr:nvSpPr>
      <xdr:spPr>
        <a:xfrm>
          <a:off x="20246149" y="16266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2" name="円/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93</xdr:row>
      <xdr:rowOff>26052</xdr:rowOff>
    </xdr:from>
    <xdr:ext cx="249300" cy="259045"/>
    <xdr:sp macro="" textlink="">
      <xdr:nvSpPr>
        <xdr:cNvPr id="923" name="テキスト ボックス 922"/>
        <xdr:cNvSpPr txBox="1"/>
      </xdr:nvSpPr>
      <xdr:spPr>
        <a:xfrm>
          <a:off x="19350799" y="162661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4" name="円/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681799</xdr:colOff>
      <xdr:row>93</xdr:row>
      <xdr:rowOff>26052</xdr:rowOff>
    </xdr:from>
    <xdr:ext cx="249300" cy="259045"/>
    <xdr:sp macro="" textlink="">
      <xdr:nvSpPr>
        <xdr:cNvPr id="925" name="テキスト ボックス 924"/>
        <xdr:cNvSpPr txBox="1"/>
      </xdr:nvSpPr>
      <xdr:spPr>
        <a:xfrm>
          <a:off x="18477674" y="162661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300">
              <a:latin typeface="ＭＳ Ｐゴシック"/>
            </a:rPr>
            <a:t>　本町は類似団体の中では決算規模が平均よりも非常に低くなっており個別経費に落としても、全ての経費について類似団体平均を下回っている。特に類似団体平均より低い費目として扶助費と公債費が挙げられる。扶助費については、本町の決算額も年々上昇傾向ではあるものの、他団体は過疎の指定を受けている団体も多くあり、高齢化がさらに進んでいることが要因と言える。公債費については、毎年度臨時財政対策債の発行をしているため、決算額は増加傾向である。類似団体平均は一律に増加傾向ではなく横ばいになっている。他団体は過疎指定などの指定を受けている団体が多く、過疎債などの発行が増大している点は本町と異なる点の一つである。普通建設事業費（うち新規整備）について、本町は太平洋沿岸に位置し南海トラフ特別強化対策地域に指定されていることに伴い平成</a:t>
          </a:r>
          <a:r>
            <a:rPr kumimoji="1" lang="en-US" altLang="ja-JP" sz="1300">
              <a:latin typeface="ＭＳ Ｐゴシック"/>
            </a:rPr>
            <a:t>28</a:t>
          </a:r>
          <a:r>
            <a:rPr kumimoji="1" lang="ja-JP" altLang="en-US" sz="1300">
              <a:latin typeface="ＭＳ Ｐゴシック"/>
            </a:rPr>
            <a:t>年度に</a:t>
          </a:r>
          <a:r>
            <a:rPr kumimoji="1" lang="en-US" altLang="ja-JP" sz="1300">
              <a:latin typeface="ＭＳ Ｐゴシック"/>
            </a:rPr>
            <a:t>2</a:t>
          </a:r>
          <a:r>
            <a:rPr kumimoji="1" lang="ja-JP" altLang="en-US" sz="1300">
              <a:latin typeface="ＭＳ Ｐゴシック"/>
            </a:rPr>
            <a:t>箇所防災拠点施設を整備した。その経費の皆増に伴い類似団体内の順位が他の費目よりも比較的高くなっている。今後は少子高齢化に伴う更なる扶助費の増、老朽化した公共施設の更新整備の経費の増などが見込まれているため、引き続き適切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愛知県南知多町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18,726
18,260
38.37
7,838,794
7,440,357
398,437
5,028,343
6,698,903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3.2
13.6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701675" y="2908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79375</xdr:rowOff>
    </xdr:from>
    <xdr:ext cx="9703105" cy="259045"/>
    <xdr:sp macro="" textlink="">
      <xdr:nvSpPr>
        <xdr:cNvPr id="30" name="テキスト ボックス 29"/>
        <xdr:cNvSpPr txBox="1"/>
      </xdr:nvSpPr>
      <xdr:spPr>
        <a:xfrm>
          <a:off x="701675" y="32226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701675"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15875</xdr:rowOff>
    </xdr:from>
    <xdr:ext cx="349839" cy="225703"/>
    <xdr:sp macro="" textlink="">
      <xdr:nvSpPr>
        <xdr:cNvPr id="40" name="テキスト ボックス 39"/>
        <xdr:cNvSpPr txBox="1"/>
      </xdr:nvSpPr>
      <xdr:spPr>
        <a:xfrm>
          <a:off x="727075" y="4730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304346</xdr:colOff>
      <xdr:row>40</xdr:row>
      <xdr:rowOff>111777</xdr:rowOff>
    </xdr:from>
    <xdr:ext cx="467179" cy="259045"/>
    <xdr:sp macro="" textlink="">
      <xdr:nvSpPr>
        <xdr:cNvPr id="42" name="テキスト ボックス 41"/>
        <xdr:cNvSpPr txBox="1"/>
      </xdr:nvSpPr>
      <xdr:spPr>
        <a:xfrm>
          <a:off x="304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304346</xdr:colOff>
      <xdr:row>38</xdr:row>
      <xdr:rowOff>73677</xdr:rowOff>
    </xdr:from>
    <xdr:ext cx="467179" cy="259045"/>
    <xdr:sp macro="" textlink="">
      <xdr:nvSpPr>
        <xdr:cNvPr id="44" name="テキスト ボックス 43"/>
        <xdr:cNvSpPr txBox="1"/>
      </xdr:nvSpPr>
      <xdr:spPr>
        <a:xfrm>
          <a:off x="304346" y="670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304346</xdr:colOff>
      <xdr:row>36</xdr:row>
      <xdr:rowOff>26052</xdr:rowOff>
    </xdr:from>
    <xdr:ext cx="467179" cy="259045"/>
    <xdr:sp macro="" textlink="">
      <xdr:nvSpPr>
        <xdr:cNvPr id="46" name="テキスト ボックス 45"/>
        <xdr:cNvSpPr txBox="1"/>
      </xdr:nvSpPr>
      <xdr:spPr>
        <a:xfrm>
          <a:off x="304346" y="6312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304346</xdr:colOff>
      <xdr:row>33</xdr:row>
      <xdr:rowOff>168927</xdr:rowOff>
    </xdr:from>
    <xdr:ext cx="467179" cy="259045"/>
    <xdr:sp macro="" textlink="">
      <xdr:nvSpPr>
        <xdr:cNvPr id="48" name="テキスト ボックス 47"/>
        <xdr:cNvSpPr txBox="1"/>
      </xdr:nvSpPr>
      <xdr:spPr>
        <a:xfrm>
          <a:off x="304346" y="593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304346</xdr:colOff>
      <xdr:row>31</xdr:row>
      <xdr:rowOff>121302</xdr:rowOff>
    </xdr:from>
    <xdr:ext cx="467179" cy="259045"/>
    <xdr:sp macro="" textlink="">
      <xdr:nvSpPr>
        <xdr:cNvPr id="50" name="テキスト ボックス 49"/>
        <xdr:cNvSpPr txBox="1"/>
      </xdr:nvSpPr>
      <xdr:spPr>
        <a:xfrm>
          <a:off x="304346" y="553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304346</xdr:colOff>
      <xdr:row>29</xdr:row>
      <xdr:rowOff>92727</xdr:rowOff>
    </xdr:from>
    <xdr:ext cx="467179" cy="259045"/>
    <xdr:sp macro="" textlink="">
      <xdr:nvSpPr>
        <xdr:cNvPr id="52" name="テキスト ボックス 51"/>
        <xdr:cNvSpPr txBox="1"/>
      </xdr:nvSpPr>
      <xdr:spPr>
        <a:xfrm>
          <a:off x="304346" y="51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304346</xdr:colOff>
      <xdr:row>27</xdr:row>
      <xdr:rowOff>64152</xdr:rowOff>
    </xdr:from>
    <xdr:ext cx="467179" cy="259045"/>
    <xdr:sp macro="" textlink="">
      <xdr:nvSpPr>
        <xdr:cNvPr id="54" name="テキスト ボックス 53"/>
        <xdr:cNvSpPr txBox="1"/>
      </xdr:nvSpPr>
      <xdr:spPr>
        <a:xfrm>
          <a:off x="304346" y="47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39</xdr:row>
      <xdr:rowOff>111142</xdr:rowOff>
    </xdr:from>
    <xdr:ext cx="469744" cy="259045"/>
    <xdr:sp macro="" textlink="">
      <xdr:nvSpPr>
        <xdr:cNvPr id="57" name="議会費最小値テキスト"/>
        <xdr:cNvSpPr txBox="1"/>
      </xdr:nvSpPr>
      <xdr:spPr>
        <a:xfrm>
          <a:off x="4664075" y="69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29</xdr:row>
      <xdr:rowOff>46753</xdr:rowOff>
    </xdr:from>
    <xdr:ext cx="469744" cy="259045"/>
    <xdr:sp macro="" textlink="">
      <xdr:nvSpPr>
        <xdr:cNvPr id="59" name="議会費最大値テキスト"/>
        <xdr:cNvSpPr txBox="1"/>
      </xdr:nvSpPr>
      <xdr:spPr>
        <a:xfrm>
          <a:off x="4664075" y="51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66167</xdr:rowOff>
    </xdr:from>
    <xdr:to>
      <xdr:col>6</xdr:col>
      <xdr:colOff>511175</xdr:colOff>
      <xdr:row>39</xdr:row>
      <xdr:rowOff>97790</xdr:rowOff>
    </xdr:to>
    <xdr:cxnSp macro="">
      <xdr:nvCxnSpPr>
        <xdr:cNvPr id="61" name="直線コネクタ 60"/>
        <xdr:cNvCxnSpPr/>
      </xdr:nvCxnSpPr>
      <xdr:spPr>
        <a:xfrm>
          <a:off x="3797300" y="6581267"/>
          <a:ext cx="8382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33</xdr:row>
      <xdr:rowOff>160164</xdr:rowOff>
    </xdr:from>
    <xdr:ext cx="469744" cy="259045"/>
    <xdr:sp macro="" textlink="">
      <xdr:nvSpPr>
        <xdr:cNvPr id="62" name="議会費平均値テキスト"/>
        <xdr:cNvSpPr txBox="1"/>
      </xdr:nvSpPr>
      <xdr:spPr>
        <a:xfrm>
          <a:off x="4664075" y="592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38</xdr:row>
      <xdr:rowOff>66167</xdr:rowOff>
    </xdr:from>
    <xdr:to>
      <xdr:col>5</xdr:col>
      <xdr:colOff>358775</xdr:colOff>
      <xdr:row>38</xdr:row>
      <xdr:rowOff>113411</xdr:rowOff>
    </xdr:to>
    <xdr:cxnSp macro="">
      <xdr:nvCxnSpPr>
        <xdr:cNvPr id="64" name="直線コネクタ 63"/>
        <xdr:cNvCxnSpPr/>
      </xdr:nvCxnSpPr>
      <xdr:spPr>
        <a:xfrm flipV="1">
          <a:off x="2908300" y="658126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32</xdr:row>
      <xdr:rowOff>119016</xdr:rowOff>
    </xdr:from>
    <xdr:ext cx="469744" cy="259045"/>
    <xdr:sp macro="" textlink="">
      <xdr:nvSpPr>
        <xdr:cNvPr id="66" name="テキスト ボックス 65"/>
        <xdr:cNvSpPr txBox="1"/>
      </xdr:nvSpPr>
      <xdr:spPr>
        <a:xfrm>
          <a:off x="3552902" y="57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113411</xdr:rowOff>
    </xdr:from>
    <xdr:to>
      <xdr:col>4</xdr:col>
      <xdr:colOff>155575</xdr:colOff>
      <xdr:row>38</xdr:row>
      <xdr:rowOff>168275</xdr:rowOff>
    </xdr:to>
    <xdr:cxnSp macro="">
      <xdr:nvCxnSpPr>
        <xdr:cNvPr id="67" name="直線コネクタ 66"/>
        <xdr:cNvCxnSpPr/>
      </xdr:nvCxnSpPr>
      <xdr:spPr>
        <a:xfrm flipV="1">
          <a:off x="2019300" y="662851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77851</xdr:rowOff>
    </xdr:from>
    <xdr:to>
      <xdr:col>4</xdr:col>
      <xdr:colOff>206375</xdr:colOff>
      <xdr:row>38</xdr:row>
      <xdr:rowOff>8001</xdr:rowOff>
    </xdr:to>
    <xdr:sp macro="" textlink="">
      <xdr:nvSpPr>
        <xdr:cNvPr id="68" name="フローチャート : 判断 67"/>
        <xdr:cNvSpPr/>
      </xdr:nvSpPr>
      <xdr:spPr>
        <a:xfrm>
          <a:off x="2857500" y="642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596977</xdr:colOff>
      <xdr:row>36</xdr:row>
      <xdr:rowOff>24528</xdr:rowOff>
    </xdr:from>
    <xdr:ext cx="469744" cy="259045"/>
    <xdr:sp macro="" textlink="">
      <xdr:nvSpPr>
        <xdr:cNvPr id="69" name="テキスト ボックス 68"/>
        <xdr:cNvSpPr txBox="1"/>
      </xdr:nvSpPr>
      <xdr:spPr>
        <a:xfrm>
          <a:off x="2660727" y="631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103886</xdr:rowOff>
    </xdr:from>
    <xdr:to>
      <xdr:col>2</xdr:col>
      <xdr:colOff>638175</xdr:colOff>
      <xdr:row>38</xdr:row>
      <xdr:rowOff>168275</xdr:rowOff>
    </xdr:to>
    <xdr:cxnSp macro="">
      <xdr:nvCxnSpPr>
        <xdr:cNvPr id="70" name="直線コネクタ 69"/>
        <xdr:cNvCxnSpPr/>
      </xdr:nvCxnSpPr>
      <xdr:spPr>
        <a:xfrm>
          <a:off x="1130300" y="6618986"/>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114046</xdr:rowOff>
    </xdr:from>
    <xdr:to>
      <xdr:col>3</xdr:col>
      <xdr:colOff>3175</xdr:colOff>
      <xdr:row>38</xdr:row>
      <xdr:rowOff>44196</xdr:rowOff>
    </xdr:to>
    <xdr:sp macro="" textlink="">
      <xdr:nvSpPr>
        <xdr:cNvPr id="71" name="フローチャート : 判断 70"/>
        <xdr:cNvSpPr/>
      </xdr:nvSpPr>
      <xdr:spPr>
        <a:xfrm>
          <a:off x="1968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36</xdr:row>
      <xdr:rowOff>70248</xdr:rowOff>
    </xdr:from>
    <xdr:ext cx="469744" cy="259045"/>
    <xdr:sp macro="" textlink="">
      <xdr:nvSpPr>
        <xdr:cNvPr id="72" name="テキスト ボックス 71"/>
        <xdr:cNvSpPr txBox="1"/>
      </xdr:nvSpPr>
      <xdr:spPr>
        <a:xfrm>
          <a:off x="1784427" y="635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19177</xdr:rowOff>
    </xdr:from>
    <xdr:to>
      <xdr:col>1</xdr:col>
      <xdr:colOff>485775</xdr:colOff>
      <xdr:row>37</xdr:row>
      <xdr:rowOff>120777</xdr:rowOff>
    </xdr:to>
    <xdr:sp macro="" textlink="">
      <xdr:nvSpPr>
        <xdr:cNvPr id="73" name="フローチャート : 判断 72"/>
        <xdr:cNvSpPr/>
      </xdr:nvSpPr>
      <xdr:spPr>
        <a:xfrm>
          <a:off x="1079500" y="636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209627</xdr:colOff>
      <xdr:row>35</xdr:row>
      <xdr:rowOff>127779</xdr:rowOff>
    </xdr:from>
    <xdr:ext cx="469744" cy="259045"/>
    <xdr:sp macro="" textlink="">
      <xdr:nvSpPr>
        <xdr:cNvPr id="74" name="テキスト ボックス 73"/>
        <xdr:cNvSpPr txBox="1"/>
      </xdr:nvSpPr>
      <xdr:spPr>
        <a:xfrm>
          <a:off x="908127" y="62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46990</xdr:rowOff>
    </xdr:from>
    <xdr:to>
      <xdr:col>6</xdr:col>
      <xdr:colOff>561975</xdr:colOff>
      <xdr:row>39</xdr:row>
      <xdr:rowOff>148590</xdr:rowOff>
    </xdr:to>
    <xdr:sp macro="" textlink="">
      <xdr:nvSpPr>
        <xdr:cNvPr id="80" name="円/楕円 79"/>
        <xdr:cNvSpPr/>
      </xdr:nvSpPr>
      <xdr:spPr>
        <a:xfrm>
          <a:off x="4584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38</xdr:row>
      <xdr:rowOff>123842</xdr:rowOff>
    </xdr:from>
    <xdr:ext cx="469744" cy="259045"/>
    <xdr:sp macro="" textlink="">
      <xdr:nvSpPr>
        <xdr:cNvPr id="81" name="議会費該当値テキスト"/>
        <xdr:cNvSpPr txBox="1"/>
      </xdr:nvSpPr>
      <xdr:spPr>
        <a:xfrm>
          <a:off x="4664075" y="675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15367</xdr:rowOff>
    </xdr:from>
    <xdr:to>
      <xdr:col>5</xdr:col>
      <xdr:colOff>409575</xdr:colOff>
      <xdr:row>38</xdr:row>
      <xdr:rowOff>116967</xdr:rowOff>
    </xdr:to>
    <xdr:sp macro="" textlink="">
      <xdr:nvSpPr>
        <xdr:cNvPr id="82" name="円/楕円 81"/>
        <xdr:cNvSpPr/>
      </xdr:nvSpPr>
      <xdr:spPr>
        <a:xfrm>
          <a:off x="3746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38</xdr:row>
      <xdr:rowOff>117619</xdr:rowOff>
    </xdr:from>
    <xdr:ext cx="469744" cy="259045"/>
    <xdr:sp macro="" textlink="">
      <xdr:nvSpPr>
        <xdr:cNvPr id="83" name="テキスト ボックス 82"/>
        <xdr:cNvSpPr txBox="1"/>
      </xdr:nvSpPr>
      <xdr:spPr>
        <a:xfrm>
          <a:off x="3552902"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62611</xdr:rowOff>
    </xdr:from>
    <xdr:to>
      <xdr:col>4</xdr:col>
      <xdr:colOff>206375</xdr:colOff>
      <xdr:row>38</xdr:row>
      <xdr:rowOff>164211</xdr:rowOff>
    </xdr:to>
    <xdr:sp macro="" textlink="">
      <xdr:nvSpPr>
        <xdr:cNvPr id="84" name="円/楕円 83"/>
        <xdr:cNvSpPr/>
      </xdr:nvSpPr>
      <xdr:spPr>
        <a:xfrm>
          <a:off x="2857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596977</xdr:colOff>
      <xdr:row>38</xdr:row>
      <xdr:rowOff>164863</xdr:rowOff>
    </xdr:from>
    <xdr:ext cx="469744" cy="259045"/>
    <xdr:sp macro="" textlink="">
      <xdr:nvSpPr>
        <xdr:cNvPr id="85" name="テキスト ボックス 84"/>
        <xdr:cNvSpPr txBox="1"/>
      </xdr:nvSpPr>
      <xdr:spPr>
        <a:xfrm>
          <a:off x="2660727" y="68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117475</xdr:rowOff>
    </xdr:from>
    <xdr:to>
      <xdr:col>3</xdr:col>
      <xdr:colOff>3175</xdr:colOff>
      <xdr:row>39</xdr:row>
      <xdr:rowOff>47625</xdr:rowOff>
    </xdr:to>
    <xdr:sp macro="" textlink="">
      <xdr:nvSpPr>
        <xdr:cNvPr id="86" name="円/楕円 85"/>
        <xdr:cNvSpPr/>
      </xdr:nvSpPr>
      <xdr:spPr>
        <a:xfrm>
          <a:off x="1968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39</xdr:row>
      <xdr:rowOff>29227</xdr:rowOff>
    </xdr:from>
    <xdr:ext cx="469744" cy="259045"/>
    <xdr:sp macro="" textlink="">
      <xdr:nvSpPr>
        <xdr:cNvPr id="87" name="テキスト ボックス 86"/>
        <xdr:cNvSpPr txBox="1"/>
      </xdr:nvSpPr>
      <xdr:spPr>
        <a:xfrm>
          <a:off x="1784427" y="68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53086</xdr:rowOff>
    </xdr:from>
    <xdr:to>
      <xdr:col>1</xdr:col>
      <xdr:colOff>485775</xdr:colOff>
      <xdr:row>38</xdr:row>
      <xdr:rowOff>154686</xdr:rowOff>
    </xdr:to>
    <xdr:sp macro="" textlink="">
      <xdr:nvSpPr>
        <xdr:cNvPr id="88" name="円/楕円 87"/>
        <xdr:cNvSpPr/>
      </xdr:nvSpPr>
      <xdr:spPr>
        <a:xfrm>
          <a:off x="1079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209627</xdr:colOff>
      <xdr:row>38</xdr:row>
      <xdr:rowOff>145813</xdr:rowOff>
    </xdr:from>
    <xdr:ext cx="469744" cy="259045"/>
    <xdr:sp macro="" textlink="">
      <xdr:nvSpPr>
        <xdr:cNvPr id="89" name="テキスト ボックス 88"/>
        <xdr:cNvSpPr txBox="1"/>
      </xdr:nvSpPr>
      <xdr:spPr>
        <a:xfrm>
          <a:off x="908127" y="678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15875</xdr:rowOff>
    </xdr:from>
    <xdr:ext cx="349839" cy="225703"/>
    <xdr:sp macro="" textlink="">
      <xdr:nvSpPr>
        <xdr:cNvPr id="98" name="テキスト ボックス 97"/>
        <xdr:cNvSpPr txBox="1"/>
      </xdr:nvSpPr>
      <xdr:spPr>
        <a:xfrm>
          <a:off x="727075" y="8223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503689</xdr:colOff>
      <xdr:row>60</xdr:row>
      <xdr:rowOff>111777</xdr:rowOff>
    </xdr:from>
    <xdr:ext cx="248786" cy="259045"/>
    <xdr:sp macro="" textlink="">
      <xdr:nvSpPr>
        <xdr:cNvPr id="100" name="テキスト ボックス 99"/>
        <xdr:cNvSpPr txBox="1"/>
      </xdr:nvSpPr>
      <xdr:spPr>
        <a:xfrm>
          <a:off x="503689" y="10589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58</xdr:row>
      <xdr:rowOff>73677</xdr:rowOff>
    </xdr:from>
    <xdr:ext cx="531299" cy="259045"/>
    <xdr:sp macro="" textlink="">
      <xdr:nvSpPr>
        <xdr:cNvPr id="102" name="テキスト ボックス 101"/>
        <xdr:cNvSpPr txBox="1"/>
      </xdr:nvSpPr>
      <xdr:spPr>
        <a:xfrm>
          <a:off x="221176" y="10201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26052</xdr:rowOff>
    </xdr:from>
    <xdr:ext cx="595419" cy="259045"/>
    <xdr:sp macro="" textlink="">
      <xdr:nvSpPr>
        <xdr:cNvPr id="104" name="テキスト ボックス 103"/>
        <xdr:cNvSpPr txBox="1"/>
      </xdr:nvSpPr>
      <xdr:spPr>
        <a:xfrm>
          <a:off x="166581" y="98050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4240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121302</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649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64152</xdr:rowOff>
    </xdr:from>
    <xdr:ext cx="595419" cy="259045"/>
    <xdr:sp macro="" textlink="">
      <xdr:nvSpPr>
        <xdr:cNvPr id="112" name="テキスト ボックス 111"/>
        <xdr:cNvSpPr txBox="1"/>
      </xdr:nvSpPr>
      <xdr:spPr>
        <a:xfrm>
          <a:off x="166581" y="827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59</xdr:row>
      <xdr:rowOff>43156</xdr:rowOff>
    </xdr:from>
    <xdr:ext cx="534377" cy="259045"/>
    <xdr:sp macro="" textlink="">
      <xdr:nvSpPr>
        <xdr:cNvPr id="115" name="総務費最小値テキスト"/>
        <xdr:cNvSpPr txBox="1"/>
      </xdr:nvSpPr>
      <xdr:spPr>
        <a:xfrm>
          <a:off x="4664075" y="10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49</xdr:row>
      <xdr:rowOff>78010</xdr:rowOff>
    </xdr:from>
    <xdr:ext cx="599010" cy="259045"/>
    <xdr:sp macro="" textlink="">
      <xdr:nvSpPr>
        <xdr:cNvPr id="117" name="総務費最大値テキスト"/>
        <xdr:cNvSpPr txBox="1"/>
      </xdr:nvSpPr>
      <xdr:spPr>
        <a:xfrm>
          <a:off x="4664075" y="863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68110</xdr:rowOff>
    </xdr:from>
    <xdr:to>
      <xdr:col>6</xdr:col>
      <xdr:colOff>511175</xdr:colOff>
      <xdr:row>58</xdr:row>
      <xdr:rowOff>109624</xdr:rowOff>
    </xdr:to>
    <xdr:cxnSp macro="">
      <xdr:nvCxnSpPr>
        <xdr:cNvPr id="119" name="直線コネクタ 118"/>
        <xdr:cNvCxnSpPr/>
      </xdr:nvCxnSpPr>
      <xdr:spPr>
        <a:xfrm flipV="1">
          <a:off x="3797300" y="10012210"/>
          <a:ext cx="8382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55</xdr:row>
      <xdr:rowOff>77357</xdr:rowOff>
    </xdr:from>
    <xdr:ext cx="599010" cy="259045"/>
    <xdr:sp macro="" textlink="">
      <xdr:nvSpPr>
        <xdr:cNvPr id="120" name="総務費平均値テキスト"/>
        <xdr:cNvSpPr txBox="1"/>
      </xdr:nvSpPr>
      <xdr:spPr>
        <a:xfrm>
          <a:off x="4664075" y="9681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58</xdr:row>
      <xdr:rowOff>109624</xdr:rowOff>
    </xdr:from>
    <xdr:to>
      <xdr:col>5</xdr:col>
      <xdr:colOff>358775</xdr:colOff>
      <xdr:row>58</xdr:row>
      <xdr:rowOff>131623</xdr:rowOff>
    </xdr:to>
    <xdr:cxnSp macro="">
      <xdr:nvCxnSpPr>
        <xdr:cNvPr id="122" name="直線コネクタ 121"/>
        <xdr:cNvCxnSpPr/>
      </xdr:nvCxnSpPr>
      <xdr:spPr>
        <a:xfrm flipV="1">
          <a:off x="2908300" y="10053724"/>
          <a:ext cx="889000" cy="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68794</xdr:colOff>
      <xdr:row>55</xdr:row>
      <xdr:rowOff>28887</xdr:rowOff>
    </xdr:from>
    <xdr:ext cx="599010" cy="259045"/>
    <xdr:sp macro="" textlink="">
      <xdr:nvSpPr>
        <xdr:cNvPr id="124" name="テキスト ボックス 123"/>
        <xdr:cNvSpPr txBox="1"/>
      </xdr:nvSpPr>
      <xdr:spPr>
        <a:xfrm>
          <a:off x="3497794" y="963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131623</xdr:rowOff>
    </xdr:from>
    <xdr:to>
      <xdr:col>4</xdr:col>
      <xdr:colOff>155575</xdr:colOff>
      <xdr:row>59</xdr:row>
      <xdr:rowOff>47201</xdr:rowOff>
    </xdr:to>
    <xdr:cxnSp macro="">
      <xdr:nvCxnSpPr>
        <xdr:cNvPr id="125" name="直線コネクタ 124"/>
        <xdr:cNvCxnSpPr/>
      </xdr:nvCxnSpPr>
      <xdr:spPr>
        <a:xfrm flipV="1">
          <a:off x="2019300" y="10075723"/>
          <a:ext cx="889000" cy="8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93281</xdr:rowOff>
    </xdr:from>
    <xdr:to>
      <xdr:col>4</xdr:col>
      <xdr:colOff>206375</xdr:colOff>
      <xdr:row>58</xdr:row>
      <xdr:rowOff>23431</xdr:rowOff>
    </xdr:to>
    <xdr:sp macro="" textlink="">
      <xdr:nvSpPr>
        <xdr:cNvPr id="126" name="フローチャート : 判断 125"/>
        <xdr:cNvSpPr/>
      </xdr:nvSpPr>
      <xdr:spPr>
        <a:xfrm>
          <a:off x="2857500" y="986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56</xdr:row>
      <xdr:rowOff>30433</xdr:rowOff>
    </xdr:from>
    <xdr:ext cx="534377" cy="259045"/>
    <xdr:sp macro="" textlink="">
      <xdr:nvSpPr>
        <xdr:cNvPr id="127" name="テキスト ボックス 126"/>
        <xdr:cNvSpPr txBox="1"/>
      </xdr:nvSpPr>
      <xdr:spPr>
        <a:xfrm>
          <a:off x="2637936" y="98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26360</xdr:rowOff>
    </xdr:from>
    <xdr:to>
      <xdr:col>2</xdr:col>
      <xdr:colOff>638175</xdr:colOff>
      <xdr:row>59</xdr:row>
      <xdr:rowOff>47201</xdr:rowOff>
    </xdr:to>
    <xdr:cxnSp macro="">
      <xdr:nvCxnSpPr>
        <xdr:cNvPr id="128" name="直線コネクタ 127"/>
        <xdr:cNvCxnSpPr/>
      </xdr:nvCxnSpPr>
      <xdr:spPr>
        <a:xfrm>
          <a:off x="1130300" y="10141910"/>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114777</xdr:rowOff>
    </xdr:from>
    <xdr:to>
      <xdr:col>3</xdr:col>
      <xdr:colOff>3175</xdr:colOff>
      <xdr:row>58</xdr:row>
      <xdr:rowOff>44927</xdr:rowOff>
    </xdr:to>
    <xdr:sp macro="" textlink="">
      <xdr:nvSpPr>
        <xdr:cNvPr id="129" name="フローチャート : 判断 128"/>
        <xdr:cNvSpPr/>
      </xdr:nvSpPr>
      <xdr:spPr>
        <a:xfrm>
          <a:off x="1968500" y="9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56</xdr:row>
      <xdr:rowOff>70979</xdr:rowOff>
    </xdr:from>
    <xdr:ext cx="534377" cy="259045"/>
    <xdr:sp macro="" textlink="">
      <xdr:nvSpPr>
        <xdr:cNvPr id="130" name="テキスト ボックス 129"/>
        <xdr:cNvSpPr txBox="1"/>
      </xdr:nvSpPr>
      <xdr:spPr>
        <a:xfrm>
          <a:off x="1742586" y="98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160109</xdr:rowOff>
    </xdr:from>
    <xdr:to>
      <xdr:col>1</xdr:col>
      <xdr:colOff>485775</xdr:colOff>
      <xdr:row>58</xdr:row>
      <xdr:rowOff>90259</xdr:rowOff>
    </xdr:to>
    <xdr:sp macro="" textlink="">
      <xdr:nvSpPr>
        <xdr:cNvPr id="131" name="フローチャート : 判断 130"/>
        <xdr:cNvSpPr/>
      </xdr:nvSpPr>
      <xdr:spPr>
        <a:xfrm>
          <a:off x="1079500" y="993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56</xdr:row>
      <xdr:rowOff>116311</xdr:rowOff>
    </xdr:from>
    <xdr:ext cx="534377" cy="259045"/>
    <xdr:sp macro="" textlink="">
      <xdr:nvSpPr>
        <xdr:cNvPr id="132" name="テキスト ボックス 131"/>
        <xdr:cNvSpPr txBox="1"/>
      </xdr:nvSpPr>
      <xdr:spPr>
        <a:xfrm>
          <a:off x="866286" y="98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17310</xdr:rowOff>
    </xdr:from>
    <xdr:to>
      <xdr:col>6</xdr:col>
      <xdr:colOff>561975</xdr:colOff>
      <xdr:row>58</xdr:row>
      <xdr:rowOff>118910</xdr:rowOff>
    </xdr:to>
    <xdr:sp macro="" textlink="">
      <xdr:nvSpPr>
        <xdr:cNvPr id="138" name="円/楕円 137"/>
        <xdr:cNvSpPr/>
      </xdr:nvSpPr>
      <xdr:spPr>
        <a:xfrm>
          <a:off x="4584700" y="99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57</xdr:row>
      <xdr:rowOff>167187</xdr:rowOff>
    </xdr:from>
    <xdr:ext cx="534377" cy="259045"/>
    <xdr:sp macro="" textlink="">
      <xdr:nvSpPr>
        <xdr:cNvPr id="139" name="総務費該当値テキスト"/>
        <xdr:cNvSpPr txBox="1"/>
      </xdr:nvSpPr>
      <xdr:spPr>
        <a:xfrm>
          <a:off x="4664075" y="101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58824</xdr:rowOff>
    </xdr:from>
    <xdr:to>
      <xdr:col>5</xdr:col>
      <xdr:colOff>409575</xdr:colOff>
      <xdr:row>58</xdr:row>
      <xdr:rowOff>160424</xdr:rowOff>
    </xdr:to>
    <xdr:sp macro="" textlink="">
      <xdr:nvSpPr>
        <xdr:cNvPr id="140" name="円/楕円 139"/>
        <xdr:cNvSpPr/>
      </xdr:nvSpPr>
      <xdr:spPr>
        <a:xfrm>
          <a:off x="3746500" y="1000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58</xdr:row>
      <xdr:rowOff>161076</xdr:rowOff>
    </xdr:from>
    <xdr:ext cx="534377" cy="259045"/>
    <xdr:sp macro="" textlink="">
      <xdr:nvSpPr>
        <xdr:cNvPr id="141" name="テキスト ボックス 140"/>
        <xdr:cNvSpPr txBox="1"/>
      </xdr:nvSpPr>
      <xdr:spPr>
        <a:xfrm>
          <a:off x="3520586" y="102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80823</xdr:rowOff>
    </xdr:from>
    <xdr:to>
      <xdr:col>4</xdr:col>
      <xdr:colOff>206375</xdr:colOff>
      <xdr:row>59</xdr:row>
      <xdr:rowOff>10973</xdr:rowOff>
    </xdr:to>
    <xdr:sp macro="" textlink="">
      <xdr:nvSpPr>
        <xdr:cNvPr id="142" name="円/楕円 141"/>
        <xdr:cNvSpPr/>
      </xdr:nvSpPr>
      <xdr:spPr>
        <a:xfrm>
          <a:off x="2857500" y="10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59</xdr:row>
      <xdr:rowOff>2100</xdr:rowOff>
    </xdr:from>
    <xdr:ext cx="534377" cy="259045"/>
    <xdr:sp macro="" textlink="">
      <xdr:nvSpPr>
        <xdr:cNvPr id="143" name="テキスト ボックス 142"/>
        <xdr:cNvSpPr txBox="1"/>
      </xdr:nvSpPr>
      <xdr:spPr>
        <a:xfrm>
          <a:off x="2637936" y="1030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167851</xdr:rowOff>
    </xdr:from>
    <xdr:to>
      <xdr:col>3</xdr:col>
      <xdr:colOff>3175</xdr:colOff>
      <xdr:row>59</xdr:row>
      <xdr:rowOff>98001</xdr:rowOff>
    </xdr:to>
    <xdr:sp macro="" textlink="">
      <xdr:nvSpPr>
        <xdr:cNvPr id="144" name="円/楕円 143"/>
        <xdr:cNvSpPr/>
      </xdr:nvSpPr>
      <xdr:spPr>
        <a:xfrm>
          <a:off x="1968500" y="101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59</xdr:row>
      <xdr:rowOff>79603</xdr:rowOff>
    </xdr:from>
    <xdr:ext cx="534377" cy="259045"/>
    <xdr:sp macro="" textlink="">
      <xdr:nvSpPr>
        <xdr:cNvPr id="145" name="テキスト ボックス 144"/>
        <xdr:cNvSpPr txBox="1"/>
      </xdr:nvSpPr>
      <xdr:spPr>
        <a:xfrm>
          <a:off x="1742586" y="103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147010</xdr:rowOff>
    </xdr:from>
    <xdr:to>
      <xdr:col>1</xdr:col>
      <xdr:colOff>485775</xdr:colOff>
      <xdr:row>59</xdr:row>
      <xdr:rowOff>77160</xdr:rowOff>
    </xdr:to>
    <xdr:sp macro="" textlink="">
      <xdr:nvSpPr>
        <xdr:cNvPr id="146" name="円/楕円 145"/>
        <xdr:cNvSpPr/>
      </xdr:nvSpPr>
      <xdr:spPr>
        <a:xfrm>
          <a:off x="1079500" y="100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59</xdr:row>
      <xdr:rowOff>68287</xdr:rowOff>
    </xdr:from>
    <xdr:ext cx="534377" cy="259045"/>
    <xdr:sp macro="" textlink="">
      <xdr:nvSpPr>
        <xdr:cNvPr id="147" name="テキスト ボックス 146"/>
        <xdr:cNvSpPr txBox="1"/>
      </xdr:nvSpPr>
      <xdr:spPr>
        <a:xfrm>
          <a:off x="866286" y="103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15875</xdr:rowOff>
    </xdr:from>
    <xdr:ext cx="349839" cy="225703"/>
    <xdr:sp macro="" textlink="">
      <xdr:nvSpPr>
        <xdr:cNvPr id="156" name="テキスト ボックス 155"/>
        <xdr:cNvSpPr txBox="1"/>
      </xdr:nvSpPr>
      <xdr:spPr>
        <a:xfrm>
          <a:off x="727075" y="11715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80</xdr:row>
      <xdr:rowOff>111777</xdr:rowOff>
    </xdr:from>
    <xdr:ext cx="531299" cy="259045"/>
    <xdr:sp macro="" textlink="">
      <xdr:nvSpPr>
        <xdr:cNvPr id="158" name="テキスト ボックス 157"/>
        <xdr:cNvSpPr txBox="1"/>
      </xdr:nvSpPr>
      <xdr:spPr>
        <a:xfrm>
          <a:off x="221176" y="1408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78</xdr:row>
      <xdr:rowOff>128106</xdr:rowOff>
    </xdr:from>
    <xdr:ext cx="531299" cy="259045"/>
    <xdr:sp macro="" textlink="">
      <xdr:nvSpPr>
        <xdr:cNvPr id="160" name="テキスト ボックス 159"/>
        <xdr:cNvSpPr txBox="1"/>
      </xdr:nvSpPr>
      <xdr:spPr>
        <a:xfrm>
          <a:off x="221176" y="137488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4159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30830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15167</xdr:rowOff>
    </xdr:from>
    <xdr:ext cx="595419" cy="259045"/>
    <xdr:sp macro="" textlink="">
      <xdr:nvSpPr>
        <xdr:cNvPr id="166" name="テキスト ボックス 165"/>
        <xdr:cNvSpPr txBox="1"/>
      </xdr:nvSpPr>
      <xdr:spPr>
        <a:xfrm>
          <a:off x="166581" y="127627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4203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28774</xdr:rowOff>
    </xdr:from>
    <xdr:ext cx="595419" cy="259045"/>
    <xdr:sp macro="" textlink="">
      <xdr:nvSpPr>
        <xdr:cNvPr id="170" name="テキスト ボックス 169"/>
        <xdr:cNvSpPr txBox="1"/>
      </xdr:nvSpPr>
      <xdr:spPr>
        <a:xfrm>
          <a:off x="166581" y="120778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64152</xdr:rowOff>
    </xdr:from>
    <xdr:ext cx="595419" cy="259045"/>
    <xdr:sp macro="" textlink="">
      <xdr:nvSpPr>
        <xdr:cNvPr id="172" name="テキスト ボックス 171"/>
        <xdr:cNvSpPr txBox="1"/>
      </xdr:nvSpPr>
      <xdr:spPr>
        <a:xfrm>
          <a:off x="166581" y="11764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113847</xdr:rowOff>
    </xdr:from>
    <xdr:to>
      <xdr:col>6</xdr:col>
      <xdr:colOff>510540</xdr:colOff>
      <xdr:row>77</xdr:row>
      <xdr:rowOff>106978</xdr:rowOff>
    </xdr:to>
    <xdr:cxnSp macro="">
      <xdr:nvCxnSpPr>
        <xdr:cNvPr id="174" name="直線コネクタ 173"/>
        <xdr:cNvCxnSpPr/>
      </xdr:nvCxnSpPr>
      <xdr:spPr>
        <a:xfrm flipV="1">
          <a:off x="4633595" y="12115347"/>
          <a:ext cx="1270" cy="119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77</xdr:row>
      <xdr:rowOff>110805</xdr:rowOff>
    </xdr:from>
    <xdr:ext cx="599010" cy="259045"/>
    <xdr:sp macro="" textlink="">
      <xdr:nvSpPr>
        <xdr:cNvPr id="175" name="民生費最小値テキスト"/>
        <xdr:cNvSpPr txBox="1"/>
      </xdr:nvSpPr>
      <xdr:spPr>
        <a:xfrm>
          <a:off x="4664075" y="135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77</xdr:row>
      <xdr:rowOff>106978</xdr:rowOff>
    </xdr:from>
    <xdr:to>
      <xdr:col>6</xdr:col>
      <xdr:colOff>600075</xdr:colOff>
      <xdr:row>77</xdr:row>
      <xdr:rowOff>106978</xdr:rowOff>
    </xdr:to>
    <xdr:cxnSp macro="">
      <xdr:nvCxnSpPr>
        <xdr:cNvPr id="176" name="直線コネクタ 175"/>
        <xdr:cNvCxnSpPr/>
      </xdr:nvCxnSpPr>
      <xdr:spPr>
        <a:xfrm>
          <a:off x="4546600" y="1330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69</xdr:row>
      <xdr:rowOff>70049</xdr:rowOff>
    </xdr:from>
    <xdr:ext cx="599010" cy="259045"/>
    <xdr:sp macro="" textlink="">
      <xdr:nvSpPr>
        <xdr:cNvPr id="177" name="民生費最大値テキスト"/>
        <xdr:cNvSpPr txBox="1"/>
      </xdr:nvSpPr>
      <xdr:spPr>
        <a:xfrm>
          <a:off x="4664075" y="1211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70</xdr:row>
      <xdr:rowOff>113847</xdr:rowOff>
    </xdr:from>
    <xdr:to>
      <xdr:col>6</xdr:col>
      <xdr:colOff>600075</xdr:colOff>
      <xdr:row>70</xdr:row>
      <xdr:rowOff>113847</xdr:rowOff>
    </xdr:to>
    <xdr:cxnSp macro="">
      <xdr:nvCxnSpPr>
        <xdr:cNvPr id="178" name="直線コネクタ 177"/>
        <xdr:cNvCxnSpPr/>
      </xdr:nvCxnSpPr>
      <xdr:spPr>
        <a:xfrm>
          <a:off x="4546600" y="121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105879</xdr:rowOff>
    </xdr:from>
    <xdr:to>
      <xdr:col>6</xdr:col>
      <xdr:colOff>511175</xdr:colOff>
      <xdr:row>78</xdr:row>
      <xdr:rowOff>10150</xdr:rowOff>
    </xdr:to>
    <xdr:cxnSp macro="">
      <xdr:nvCxnSpPr>
        <xdr:cNvPr id="179" name="直線コネクタ 178"/>
        <xdr:cNvCxnSpPr/>
      </xdr:nvCxnSpPr>
      <xdr:spPr>
        <a:xfrm flipV="1">
          <a:off x="3797300" y="13307529"/>
          <a:ext cx="838200" cy="7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73</xdr:row>
      <xdr:rowOff>93370</xdr:rowOff>
    </xdr:from>
    <xdr:ext cx="599010" cy="259045"/>
    <xdr:sp macro="" textlink="">
      <xdr:nvSpPr>
        <xdr:cNvPr id="180" name="民生費平均値テキスト"/>
        <xdr:cNvSpPr txBox="1"/>
      </xdr:nvSpPr>
      <xdr:spPr>
        <a:xfrm>
          <a:off x="4664075" y="12840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70493</xdr:rowOff>
    </xdr:from>
    <xdr:to>
      <xdr:col>6</xdr:col>
      <xdr:colOff>561975</xdr:colOff>
      <xdr:row>75</xdr:row>
      <xdr:rowOff>643</xdr:rowOff>
    </xdr:to>
    <xdr:sp macro="" textlink="">
      <xdr:nvSpPr>
        <xdr:cNvPr id="181" name="フローチャート : 判断 180"/>
        <xdr:cNvSpPr/>
      </xdr:nvSpPr>
      <xdr:spPr>
        <a:xfrm>
          <a:off x="45847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77</xdr:row>
      <xdr:rowOff>165108</xdr:rowOff>
    </xdr:from>
    <xdr:to>
      <xdr:col>5</xdr:col>
      <xdr:colOff>358775</xdr:colOff>
      <xdr:row>78</xdr:row>
      <xdr:rowOff>10150</xdr:rowOff>
    </xdr:to>
    <xdr:cxnSp macro="">
      <xdr:nvCxnSpPr>
        <xdr:cNvPr id="182" name="直線コネクタ 181"/>
        <xdr:cNvCxnSpPr/>
      </xdr:nvCxnSpPr>
      <xdr:spPr>
        <a:xfrm>
          <a:off x="2908300" y="13366758"/>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128556</xdr:rowOff>
    </xdr:from>
    <xdr:to>
      <xdr:col>5</xdr:col>
      <xdr:colOff>409575</xdr:colOff>
      <xdr:row>75</xdr:row>
      <xdr:rowOff>58706</xdr:rowOff>
    </xdr:to>
    <xdr:sp macro="" textlink="">
      <xdr:nvSpPr>
        <xdr:cNvPr id="183" name="フローチャート : 判断 182"/>
        <xdr:cNvSpPr/>
      </xdr:nvSpPr>
      <xdr:spPr>
        <a:xfrm>
          <a:off x="3746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68794</xdr:colOff>
      <xdr:row>73</xdr:row>
      <xdr:rowOff>75233</xdr:rowOff>
    </xdr:from>
    <xdr:ext cx="599010" cy="259045"/>
    <xdr:sp macro="" textlink="">
      <xdr:nvSpPr>
        <xdr:cNvPr id="184" name="テキスト ボックス 183"/>
        <xdr:cNvSpPr txBox="1"/>
      </xdr:nvSpPr>
      <xdr:spPr>
        <a:xfrm>
          <a:off x="3497794" y="1282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165108</xdr:rowOff>
    </xdr:from>
    <xdr:to>
      <xdr:col>4</xdr:col>
      <xdr:colOff>155575</xdr:colOff>
      <xdr:row>78</xdr:row>
      <xdr:rowOff>115534</xdr:rowOff>
    </xdr:to>
    <xdr:cxnSp macro="">
      <xdr:nvCxnSpPr>
        <xdr:cNvPr id="185" name="直線コネクタ 184"/>
        <xdr:cNvCxnSpPr/>
      </xdr:nvCxnSpPr>
      <xdr:spPr>
        <a:xfrm flipV="1">
          <a:off x="2019300" y="13366758"/>
          <a:ext cx="8890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139388</xdr:rowOff>
    </xdr:from>
    <xdr:to>
      <xdr:col>4</xdr:col>
      <xdr:colOff>206375</xdr:colOff>
      <xdr:row>76</xdr:row>
      <xdr:rowOff>69537</xdr:rowOff>
    </xdr:to>
    <xdr:sp macro="" textlink="">
      <xdr:nvSpPr>
        <xdr:cNvPr id="186" name="フローチャート : 判断 185"/>
        <xdr:cNvSpPr/>
      </xdr:nvSpPr>
      <xdr:spPr>
        <a:xfrm>
          <a:off x="2857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74</xdr:row>
      <xdr:rowOff>76540</xdr:rowOff>
    </xdr:from>
    <xdr:ext cx="599010" cy="259045"/>
    <xdr:sp macro="" textlink="">
      <xdr:nvSpPr>
        <xdr:cNvPr id="187" name="テキスト ボックス 186"/>
        <xdr:cNvSpPr txBox="1"/>
      </xdr:nvSpPr>
      <xdr:spPr>
        <a:xfrm>
          <a:off x="2605619" y="1299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115534</xdr:rowOff>
    </xdr:from>
    <xdr:to>
      <xdr:col>2</xdr:col>
      <xdr:colOff>638175</xdr:colOff>
      <xdr:row>78</xdr:row>
      <xdr:rowOff>139036</xdr:rowOff>
    </xdr:to>
    <xdr:cxnSp macro="">
      <xdr:nvCxnSpPr>
        <xdr:cNvPr id="188" name="直線コネクタ 187"/>
        <xdr:cNvCxnSpPr/>
      </xdr:nvCxnSpPr>
      <xdr:spPr>
        <a:xfrm flipV="1">
          <a:off x="1130300" y="13488634"/>
          <a:ext cx="889000" cy="2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101178</xdr:rowOff>
    </xdr:from>
    <xdr:to>
      <xdr:col>3</xdr:col>
      <xdr:colOff>3175</xdr:colOff>
      <xdr:row>77</xdr:row>
      <xdr:rowOff>31328</xdr:rowOff>
    </xdr:to>
    <xdr:sp macro="" textlink="">
      <xdr:nvSpPr>
        <xdr:cNvPr id="189" name="フローチャート : 判断 188"/>
        <xdr:cNvSpPr/>
      </xdr:nvSpPr>
      <xdr:spPr>
        <a:xfrm>
          <a:off x="1968500" y="131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348194</xdr:colOff>
      <xdr:row>75</xdr:row>
      <xdr:rowOff>47856</xdr:rowOff>
    </xdr:from>
    <xdr:ext cx="599010" cy="259045"/>
    <xdr:sp macro="" textlink="">
      <xdr:nvSpPr>
        <xdr:cNvPr id="190" name="テキスト ボックス 189"/>
        <xdr:cNvSpPr txBox="1"/>
      </xdr:nvSpPr>
      <xdr:spPr>
        <a:xfrm>
          <a:off x="1729319" y="1314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120796</xdr:rowOff>
    </xdr:from>
    <xdr:to>
      <xdr:col>1</xdr:col>
      <xdr:colOff>485775</xdr:colOff>
      <xdr:row>77</xdr:row>
      <xdr:rowOff>50946</xdr:rowOff>
    </xdr:to>
    <xdr:sp macro="" textlink="">
      <xdr:nvSpPr>
        <xdr:cNvPr id="191" name="フローチャート : 判断 190"/>
        <xdr:cNvSpPr/>
      </xdr:nvSpPr>
      <xdr:spPr>
        <a:xfrm>
          <a:off x="1079500" y="131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125944</xdr:colOff>
      <xdr:row>75</xdr:row>
      <xdr:rowOff>67472</xdr:rowOff>
    </xdr:from>
    <xdr:ext cx="599010" cy="259045"/>
    <xdr:sp macro="" textlink="">
      <xdr:nvSpPr>
        <xdr:cNvPr id="192" name="テキスト ボックス 191"/>
        <xdr:cNvSpPr txBox="1"/>
      </xdr:nvSpPr>
      <xdr:spPr>
        <a:xfrm>
          <a:off x="824444" y="1316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55079</xdr:rowOff>
    </xdr:from>
    <xdr:to>
      <xdr:col>6</xdr:col>
      <xdr:colOff>561975</xdr:colOff>
      <xdr:row>77</xdr:row>
      <xdr:rowOff>156679</xdr:rowOff>
    </xdr:to>
    <xdr:sp macro="" textlink="">
      <xdr:nvSpPr>
        <xdr:cNvPr id="198" name="円/楕円 197"/>
        <xdr:cNvSpPr/>
      </xdr:nvSpPr>
      <xdr:spPr>
        <a:xfrm>
          <a:off x="4584700" y="132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76</xdr:row>
      <xdr:rowOff>141456</xdr:rowOff>
    </xdr:from>
    <xdr:ext cx="599010" cy="259045"/>
    <xdr:sp macro="" textlink="">
      <xdr:nvSpPr>
        <xdr:cNvPr id="199" name="民生費該当値テキスト"/>
        <xdr:cNvSpPr txBox="1"/>
      </xdr:nvSpPr>
      <xdr:spPr>
        <a:xfrm>
          <a:off x="4664075" y="1341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130800</xdr:rowOff>
    </xdr:from>
    <xdr:to>
      <xdr:col>5</xdr:col>
      <xdr:colOff>409575</xdr:colOff>
      <xdr:row>78</xdr:row>
      <xdr:rowOff>60950</xdr:rowOff>
    </xdr:to>
    <xdr:sp macro="" textlink="">
      <xdr:nvSpPr>
        <xdr:cNvPr id="200" name="円/楕円 199"/>
        <xdr:cNvSpPr/>
      </xdr:nvSpPr>
      <xdr:spPr>
        <a:xfrm>
          <a:off x="3746500" y="13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68794</xdr:colOff>
      <xdr:row>78</xdr:row>
      <xdr:rowOff>52077</xdr:rowOff>
    </xdr:from>
    <xdr:ext cx="599010" cy="259045"/>
    <xdr:sp macro="" textlink="">
      <xdr:nvSpPr>
        <xdr:cNvPr id="201" name="テキスト ボックス 200"/>
        <xdr:cNvSpPr txBox="1"/>
      </xdr:nvSpPr>
      <xdr:spPr>
        <a:xfrm>
          <a:off x="3497794" y="1367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114308</xdr:rowOff>
    </xdr:from>
    <xdr:to>
      <xdr:col>4</xdr:col>
      <xdr:colOff>206375</xdr:colOff>
      <xdr:row>78</xdr:row>
      <xdr:rowOff>44458</xdr:rowOff>
    </xdr:to>
    <xdr:sp macro="" textlink="">
      <xdr:nvSpPr>
        <xdr:cNvPr id="202" name="円/楕円 201"/>
        <xdr:cNvSpPr/>
      </xdr:nvSpPr>
      <xdr:spPr>
        <a:xfrm>
          <a:off x="2857500" y="133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78</xdr:row>
      <xdr:rowOff>26060</xdr:rowOff>
    </xdr:from>
    <xdr:ext cx="599010" cy="259045"/>
    <xdr:sp macro="" textlink="">
      <xdr:nvSpPr>
        <xdr:cNvPr id="203" name="テキスト ボックス 202"/>
        <xdr:cNvSpPr txBox="1"/>
      </xdr:nvSpPr>
      <xdr:spPr>
        <a:xfrm>
          <a:off x="2605619" y="1364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64734</xdr:rowOff>
    </xdr:from>
    <xdr:to>
      <xdr:col>3</xdr:col>
      <xdr:colOff>3175</xdr:colOff>
      <xdr:row>78</xdr:row>
      <xdr:rowOff>166334</xdr:rowOff>
    </xdr:to>
    <xdr:sp macro="" textlink="">
      <xdr:nvSpPr>
        <xdr:cNvPr id="204" name="円/楕円 203"/>
        <xdr:cNvSpPr/>
      </xdr:nvSpPr>
      <xdr:spPr>
        <a:xfrm>
          <a:off x="1968500" y="134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348194</xdr:colOff>
      <xdr:row>78</xdr:row>
      <xdr:rowOff>157461</xdr:rowOff>
    </xdr:from>
    <xdr:ext cx="599010" cy="259045"/>
    <xdr:sp macro="" textlink="">
      <xdr:nvSpPr>
        <xdr:cNvPr id="205" name="テキスト ボックス 204"/>
        <xdr:cNvSpPr txBox="1"/>
      </xdr:nvSpPr>
      <xdr:spPr>
        <a:xfrm>
          <a:off x="1729319" y="1377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88236</xdr:rowOff>
    </xdr:from>
    <xdr:to>
      <xdr:col>1</xdr:col>
      <xdr:colOff>485775</xdr:colOff>
      <xdr:row>79</xdr:row>
      <xdr:rowOff>18386</xdr:rowOff>
    </xdr:to>
    <xdr:sp macro="" textlink="">
      <xdr:nvSpPr>
        <xdr:cNvPr id="206" name="円/楕円 205"/>
        <xdr:cNvSpPr/>
      </xdr:nvSpPr>
      <xdr:spPr>
        <a:xfrm>
          <a:off x="1079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125944</xdr:colOff>
      <xdr:row>79</xdr:row>
      <xdr:rowOff>19038</xdr:rowOff>
    </xdr:from>
    <xdr:ext cx="599010" cy="259045"/>
    <xdr:sp macro="" textlink="">
      <xdr:nvSpPr>
        <xdr:cNvPr id="207" name="テキスト ボックス 206"/>
        <xdr:cNvSpPr txBox="1"/>
      </xdr:nvSpPr>
      <xdr:spPr>
        <a:xfrm>
          <a:off x="824444" y="1381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15875</xdr:rowOff>
    </xdr:from>
    <xdr:ext cx="349839" cy="225703"/>
    <xdr:sp macro="" textlink="">
      <xdr:nvSpPr>
        <xdr:cNvPr id="216" name="テキスト ボックス 215"/>
        <xdr:cNvSpPr txBox="1"/>
      </xdr:nvSpPr>
      <xdr:spPr>
        <a:xfrm>
          <a:off x="727075" y="15208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503689</xdr:colOff>
      <xdr:row>98</xdr:row>
      <xdr:rowOff>73677</xdr:rowOff>
    </xdr:from>
    <xdr:ext cx="248786" cy="259045"/>
    <xdr:sp macro="" textlink="">
      <xdr:nvSpPr>
        <xdr:cNvPr id="219" name="テキスト ボックス 218"/>
        <xdr:cNvSpPr txBox="1"/>
      </xdr:nvSpPr>
      <xdr:spPr>
        <a:xfrm>
          <a:off x="503689" y="17186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96</xdr:row>
      <xdr:rowOff>26052</xdr:rowOff>
    </xdr:from>
    <xdr:ext cx="531299" cy="259045"/>
    <xdr:sp macro="" textlink="">
      <xdr:nvSpPr>
        <xdr:cNvPr id="221" name="テキスト ボックス 220"/>
        <xdr:cNvSpPr txBox="1"/>
      </xdr:nvSpPr>
      <xdr:spPr>
        <a:xfrm>
          <a:off x="221176" y="16790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93</xdr:row>
      <xdr:rowOff>168927</xdr:rowOff>
    </xdr:from>
    <xdr:ext cx="531299" cy="259045"/>
    <xdr:sp macro="" textlink="">
      <xdr:nvSpPr>
        <xdr:cNvPr id="223" name="テキスト ボックス 222"/>
        <xdr:cNvSpPr txBox="1"/>
      </xdr:nvSpPr>
      <xdr:spPr>
        <a:xfrm>
          <a:off x="221176" y="16409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221176</xdr:colOff>
      <xdr:row>91</xdr:row>
      <xdr:rowOff>121302</xdr:rowOff>
    </xdr:from>
    <xdr:ext cx="531299" cy="259045"/>
    <xdr:sp macro="" textlink="">
      <xdr:nvSpPr>
        <xdr:cNvPr id="225" name="テキスト ボックス 224"/>
        <xdr:cNvSpPr txBox="1"/>
      </xdr:nvSpPr>
      <xdr:spPr>
        <a:xfrm>
          <a:off x="221176" y="16012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634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64152</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31" name="直線コネクタ 230"/>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97</xdr:row>
      <xdr:rowOff>117263</xdr:rowOff>
    </xdr:from>
    <xdr:ext cx="534377" cy="259045"/>
    <xdr:sp macro="" textlink="">
      <xdr:nvSpPr>
        <xdr:cNvPr id="232" name="衛生費最小値テキスト"/>
        <xdr:cNvSpPr txBox="1"/>
      </xdr:nvSpPr>
      <xdr:spPr>
        <a:xfrm>
          <a:off x="4664075" y="170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3" name="直線コネクタ 232"/>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88</xdr:row>
      <xdr:rowOff>159757</xdr:rowOff>
    </xdr:from>
    <xdr:ext cx="599010" cy="259045"/>
    <xdr:sp macro="" textlink="">
      <xdr:nvSpPr>
        <xdr:cNvPr id="234" name="衛生費最大値テキスト"/>
        <xdr:cNvSpPr txBox="1"/>
      </xdr:nvSpPr>
      <xdr:spPr>
        <a:xfrm>
          <a:off x="4664075" y="1552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5" name="直線コネクタ 234"/>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97498</xdr:rowOff>
    </xdr:from>
    <xdr:to>
      <xdr:col>6</xdr:col>
      <xdr:colOff>511175</xdr:colOff>
      <xdr:row>95</xdr:row>
      <xdr:rowOff>97867</xdr:rowOff>
    </xdr:to>
    <xdr:cxnSp macro="">
      <xdr:nvCxnSpPr>
        <xdr:cNvPr id="236" name="直線コネクタ 235"/>
        <xdr:cNvCxnSpPr/>
      </xdr:nvCxnSpPr>
      <xdr:spPr>
        <a:xfrm flipV="1">
          <a:off x="3797300" y="16385248"/>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93</xdr:row>
      <xdr:rowOff>162856</xdr:rowOff>
    </xdr:from>
    <xdr:ext cx="534377" cy="259045"/>
    <xdr:sp macro="" textlink="">
      <xdr:nvSpPr>
        <xdr:cNvPr id="237" name="衛生費平均値テキスト"/>
        <xdr:cNvSpPr txBox="1"/>
      </xdr:nvSpPr>
      <xdr:spPr>
        <a:xfrm>
          <a:off x="4664075" y="1640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8" name="フローチャート : 判断 237"/>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95</xdr:row>
      <xdr:rowOff>56668</xdr:rowOff>
    </xdr:from>
    <xdr:to>
      <xdr:col>5</xdr:col>
      <xdr:colOff>358775</xdr:colOff>
      <xdr:row>95</xdr:row>
      <xdr:rowOff>97867</xdr:rowOff>
    </xdr:to>
    <xdr:cxnSp macro="">
      <xdr:nvCxnSpPr>
        <xdr:cNvPr id="239" name="直線コネクタ 238"/>
        <xdr:cNvCxnSpPr/>
      </xdr:nvCxnSpPr>
      <xdr:spPr>
        <a:xfrm>
          <a:off x="2908300" y="16344418"/>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40" name="フローチャート : 判断 239"/>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93</xdr:row>
      <xdr:rowOff>76764</xdr:rowOff>
    </xdr:from>
    <xdr:ext cx="534377" cy="259045"/>
    <xdr:sp macro="" textlink="">
      <xdr:nvSpPr>
        <xdr:cNvPr id="241" name="テキスト ボックス 240"/>
        <xdr:cNvSpPr txBox="1"/>
      </xdr:nvSpPr>
      <xdr:spPr>
        <a:xfrm>
          <a:off x="3520586" y="1631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56668</xdr:rowOff>
    </xdr:from>
    <xdr:to>
      <xdr:col>4</xdr:col>
      <xdr:colOff>155575</xdr:colOff>
      <xdr:row>95</xdr:row>
      <xdr:rowOff>120486</xdr:rowOff>
    </xdr:to>
    <xdr:cxnSp macro="">
      <xdr:nvCxnSpPr>
        <xdr:cNvPr id="242" name="直線コネクタ 241"/>
        <xdr:cNvCxnSpPr/>
      </xdr:nvCxnSpPr>
      <xdr:spPr>
        <a:xfrm flipV="1">
          <a:off x="2019300" y="16344418"/>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130035</xdr:rowOff>
    </xdr:from>
    <xdr:to>
      <xdr:col>4</xdr:col>
      <xdr:colOff>206375</xdr:colOff>
      <xdr:row>96</xdr:row>
      <xdr:rowOff>60185</xdr:rowOff>
    </xdr:to>
    <xdr:sp macro="" textlink="">
      <xdr:nvSpPr>
        <xdr:cNvPr id="243" name="フローチャート : 判断 242"/>
        <xdr:cNvSpPr/>
      </xdr:nvSpPr>
      <xdr:spPr>
        <a:xfrm>
          <a:off x="2857500" y="164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96</xdr:row>
      <xdr:rowOff>51312</xdr:rowOff>
    </xdr:from>
    <xdr:ext cx="534377" cy="259045"/>
    <xdr:sp macro="" textlink="">
      <xdr:nvSpPr>
        <xdr:cNvPr id="244" name="テキスト ボックス 243"/>
        <xdr:cNvSpPr txBox="1"/>
      </xdr:nvSpPr>
      <xdr:spPr>
        <a:xfrm>
          <a:off x="2637936" y="168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120486</xdr:rowOff>
    </xdr:from>
    <xdr:to>
      <xdr:col>2</xdr:col>
      <xdr:colOff>638175</xdr:colOff>
      <xdr:row>95</xdr:row>
      <xdr:rowOff>144387</xdr:rowOff>
    </xdr:to>
    <xdr:cxnSp macro="">
      <xdr:nvCxnSpPr>
        <xdr:cNvPr id="245" name="直線コネクタ 244"/>
        <xdr:cNvCxnSpPr/>
      </xdr:nvCxnSpPr>
      <xdr:spPr>
        <a:xfrm flipV="1">
          <a:off x="1130300" y="16408236"/>
          <a:ext cx="8890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150076</xdr:rowOff>
    </xdr:from>
    <xdr:to>
      <xdr:col>3</xdr:col>
      <xdr:colOff>3175</xdr:colOff>
      <xdr:row>96</xdr:row>
      <xdr:rowOff>80226</xdr:rowOff>
    </xdr:to>
    <xdr:sp macro="" textlink="">
      <xdr:nvSpPr>
        <xdr:cNvPr id="246" name="フローチャート : 判断 245"/>
        <xdr:cNvSpPr/>
      </xdr:nvSpPr>
      <xdr:spPr>
        <a:xfrm>
          <a:off x="1968500" y="1643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96</xdr:row>
      <xdr:rowOff>71353</xdr:rowOff>
    </xdr:from>
    <xdr:ext cx="534377" cy="259045"/>
    <xdr:sp macro="" textlink="">
      <xdr:nvSpPr>
        <xdr:cNvPr id="247" name="テキスト ボックス 246"/>
        <xdr:cNvSpPr txBox="1"/>
      </xdr:nvSpPr>
      <xdr:spPr>
        <a:xfrm>
          <a:off x="1742586" y="1683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140221</xdr:rowOff>
    </xdr:from>
    <xdr:to>
      <xdr:col>1</xdr:col>
      <xdr:colOff>485775</xdr:colOff>
      <xdr:row>96</xdr:row>
      <xdr:rowOff>70371</xdr:rowOff>
    </xdr:to>
    <xdr:sp macro="" textlink="">
      <xdr:nvSpPr>
        <xdr:cNvPr id="248" name="フローチャート : 判断 247"/>
        <xdr:cNvSpPr/>
      </xdr:nvSpPr>
      <xdr:spPr>
        <a:xfrm>
          <a:off x="1079500" y="1642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71023</xdr:rowOff>
    </xdr:from>
    <xdr:ext cx="534377" cy="259045"/>
    <xdr:sp macro="" textlink="">
      <xdr:nvSpPr>
        <xdr:cNvPr id="249" name="テキスト ボックス 248"/>
        <xdr:cNvSpPr txBox="1"/>
      </xdr:nvSpPr>
      <xdr:spPr>
        <a:xfrm>
          <a:off x="866286" y="168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46698</xdr:rowOff>
    </xdr:from>
    <xdr:to>
      <xdr:col>6</xdr:col>
      <xdr:colOff>561975</xdr:colOff>
      <xdr:row>95</xdr:row>
      <xdr:rowOff>148298</xdr:rowOff>
    </xdr:to>
    <xdr:sp macro="" textlink="">
      <xdr:nvSpPr>
        <xdr:cNvPr id="255" name="円/楕円 254"/>
        <xdr:cNvSpPr/>
      </xdr:nvSpPr>
      <xdr:spPr>
        <a:xfrm>
          <a:off x="4584700" y="163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95</xdr:row>
      <xdr:rowOff>25125</xdr:rowOff>
    </xdr:from>
    <xdr:ext cx="534377" cy="259045"/>
    <xdr:sp macro="" textlink="">
      <xdr:nvSpPr>
        <xdr:cNvPr id="256" name="衛生費該当値テキスト"/>
        <xdr:cNvSpPr txBox="1"/>
      </xdr:nvSpPr>
      <xdr:spPr>
        <a:xfrm>
          <a:off x="4664075" y="166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49,823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47067</xdr:rowOff>
    </xdr:from>
    <xdr:to>
      <xdr:col>5</xdr:col>
      <xdr:colOff>409575</xdr:colOff>
      <xdr:row>95</xdr:row>
      <xdr:rowOff>148667</xdr:rowOff>
    </xdr:to>
    <xdr:sp macro="" textlink="">
      <xdr:nvSpPr>
        <xdr:cNvPr id="257" name="円/楕円 256"/>
        <xdr:cNvSpPr/>
      </xdr:nvSpPr>
      <xdr:spPr>
        <a:xfrm>
          <a:off x="3746500" y="163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95</xdr:row>
      <xdr:rowOff>139794</xdr:rowOff>
    </xdr:from>
    <xdr:ext cx="534377" cy="259045"/>
    <xdr:sp macro="" textlink="">
      <xdr:nvSpPr>
        <xdr:cNvPr id="258" name="テキスト ボックス 257"/>
        <xdr:cNvSpPr txBox="1"/>
      </xdr:nvSpPr>
      <xdr:spPr>
        <a:xfrm>
          <a:off x="3520586" y="167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5868</xdr:rowOff>
    </xdr:from>
    <xdr:to>
      <xdr:col>4</xdr:col>
      <xdr:colOff>206375</xdr:colOff>
      <xdr:row>95</xdr:row>
      <xdr:rowOff>107468</xdr:rowOff>
    </xdr:to>
    <xdr:sp macro="" textlink="">
      <xdr:nvSpPr>
        <xdr:cNvPr id="259" name="円/楕円 258"/>
        <xdr:cNvSpPr/>
      </xdr:nvSpPr>
      <xdr:spPr>
        <a:xfrm>
          <a:off x="2857500" y="162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93</xdr:row>
      <xdr:rowOff>123995</xdr:rowOff>
    </xdr:from>
    <xdr:ext cx="534377" cy="259045"/>
    <xdr:sp macro="" textlink="">
      <xdr:nvSpPr>
        <xdr:cNvPr id="260" name="テキスト ボックス 259"/>
        <xdr:cNvSpPr txBox="1"/>
      </xdr:nvSpPr>
      <xdr:spPr>
        <a:xfrm>
          <a:off x="2637936" y="163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69686</xdr:rowOff>
    </xdr:from>
    <xdr:to>
      <xdr:col>3</xdr:col>
      <xdr:colOff>3175</xdr:colOff>
      <xdr:row>95</xdr:row>
      <xdr:rowOff>171286</xdr:rowOff>
    </xdr:to>
    <xdr:sp macro="" textlink="">
      <xdr:nvSpPr>
        <xdr:cNvPr id="261" name="円/楕円 260"/>
        <xdr:cNvSpPr/>
      </xdr:nvSpPr>
      <xdr:spPr>
        <a:xfrm>
          <a:off x="1968500" y="163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94</xdr:row>
      <xdr:rowOff>16363</xdr:rowOff>
    </xdr:from>
    <xdr:ext cx="534377" cy="259045"/>
    <xdr:sp macro="" textlink="">
      <xdr:nvSpPr>
        <xdr:cNvPr id="262" name="テキスト ボックス 261"/>
        <xdr:cNvSpPr txBox="1"/>
      </xdr:nvSpPr>
      <xdr:spPr>
        <a:xfrm>
          <a:off x="1742586" y="1643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93587</xdr:rowOff>
    </xdr:from>
    <xdr:to>
      <xdr:col>1</xdr:col>
      <xdr:colOff>485775</xdr:colOff>
      <xdr:row>96</xdr:row>
      <xdr:rowOff>23737</xdr:rowOff>
    </xdr:to>
    <xdr:sp macro="" textlink="">
      <xdr:nvSpPr>
        <xdr:cNvPr id="263" name="円/楕円 262"/>
        <xdr:cNvSpPr/>
      </xdr:nvSpPr>
      <xdr:spPr>
        <a:xfrm>
          <a:off x="1079500" y="16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94</xdr:row>
      <xdr:rowOff>30739</xdr:rowOff>
    </xdr:from>
    <xdr:ext cx="534377" cy="259045"/>
    <xdr:sp macro="" textlink="">
      <xdr:nvSpPr>
        <xdr:cNvPr id="264" name="テキスト ボックス 263"/>
        <xdr:cNvSpPr txBox="1"/>
      </xdr:nvSpPr>
      <xdr:spPr>
        <a:xfrm>
          <a:off x="866286" y="164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15875</xdr:rowOff>
    </xdr:from>
    <xdr:ext cx="349839" cy="225703"/>
    <xdr:sp macro="" textlink="">
      <xdr:nvSpPr>
        <xdr:cNvPr id="273" name="テキスト ボックス 272"/>
        <xdr:cNvSpPr txBox="1"/>
      </xdr:nvSpPr>
      <xdr:spPr>
        <a:xfrm>
          <a:off x="6543675" y="4730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32989" y="6709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26052</xdr:rowOff>
    </xdr:from>
    <xdr:ext cx="467179" cy="259045"/>
    <xdr:sp macro="" textlink="">
      <xdr:nvSpPr>
        <xdr:cNvPr id="278" name="テキスト ボックス 277"/>
        <xdr:cNvSpPr txBox="1"/>
      </xdr:nvSpPr>
      <xdr:spPr>
        <a:xfrm>
          <a:off x="6117771" y="6312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17771" y="593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121302</xdr:rowOff>
    </xdr:from>
    <xdr:ext cx="467179" cy="259045"/>
    <xdr:sp macro="" textlink="">
      <xdr:nvSpPr>
        <xdr:cNvPr id="282" name="テキスト ボックス 281"/>
        <xdr:cNvSpPr txBox="1"/>
      </xdr:nvSpPr>
      <xdr:spPr>
        <a:xfrm>
          <a:off x="6117771" y="553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17771" y="51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64152</xdr:rowOff>
    </xdr:from>
    <xdr:ext cx="467179" cy="259045"/>
    <xdr:sp macro="" textlink="">
      <xdr:nvSpPr>
        <xdr:cNvPr id="286" name="テキスト ボックス 285"/>
        <xdr:cNvSpPr txBox="1"/>
      </xdr:nvSpPr>
      <xdr:spPr>
        <a:xfrm>
          <a:off x="6117771" y="47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8" name="直線コネクタ 287"/>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39</xdr:row>
      <xdr:rowOff>48277</xdr:rowOff>
    </xdr:from>
    <xdr:ext cx="249299" cy="259045"/>
    <xdr:sp macro="" textlink="">
      <xdr:nvSpPr>
        <xdr:cNvPr id="289" name="労働費最小値テキスト"/>
        <xdr:cNvSpPr txBox="1"/>
      </xdr:nvSpPr>
      <xdr:spPr>
        <a:xfrm>
          <a:off x="10477500" y="68586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29</xdr:row>
      <xdr:rowOff>50944</xdr:rowOff>
    </xdr:from>
    <xdr:ext cx="469744" cy="259045"/>
    <xdr:sp macro="" textlink="">
      <xdr:nvSpPr>
        <xdr:cNvPr id="291" name="労働費最大値テキスト"/>
        <xdr:cNvSpPr txBox="1"/>
      </xdr:nvSpPr>
      <xdr:spPr>
        <a:xfrm>
          <a:off x="10477500" y="511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2" name="直線コネクタ 291"/>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49022</xdr:rowOff>
    </xdr:from>
    <xdr:to>
      <xdr:col>15</xdr:col>
      <xdr:colOff>180975</xdr:colOff>
      <xdr:row>38</xdr:row>
      <xdr:rowOff>52832</xdr:rowOff>
    </xdr:to>
    <xdr:cxnSp macro="">
      <xdr:nvCxnSpPr>
        <xdr:cNvPr id="293" name="直線コネクタ 292"/>
        <xdr:cNvCxnSpPr/>
      </xdr:nvCxnSpPr>
      <xdr:spPr>
        <a:xfrm flipV="1">
          <a:off x="9639300" y="656412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36</xdr:row>
      <xdr:rowOff>127398</xdr:rowOff>
    </xdr:from>
    <xdr:ext cx="378565" cy="259045"/>
    <xdr:sp macro="" textlink="">
      <xdr:nvSpPr>
        <xdr:cNvPr id="294" name="労働費平均値テキスト"/>
        <xdr:cNvSpPr txBox="1"/>
      </xdr:nvSpPr>
      <xdr:spPr>
        <a:xfrm>
          <a:off x="10477500" y="6413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5" name="フローチャート : 判断 294"/>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38</xdr:row>
      <xdr:rowOff>52832</xdr:rowOff>
    </xdr:from>
    <xdr:to>
      <xdr:col>14</xdr:col>
      <xdr:colOff>28575</xdr:colOff>
      <xdr:row>38</xdr:row>
      <xdr:rowOff>56261</xdr:rowOff>
    </xdr:to>
    <xdr:cxnSp macro="">
      <xdr:nvCxnSpPr>
        <xdr:cNvPr id="296" name="直線コネクタ 295"/>
        <xdr:cNvCxnSpPr/>
      </xdr:nvCxnSpPr>
      <xdr:spPr>
        <a:xfrm flipV="1">
          <a:off x="8750300" y="656793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7" name="フローチャート : 判断 296"/>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35</xdr:row>
      <xdr:rowOff>158259</xdr:rowOff>
    </xdr:from>
    <xdr:ext cx="378566" cy="259045"/>
    <xdr:sp macro="" textlink="">
      <xdr:nvSpPr>
        <xdr:cNvPr id="298" name="テキスト ボックス 297"/>
        <xdr:cNvSpPr txBox="1"/>
      </xdr:nvSpPr>
      <xdr:spPr>
        <a:xfrm>
          <a:off x="9415092" y="627013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138557</xdr:rowOff>
    </xdr:from>
    <xdr:to>
      <xdr:col>12</xdr:col>
      <xdr:colOff>511175</xdr:colOff>
      <xdr:row>38</xdr:row>
      <xdr:rowOff>56261</xdr:rowOff>
    </xdr:to>
    <xdr:cxnSp macro="">
      <xdr:nvCxnSpPr>
        <xdr:cNvPr id="299" name="直線コネクタ 298"/>
        <xdr:cNvCxnSpPr/>
      </xdr:nvCxnSpPr>
      <xdr:spPr>
        <a:xfrm>
          <a:off x="7861300" y="6139307"/>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300" name="フローチャート : 判断 299"/>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266777</xdr:colOff>
      <xdr:row>35</xdr:row>
      <xdr:rowOff>71010</xdr:rowOff>
    </xdr:from>
    <xdr:ext cx="469744" cy="259045"/>
    <xdr:sp macro="" textlink="">
      <xdr:nvSpPr>
        <xdr:cNvPr id="301" name="テキスト ボックス 300"/>
        <xdr:cNvSpPr txBox="1"/>
      </xdr:nvSpPr>
      <xdr:spPr>
        <a:xfrm>
          <a:off x="8474152" y="618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131699</xdr:rowOff>
    </xdr:from>
    <xdr:to>
      <xdr:col>11</xdr:col>
      <xdr:colOff>307975</xdr:colOff>
      <xdr:row>35</xdr:row>
      <xdr:rowOff>138557</xdr:rowOff>
    </xdr:to>
    <xdr:cxnSp macro="">
      <xdr:nvCxnSpPr>
        <xdr:cNvPr id="302" name="直線コネクタ 301"/>
        <xdr:cNvCxnSpPr/>
      </xdr:nvCxnSpPr>
      <xdr:spPr>
        <a:xfrm>
          <a:off x="6972300" y="613244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158242</xdr:rowOff>
    </xdr:from>
    <xdr:to>
      <xdr:col>11</xdr:col>
      <xdr:colOff>358775</xdr:colOff>
      <xdr:row>36</xdr:row>
      <xdr:rowOff>88392</xdr:rowOff>
    </xdr:to>
    <xdr:sp macro="" textlink="">
      <xdr:nvSpPr>
        <xdr:cNvPr id="303" name="フローチャート : 判断 302"/>
        <xdr:cNvSpPr/>
      </xdr:nvSpPr>
      <xdr:spPr>
        <a:xfrm>
          <a:off x="7810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36</xdr:row>
      <xdr:rowOff>79519</xdr:rowOff>
    </xdr:from>
    <xdr:ext cx="469744" cy="259045"/>
    <xdr:sp macro="" textlink="">
      <xdr:nvSpPr>
        <xdr:cNvPr id="304" name="テキスト ボックス 303"/>
        <xdr:cNvSpPr txBox="1"/>
      </xdr:nvSpPr>
      <xdr:spPr>
        <a:xfrm>
          <a:off x="7597852"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135763</xdr:rowOff>
    </xdr:from>
    <xdr:to>
      <xdr:col>10</xdr:col>
      <xdr:colOff>155575</xdr:colOff>
      <xdr:row>36</xdr:row>
      <xdr:rowOff>65913</xdr:rowOff>
    </xdr:to>
    <xdr:sp macro="" textlink="">
      <xdr:nvSpPr>
        <xdr:cNvPr id="305" name="フローチャート : 判断 304"/>
        <xdr:cNvSpPr/>
      </xdr:nvSpPr>
      <xdr:spPr>
        <a:xfrm>
          <a:off x="6921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36</xdr:row>
      <xdr:rowOff>66565</xdr:rowOff>
    </xdr:from>
    <xdr:ext cx="469744" cy="259045"/>
    <xdr:sp macro="" textlink="">
      <xdr:nvSpPr>
        <xdr:cNvPr id="306" name="テキスト ボックス 305"/>
        <xdr:cNvSpPr txBox="1"/>
      </xdr:nvSpPr>
      <xdr:spPr>
        <a:xfrm>
          <a:off x="6715202"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169672</xdr:rowOff>
    </xdr:from>
    <xdr:to>
      <xdr:col>15</xdr:col>
      <xdr:colOff>231775</xdr:colOff>
      <xdr:row>38</xdr:row>
      <xdr:rowOff>99822</xdr:rowOff>
    </xdr:to>
    <xdr:sp macro="" textlink="">
      <xdr:nvSpPr>
        <xdr:cNvPr id="312" name="円/楕円 311"/>
        <xdr:cNvSpPr/>
      </xdr:nvSpPr>
      <xdr:spPr>
        <a:xfrm>
          <a:off x="104267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222250</xdr:colOff>
      <xdr:row>37</xdr:row>
      <xdr:rowOff>157624</xdr:rowOff>
    </xdr:from>
    <xdr:ext cx="378565" cy="259045"/>
    <xdr:sp macro="" textlink="">
      <xdr:nvSpPr>
        <xdr:cNvPr id="313" name="労働費該当値テキスト"/>
        <xdr:cNvSpPr txBox="1"/>
      </xdr:nvSpPr>
      <xdr:spPr>
        <a:xfrm>
          <a:off x="10477500" y="6618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2032</xdr:rowOff>
    </xdr:from>
    <xdr:to>
      <xdr:col>14</xdr:col>
      <xdr:colOff>79375</xdr:colOff>
      <xdr:row>38</xdr:row>
      <xdr:rowOff>103632</xdr:rowOff>
    </xdr:to>
    <xdr:sp macro="" textlink="">
      <xdr:nvSpPr>
        <xdr:cNvPr id="314" name="円/楕円 313"/>
        <xdr:cNvSpPr/>
      </xdr:nvSpPr>
      <xdr:spPr>
        <a:xfrm>
          <a:off x="9588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38</xdr:row>
      <xdr:rowOff>94759</xdr:rowOff>
    </xdr:from>
    <xdr:ext cx="378566" cy="259045"/>
    <xdr:sp macro="" textlink="">
      <xdr:nvSpPr>
        <xdr:cNvPr id="315" name="テキスト ボックス 314"/>
        <xdr:cNvSpPr txBox="1"/>
      </xdr:nvSpPr>
      <xdr:spPr>
        <a:xfrm>
          <a:off x="9415092" y="673050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5461</xdr:rowOff>
    </xdr:from>
    <xdr:to>
      <xdr:col>12</xdr:col>
      <xdr:colOff>561975</xdr:colOff>
      <xdr:row>38</xdr:row>
      <xdr:rowOff>107061</xdr:rowOff>
    </xdr:to>
    <xdr:sp macro="" textlink="">
      <xdr:nvSpPr>
        <xdr:cNvPr id="316" name="円/楕円 315"/>
        <xdr:cNvSpPr/>
      </xdr:nvSpPr>
      <xdr:spPr>
        <a:xfrm>
          <a:off x="8699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312367</xdr:colOff>
      <xdr:row>38</xdr:row>
      <xdr:rowOff>98188</xdr:rowOff>
    </xdr:from>
    <xdr:ext cx="378566" cy="259045"/>
    <xdr:sp macro="" textlink="">
      <xdr:nvSpPr>
        <xdr:cNvPr id="317" name="テキスト ボックス 316"/>
        <xdr:cNvSpPr txBox="1"/>
      </xdr:nvSpPr>
      <xdr:spPr>
        <a:xfrm>
          <a:off x="8519742" y="673393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87757</xdr:rowOff>
    </xdr:from>
    <xdr:to>
      <xdr:col>11</xdr:col>
      <xdr:colOff>358775</xdr:colOff>
      <xdr:row>36</xdr:row>
      <xdr:rowOff>17907</xdr:rowOff>
    </xdr:to>
    <xdr:sp macro="" textlink="">
      <xdr:nvSpPr>
        <xdr:cNvPr id="318" name="円/楕円 317"/>
        <xdr:cNvSpPr/>
      </xdr:nvSpPr>
      <xdr:spPr>
        <a:xfrm>
          <a:off x="7810500" y="6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34</xdr:row>
      <xdr:rowOff>24909</xdr:rowOff>
    </xdr:from>
    <xdr:ext cx="469744" cy="259045"/>
    <xdr:sp macro="" textlink="">
      <xdr:nvSpPr>
        <xdr:cNvPr id="319" name="テキスト ボックス 318"/>
        <xdr:cNvSpPr txBox="1"/>
      </xdr:nvSpPr>
      <xdr:spPr>
        <a:xfrm>
          <a:off x="7597852" y="59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80899</xdr:rowOff>
    </xdr:from>
    <xdr:to>
      <xdr:col>10</xdr:col>
      <xdr:colOff>155575</xdr:colOff>
      <xdr:row>36</xdr:row>
      <xdr:rowOff>11049</xdr:rowOff>
    </xdr:to>
    <xdr:sp macro="" textlink="">
      <xdr:nvSpPr>
        <xdr:cNvPr id="320" name="円/楕円 319"/>
        <xdr:cNvSpPr/>
      </xdr:nvSpPr>
      <xdr:spPr>
        <a:xfrm>
          <a:off x="6921500" y="60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34</xdr:row>
      <xdr:rowOff>27576</xdr:rowOff>
    </xdr:from>
    <xdr:ext cx="469744" cy="259045"/>
    <xdr:sp macro="" textlink="">
      <xdr:nvSpPr>
        <xdr:cNvPr id="321" name="テキスト ボックス 320"/>
        <xdr:cNvSpPr txBox="1"/>
      </xdr:nvSpPr>
      <xdr:spPr>
        <a:xfrm>
          <a:off x="6715202" y="59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15875</xdr:rowOff>
    </xdr:from>
    <xdr:ext cx="349839" cy="225703"/>
    <xdr:sp macro="" textlink="">
      <xdr:nvSpPr>
        <xdr:cNvPr id="330" name="テキスト ボックス 329"/>
        <xdr:cNvSpPr txBox="1"/>
      </xdr:nvSpPr>
      <xdr:spPr>
        <a:xfrm>
          <a:off x="6543675" y="8223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32989" y="101225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55</xdr:row>
      <xdr:rowOff>64152</xdr:rowOff>
    </xdr:from>
    <xdr:ext cx="595420" cy="259045"/>
    <xdr:sp macro="" textlink="">
      <xdr:nvSpPr>
        <xdr:cNvPr id="335" name="テキスト ボックス 334"/>
        <xdr:cNvSpPr txBox="1"/>
      </xdr:nvSpPr>
      <xdr:spPr>
        <a:xfrm>
          <a:off x="5980006" y="96685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52</xdr:row>
      <xdr:rowOff>111777</xdr:rowOff>
    </xdr:from>
    <xdr:ext cx="595420" cy="259045"/>
    <xdr:sp macro="" textlink="">
      <xdr:nvSpPr>
        <xdr:cNvPr id="337" name="テキスト ボックス 336"/>
        <xdr:cNvSpPr txBox="1"/>
      </xdr:nvSpPr>
      <xdr:spPr>
        <a:xfrm>
          <a:off x="5980006" y="919227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50</xdr:row>
      <xdr:rowOff>3827</xdr:rowOff>
    </xdr:from>
    <xdr:ext cx="595420" cy="259045"/>
    <xdr:sp macro="" textlink="">
      <xdr:nvSpPr>
        <xdr:cNvPr id="339" name="テキスト ボックス 338"/>
        <xdr:cNvSpPr txBox="1"/>
      </xdr:nvSpPr>
      <xdr:spPr>
        <a:xfrm>
          <a:off x="5980006" y="873507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47</xdr:row>
      <xdr:rowOff>64152</xdr:rowOff>
    </xdr:from>
    <xdr:ext cx="595420" cy="259045"/>
    <xdr:sp macro="" textlink="">
      <xdr:nvSpPr>
        <xdr:cNvPr id="341" name="テキスト ボックス 340"/>
        <xdr:cNvSpPr txBox="1"/>
      </xdr:nvSpPr>
      <xdr:spPr>
        <a:xfrm>
          <a:off x="5980006" y="82715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3" name="直線コネクタ 342"/>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58</xdr:row>
      <xdr:rowOff>66434</xdr:rowOff>
    </xdr:from>
    <xdr:ext cx="534377" cy="259045"/>
    <xdr:sp macro="" textlink="">
      <xdr:nvSpPr>
        <xdr:cNvPr id="344" name="農林水産業費最小値テキスト"/>
        <xdr:cNvSpPr txBox="1"/>
      </xdr:nvSpPr>
      <xdr:spPr>
        <a:xfrm>
          <a:off x="10477500" y="101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5" name="直線コネクタ 344"/>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49</xdr:row>
      <xdr:rowOff>110857</xdr:rowOff>
    </xdr:from>
    <xdr:ext cx="599010" cy="259045"/>
    <xdr:sp macro="" textlink="">
      <xdr:nvSpPr>
        <xdr:cNvPr id="346" name="農林水産業費最大値テキスト"/>
        <xdr:cNvSpPr txBox="1"/>
      </xdr:nvSpPr>
      <xdr:spPr>
        <a:xfrm>
          <a:off x="10477500" y="866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7" name="直線コネクタ 346"/>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146805</xdr:rowOff>
    </xdr:from>
    <xdr:to>
      <xdr:col>15</xdr:col>
      <xdr:colOff>180975</xdr:colOff>
      <xdr:row>58</xdr:row>
      <xdr:rowOff>17806</xdr:rowOff>
    </xdr:to>
    <xdr:cxnSp macro="">
      <xdr:nvCxnSpPr>
        <xdr:cNvPr id="348" name="直線コネクタ 347"/>
        <xdr:cNvCxnSpPr/>
      </xdr:nvCxnSpPr>
      <xdr:spPr>
        <a:xfrm>
          <a:off x="9639300" y="9919455"/>
          <a:ext cx="838200" cy="4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56</xdr:row>
      <xdr:rowOff>20275</xdr:rowOff>
    </xdr:from>
    <xdr:ext cx="534377" cy="259045"/>
    <xdr:sp macro="" textlink="">
      <xdr:nvSpPr>
        <xdr:cNvPr id="349" name="農林水産業費平均値テキスト"/>
        <xdr:cNvSpPr txBox="1"/>
      </xdr:nvSpPr>
      <xdr:spPr>
        <a:xfrm>
          <a:off x="10477500" y="9799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50" name="フローチャート : 判断 349"/>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57</xdr:row>
      <xdr:rowOff>146805</xdr:rowOff>
    </xdr:from>
    <xdr:to>
      <xdr:col>14</xdr:col>
      <xdr:colOff>28575</xdr:colOff>
      <xdr:row>58</xdr:row>
      <xdr:rowOff>49961</xdr:rowOff>
    </xdr:to>
    <xdr:cxnSp macro="">
      <xdr:nvCxnSpPr>
        <xdr:cNvPr id="351" name="直線コネクタ 350"/>
        <xdr:cNvCxnSpPr/>
      </xdr:nvCxnSpPr>
      <xdr:spPr>
        <a:xfrm flipV="1">
          <a:off x="8750300" y="9919455"/>
          <a:ext cx="889000" cy="7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2" name="フローチャート : 判断 351"/>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55</xdr:row>
      <xdr:rowOff>95342</xdr:rowOff>
    </xdr:from>
    <xdr:ext cx="534377" cy="259045"/>
    <xdr:sp macro="" textlink="">
      <xdr:nvSpPr>
        <xdr:cNvPr id="353" name="テキスト ボックス 352"/>
        <xdr:cNvSpPr txBox="1"/>
      </xdr:nvSpPr>
      <xdr:spPr>
        <a:xfrm>
          <a:off x="9337186" y="96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49961</xdr:rowOff>
    </xdr:from>
    <xdr:to>
      <xdr:col>12</xdr:col>
      <xdr:colOff>511175</xdr:colOff>
      <xdr:row>58</xdr:row>
      <xdr:rowOff>53770</xdr:rowOff>
    </xdr:to>
    <xdr:cxnSp macro="">
      <xdr:nvCxnSpPr>
        <xdr:cNvPr id="354" name="直線コネクタ 353"/>
        <xdr:cNvCxnSpPr/>
      </xdr:nvCxnSpPr>
      <xdr:spPr>
        <a:xfrm flipV="1">
          <a:off x="7861300" y="9994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66004</xdr:rowOff>
    </xdr:from>
    <xdr:to>
      <xdr:col>12</xdr:col>
      <xdr:colOff>561975</xdr:colOff>
      <xdr:row>57</xdr:row>
      <xdr:rowOff>167604</xdr:rowOff>
    </xdr:to>
    <xdr:sp macro="" textlink="">
      <xdr:nvSpPr>
        <xdr:cNvPr id="355" name="フローチャート : 判断 354"/>
        <xdr:cNvSpPr/>
      </xdr:nvSpPr>
      <xdr:spPr>
        <a:xfrm>
          <a:off x="8699500" y="983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56</xdr:row>
      <xdr:rowOff>22206</xdr:rowOff>
    </xdr:from>
    <xdr:ext cx="534377" cy="259045"/>
    <xdr:sp macro="" textlink="">
      <xdr:nvSpPr>
        <xdr:cNvPr id="356" name="テキスト ボックス 355"/>
        <xdr:cNvSpPr txBox="1"/>
      </xdr:nvSpPr>
      <xdr:spPr>
        <a:xfrm>
          <a:off x="8460886" y="98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44918</xdr:rowOff>
    </xdr:from>
    <xdr:to>
      <xdr:col>11</xdr:col>
      <xdr:colOff>307975</xdr:colOff>
      <xdr:row>58</xdr:row>
      <xdr:rowOff>53770</xdr:rowOff>
    </xdr:to>
    <xdr:cxnSp macro="">
      <xdr:nvCxnSpPr>
        <xdr:cNvPr id="357" name="直線コネクタ 356"/>
        <xdr:cNvCxnSpPr/>
      </xdr:nvCxnSpPr>
      <xdr:spPr>
        <a:xfrm>
          <a:off x="6972300" y="9989018"/>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25326</xdr:rowOff>
    </xdr:from>
    <xdr:to>
      <xdr:col>11</xdr:col>
      <xdr:colOff>358775</xdr:colOff>
      <xdr:row>57</xdr:row>
      <xdr:rowOff>126926</xdr:rowOff>
    </xdr:to>
    <xdr:sp macro="" textlink="">
      <xdr:nvSpPr>
        <xdr:cNvPr id="358" name="フローチャート : 判断 357"/>
        <xdr:cNvSpPr/>
      </xdr:nvSpPr>
      <xdr:spPr>
        <a:xfrm>
          <a:off x="7810500" y="979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31261</xdr:colOff>
      <xdr:row>55</xdr:row>
      <xdr:rowOff>143453</xdr:rowOff>
    </xdr:from>
    <xdr:ext cx="534377" cy="259045"/>
    <xdr:sp macro="" textlink="">
      <xdr:nvSpPr>
        <xdr:cNvPr id="359" name="テキスト ボックス 358"/>
        <xdr:cNvSpPr txBox="1"/>
      </xdr:nvSpPr>
      <xdr:spPr>
        <a:xfrm>
          <a:off x="7556011" y="974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44624</xdr:rowOff>
    </xdr:from>
    <xdr:to>
      <xdr:col>10</xdr:col>
      <xdr:colOff>155575</xdr:colOff>
      <xdr:row>57</xdr:row>
      <xdr:rowOff>146224</xdr:rowOff>
    </xdr:to>
    <xdr:sp macro="" textlink="">
      <xdr:nvSpPr>
        <xdr:cNvPr id="360" name="フローチャート : 判断 359"/>
        <xdr:cNvSpPr/>
      </xdr:nvSpPr>
      <xdr:spPr>
        <a:xfrm>
          <a:off x="6921500" y="98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55</xdr:row>
      <xdr:rowOff>162751</xdr:rowOff>
    </xdr:from>
    <xdr:ext cx="534377" cy="259045"/>
    <xdr:sp macro="" textlink="">
      <xdr:nvSpPr>
        <xdr:cNvPr id="361" name="テキスト ボックス 360"/>
        <xdr:cNvSpPr txBox="1"/>
      </xdr:nvSpPr>
      <xdr:spPr>
        <a:xfrm>
          <a:off x="6682886" y="97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138456</xdr:rowOff>
    </xdr:from>
    <xdr:to>
      <xdr:col>15</xdr:col>
      <xdr:colOff>231775</xdr:colOff>
      <xdr:row>58</xdr:row>
      <xdr:rowOff>68606</xdr:rowOff>
    </xdr:to>
    <xdr:sp macro="" textlink="">
      <xdr:nvSpPr>
        <xdr:cNvPr id="367" name="円/楕円 366"/>
        <xdr:cNvSpPr/>
      </xdr:nvSpPr>
      <xdr:spPr>
        <a:xfrm>
          <a:off x="10426700" y="99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222250</xdr:colOff>
      <xdr:row>57</xdr:row>
      <xdr:rowOff>62908</xdr:rowOff>
    </xdr:from>
    <xdr:ext cx="534377" cy="259045"/>
    <xdr:sp macro="" textlink="">
      <xdr:nvSpPr>
        <xdr:cNvPr id="368" name="農林水産業費該当値テキスト"/>
        <xdr:cNvSpPr txBox="1"/>
      </xdr:nvSpPr>
      <xdr:spPr>
        <a:xfrm>
          <a:off x="10477500" y="100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96005</xdr:rowOff>
    </xdr:from>
    <xdr:to>
      <xdr:col>14</xdr:col>
      <xdr:colOff>79375</xdr:colOff>
      <xdr:row>58</xdr:row>
      <xdr:rowOff>26155</xdr:rowOff>
    </xdr:to>
    <xdr:sp macro="" textlink="">
      <xdr:nvSpPr>
        <xdr:cNvPr id="369" name="円/楕円 368"/>
        <xdr:cNvSpPr/>
      </xdr:nvSpPr>
      <xdr:spPr>
        <a:xfrm>
          <a:off x="9588500" y="98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58</xdr:row>
      <xdr:rowOff>17282</xdr:rowOff>
    </xdr:from>
    <xdr:ext cx="534377" cy="259045"/>
    <xdr:sp macro="" textlink="">
      <xdr:nvSpPr>
        <xdr:cNvPr id="370" name="テキスト ボックス 369"/>
        <xdr:cNvSpPr txBox="1"/>
      </xdr:nvSpPr>
      <xdr:spPr>
        <a:xfrm>
          <a:off x="9337186" y="101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170611</xdr:rowOff>
    </xdr:from>
    <xdr:to>
      <xdr:col>12</xdr:col>
      <xdr:colOff>561975</xdr:colOff>
      <xdr:row>58</xdr:row>
      <xdr:rowOff>100761</xdr:rowOff>
    </xdr:to>
    <xdr:sp macro="" textlink="">
      <xdr:nvSpPr>
        <xdr:cNvPr id="371" name="円/楕円 370"/>
        <xdr:cNvSpPr/>
      </xdr:nvSpPr>
      <xdr:spPr>
        <a:xfrm>
          <a:off x="8699500" y="99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58</xdr:row>
      <xdr:rowOff>91888</xdr:rowOff>
    </xdr:from>
    <xdr:ext cx="534377" cy="259045"/>
    <xdr:sp macro="" textlink="">
      <xdr:nvSpPr>
        <xdr:cNvPr id="372" name="テキスト ボックス 371"/>
        <xdr:cNvSpPr txBox="1"/>
      </xdr:nvSpPr>
      <xdr:spPr>
        <a:xfrm>
          <a:off x="8460886" y="102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2970</xdr:rowOff>
    </xdr:from>
    <xdr:to>
      <xdr:col>11</xdr:col>
      <xdr:colOff>358775</xdr:colOff>
      <xdr:row>58</xdr:row>
      <xdr:rowOff>104570</xdr:rowOff>
    </xdr:to>
    <xdr:sp macro="" textlink="">
      <xdr:nvSpPr>
        <xdr:cNvPr id="373" name="円/楕円 372"/>
        <xdr:cNvSpPr/>
      </xdr:nvSpPr>
      <xdr:spPr>
        <a:xfrm>
          <a:off x="7810500" y="99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31261</xdr:colOff>
      <xdr:row>58</xdr:row>
      <xdr:rowOff>95697</xdr:rowOff>
    </xdr:from>
    <xdr:ext cx="534377" cy="259045"/>
    <xdr:sp macro="" textlink="">
      <xdr:nvSpPr>
        <xdr:cNvPr id="374" name="テキスト ボックス 373"/>
        <xdr:cNvSpPr txBox="1"/>
      </xdr:nvSpPr>
      <xdr:spPr>
        <a:xfrm>
          <a:off x="7556011" y="102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165568</xdr:rowOff>
    </xdr:from>
    <xdr:to>
      <xdr:col>10</xdr:col>
      <xdr:colOff>155575</xdr:colOff>
      <xdr:row>58</xdr:row>
      <xdr:rowOff>95718</xdr:rowOff>
    </xdr:to>
    <xdr:sp macro="" textlink="">
      <xdr:nvSpPr>
        <xdr:cNvPr id="375" name="円/楕円 374"/>
        <xdr:cNvSpPr/>
      </xdr:nvSpPr>
      <xdr:spPr>
        <a:xfrm>
          <a:off x="6921500" y="993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77320</xdr:rowOff>
    </xdr:from>
    <xdr:ext cx="534377" cy="259045"/>
    <xdr:sp macro="" textlink="">
      <xdr:nvSpPr>
        <xdr:cNvPr id="376" name="テキスト ボックス 375"/>
        <xdr:cNvSpPr txBox="1"/>
      </xdr:nvSpPr>
      <xdr:spPr>
        <a:xfrm>
          <a:off x="6682886" y="102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15875</xdr:rowOff>
    </xdr:from>
    <xdr:ext cx="349839" cy="225703"/>
    <xdr:sp macro="" textlink="">
      <xdr:nvSpPr>
        <xdr:cNvPr id="385" name="テキスト ボックス 384"/>
        <xdr:cNvSpPr txBox="1"/>
      </xdr:nvSpPr>
      <xdr:spPr>
        <a:xfrm>
          <a:off x="6543675" y="11715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32989" y="13615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75</xdr:row>
      <xdr:rowOff>64152</xdr:rowOff>
    </xdr:from>
    <xdr:ext cx="531299" cy="259045"/>
    <xdr:sp macro="" textlink="">
      <xdr:nvSpPr>
        <xdr:cNvPr id="390" name="テキスト ボックス 389"/>
        <xdr:cNvSpPr txBox="1"/>
      </xdr:nvSpPr>
      <xdr:spPr>
        <a:xfrm>
          <a:off x="6063176" y="1316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72</xdr:row>
      <xdr:rowOff>111777</xdr:rowOff>
    </xdr:from>
    <xdr:ext cx="531299" cy="259045"/>
    <xdr:sp macro="" textlink="">
      <xdr:nvSpPr>
        <xdr:cNvPr id="392" name="テキスト ボックス 391"/>
        <xdr:cNvSpPr txBox="1"/>
      </xdr:nvSpPr>
      <xdr:spPr>
        <a:xfrm>
          <a:off x="6063176"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69</xdr:row>
      <xdr:rowOff>168927</xdr:rowOff>
    </xdr:from>
    <xdr:ext cx="531299" cy="259045"/>
    <xdr:sp macro="" textlink="">
      <xdr:nvSpPr>
        <xdr:cNvPr id="394" name="テキスト ボックス 393"/>
        <xdr:cNvSpPr txBox="1"/>
      </xdr:nvSpPr>
      <xdr:spPr>
        <a:xfrm>
          <a:off x="6063176" y="12218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67</xdr:row>
      <xdr:rowOff>64152</xdr:rowOff>
    </xdr:from>
    <xdr:ext cx="531299" cy="259045"/>
    <xdr:sp macro="" textlink="">
      <xdr:nvSpPr>
        <xdr:cNvPr id="396" name="テキスト ボックス 395"/>
        <xdr:cNvSpPr txBox="1"/>
      </xdr:nvSpPr>
      <xdr:spPr>
        <a:xfrm>
          <a:off x="6063176" y="1176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8" name="直線コネクタ 397"/>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78</xdr:row>
      <xdr:rowOff>97076</xdr:rowOff>
    </xdr:from>
    <xdr:ext cx="469744" cy="259045"/>
    <xdr:sp macro="" textlink="">
      <xdr:nvSpPr>
        <xdr:cNvPr id="399" name="商工費最小値テキスト"/>
        <xdr:cNvSpPr txBox="1"/>
      </xdr:nvSpPr>
      <xdr:spPr>
        <a:xfrm>
          <a:off x="10477500" y="1371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400" name="直線コネクタ 399"/>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70</xdr:row>
      <xdr:rowOff>69324</xdr:rowOff>
    </xdr:from>
    <xdr:ext cx="534377" cy="259045"/>
    <xdr:sp macro="" textlink="">
      <xdr:nvSpPr>
        <xdr:cNvPr id="401" name="商工費最大値テキスト"/>
        <xdr:cNvSpPr txBox="1"/>
      </xdr:nvSpPr>
      <xdr:spPr>
        <a:xfrm>
          <a:off x="10477500" y="1229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2" name="直線コネクタ 401"/>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93408</xdr:rowOff>
    </xdr:from>
    <xdr:to>
      <xdr:col>15</xdr:col>
      <xdr:colOff>180975</xdr:colOff>
      <xdr:row>77</xdr:row>
      <xdr:rowOff>146033</xdr:rowOff>
    </xdr:to>
    <xdr:cxnSp macro="">
      <xdr:nvCxnSpPr>
        <xdr:cNvPr id="403" name="直線コネクタ 402"/>
        <xdr:cNvCxnSpPr/>
      </xdr:nvCxnSpPr>
      <xdr:spPr>
        <a:xfrm>
          <a:off x="9639300" y="13295058"/>
          <a:ext cx="838200" cy="5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75</xdr:row>
      <xdr:rowOff>92872</xdr:rowOff>
    </xdr:from>
    <xdr:ext cx="534377" cy="259045"/>
    <xdr:sp macro="" textlink="">
      <xdr:nvSpPr>
        <xdr:cNvPr id="404" name="商工費平均値テキスト"/>
        <xdr:cNvSpPr txBox="1"/>
      </xdr:nvSpPr>
      <xdr:spPr>
        <a:xfrm>
          <a:off x="10477500" y="1318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5" name="フローチャート : 判断 404"/>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77</xdr:row>
      <xdr:rowOff>93408</xdr:rowOff>
    </xdr:from>
    <xdr:to>
      <xdr:col>14</xdr:col>
      <xdr:colOff>28575</xdr:colOff>
      <xdr:row>77</xdr:row>
      <xdr:rowOff>119903</xdr:rowOff>
    </xdr:to>
    <xdr:cxnSp macro="">
      <xdr:nvCxnSpPr>
        <xdr:cNvPr id="406" name="直線コネクタ 405"/>
        <xdr:cNvCxnSpPr/>
      </xdr:nvCxnSpPr>
      <xdr:spPr>
        <a:xfrm flipV="1">
          <a:off x="8750300" y="13295058"/>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7" name="フローチャート : 判断 406"/>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74</xdr:row>
      <xdr:rowOff>166649</xdr:rowOff>
    </xdr:from>
    <xdr:ext cx="534377" cy="259045"/>
    <xdr:sp macro="" textlink="">
      <xdr:nvSpPr>
        <xdr:cNvPr id="408" name="テキスト ボックス 407"/>
        <xdr:cNvSpPr txBox="1"/>
      </xdr:nvSpPr>
      <xdr:spPr>
        <a:xfrm>
          <a:off x="9337186" y="1308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104656</xdr:rowOff>
    </xdr:from>
    <xdr:to>
      <xdr:col>12</xdr:col>
      <xdr:colOff>511175</xdr:colOff>
      <xdr:row>77</xdr:row>
      <xdr:rowOff>119903</xdr:rowOff>
    </xdr:to>
    <xdr:cxnSp macro="">
      <xdr:nvCxnSpPr>
        <xdr:cNvPr id="409" name="直線コネクタ 408"/>
        <xdr:cNvCxnSpPr/>
      </xdr:nvCxnSpPr>
      <xdr:spPr>
        <a:xfrm>
          <a:off x="7861300" y="13134856"/>
          <a:ext cx="889000" cy="18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40940</xdr:rowOff>
    </xdr:from>
    <xdr:to>
      <xdr:col>12</xdr:col>
      <xdr:colOff>561975</xdr:colOff>
      <xdr:row>77</xdr:row>
      <xdr:rowOff>142540</xdr:rowOff>
    </xdr:to>
    <xdr:sp macro="" textlink="">
      <xdr:nvSpPr>
        <xdr:cNvPr id="410" name="フローチャート : 判断 409"/>
        <xdr:cNvSpPr/>
      </xdr:nvSpPr>
      <xdr:spPr>
        <a:xfrm>
          <a:off x="8699500" y="1324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266777</xdr:colOff>
      <xdr:row>75</xdr:row>
      <xdr:rowOff>159067</xdr:rowOff>
    </xdr:from>
    <xdr:ext cx="469744" cy="259045"/>
    <xdr:sp macro="" textlink="">
      <xdr:nvSpPr>
        <xdr:cNvPr id="411" name="テキスト ボックス 410"/>
        <xdr:cNvSpPr txBox="1"/>
      </xdr:nvSpPr>
      <xdr:spPr>
        <a:xfrm>
          <a:off x="8474152" y="1325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104656</xdr:rowOff>
    </xdr:from>
    <xdr:to>
      <xdr:col>11</xdr:col>
      <xdr:colOff>307975</xdr:colOff>
      <xdr:row>77</xdr:row>
      <xdr:rowOff>121572</xdr:rowOff>
    </xdr:to>
    <xdr:cxnSp macro="">
      <xdr:nvCxnSpPr>
        <xdr:cNvPr id="412" name="直線コネクタ 411"/>
        <xdr:cNvCxnSpPr/>
      </xdr:nvCxnSpPr>
      <xdr:spPr>
        <a:xfrm flipV="1">
          <a:off x="6972300" y="13134856"/>
          <a:ext cx="889000" cy="18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3" name="フローチャート : 判断 412"/>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31261</xdr:colOff>
      <xdr:row>77</xdr:row>
      <xdr:rowOff>120180</xdr:rowOff>
    </xdr:from>
    <xdr:ext cx="534377" cy="259045"/>
    <xdr:sp macro="" textlink="">
      <xdr:nvSpPr>
        <xdr:cNvPr id="414" name="テキスト ボックス 413"/>
        <xdr:cNvSpPr txBox="1"/>
      </xdr:nvSpPr>
      <xdr:spPr>
        <a:xfrm>
          <a:off x="7556011" y="135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46357</xdr:rowOff>
    </xdr:from>
    <xdr:to>
      <xdr:col>10</xdr:col>
      <xdr:colOff>155575</xdr:colOff>
      <xdr:row>77</xdr:row>
      <xdr:rowOff>147957</xdr:rowOff>
    </xdr:to>
    <xdr:sp macro="" textlink="">
      <xdr:nvSpPr>
        <xdr:cNvPr id="415" name="フローチャート : 判断 414"/>
        <xdr:cNvSpPr/>
      </xdr:nvSpPr>
      <xdr:spPr>
        <a:xfrm>
          <a:off x="6921500" y="1324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75</xdr:row>
      <xdr:rowOff>164484</xdr:rowOff>
    </xdr:from>
    <xdr:ext cx="469744" cy="259045"/>
    <xdr:sp macro="" textlink="">
      <xdr:nvSpPr>
        <xdr:cNvPr id="416" name="テキスト ボックス 415"/>
        <xdr:cNvSpPr txBox="1"/>
      </xdr:nvSpPr>
      <xdr:spPr>
        <a:xfrm>
          <a:off x="6715202" y="132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95233</xdr:rowOff>
    </xdr:from>
    <xdr:to>
      <xdr:col>15</xdr:col>
      <xdr:colOff>231775</xdr:colOff>
      <xdr:row>78</xdr:row>
      <xdr:rowOff>25383</xdr:rowOff>
    </xdr:to>
    <xdr:sp macro="" textlink="">
      <xdr:nvSpPr>
        <xdr:cNvPr id="422" name="円/楕円 421"/>
        <xdr:cNvSpPr/>
      </xdr:nvSpPr>
      <xdr:spPr>
        <a:xfrm>
          <a:off x="10426700" y="1329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222250</xdr:colOff>
      <xdr:row>77</xdr:row>
      <xdr:rowOff>19685</xdr:rowOff>
    </xdr:from>
    <xdr:ext cx="469744" cy="259045"/>
    <xdr:sp macro="" textlink="">
      <xdr:nvSpPr>
        <xdr:cNvPr id="423" name="商工費該当値テキスト"/>
        <xdr:cNvSpPr txBox="1"/>
      </xdr:nvSpPr>
      <xdr:spPr>
        <a:xfrm>
          <a:off x="10477500" y="1346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42608</xdr:rowOff>
    </xdr:from>
    <xdr:to>
      <xdr:col>14</xdr:col>
      <xdr:colOff>79375</xdr:colOff>
      <xdr:row>77</xdr:row>
      <xdr:rowOff>144208</xdr:rowOff>
    </xdr:to>
    <xdr:sp macro="" textlink="">
      <xdr:nvSpPr>
        <xdr:cNvPr id="424" name="円/楕円 423"/>
        <xdr:cNvSpPr/>
      </xdr:nvSpPr>
      <xdr:spPr>
        <a:xfrm>
          <a:off x="9588500" y="132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77</xdr:row>
      <xdr:rowOff>125810</xdr:rowOff>
    </xdr:from>
    <xdr:ext cx="469744" cy="259045"/>
    <xdr:sp macro="" textlink="">
      <xdr:nvSpPr>
        <xdr:cNvPr id="425" name="テキスト ボックス 424"/>
        <xdr:cNvSpPr txBox="1"/>
      </xdr:nvSpPr>
      <xdr:spPr>
        <a:xfrm>
          <a:off x="9369502"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69103</xdr:rowOff>
    </xdr:from>
    <xdr:to>
      <xdr:col>12</xdr:col>
      <xdr:colOff>561975</xdr:colOff>
      <xdr:row>77</xdr:row>
      <xdr:rowOff>170703</xdr:rowOff>
    </xdr:to>
    <xdr:sp macro="" textlink="">
      <xdr:nvSpPr>
        <xdr:cNvPr id="426" name="円/楕円 425"/>
        <xdr:cNvSpPr/>
      </xdr:nvSpPr>
      <xdr:spPr>
        <a:xfrm>
          <a:off x="8699500" y="132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266777</xdr:colOff>
      <xdr:row>77</xdr:row>
      <xdr:rowOff>161830</xdr:rowOff>
    </xdr:from>
    <xdr:ext cx="469744" cy="259045"/>
    <xdr:sp macro="" textlink="">
      <xdr:nvSpPr>
        <xdr:cNvPr id="427" name="テキスト ボックス 426"/>
        <xdr:cNvSpPr txBox="1"/>
      </xdr:nvSpPr>
      <xdr:spPr>
        <a:xfrm>
          <a:off x="8474152" y="136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53856</xdr:rowOff>
    </xdr:from>
    <xdr:to>
      <xdr:col>11</xdr:col>
      <xdr:colOff>358775</xdr:colOff>
      <xdr:row>76</xdr:row>
      <xdr:rowOff>155456</xdr:rowOff>
    </xdr:to>
    <xdr:sp macro="" textlink="">
      <xdr:nvSpPr>
        <xdr:cNvPr id="428" name="円/楕円 427"/>
        <xdr:cNvSpPr/>
      </xdr:nvSpPr>
      <xdr:spPr>
        <a:xfrm>
          <a:off x="7810500" y="130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31261</xdr:colOff>
      <xdr:row>75</xdr:row>
      <xdr:rowOff>533</xdr:rowOff>
    </xdr:from>
    <xdr:ext cx="534377" cy="259045"/>
    <xdr:sp macro="" textlink="">
      <xdr:nvSpPr>
        <xdr:cNvPr id="429" name="テキスト ボックス 428"/>
        <xdr:cNvSpPr txBox="1"/>
      </xdr:nvSpPr>
      <xdr:spPr>
        <a:xfrm>
          <a:off x="7556011" y="130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70772</xdr:rowOff>
    </xdr:from>
    <xdr:to>
      <xdr:col>10</xdr:col>
      <xdr:colOff>155575</xdr:colOff>
      <xdr:row>78</xdr:row>
      <xdr:rowOff>922</xdr:rowOff>
    </xdr:to>
    <xdr:sp macro="" textlink="">
      <xdr:nvSpPr>
        <xdr:cNvPr id="430" name="円/楕円 429"/>
        <xdr:cNvSpPr/>
      </xdr:nvSpPr>
      <xdr:spPr>
        <a:xfrm>
          <a:off x="6921500" y="1327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77</xdr:row>
      <xdr:rowOff>163499</xdr:rowOff>
    </xdr:from>
    <xdr:ext cx="469744" cy="259045"/>
    <xdr:sp macro="" textlink="">
      <xdr:nvSpPr>
        <xdr:cNvPr id="431" name="テキスト ボックス 430"/>
        <xdr:cNvSpPr txBox="1"/>
      </xdr:nvSpPr>
      <xdr:spPr>
        <a:xfrm>
          <a:off x="6715202" y="1360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15875</xdr:rowOff>
    </xdr:from>
    <xdr:ext cx="349839" cy="225703"/>
    <xdr:sp macro="" textlink="">
      <xdr:nvSpPr>
        <xdr:cNvPr id="440" name="テキスト ボックス 439"/>
        <xdr:cNvSpPr txBox="1"/>
      </xdr:nvSpPr>
      <xdr:spPr>
        <a:xfrm>
          <a:off x="6543675" y="15208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32989" y="17186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96</xdr:row>
      <xdr:rowOff>26052</xdr:rowOff>
    </xdr:from>
    <xdr:ext cx="531299" cy="259045"/>
    <xdr:sp macro="" textlink="">
      <xdr:nvSpPr>
        <xdr:cNvPr id="445" name="テキスト ボックス 444"/>
        <xdr:cNvSpPr txBox="1"/>
      </xdr:nvSpPr>
      <xdr:spPr>
        <a:xfrm>
          <a:off x="6063176" y="16790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93</xdr:row>
      <xdr:rowOff>168927</xdr:rowOff>
    </xdr:from>
    <xdr:ext cx="531299" cy="259045"/>
    <xdr:sp macro="" textlink="">
      <xdr:nvSpPr>
        <xdr:cNvPr id="447" name="テキスト ボックス 446"/>
        <xdr:cNvSpPr txBox="1"/>
      </xdr:nvSpPr>
      <xdr:spPr>
        <a:xfrm>
          <a:off x="6063176" y="16409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91</xdr:row>
      <xdr:rowOff>121302</xdr:rowOff>
    </xdr:from>
    <xdr:ext cx="531299" cy="259045"/>
    <xdr:sp macro="" textlink="">
      <xdr:nvSpPr>
        <xdr:cNvPr id="449" name="テキスト ボックス 448"/>
        <xdr:cNvSpPr txBox="1"/>
      </xdr:nvSpPr>
      <xdr:spPr>
        <a:xfrm>
          <a:off x="6063176" y="16012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89</xdr:row>
      <xdr:rowOff>92727</xdr:rowOff>
    </xdr:from>
    <xdr:ext cx="595420" cy="259045"/>
    <xdr:sp macro="" textlink="">
      <xdr:nvSpPr>
        <xdr:cNvPr id="451" name="テキスト ボックス 450"/>
        <xdr:cNvSpPr txBox="1"/>
      </xdr:nvSpPr>
      <xdr:spPr>
        <a:xfrm>
          <a:off x="5980006" y="156343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87</xdr:row>
      <xdr:rowOff>64152</xdr:rowOff>
    </xdr:from>
    <xdr:ext cx="595420" cy="259045"/>
    <xdr:sp macro="" textlink="">
      <xdr:nvSpPr>
        <xdr:cNvPr id="453" name="テキスト ボックス 452"/>
        <xdr:cNvSpPr txBox="1"/>
      </xdr:nvSpPr>
      <xdr:spPr>
        <a:xfrm>
          <a:off x="5980006" y="152565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5" name="直線コネクタ 454"/>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98</xdr:row>
      <xdr:rowOff>67442</xdr:rowOff>
    </xdr:from>
    <xdr:ext cx="534377" cy="259045"/>
    <xdr:sp macro="" textlink="">
      <xdr:nvSpPr>
        <xdr:cNvPr id="456" name="土木費最小値テキスト"/>
        <xdr:cNvSpPr txBox="1"/>
      </xdr:nvSpPr>
      <xdr:spPr>
        <a:xfrm>
          <a:off x="10477500" y="171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7" name="直線コネクタ 456"/>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89</xdr:row>
      <xdr:rowOff>14533</xdr:rowOff>
    </xdr:from>
    <xdr:ext cx="599010" cy="259045"/>
    <xdr:sp macro="" textlink="">
      <xdr:nvSpPr>
        <xdr:cNvPr id="458" name="土木費最大値テキスト"/>
        <xdr:cNvSpPr txBox="1"/>
      </xdr:nvSpPr>
      <xdr:spPr>
        <a:xfrm>
          <a:off x="10477500" y="1555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9" name="直線コネクタ 458"/>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38367</xdr:rowOff>
    </xdr:from>
    <xdr:to>
      <xdr:col>15</xdr:col>
      <xdr:colOff>180975</xdr:colOff>
      <xdr:row>98</xdr:row>
      <xdr:rowOff>54090</xdr:rowOff>
    </xdr:to>
    <xdr:cxnSp macro="">
      <xdr:nvCxnSpPr>
        <xdr:cNvPr id="460" name="直線コネクタ 459"/>
        <xdr:cNvCxnSpPr/>
      </xdr:nvCxnSpPr>
      <xdr:spPr>
        <a:xfrm>
          <a:off x="9639300" y="16840467"/>
          <a:ext cx="8382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222250</xdr:colOff>
      <xdr:row>93</xdr:row>
      <xdr:rowOff>112895</xdr:rowOff>
    </xdr:from>
    <xdr:ext cx="534377" cy="259045"/>
    <xdr:sp macro="" textlink="">
      <xdr:nvSpPr>
        <xdr:cNvPr id="461" name="土木費平均値テキスト"/>
        <xdr:cNvSpPr txBox="1"/>
      </xdr:nvSpPr>
      <xdr:spPr>
        <a:xfrm>
          <a:off x="10477500" y="1635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2" name="フローチャート : 判断 461"/>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30226</xdr:rowOff>
    </xdr:from>
    <xdr:to>
      <xdr:col>14</xdr:col>
      <xdr:colOff>28575</xdr:colOff>
      <xdr:row>98</xdr:row>
      <xdr:rowOff>38367</xdr:rowOff>
    </xdr:to>
    <xdr:cxnSp macro="">
      <xdr:nvCxnSpPr>
        <xdr:cNvPr id="463" name="直線コネクタ 462"/>
        <xdr:cNvCxnSpPr/>
      </xdr:nvCxnSpPr>
      <xdr:spPr>
        <a:xfrm>
          <a:off x="8750300" y="16832326"/>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4" name="フローチャート : 判断 463"/>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93</xdr:row>
      <xdr:rowOff>49598</xdr:rowOff>
    </xdr:from>
    <xdr:ext cx="534377" cy="259045"/>
    <xdr:sp macro="" textlink="">
      <xdr:nvSpPr>
        <xdr:cNvPr id="465" name="テキスト ボックス 464"/>
        <xdr:cNvSpPr txBox="1"/>
      </xdr:nvSpPr>
      <xdr:spPr>
        <a:xfrm>
          <a:off x="9337186" y="162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30226</xdr:rowOff>
    </xdr:from>
    <xdr:to>
      <xdr:col>12</xdr:col>
      <xdr:colOff>511175</xdr:colOff>
      <xdr:row>98</xdr:row>
      <xdr:rowOff>63488</xdr:rowOff>
    </xdr:to>
    <xdr:cxnSp macro="">
      <xdr:nvCxnSpPr>
        <xdr:cNvPr id="466" name="直線コネクタ 465"/>
        <xdr:cNvCxnSpPr/>
      </xdr:nvCxnSpPr>
      <xdr:spPr>
        <a:xfrm flipV="1">
          <a:off x="7861300" y="16832326"/>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149085</xdr:rowOff>
    </xdr:from>
    <xdr:to>
      <xdr:col>12</xdr:col>
      <xdr:colOff>561975</xdr:colOff>
      <xdr:row>96</xdr:row>
      <xdr:rowOff>79235</xdr:rowOff>
    </xdr:to>
    <xdr:sp macro="" textlink="">
      <xdr:nvSpPr>
        <xdr:cNvPr id="467" name="フローチャート : 判断 466"/>
        <xdr:cNvSpPr/>
      </xdr:nvSpPr>
      <xdr:spPr>
        <a:xfrm>
          <a:off x="8699500" y="1643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94</xdr:row>
      <xdr:rowOff>95762</xdr:rowOff>
    </xdr:from>
    <xdr:ext cx="534377" cy="259045"/>
    <xdr:sp macro="" textlink="">
      <xdr:nvSpPr>
        <xdr:cNvPr id="468" name="テキスト ボックス 467"/>
        <xdr:cNvSpPr txBox="1"/>
      </xdr:nvSpPr>
      <xdr:spPr>
        <a:xfrm>
          <a:off x="8460886" y="165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63488</xdr:rowOff>
    </xdr:from>
    <xdr:to>
      <xdr:col>11</xdr:col>
      <xdr:colOff>307975</xdr:colOff>
      <xdr:row>98</xdr:row>
      <xdr:rowOff>66218</xdr:rowOff>
    </xdr:to>
    <xdr:cxnSp macro="">
      <xdr:nvCxnSpPr>
        <xdr:cNvPr id="469" name="直線コネクタ 468"/>
        <xdr:cNvCxnSpPr/>
      </xdr:nvCxnSpPr>
      <xdr:spPr>
        <a:xfrm flipV="1">
          <a:off x="6972300" y="16865588"/>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124777</xdr:rowOff>
    </xdr:from>
    <xdr:to>
      <xdr:col>11</xdr:col>
      <xdr:colOff>358775</xdr:colOff>
      <xdr:row>96</xdr:row>
      <xdr:rowOff>54927</xdr:rowOff>
    </xdr:to>
    <xdr:sp macro="" textlink="">
      <xdr:nvSpPr>
        <xdr:cNvPr id="470" name="フローチャート : 判断 469"/>
        <xdr:cNvSpPr/>
      </xdr:nvSpPr>
      <xdr:spPr>
        <a:xfrm>
          <a:off x="7810500" y="164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31261</xdr:colOff>
      <xdr:row>94</xdr:row>
      <xdr:rowOff>71454</xdr:rowOff>
    </xdr:from>
    <xdr:ext cx="534377" cy="259045"/>
    <xdr:sp macro="" textlink="">
      <xdr:nvSpPr>
        <xdr:cNvPr id="471" name="テキスト ボックス 470"/>
        <xdr:cNvSpPr txBox="1"/>
      </xdr:nvSpPr>
      <xdr:spPr>
        <a:xfrm>
          <a:off x="7556011" y="164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160973</xdr:rowOff>
    </xdr:from>
    <xdr:to>
      <xdr:col>10</xdr:col>
      <xdr:colOff>155575</xdr:colOff>
      <xdr:row>96</xdr:row>
      <xdr:rowOff>91123</xdr:rowOff>
    </xdr:to>
    <xdr:sp macro="" textlink="">
      <xdr:nvSpPr>
        <xdr:cNvPr id="472" name="フローチャート : 判断 471"/>
        <xdr:cNvSpPr/>
      </xdr:nvSpPr>
      <xdr:spPr>
        <a:xfrm>
          <a:off x="6921500" y="164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94</xdr:row>
      <xdr:rowOff>117175</xdr:rowOff>
    </xdr:from>
    <xdr:ext cx="534377" cy="259045"/>
    <xdr:sp macro="" textlink="">
      <xdr:nvSpPr>
        <xdr:cNvPr id="473" name="テキスト ボックス 472"/>
        <xdr:cNvSpPr txBox="1"/>
      </xdr:nvSpPr>
      <xdr:spPr>
        <a:xfrm>
          <a:off x="6682886" y="165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3290</xdr:rowOff>
    </xdr:from>
    <xdr:to>
      <xdr:col>15</xdr:col>
      <xdr:colOff>231775</xdr:colOff>
      <xdr:row>98</xdr:row>
      <xdr:rowOff>104890</xdr:rowOff>
    </xdr:to>
    <xdr:sp macro="" textlink="">
      <xdr:nvSpPr>
        <xdr:cNvPr id="479" name="円/楕円 478"/>
        <xdr:cNvSpPr/>
      </xdr:nvSpPr>
      <xdr:spPr>
        <a:xfrm>
          <a:off x="10426700" y="168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222250</xdr:colOff>
      <xdr:row>97</xdr:row>
      <xdr:rowOff>80142</xdr:rowOff>
    </xdr:from>
    <xdr:ext cx="534377" cy="259045"/>
    <xdr:sp macro="" textlink="">
      <xdr:nvSpPr>
        <xdr:cNvPr id="480" name="土木費該当値テキスト"/>
        <xdr:cNvSpPr txBox="1"/>
      </xdr:nvSpPr>
      <xdr:spPr>
        <a:xfrm>
          <a:off x="10477500" y="170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159017</xdr:rowOff>
    </xdr:from>
    <xdr:to>
      <xdr:col>14</xdr:col>
      <xdr:colOff>79375</xdr:colOff>
      <xdr:row>98</xdr:row>
      <xdr:rowOff>89167</xdr:rowOff>
    </xdr:to>
    <xdr:sp macro="" textlink="">
      <xdr:nvSpPr>
        <xdr:cNvPr id="481" name="円/楕円 480"/>
        <xdr:cNvSpPr/>
      </xdr:nvSpPr>
      <xdr:spPr>
        <a:xfrm>
          <a:off x="9588500" y="167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98</xdr:row>
      <xdr:rowOff>80294</xdr:rowOff>
    </xdr:from>
    <xdr:ext cx="534377" cy="259045"/>
    <xdr:sp macro="" textlink="">
      <xdr:nvSpPr>
        <xdr:cNvPr id="482" name="テキスト ボックス 481"/>
        <xdr:cNvSpPr txBox="1"/>
      </xdr:nvSpPr>
      <xdr:spPr>
        <a:xfrm>
          <a:off x="9337186" y="1719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150876</xdr:rowOff>
    </xdr:from>
    <xdr:to>
      <xdr:col>12</xdr:col>
      <xdr:colOff>561975</xdr:colOff>
      <xdr:row>98</xdr:row>
      <xdr:rowOff>81026</xdr:rowOff>
    </xdr:to>
    <xdr:sp macro="" textlink="">
      <xdr:nvSpPr>
        <xdr:cNvPr id="483" name="円/楕円 482"/>
        <xdr:cNvSpPr/>
      </xdr:nvSpPr>
      <xdr:spPr>
        <a:xfrm>
          <a:off x="8699500" y="167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98</xdr:row>
      <xdr:rowOff>72153</xdr:rowOff>
    </xdr:from>
    <xdr:ext cx="534377" cy="259045"/>
    <xdr:sp macro="" textlink="">
      <xdr:nvSpPr>
        <xdr:cNvPr id="484" name="テキスト ボックス 483"/>
        <xdr:cNvSpPr txBox="1"/>
      </xdr:nvSpPr>
      <xdr:spPr>
        <a:xfrm>
          <a:off x="8460886" y="171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12688</xdr:rowOff>
    </xdr:from>
    <xdr:to>
      <xdr:col>11</xdr:col>
      <xdr:colOff>358775</xdr:colOff>
      <xdr:row>98</xdr:row>
      <xdr:rowOff>114288</xdr:rowOff>
    </xdr:to>
    <xdr:sp macro="" textlink="">
      <xdr:nvSpPr>
        <xdr:cNvPr id="485" name="円/楕円 484"/>
        <xdr:cNvSpPr/>
      </xdr:nvSpPr>
      <xdr:spPr>
        <a:xfrm>
          <a:off x="7810500" y="168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31261</xdr:colOff>
      <xdr:row>98</xdr:row>
      <xdr:rowOff>114940</xdr:rowOff>
    </xdr:from>
    <xdr:ext cx="534377" cy="259045"/>
    <xdr:sp macro="" textlink="">
      <xdr:nvSpPr>
        <xdr:cNvPr id="486" name="テキスト ボックス 485"/>
        <xdr:cNvSpPr txBox="1"/>
      </xdr:nvSpPr>
      <xdr:spPr>
        <a:xfrm>
          <a:off x="7556011" y="1722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15418</xdr:rowOff>
    </xdr:from>
    <xdr:to>
      <xdr:col>10</xdr:col>
      <xdr:colOff>155575</xdr:colOff>
      <xdr:row>98</xdr:row>
      <xdr:rowOff>117018</xdr:rowOff>
    </xdr:to>
    <xdr:sp macro="" textlink="">
      <xdr:nvSpPr>
        <xdr:cNvPr id="487" name="円/楕円 486"/>
        <xdr:cNvSpPr/>
      </xdr:nvSpPr>
      <xdr:spPr>
        <a:xfrm>
          <a:off x="6921500" y="168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98</xdr:row>
      <xdr:rowOff>117670</xdr:rowOff>
    </xdr:from>
    <xdr:ext cx="534377" cy="259045"/>
    <xdr:sp macro="" textlink="">
      <xdr:nvSpPr>
        <xdr:cNvPr id="488" name="テキスト ボックス 487"/>
        <xdr:cNvSpPr txBox="1"/>
      </xdr:nvSpPr>
      <xdr:spPr>
        <a:xfrm>
          <a:off x="6682886" y="1723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25400</xdr:colOff>
      <xdr:row>27</xdr:row>
      <xdr:rowOff>15875</xdr:rowOff>
    </xdr:from>
    <xdr:ext cx="349839" cy="225703"/>
    <xdr:sp macro="" textlink="">
      <xdr:nvSpPr>
        <xdr:cNvPr id="497" name="テキスト ボックス 496"/>
        <xdr:cNvSpPr txBox="1"/>
      </xdr:nvSpPr>
      <xdr:spPr>
        <a:xfrm>
          <a:off x="12360275" y="4730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3827</xdr:rowOff>
    </xdr:from>
    <xdr:ext cx="248786" cy="259045"/>
    <xdr:sp macro="" textlink="">
      <xdr:nvSpPr>
        <xdr:cNvPr id="500" name="テキスト ボックス 499"/>
        <xdr:cNvSpPr txBox="1"/>
      </xdr:nvSpPr>
      <xdr:spPr>
        <a:xfrm>
          <a:off x="12155939" y="663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64152</xdr:rowOff>
    </xdr:from>
    <xdr:ext cx="531299" cy="259045"/>
    <xdr:sp macro="" textlink="">
      <xdr:nvSpPr>
        <xdr:cNvPr id="502" name="テキスト ボックス 501"/>
        <xdr:cNvSpPr txBox="1"/>
      </xdr:nvSpPr>
      <xdr:spPr>
        <a:xfrm>
          <a:off x="11873426" y="6176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873426" y="569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873426" y="5233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64152</xdr:rowOff>
    </xdr:from>
    <xdr:ext cx="531299" cy="259045"/>
    <xdr:sp macro="" textlink="">
      <xdr:nvSpPr>
        <xdr:cNvPr id="508" name="テキスト ボックス 507"/>
        <xdr:cNvSpPr txBox="1"/>
      </xdr:nvSpPr>
      <xdr:spPr>
        <a:xfrm>
          <a:off x="11873426" y="477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10" name="直線コネクタ 509"/>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165808</xdr:rowOff>
    </xdr:from>
    <xdr:ext cx="534377" cy="259045"/>
    <xdr:sp macro="" textlink="">
      <xdr:nvSpPr>
        <xdr:cNvPr id="511" name="消防費最小値テキスト"/>
        <xdr:cNvSpPr txBox="1"/>
      </xdr:nvSpPr>
      <xdr:spPr>
        <a:xfrm>
          <a:off x="16316325" y="64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2" name="直線コネクタ 511"/>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126298</xdr:rowOff>
    </xdr:from>
    <xdr:ext cx="534377" cy="259045"/>
    <xdr:sp macro="" textlink="">
      <xdr:nvSpPr>
        <xdr:cNvPr id="513" name="消防費最大値テキスト"/>
        <xdr:cNvSpPr txBox="1"/>
      </xdr:nvSpPr>
      <xdr:spPr>
        <a:xfrm>
          <a:off x="16316325" y="50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4" name="直線コネクタ 513"/>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168618</xdr:rowOff>
    </xdr:from>
    <xdr:to>
      <xdr:col>23</xdr:col>
      <xdr:colOff>517525</xdr:colOff>
      <xdr:row>34</xdr:row>
      <xdr:rowOff>30612</xdr:rowOff>
    </xdr:to>
    <xdr:cxnSp macro="">
      <xdr:nvCxnSpPr>
        <xdr:cNvPr id="515" name="直線コネクタ 514"/>
        <xdr:cNvCxnSpPr/>
      </xdr:nvCxnSpPr>
      <xdr:spPr>
        <a:xfrm flipV="1">
          <a:off x="15481300" y="5655018"/>
          <a:ext cx="838200" cy="20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19504</xdr:rowOff>
    </xdr:from>
    <xdr:ext cx="534377" cy="259045"/>
    <xdr:sp macro="" textlink="">
      <xdr:nvSpPr>
        <xdr:cNvPr id="516" name="消防費平均値テキスト"/>
        <xdr:cNvSpPr txBox="1"/>
      </xdr:nvSpPr>
      <xdr:spPr>
        <a:xfrm>
          <a:off x="16316325" y="595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7" name="フローチャート : 判断 516"/>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34</xdr:row>
      <xdr:rowOff>30612</xdr:rowOff>
    </xdr:from>
    <xdr:to>
      <xdr:col>22</xdr:col>
      <xdr:colOff>365125</xdr:colOff>
      <xdr:row>35</xdr:row>
      <xdr:rowOff>6860</xdr:rowOff>
    </xdr:to>
    <xdr:cxnSp macro="">
      <xdr:nvCxnSpPr>
        <xdr:cNvPr id="518" name="直線コネクタ 517"/>
        <xdr:cNvCxnSpPr/>
      </xdr:nvCxnSpPr>
      <xdr:spPr>
        <a:xfrm flipV="1">
          <a:off x="14592300" y="5859912"/>
          <a:ext cx="889000" cy="1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9" name="フローチャート : 判断 518"/>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35</xdr:row>
      <xdr:rowOff>46364</xdr:rowOff>
    </xdr:from>
    <xdr:ext cx="534377" cy="259045"/>
    <xdr:sp macro="" textlink="">
      <xdr:nvSpPr>
        <xdr:cNvPr id="520" name="テキスト ボックス 519"/>
        <xdr:cNvSpPr txBox="1"/>
      </xdr:nvSpPr>
      <xdr:spPr>
        <a:xfrm>
          <a:off x="15163311" y="615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11867</xdr:rowOff>
    </xdr:from>
    <xdr:to>
      <xdr:col>21</xdr:col>
      <xdr:colOff>161925</xdr:colOff>
      <xdr:row>35</xdr:row>
      <xdr:rowOff>6860</xdr:rowOff>
    </xdr:to>
    <xdr:cxnSp macro="">
      <xdr:nvCxnSpPr>
        <xdr:cNvPr id="521" name="直線コネクタ 520"/>
        <xdr:cNvCxnSpPr/>
      </xdr:nvCxnSpPr>
      <xdr:spPr>
        <a:xfrm>
          <a:off x="13703300" y="5669717"/>
          <a:ext cx="889000" cy="3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86797</xdr:rowOff>
    </xdr:from>
    <xdr:to>
      <xdr:col>21</xdr:col>
      <xdr:colOff>212725</xdr:colOff>
      <xdr:row>35</xdr:row>
      <xdr:rowOff>16947</xdr:rowOff>
    </xdr:to>
    <xdr:sp macro="" textlink="">
      <xdr:nvSpPr>
        <xdr:cNvPr id="522" name="フローチャート : 判断 521"/>
        <xdr:cNvSpPr/>
      </xdr:nvSpPr>
      <xdr:spPr>
        <a:xfrm>
          <a:off x="14541500" y="591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33</xdr:row>
      <xdr:rowOff>23949</xdr:rowOff>
    </xdr:from>
    <xdr:ext cx="534377" cy="259045"/>
    <xdr:sp macro="" textlink="">
      <xdr:nvSpPr>
        <xdr:cNvPr id="523" name="テキスト ボックス 522"/>
        <xdr:cNvSpPr txBox="1"/>
      </xdr:nvSpPr>
      <xdr:spPr>
        <a:xfrm>
          <a:off x="14290186" y="57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11867</xdr:rowOff>
    </xdr:from>
    <xdr:to>
      <xdr:col>19</xdr:col>
      <xdr:colOff>644525</xdr:colOff>
      <xdr:row>35</xdr:row>
      <xdr:rowOff>145872</xdr:rowOff>
    </xdr:to>
    <xdr:cxnSp macro="">
      <xdr:nvCxnSpPr>
        <xdr:cNvPr id="524" name="直線コネクタ 523"/>
        <xdr:cNvCxnSpPr/>
      </xdr:nvCxnSpPr>
      <xdr:spPr>
        <a:xfrm flipV="1">
          <a:off x="12814300" y="5669717"/>
          <a:ext cx="889000" cy="4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120835</xdr:rowOff>
    </xdr:from>
    <xdr:to>
      <xdr:col>20</xdr:col>
      <xdr:colOff>9525</xdr:colOff>
      <xdr:row>35</xdr:row>
      <xdr:rowOff>50985</xdr:rowOff>
    </xdr:to>
    <xdr:sp macro="" textlink="">
      <xdr:nvSpPr>
        <xdr:cNvPr id="525" name="フローチャート : 判断 524"/>
        <xdr:cNvSpPr/>
      </xdr:nvSpPr>
      <xdr:spPr>
        <a:xfrm>
          <a:off x="13652500" y="59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35</xdr:row>
      <xdr:rowOff>32587</xdr:rowOff>
    </xdr:from>
    <xdr:ext cx="534377" cy="259045"/>
    <xdr:sp macro="" textlink="">
      <xdr:nvSpPr>
        <xdr:cNvPr id="526" name="テキスト ボックス 525"/>
        <xdr:cNvSpPr txBox="1"/>
      </xdr:nvSpPr>
      <xdr:spPr>
        <a:xfrm>
          <a:off x="13394836" y="61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147284</xdr:rowOff>
    </xdr:from>
    <xdr:to>
      <xdr:col>18</xdr:col>
      <xdr:colOff>492125</xdr:colOff>
      <xdr:row>35</xdr:row>
      <xdr:rowOff>77434</xdr:rowOff>
    </xdr:to>
    <xdr:sp macro="" textlink="">
      <xdr:nvSpPr>
        <xdr:cNvPr id="527" name="フローチャート : 判断 526"/>
        <xdr:cNvSpPr/>
      </xdr:nvSpPr>
      <xdr:spPr>
        <a:xfrm>
          <a:off x="12763500" y="59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33</xdr:row>
      <xdr:rowOff>93961</xdr:rowOff>
    </xdr:from>
    <xdr:ext cx="534377" cy="259045"/>
    <xdr:sp macro="" textlink="">
      <xdr:nvSpPr>
        <xdr:cNvPr id="528" name="テキスト ボックス 527"/>
        <xdr:cNvSpPr txBox="1"/>
      </xdr:nvSpPr>
      <xdr:spPr>
        <a:xfrm>
          <a:off x="12509011" y="58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117818</xdr:rowOff>
    </xdr:from>
    <xdr:to>
      <xdr:col>23</xdr:col>
      <xdr:colOff>568325</xdr:colOff>
      <xdr:row>33</xdr:row>
      <xdr:rowOff>47968</xdr:rowOff>
    </xdr:to>
    <xdr:sp macro="" textlink="">
      <xdr:nvSpPr>
        <xdr:cNvPr id="534" name="円/楕円 533"/>
        <xdr:cNvSpPr/>
      </xdr:nvSpPr>
      <xdr:spPr>
        <a:xfrm>
          <a:off x="16268700" y="56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31</xdr:row>
      <xdr:rowOff>140695</xdr:rowOff>
    </xdr:from>
    <xdr:ext cx="534377" cy="259045"/>
    <xdr:sp macro="" textlink="">
      <xdr:nvSpPr>
        <xdr:cNvPr id="535" name="消防費該当値テキスト"/>
        <xdr:cNvSpPr txBox="1"/>
      </xdr:nvSpPr>
      <xdr:spPr>
        <a:xfrm>
          <a:off x="16316325" y="555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43,735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151262</xdr:rowOff>
    </xdr:from>
    <xdr:to>
      <xdr:col>22</xdr:col>
      <xdr:colOff>415925</xdr:colOff>
      <xdr:row>34</xdr:row>
      <xdr:rowOff>81412</xdr:rowOff>
    </xdr:to>
    <xdr:sp macro="" textlink="">
      <xdr:nvSpPr>
        <xdr:cNvPr id="536" name="円/楕円 535"/>
        <xdr:cNvSpPr/>
      </xdr:nvSpPr>
      <xdr:spPr>
        <a:xfrm>
          <a:off x="15430500" y="58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32</xdr:row>
      <xdr:rowOff>97939</xdr:rowOff>
    </xdr:from>
    <xdr:ext cx="534377" cy="259045"/>
    <xdr:sp macro="" textlink="">
      <xdr:nvSpPr>
        <xdr:cNvPr id="537" name="テキスト ボックス 536"/>
        <xdr:cNvSpPr txBox="1"/>
      </xdr:nvSpPr>
      <xdr:spPr>
        <a:xfrm>
          <a:off x="15163311" y="568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127510</xdr:rowOff>
    </xdr:from>
    <xdr:to>
      <xdr:col>21</xdr:col>
      <xdr:colOff>212725</xdr:colOff>
      <xdr:row>35</xdr:row>
      <xdr:rowOff>57660</xdr:rowOff>
    </xdr:to>
    <xdr:sp macro="" textlink="">
      <xdr:nvSpPr>
        <xdr:cNvPr id="538" name="円/楕円 537"/>
        <xdr:cNvSpPr/>
      </xdr:nvSpPr>
      <xdr:spPr>
        <a:xfrm>
          <a:off x="14541500" y="59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35</xdr:row>
      <xdr:rowOff>48787</xdr:rowOff>
    </xdr:from>
    <xdr:ext cx="534377" cy="259045"/>
    <xdr:sp macro="" textlink="">
      <xdr:nvSpPr>
        <xdr:cNvPr id="539" name="テキスト ボックス 538"/>
        <xdr:cNvSpPr txBox="1"/>
      </xdr:nvSpPr>
      <xdr:spPr>
        <a:xfrm>
          <a:off x="14290186" y="616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28,311</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132517</xdr:rowOff>
    </xdr:from>
    <xdr:to>
      <xdr:col>20</xdr:col>
      <xdr:colOff>9525</xdr:colOff>
      <xdr:row>33</xdr:row>
      <xdr:rowOff>62667</xdr:rowOff>
    </xdr:to>
    <xdr:sp macro="" textlink="">
      <xdr:nvSpPr>
        <xdr:cNvPr id="540" name="円/楕円 539"/>
        <xdr:cNvSpPr/>
      </xdr:nvSpPr>
      <xdr:spPr>
        <a:xfrm>
          <a:off x="13652500" y="56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31</xdr:row>
      <xdr:rowOff>79194</xdr:rowOff>
    </xdr:from>
    <xdr:ext cx="534377" cy="259045"/>
    <xdr:sp macro="" textlink="">
      <xdr:nvSpPr>
        <xdr:cNvPr id="541" name="テキスト ボックス 540"/>
        <xdr:cNvSpPr txBox="1"/>
      </xdr:nvSpPr>
      <xdr:spPr>
        <a:xfrm>
          <a:off x="13394836" y="54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95072</xdr:rowOff>
    </xdr:from>
    <xdr:to>
      <xdr:col>18</xdr:col>
      <xdr:colOff>492125</xdr:colOff>
      <xdr:row>36</xdr:row>
      <xdr:rowOff>25222</xdr:rowOff>
    </xdr:to>
    <xdr:sp macro="" textlink="">
      <xdr:nvSpPr>
        <xdr:cNvPr id="542" name="円/楕円 541"/>
        <xdr:cNvSpPr/>
      </xdr:nvSpPr>
      <xdr:spPr>
        <a:xfrm>
          <a:off x="12763500" y="60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36</xdr:row>
      <xdr:rowOff>16349</xdr:rowOff>
    </xdr:from>
    <xdr:ext cx="534377" cy="259045"/>
    <xdr:sp macro="" textlink="">
      <xdr:nvSpPr>
        <xdr:cNvPr id="543" name="テキスト ボックス 542"/>
        <xdr:cNvSpPr txBox="1"/>
      </xdr:nvSpPr>
      <xdr:spPr>
        <a:xfrm>
          <a:off x="12509011" y="63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25400</xdr:colOff>
      <xdr:row>47</xdr:row>
      <xdr:rowOff>15875</xdr:rowOff>
    </xdr:from>
    <xdr:ext cx="349839" cy="225703"/>
    <xdr:sp macro="" textlink="">
      <xdr:nvSpPr>
        <xdr:cNvPr id="552" name="テキスト ボックス 551"/>
        <xdr:cNvSpPr txBox="1"/>
      </xdr:nvSpPr>
      <xdr:spPr>
        <a:xfrm>
          <a:off x="12360275" y="8223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55939" y="10589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6" name="テキスト ボックス 555"/>
        <xdr:cNvSpPr txBox="1"/>
      </xdr:nvSpPr>
      <xdr:spPr>
        <a:xfrm>
          <a:off x="11873426" y="102563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8" name="テキスト ボックス 557"/>
        <xdr:cNvSpPr txBox="1"/>
      </xdr:nvSpPr>
      <xdr:spPr>
        <a:xfrm>
          <a:off x="11873426" y="9923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0" name="テキスト ボックス 559"/>
        <xdr:cNvSpPr txBox="1"/>
      </xdr:nvSpPr>
      <xdr:spPr>
        <a:xfrm>
          <a:off x="11873426" y="9590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15167</xdr:rowOff>
    </xdr:from>
    <xdr:ext cx="595420" cy="259045"/>
    <xdr:sp macro="" textlink="">
      <xdr:nvSpPr>
        <xdr:cNvPr id="562" name="テキスト ボックス 561"/>
        <xdr:cNvSpPr txBox="1"/>
      </xdr:nvSpPr>
      <xdr:spPr>
        <a:xfrm>
          <a:off x="11809306" y="927029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20" cy="259045"/>
    <xdr:sp macro="" textlink="">
      <xdr:nvSpPr>
        <xdr:cNvPr id="564" name="テキスト ボックス 563"/>
        <xdr:cNvSpPr txBox="1"/>
      </xdr:nvSpPr>
      <xdr:spPr>
        <a:xfrm>
          <a:off x="11809306" y="892784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28774</xdr:rowOff>
    </xdr:from>
    <xdr:ext cx="595420" cy="259045"/>
    <xdr:sp macro="" textlink="">
      <xdr:nvSpPr>
        <xdr:cNvPr id="566" name="テキスト ボックス 565"/>
        <xdr:cNvSpPr txBox="1"/>
      </xdr:nvSpPr>
      <xdr:spPr>
        <a:xfrm>
          <a:off x="11809306" y="858539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64152</xdr:rowOff>
    </xdr:from>
    <xdr:ext cx="595420" cy="259045"/>
    <xdr:sp macro="" textlink="">
      <xdr:nvSpPr>
        <xdr:cNvPr id="568" name="テキスト ボックス 567"/>
        <xdr:cNvSpPr txBox="1"/>
      </xdr:nvSpPr>
      <xdr:spPr>
        <a:xfrm>
          <a:off x="11809306" y="82715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70" name="直線コネクタ 569"/>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123106</xdr:rowOff>
    </xdr:from>
    <xdr:ext cx="534377" cy="259045"/>
    <xdr:sp macro="" textlink="">
      <xdr:nvSpPr>
        <xdr:cNvPr id="571" name="教育費最小値テキスト"/>
        <xdr:cNvSpPr txBox="1"/>
      </xdr:nvSpPr>
      <xdr:spPr>
        <a:xfrm>
          <a:off x="16316325" y="104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2" name="直線コネクタ 571"/>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3" name="教育費最大値テキスト"/>
        <xdr:cNvSpPr txBox="1"/>
      </xdr:nvSpPr>
      <xdr:spPr>
        <a:xfrm>
          <a:off x="16316325" y="862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4" name="直線コネクタ 573"/>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75626</xdr:rowOff>
    </xdr:from>
    <xdr:to>
      <xdr:col>23</xdr:col>
      <xdr:colOff>517525</xdr:colOff>
      <xdr:row>59</xdr:row>
      <xdr:rowOff>27142</xdr:rowOff>
    </xdr:to>
    <xdr:cxnSp macro="">
      <xdr:nvCxnSpPr>
        <xdr:cNvPr id="575" name="直線コネクタ 574"/>
        <xdr:cNvCxnSpPr/>
      </xdr:nvCxnSpPr>
      <xdr:spPr>
        <a:xfrm>
          <a:off x="15481300" y="10019726"/>
          <a:ext cx="838200" cy="1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26836</xdr:rowOff>
    </xdr:from>
    <xdr:ext cx="534377" cy="259045"/>
    <xdr:sp macro="" textlink="">
      <xdr:nvSpPr>
        <xdr:cNvPr id="576" name="教育費平均値テキスト"/>
        <xdr:cNvSpPr txBox="1"/>
      </xdr:nvSpPr>
      <xdr:spPr>
        <a:xfrm>
          <a:off x="16316325" y="980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7" name="フローチャート : 判断 576"/>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58</xdr:row>
      <xdr:rowOff>75626</xdr:rowOff>
    </xdr:from>
    <xdr:to>
      <xdr:col>22</xdr:col>
      <xdr:colOff>365125</xdr:colOff>
      <xdr:row>58</xdr:row>
      <xdr:rowOff>103113</xdr:rowOff>
    </xdr:to>
    <xdr:cxnSp macro="">
      <xdr:nvCxnSpPr>
        <xdr:cNvPr id="578" name="直線コネクタ 577"/>
        <xdr:cNvCxnSpPr/>
      </xdr:nvCxnSpPr>
      <xdr:spPr>
        <a:xfrm flipV="1">
          <a:off x="14592300" y="10019726"/>
          <a:ext cx="88900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9" name="フローチャート : 判断 578"/>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56</xdr:row>
      <xdr:rowOff>3751</xdr:rowOff>
    </xdr:from>
    <xdr:ext cx="534377" cy="259045"/>
    <xdr:sp macro="" textlink="">
      <xdr:nvSpPr>
        <xdr:cNvPr id="580" name="テキスト ボックス 579"/>
        <xdr:cNvSpPr txBox="1"/>
      </xdr:nvSpPr>
      <xdr:spPr>
        <a:xfrm>
          <a:off x="15163311" y="97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103113</xdr:rowOff>
    </xdr:from>
    <xdr:to>
      <xdr:col>21</xdr:col>
      <xdr:colOff>161925</xdr:colOff>
      <xdr:row>58</xdr:row>
      <xdr:rowOff>167437</xdr:rowOff>
    </xdr:to>
    <xdr:cxnSp macro="">
      <xdr:nvCxnSpPr>
        <xdr:cNvPr id="581" name="直線コネクタ 580"/>
        <xdr:cNvCxnSpPr/>
      </xdr:nvCxnSpPr>
      <xdr:spPr>
        <a:xfrm flipV="1">
          <a:off x="13703300" y="10047213"/>
          <a:ext cx="889000" cy="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124071</xdr:rowOff>
    </xdr:from>
    <xdr:to>
      <xdr:col>21</xdr:col>
      <xdr:colOff>212725</xdr:colOff>
      <xdr:row>58</xdr:row>
      <xdr:rowOff>54221</xdr:rowOff>
    </xdr:to>
    <xdr:sp macro="" textlink="">
      <xdr:nvSpPr>
        <xdr:cNvPr id="582" name="フローチャート : 判断 581"/>
        <xdr:cNvSpPr/>
      </xdr:nvSpPr>
      <xdr:spPr>
        <a:xfrm>
          <a:off x="14541500" y="989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56</xdr:row>
      <xdr:rowOff>70748</xdr:rowOff>
    </xdr:from>
    <xdr:ext cx="534377" cy="259045"/>
    <xdr:sp macro="" textlink="">
      <xdr:nvSpPr>
        <xdr:cNvPr id="583" name="テキスト ボックス 582"/>
        <xdr:cNvSpPr txBox="1"/>
      </xdr:nvSpPr>
      <xdr:spPr>
        <a:xfrm>
          <a:off x="14290186" y="984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161068</xdr:rowOff>
    </xdr:from>
    <xdr:to>
      <xdr:col>19</xdr:col>
      <xdr:colOff>644525</xdr:colOff>
      <xdr:row>58</xdr:row>
      <xdr:rowOff>167437</xdr:rowOff>
    </xdr:to>
    <xdr:cxnSp macro="">
      <xdr:nvCxnSpPr>
        <xdr:cNvPr id="584" name="直線コネクタ 583"/>
        <xdr:cNvCxnSpPr/>
      </xdr:nvCxnSpPr>
      <xdr:spPr>
        <a:xfrm>
          <a:off x="12814300" y="1010516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118705</xdr:rowOff>
    </xdr:from>
    <xdr:to>
      <xdr:col>20</xdr:col>
      <xdr:colOff>9525</xdr:colOff>
      <xdr:row>58</xdr:row>
      <xdr:rowOff>48855</xdr:rowOff>
    </xdr:to>
    <xdr:sp macro="" textlink="">
      <xdr:nvSpPr>
        <xdr:cNvPr id="585" name="フローチャート : 判断 584"/>
        <xdr:cNvSpPr/>
      </xdr:nvSpPr>
      <xdr:spPr>
        <a:xfrm>
          <a:off x="13652500" y="9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56</xdr:row>
      <xdr:rowOff>65382</xdr:rowOff>
    </xdr:from>
    <xdr:ext cx="534377" cy="259045"/>
    <xdr:sp macro="" textlink="">
      <xdr:nvSpPr>
        <xdr:cNvPr id="586" name="テキスト ボックス 585"/>
        <xdr:cNvSpPr txBox="1"/>
      </xdr:nvSpPr>
      <xdr:spPr>
        <a:xfrm>
          <a:off x="13394836" y="984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83599</xdr:rowOff>
    </xdr:from>
    <xdr:to>
      <xdr:col>18</xdr:col>
      <xdr:colOff>492125</xdr:colOff>
      <xdr:row>58</xdr:row>
      <xdr:rowOff>13749</xdr:rowOff>
    </xdr:to>
    <xdr:sp macro="" textlink="">
      <xdr:nvSpPr>
        <xdr:cNvPr id="587" name="フローチャート : 判断 586"/>
        <xdr:cNvSpPr/>
      </xdr:nvSpPr>
      <xdr:spPr>
        <a:xfrm>
          <a:off x="12763500" y="985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56</xdr:row>
      <xdr:rowOff>30276</xdr:rowOff>
    </xdr:from>
    <xdr:ext cx="534377" cy="259045"/>
    <xdr:sp macro="" textlink="">
      <xdr:nvSpPr>
        <xdr:cNvPr id="588" name="テキスト ボックス 587"/>
        <xdr:cNvSpPr txBox="1"/>
      </xdr:nvSpPr>
      <xdr:spPr>
        <a:xfrm>
          <a:off x="12509011" y="98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147792</xdr:rowOff>
    </xdr:from>
    <xdr:to>
      <xdr:col>23</xdr:col>
      <xdr:colOff>568325</xdr:colOff>
      <xdr:row>59</xdr:row>
      <xdr:rowOff>77942</xdr:rowOff>
    </xdr:to>
    <xdr:sp macro="" textlink="">
      <xdr:nvSpPr>
        <xdr:cNvPr id="594" name="円/楕円 593"/>
        <xdr:cNvSpPr/>
      </xdr:nvSpPr>
      <xdr:spPr>
        <a:xfrm>
          <a:off x="16268700" y="100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58</xdr:row>
      <xdr:rowOff>62719</xdr:rowOff>
    </xdr:from>
    <xdr:ext cx="534377" cy="259045"/>
    <xdr:sp macro="" textlink="">
      <xdr:nvSpPr>
        <xdr:cNvPr id="595" name="教育費該当値テキスト"/>
        <xdr:cNvSpPr txBox="1"/>
      </xdr:nvSpPr>
      <xdr:spPr>
        <a:xfrm>
          <a:off x="16316325" y="1019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24826</xdr:rowOff>
    </xdr:from>
    <xdr:to>
      <xdr:col>22</xdr:col>
      <xdr:colOff>415925</xdr:colOff>
      <xdr:row>58</xdr:row>
      <xdr:rowOff>126426</xdr:rowOff>
    </xdr:to>
    <xdr:sp macro="" textlink="">
      <xdr:nvSpPr>
        <xdr:cNvPr id="596" name="円/楕円 595"/>
        <xdr:cNvSpPr/>
      </xdr:nvSpPr>
      <xdr:spPr>
        <a:xfrm>
          <a:off x="15430500" y="99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58</xdr:row>
      <xdr:rowOff>117553</xdr:rowOff>
    </xdr:from>
    <xdr:ext cx="534377" cy="259045"/>
    <xdr:sp macro="" textlink="">
      <xdr:nvSpPr>
        <xdr:cNvPr id="597" name="テキスト ボックス 596"/>
        <xdr:cNvSpPr txBox="1"/>
      </xdr:nvSpPr>
      <xdr:spPr>
        <a:xfrm>
          <a:off x="15163311" y="102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52313</xdr:rowOff>
    </xdr:from>
    <xdr:to>
      <xdr:col>21</xdr:col>
      <xdr:colOff>212725</xdr:colOff>
      <xdr:row>58</xdr:row>
      <xdr:rowOff>153913</xdr:rowOff>
    </xdr:to>
    <xdr:sp macro="" textlink="">
      <xdr:nvSpPr>
        <xdr:cNvPr id="598" name="円/楕円 597"/>
        <xdr:cNvSpPr/>
      </xdr:nvSpPr>
      <xdr:spPr>
        <a:xfrm>
          <a:off x="14541500" y="99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58</xdr:row>
      <xdr:rowOff>145040</xdr:rowOff>
    </xdr:from>
    <xdr:ext cx="534377" cy="259045"/>
    <xdr:sp macro="" textlink="">
      <xdr:nvSpPr>
        <xdr:cNvPr id="599" name="テキスト ボックス 598"/>
        <xdr:cNvSpPr txBox="1"/>
      </xdr:nvSpPr>
      <xdr:spPr>
        <a:xfrm>
          <a:off x="14290186" y="102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116637</xdr:rowOff>
    </xdr:from>
    <xdr:to>
      <xdr:col>20</xdr:col>
      <xdr:colOff>9525</xdr:colOff>
      <xdr:row>59</xdr:row>
      <xdr:rowOff>46787</xdr:rowOff>
    </xdr:to>
    <xdr:sp macro="" textlink="">
      <xdr:nvSpPr>
        <xdr:cNvPr id="600" name="円/楕円 599"/>
        <xdr:cNvSpPr/>
      </xdr:nvSpPr>
      <xdr:spPr>
        <a:xfrm>
          <a:off x="13652500" y="100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59</xdr:row>
      <xdr:rowOff>28389</xdr:rowOff>
    </xdr:from>
    <xdr:ext cx="534377" cy="259045"/>
    <xdr:sp macro="" textlink="">
      <xdr:nvSpPr>
        <xdr:cNvPr id="601" name="テキスト ボックス 600"/>
        <xdr:cNvSpPr txBox="1"/>
      </xdr:nvSpPr>
      <xdr:spPr>
        <a:xfrm>
          <a:off x="13394836" y="103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110268</xdr:rowOff>
    </xdr:from>
    <xdr:to>
      <xdr:col>18</xdr:col>
      <xdr:colOff>492125</xdr:colOff>
      <xdr:row>59</xdr:row>
      <xdr:rowOff>40418</xdr:rowOff>
    </xdr:to>
    <xdr:sp macro="" textlink="">
      <xdr:nvSpPr>
        <xdr:cNvPr id="602" name="円/楕円 601"/>
        <xdr:cNvSpPr/>
      </xdr:nvSpPr>
      <xdr:spPr>
        <a:xfrm>
          <a:off x="12763500" y="100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59</xdr:row>
      <xdr:rowOff>31545</xdr:rowOff>
    </xdr:from>
    <xdr:ext cx="534377" cy="259045"/>
    <xdr:sp macro="" textlink="">
      <xdr:nvSpPr>
        <xdr:cNvPr id="603" name="テキスト ボックス 602"/>
        <xdr:cNvSpPr txBox="1"/>
      </xdr:nvSpPr>
      <xdr:spPr>
        <a:xfrm>
          <a:off x="12509011" y="103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25400</xdr:colOff>
      <xdr:row>67</xdr:row>
      <xdr:rowOff>15875</xdr:rowOff>
    </xdr:from>
    <xdr:ext cx="349839" cy="225703"/>
    <xdr:sp macro="" textlink="">
      <xdr:nvSpPr>
        <xdr:cNvPr id="612" name="テキスト ボックス 611"/>
        <xdr:cNvSpPr txBox="1"/>
      </xdr:nvSpPr>
      <xdr:spPr>
        <a:xfrm>
          <a:off x="12360275" y="11715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5" name="テキスト ボックス 614"/>
        <xdr:cNvSpPr txBox="1"/>
      </xdr:nvSpPr>
      <xdr:spPr>
        <a:xfrm>
          <a:off x="12155939" y="137488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7" name="テキスト ボックス 616"/>
        <xdr:cNvSpPr txBox="1"/>
      </xdr:nvSpPr>
      <xdr:spPr>
        <a:xfrm>
          <a:off x="11873426" y="134159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9" name="テキスト ボックス 618"/>
        <xdr:cNvSpPr txBox="1"/>
      </xdr:nvSpPr>
      <xdr:spPr>
        <a:xfrm>
          <a:off x="11873426" y="130830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15167</xdr:rowOff>
    </xdr:from>
    <xdr:ext cx="531299" cy="259045"/>
    <xdr:sp macro="" textlink="">
      <xdr:nvSpPr>
        <xdr:cNvPr id="621" name="テキスト ボックス 620"/>
        <xdr:cNvSpPr txBox="1"/>
      </xdr:nvSpPr>
      <xdr:spPr>
        <a:xfrm>
          <a:off x="11873426" y="127627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20" cy="259045"/>
    <xdr:sp macro="" textlink="">
      <xdr:nvSpPr>
        <xdr:cNvPr id="623" name="テキスト ボックス 622"/>
        <xdr:cNvSpPr txBox="1"/>
      </xdr:nvSpPr>
      <xdr:spPr>
        <a:xfrm>
          <a:off x="11809306" y="1242034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28774</xdr:rowOff>
    </xdr:from>
    <xdr:ext cx="595420" cy="259045"/>
    <xdr:sp macro="" textlink="">
      <xdr:nvSpPr>
        <xdr:cNvPr id="625" name="テキスト ボックス 624"/>
        <xdr:cNvSpPr txBox="1"/>
      </xdr:nvSpPr>
      <xdr:spPr>
        <a:xfrm>
          <a:off x="11809306" y="1207789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64152</xdr:rowOff>
    </xdr:from>
    <xdr:ext cx="595420" cy="259045"/>
    <xdr:sp macro="" textlink="">
      <xdr:nvSpPr>
        <xdr:cNvPr id="627" name="テキスト ボックス 626"/>
        <xdr:cNvSpPr txBox="1"/>
      </xdr:nvSpPr>
      <xdr:spPr>
        <a:xfrm>
          <a:off x="11809306" y="117640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9" name="直線コネクタ 628"/>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113904</xdr:rowOff>
    </xdr:from>
    <xdr:ext cx="249299" cy="259045"/>
    <xdr:sp macro="" textlink="">
      <xdr:nvSpPr>
        <xdr:cNvPr id="630" name="災害復旧費最小値テキスト"/>
        <xdr:cNvSpPr txBox="1"/>
      </xdr:nvSpPr>
      <xdr:spPr>
        <a:xfrm>
          <a:off x="16316325" y="13909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121614</xdr:rowOff>
    </xdr:from>
    <xdr:ext cx="599010" cy="259045"/>
    <xdr:sp macro="" textlink="">
      <xdr:nvSpPr>
        <xdr:cNvPr id="632" name="災害復旧費最大値テキスト"/>
        <xdr:cNvSpPr txBox="1"/>
      </xdr:nvSpPr>
      <xdr:spPr>
        <a:xfrm>
          <a:off x="16316325" y="1199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3" name="直線コネクタ 632"/>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79741</xdr:rowOff>
    </xdr:from>
    <xdr:to>
      <xdr:col>23</xdr:col>
      <xdr:colOff>517525</xdr:colOff>
      <xdr:row>79</xdr:row>
      <xdr:rowOff>95428</xdr:rowOff>
    </xdr:to>
    <xdr:cxnSp macro="">
      <xdr:nvCxnSpPr>
        <xdr:cNvPr id="634" name="直線コネクタ 633"/>
        <xdr:cNvCxnSpPr/>
      </xdr:nvCxnSpPr>
      <xdr:spPr>
        <a:xfrm>
          <a:off x="15481300" y="13624291"/>
          <a:ext cx="8382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5" name="災害復旧費平均値テキスト"/>
        <xdr:cNvSpPr txBox="1"/>
      </xdr:nvSpPr>
      <xdr:spPr>
        <a:xfrm>
          <a:off x="16316325" y="13642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6" name="フローチャート : 判断 635"/>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79</xdr:row>
      <xdr:rowOff>79741</xdr:rowOff>
    </xdr:from>
    <xdr:to>
      <xdr:col>22</xdr:col>
      <xdr:colOff>365125</xdr:colOff>
      <xdr:row>79</xdr:row>
      <xdr:rowOff>92838</xdr:rowOff>
    </xdr:to>
    <xdr:cxnSp macro="">
      <xdr:nvCxnSpPr>
        <xdr:cNvPr id="637" name="直線コネクタ 636"/>
        <xdr:cNvCxnSpPr/>
      </xdr:nvCxnSpPr>
      <xdr:spPr>
        <a:xfrm flipV="1">
          <a:off x="14592300" y="13624291"/>
          <a:ext cx="889000" cy="1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8" name="フローチャート : 判断 637"/>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120727</xdr:colOff>
      <xdr:row>77</xdr:row>
      <xdr:rowOff>119527</xdr:rowOff>
    </xdr:from>
    <xdr:ext cx="469744" cy="259045"/>
    <xdr:sp macro="" textlink="">
      <xdr:nvSpPr>
        <xdr:cNvPr id="639" name="テキスト ボックス 638"/>
        <xdr:cNvSpPr txBox="1"/>
      </xdr:nvSpPr>
      <xdr:spPr>
        <a:xfrm>
          <a:off x="15186102" y="1356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92838</xdr:rowOff>
    </xdr:from>
    <xdr:to>
      <xdr:col>21</xdr:col>
      <xdr:colOff>161925</xdr:colOff>
      <xdr:row>79</xdr:row>
      <xdr:rowOff>98879</xdr:rowOff>
    </xdr:to>
    <xdr:cxnSp macro="">
      <xdr:nvCxnSpPr>
        <xdr:cNvPr id="640" name="直線コネクタ 639"/>
        <xdr:cNvCxnSpPr/>
      </xdr:nvCxnSpPr>
      <xdr:spPr>
        <a:xfrm flipV="1">
          <a:off x="13703300" y="13637388"/>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19025</xdr:rowOff>
    </xdr:from>
    <xdr:to>
      <xdr:col>21</xdr:col>
      <xdr:colOff>212725</xdr:colOff>
      <xdr:row>79</xdr:row>
      <xdr:rowOff>120625</xdr:rowOff>
    </xdr:to>
    <xdr:sp macro="" textlink="">
      <xdr:nvSpPr>
        <xdr:cNvPr id="641" name="フローチャート : 判断 640"/>
        <xdr:cNvSpPr/>
      </xdr:nvSpPr>
      <xdr:spPr>
        <a:xfrm>
          <a:off x="14541500" y="135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603327</xdr:colOff>
      <xdr:row>77</xdr:row>
      <xdr:rowOff>127627</xdr:rowOff>
    </xdr:from>
    <xdr:ext cx="469744" cy="259045"/>
    <xdr:sp macro="" textlink="">
      <xdr:nvSpPr>
        <xdr:cNvPr id="642" name="テキスト ボックス 641"/>
        <xdr:cNvSpPr txBox="1"/>
      </xdr:nvSpPr>
      <xdr:spPr>
        <a:xfrm>
          <a:off x="14303452" y="135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90257</xdr:rowOff>
    </xdr:from>
    <xdr:to>
      <xdr:col>19</xdr:col>
      <xdr:colOff>644525</xdr:colOff>
      <xdr:row>79</xdr:row>
      <xdr:rowOff>98879</xdr:rowOff>
    </xdr:to>
    <xdr:cxnSp macro="">
      <xdr:nvCxnSpPr>
        <xdr:cNvPr id="643" name="直線コネクタ 642"/>
        <xdr:cNvCxnSpPr/>
      </xdr:nvCxnSpPr>
      <xdr:spPr>
        <a:xfrm>
          <a:off x="12814300" y="13634807"/>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20853</xdr:rowOff>
    </xdr:from>
    <xdr:to>
      <xdr:col>20</xdr:col>
      <xdr:colOff>9525</xdr:colOff>
      <xdr:row>79</xdr:row>
      <xdr:rowOff>122453</xdr:rowOff>
    </xdr:to>
    <xdr:sp macro="" textlink="">
      <xdr:nvSpPr>
        <xdr:cNvPr id="644" name="フローチャート : 判断 643"/>
        <xdr:cNvSpPr/>
      </xdr:nvSpPr>
      <xdr:spPr>
        <a:xfrm>
          <a:off x="13652500" y="135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77</xdr:row>
      <xdr:rowOff>138980</xdr:rowOff>
    </xdr:from>
    <xdr:ext cx="469744" cy="259045"/>
    <xdr:sp macro="" textlink="">
      <xdr:nvSpPr>
        <xdr:cNvPr id="645" name="テキスト ボックス 644"/>
        <xdr:cNvSpPr txBox="1"/>
      </xdr:nvSpPr>
      <xdr:spPr>
        <a:xfrm>
          <a:off x="13427152" y="1358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168104</xdr:rowOff>
    </xdr:from>
    <xdr:to>
      <xdr:col>18</xdr:col>
      <xdr:colOff>492125</xdr:colOff>
      <xdr:row>79</xdr:row>
      <xdr:rowOff>98254</xdr:rowOff>
    </xdr:to>
    <xdr:sp macro="" textlink="">
      <xdr:nvSpPr>
        <xdr:cNvPr id="646" name="フローチャート : 判断 645"/>
        <xdr:cNvSpPr/>
      </xdr:nvSpPr>
      <xdr:spPr>
        <a:xfrm>
          <a:off x="12763500" y="13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77</xdr:row>
      <xdr:rowOff>114781</xdr:rowOff>
    </xdr:from>
    <xdr:ext cx="469744" cy="259045"/>
    <xdr:sp macro="" textlink="">
      <xdr:nvSpPr>
        <xdr:cNvPr id="647" name="テキスト ボックス 646"/>
        <xdr:cNvSpPr txBox="1"/>
      </xdr:nvSpPr>
      <xdr:spPr>
        <a:xfrm>
          <a:off x="125413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44628</xdr:rowOff>
    </xdr:from>
    <xdr:to>
      <xdr:col>23</xdr:col>
      <xdr:colOff>568325</xdr:colOff>
      <xdr:row>79</xdr:row>
      <xdr:rowOff>146228</xdr:rowOff>
    </xdr:to>
    <xdr:sp macro="" textlink="">
      <xdr:nvSpPr>
        <xdr:cNvPr id="653" name="円/楕円 652"/>
        <xdr:cNvSpPr/>
      </xdr:nvSpPr>
      <xdr:spPr>
        <a:xfrm>
          <a:off x="16268700" y="135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158354</xdr:rowOff>
    </xdr:from>
    <xdr:ext cx="378565" cy="259045"/>
    <xdr:sp macro="" textlink="">
      <xdr:nvSpPr>
        <xdr:cNvPr id="654" name="災害復旧費該当値テキスト"/>
        <xdr:cNvSpPr txBox="1"/>
      </xdr:nvSpPr>
      <xdr:spPr>
        <a:xfrm>
          <a:off x="16316325" y="1377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28941</xdr:rowOff>
    </xdr:from>
    <xdr:to>
      <xdr:col>22</xdr:col>
      <xdr:colOff>415925</xdr:colOff>
      <xdr:row>79</xdr:row>
      <xdr:rowOff>130541</xdr:rowOff>
    </xdr:to>
    <xdr:sp macro="" textlink="">
      <xdr:nvSpPr>
        <xdr:cNvPr id="655" name="円/楕円 654"/>
        <xdr:cNvSpPr/>
      </xdr:nvSpPr>
      <xdr:spPr>
        <a:xfrm>
          <a:off x="15430500" y="135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120727</xdr:colOff>
      <xdr:row>79</xdr:row>
      <xdr:rowOff>121668</xdr:rowOff>
    </xdr:from>
    <xdr:ext cx="469744" cy="259045"/>
    <xdr:sp macro="" textlink="">
      <xdr:nvSpPr>
        <xdr:cNvPr id="656" name="テキスト ボックス 655"/>
        <xdr:cNvSpPr txBox="1"/>
      </xdr:nvSpPr>
      <xdr:spPr>
        <a:xfrm>
          <a:off x="15186102" y="1391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42038</xdr:rowOff>
    </xdr:from>
    <xdr:to>
      <xdr:col>21</xdr:col>
      <xdr:colOff>212725</xdr:colOff>
      <xdr:row>79</xdr:row>
      <xdr:rowOff>143638</xdr:rowOff>
    </xdr:to>
    <xdr:sp macro="" textlink="">
      <xdr:nvSpPr>
        <xdr:cNvPr id="657" name="円/楕円 656"/>
        <xdr:cNvSpPr/>
      </xdr:nvSpPr>
      <xdr:spPr>
        <a:xfrm>
          <a:off x="14541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648917</xdr:colOff>
      <xdr:row>79</xdr:row>
      <xdr:rowOff>125240</xdr:rowOff>
    </xdr:from>
    <xdr:ext cx="378566" cy="259045"/>
    <xdr:sp macro="" textlink="">
      <xdr:nvSpPr>
        <xdr:cNvPr id="658" name="テキスト ボックス 657"/>
        <xdr:cNvSpPr txBox="1"/>
      </xdr:nvSpPr>
      <xdr:spPr>
        <a:xfrm>
          <a:off x="14349042" y="1392061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9" name="円/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79</xdr:row>
      <xdr:rowOff>140806</xdr:rowOff>
    </xdr:from>
    <xdr:ext cx="249300" cy="259045"/>
    <xdr:sp macro="" textlink="">
      <xdr:nvSpPr>
        <xdr:cNvPr id="660" name="テキスト ボックス 659"/>
        <xdr:cNvSpPr txBox="1"/>
      </xdr:nvSpPr>
      <xdr:spPr>
        <a:xfrm>
          <a:off x="13537374" y="13936181"/>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39457</xdr:rowOff>
    </xdr:from>
    <xdr:to>
      <xdr:col>18</xdr:col>
      <xdr:colOff>492125</xdr:colOff>
      <xdr:row>79</xdr:row>
      <xdr:rowOff>141057</xdr:rowOff>
    </xdr:to>
    <xdr:sp macro="" textlink="">
      <xdr:nvSpPr>
        <xdr:cNvPr id="661" name="円/楕円 660"/>
        <xdr:cNvSpPr/>
      </xdr:nvSpPr>
      <xdr:spPr>
        <a:xfrm>
          <a:off x="12763500" y="135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261567</xdr:colOff>
      <xdr:row>79</xdr:row>
      <xdr:rowOff>122659</xdr:rowOff>
    </xdr:from>
    <xdr:ext cx="378565" cy="259045"/>
    <xdr:sp macro="" textlink="">
      <xdr:nvSpPr>
        <xdr:cNvPr id="662" name="テキスト ボックス 661"/>
        <xdr:cNvSpPr txBox="1"/>
      </xdr:nvSpPr>
      <xdr:spPr>
        <a:xfrm>
          <a:off x="12596442" y="13918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25400</xdr:colOff>
      <xdr:row>87</xdr:row>
      <xdr:rowOff>15875</xdr:rowOff>
    </xdr:from>
    <xdr:ext cx="349839" cy="225703"/>
    <xdr:sp macro="" textlink="">
      <xdr:nvSpPr>
        <xdr:cNvPr id="671" name="テキスト ボックス 670"/>
        <xdr:cNvSpPr txBox="1"/>
      </xdr:nvSpPr>
      <xdr:spPr>
        <a:xfrm>
          <a:off x="12360275" y="15208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4" name="テキスト ボックス 673"/>
        <xdr:cNvSpPr txBox="1"/>
      </xdr:nvSpPr>
      <xdr:spPr>
        <a:xfrm>
          <a:off x="12155939" y="172413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873426" y="16908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873426" y="16575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15166</xdr:rowOff>
    </xdr:from>
    <xdr:ext cx="531299" cy="259045"/>
    <xdr:sp macro="" textlink="">
      <xdr:nvSpPr>
        <xdr:cNvPr id="680" name="テキスト ボックス 679"/>
        <xdr:cNvSpPr txBox="1"/>
      </xdr:nvSpPr>
      <xdr:spPr>
        <a:xfrm>
          <a:off x="11873426" y="16255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20" cy="259045"/>
    <xdr:sp macro="" textlink="">
      <xdr:nvSpPr>
        <xdr:cNvPr id="682" name="テキスト ボックス 681"/>
        <xdr:cNvSpPr txBox="1"/>
      </xdr:nvSpPr>
      <xdr:spPr>
        <a:xfrm>
          <a:off x="11809306" y="1591284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28773</xdr:rowOff>
    </xdr:from>
    <xdr:ext cx="595420" cy="259045"/>
    <xdr:sp macro="" textlink="">
      <xdr:nvSpPr>
        <xdr:cNvPr id="684" name="テキスト ボックス 683"/>
        <xdr:cNvSpPr txBox="1"/>
      </xdr:nvSpPr>
      <xdr:spPr>
        <a:xfrm>
          <a:off x="11809306" y="15570398"/>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64152</xdr:rowOff>
    </xdr:from>
    <xdr:ext cx="595420" cy="259045"/>
    <xdr:sp macro="" textlink="">
      <xdr:nvSpPr>
        <xdr:cNvPr id="686" name="テキスト ボックス 685"/>
        <xdr:cNvSpPr txBox="1"/>
      </xdr:nvSpPr>
      <xdr:spPr>
        <a:xfrm>
          <a:off x="11809306" y="152565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8" name="直線コネクタ 687"/>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9" name="公債費最小値テキスト"/>
        <xdr:cNvSpPr txBox="1"/>
      </xdr:nvSpPr>
      <xdr:spPr>
        <a:xfrm>
          <a:off x="16316325" y="1715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90" name="直線コネクタ 689"/>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91" name="公債費最大値テキスト"/>
        <xdr:cNvSpPr txBox="1"/>
      </xdr:nvSpPr>
      <xdr:spPr>
        <a:xfrm>
          <a:off x="16316325" y="1568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2" name="直線コネクタ 691"/>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162136</xdr:rowOff>
    </xdr:from>
    <xdr:to>
      <xdr:col>23</xdr:col>
      <xdr:colOff>517525</xdr:colOff>
      <xdr:row>97</xdr:row>
      <xdr:rowOff>171258</xdr:rowOff>
    </xdr:to>
    <xdr:cxnSp macro="">
      <xdr:nvCxnSpPr>
        <xdr:cNvPr id="693" name="直線コネクタ 692"/>
        <xdr:cNvCxnSpPr/>
      </xdr:nvCxnSpPr>
      <xdr:spPr>
        <a:xfrm flipV="1">
          <a:off x="15481300" y="16792786"/>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95318</xdr:rowOff>
    </xdr:from>
    <xdr:ext cx="534377" cy="259045"/>
    <xdr:sp macro="" textlink="">
      <xdr:nvSpPr>
        <xdr:cNvPr id="694" name="公債費平均値テキスト"/>
        <xdr:cNvSpPr txBox="1"/>
      </xdr:nvSpPr>
      <xdr:spPr>
        <a:xfrm>
          <a:off x="16316325"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5" name="フローチャート : 判断 694"/>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97</xdr:row>
      <xdr:rowOff>171258</xdr:rowOff>
    </xdr:from>
    <xdr:to>
      <xdr:col>22</xdr:col>
      <xdr:colOff>365125</xdr:colOff>
      <xdr:row>98</xdr:row>
      <xdr:rowOff>5860</xdr:rowOff>
    </xdr:to>
    <xdr:cxnSp macro="">
      <xdr:nvCxnSpPr>
        <xdr:cNvPr id="696" name="直線コネクタ 695"/>
        <xdr:cNvCxnSpPr/>
      </xdr:nvCxnSpPr>
      <xdr:spPr>
        <a:xfrm flipV="1">
          <a:off x="14592300" y="16801908"/>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7" name="フローチャート : 判断 696"/>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92</xdr:row>
      <xdr:rowOff>162548</xdr:rowOff>
    </xdr:from>
    <xdr:ext cx="534377" cy="259045"/>
    <xdr:sp macro="" textlink="">
      <xdr:nvSpPr>
        <xdr:cNvPr id="698" name="テキスト ボックス 697"/>
        <xdr:cNvSpPr txBox="1"/>
      </xdr:nvSpPr>
      <xdr:spPr>
        <a:xfrm>
          <a:off x="15163311" y="1622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5860</xdr:rowOff>
    </xdr:from>
    <xdr:to>
      <xdr:col>21</xdr:col>
      <xdr:colOff>161925</xdr:colOff>
      <xdr:row>98</xdr:row>
      <xdr:rowOff>14754</xdr:rowOff>
    </xdr:to>
    <xdr:cxnSp macro="">
      <xdr:nvCxnSpPr>
        <xdr:cNvPr id="699" name="直線コネクタ 698"/>
        <xdr:cNvCxnSpPr/>
      </xdr:nvCxnSpPr>
      <xdr:spPr>
        <a:xfrm flipV="1">
          <a:off x="13703300" y="16807960"/>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123723</xdr:rowOff>
    </xdr:from>
    <xdr:to>
      <xdr:col>21</xdr:col>
      <xdr:colOff>212725</xdr:colOff>
      <xdr:row>95</xdr:row>
      <xdr:rowOff>53873</xdr:rowOff>
    </xdr:to>
    <xdr:sp macro="" textlink="">
      <xdr:nvSpPr>
        <xdr:cNvPr id="700" name="フローチャート : 判断 699"/>
        <xdr:cNvSpPr/>
      </xdr:nvSpPr>
      <xdr:spPr>
        <a:xfrm>
          <a:off x="14541500" y="162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93</xdr:row>
      <xdr:rowOff>70400</xdr:rowOff>
    </xdr:from>
    <xdr:ext cx="534377" cy="259045"/>
    <xdr:sp macro="" textlink="">
      <xdr:nvSpPr>
        <xdr:cNvPr id="701" name="テキスト ボックス 700"/>
        <xdr:cNvSpPr txBox="1"/>
      </xdr:nvSpPr>
      <xdr:spPr>
        <a:xfrm>
          <a:off x="14290186" y="163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14754</xdr:rowOff>
    </xdr:from>
    <xdr:to>
      <xdr:col>19</xdr:col>
      <xdr:colOff>644525</xdr:colOff>
      <xdr:row>98</xdr:row>
      <xdr:rowOff>16604</xdr:rowOff>
    </xdr:to>
    <xdr:cxnSp macro="">
      <xdr:nvCxnSpPr>
        <xdr:cNvPr id="702" name="直線コネクタ 701"/>
        <xdr:cNvCxnSpPr/>
      </xdr:nvCxnSpPr>
      <xdr:spPr>
        <a:xfrm flipV="1">
          <a:off x="12814300" y="16816854"/>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88737</xdr:rowOff>
    </xdr:from>
    <xdr:to>
      <xdr:col>20</xdr:col>
      <xdr:colOff>9525</xdr:colOff>
      <xdr:row>95</xdr:row>
      <xdr:rowOff>18887</xdr:rowOff>
    </xdr:to>
    <xdr:sp macro="" textlink="">
      <xdr:nvSpPr>
        <xdr:cNvPr id="703" name="フローチャート : 判断 702"/>
        <xdr:cNvSpPr/>
      </xdr:nvSpPr>
      <xdr:spPr>
        <a:xfrm>
          <a:off x="13652500" y="1620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93</xdr:row>
      <xdr:rowOff>25889</xdr:rowOff>
    </xdr:from>
    <xdr:ext cx="534377" cy="259045"/>
    <xdr:sp macro="" textlink="">
      <xdr:nvSpPr>
        <xdr:cNvPr id="704" name="テキスト ボックス 703"/>
        <xdr:cNvSpPr txBox="1"/>
      </xdr:nvSpPr>
      <xdr:spPr>
        <a:xfrm>
          <a:off x="13394836" y="162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70906</xdr:rowOff>
    </xdr:from>
    <xdr:to>
      <xdr:col>18</xdr:col>
      <xdr:colOff>492125</xdr:colOff>
      <xdr:row>95</xdr:row>
      <xdr:rowOff>1056</xdr:rowOff>
    </xdr:to>
    <xdr:sp macro="" textlink="">
      <xdr:nvSpPr>
        <xdr:cNvPr id="705" name="フローチャート : 判断 704"/>
        <xdr:cNvSpPr/>
      </xdr:nvSpPr>
      <xdr:spPr>
        <a:xfrm>
          <a:off x="12763500" y="1618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93</xdr:row>
      <xdr:rowOff>17583</xdr:rowOff>
    </xdr:from>
    <xdr:ext cx="534377" cy="259045"/>
    <xdr:sp macro="" textlink="">
      <xdr:nvSpPr>
        <xdr:cNvPr id="706" name="テキスト ボックス 705"/>
        <xdr:cNvSpPr txBox="1"/>
      </xdr:nvSpPr>
      <xdr:spPr>
        <a:xfrm>
          <a:off x="12509011" y="162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111336</xdr:rowOff>
    </xdr:from>
    <xdr:to>
      <xdr:col>23</xdr:col>
      <xdr:colOff>568325</xdr:colOff>
      <xdr:row>98</xdr:row>
      <xdr:rowOff>41486</xdr:rowOff>
    </xdr:to>
    <xdr:sp macro="" textlink="">
      <xdr:nvSpPr>
        <xdr:cNvPr id="712" name="円/楕円 711"/>
        <xdr:cNvSpPr/>
      </xdr:nvSpPr>
      <xdr:spPr>
        <a:xfrm>
          <a:off x="16268700" y="167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26263</xdr:rowOff>
    </xdr:from>
    <xdr:ext cx="534377" cy="259045"/>
    <xdr:sp macro="" textlink="">
      <xdr:nvSpPr>
        <xdr:cNvPr id="713" name="公債費該当値テキスト"/>
        <xdr:cNvSpPr txBox="1"/>
      </xdr:nvSpPr>
      <xdr:spPr>
        <a:xfrm>
          <a:off x="16316325" y="1696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120458</xdr:rowOff>
    </xdr:from>
    <xdr:to>
      <xdr:col>22</xdr:col>
      <xdr:colOff>415925</xdr:colOff>
      <xdr:row>98</xdr:row>
      <xdr:rowOff>50608</xdr:rowOff>
    </xdr:to>
    <xdr:sp macro="" textlink="">
      <xdr:nvSpPr>
        <xdr:cNvPr id="714" name="円/楕円 713"/>
        <xdr:cNvSpPr/>
      </xdr:nvSpPr>
      <xdr:spPr>
        <a:xfrm>
          <a:off x="15430500" y="167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98</xdr:row>
      <xdr:rowOff>32210</xdr:rowOff>
    </xdr:from>
    <xdr:ext cx="534377" cy="259045"/>
    <xdr:sp macro="" textlink="">
      <xdr:nvSpPr>
        <xdr:cNvPr id="715" name="テキスト ボックス 714"/>
        <xdr:cNvSpPr txBox="1"/>
      </xdr:nvSpPr>
      <xdr:spPr>
        <a:xfrm>
          <a:off x="15163311" y="171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126510</xdr:rowOff>
    </xdr:from>
    <xdr:to>
      <xdr:col>21</xdr:col>
      <xdr:colOff>212725</xdr:colOff>
      <xdr:row>98</xdr:row>
      <xdr:rowOff>56660</xdr:rowOff>
    </xdr:to>
    <xdr:sp macro="" textlink="">
      <xdr:nvSpPr>
        <xdr:cNvPr id="716" name="円/楕円 715"/>
        <xdr:cNvSpPr/>
      </xdr:nvSpPr>
      <xdr:spPr>
        <a:xfrm>
          <a:off x="14541500" y="167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98</xdr:row>
      <xdr:rowOff>47787</xdr:rowOff>
    </xdr:from>
    <xdr:ext cx="534377" cy="259045"/>
    <xdr:sp macro="" textlink="">
      <xdr:nvSpPr>
        <xdr:cNvPr id="717" name="テキスト ボックス 716"/>
        <xdr:cNvSpPr txBox="1"/>
      </xdr:nvSpPr>
      <xdr:spPr>
        <a:xfrm>
          <a:off x="14290186" y="1716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135404</xdr:rowOff>
    </xdr:from>
    <xdr:to>
      <xdr:col>20</xdr:col>
      <xdr:colOff>9525</xdr:colOff>
      <xdr:row>98</xdr:row>
      <xdr:rowOff>65554</xdr:rowOff>
    </xdr:to>
    <xdr:sp macro="" textlink="">
      <xdr:nvSpPr>
        <xdr:cNvPr id="718" name="円/楕円 717"/>
        <xdr:cNvSpPr/>
      </xdr:nvSpPr>
      <xdr:spPr>
        <a:xfrm>
          <a:off x="13652500" y="167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98</xdr:row>
      <xdr:rowOff>66206</xdr:rowOff>
    </xdr:from>
    <xdr:ext cx="534377" cy="259045"/>
    <xdr:sp macro="" textlink="">
      <xdr:nvSpPr>
        <xdr:cNvPr id="719" name="テキスト ボックス 718"/>
        <xdr:cNvSpPr txBox="1"/>
      </xdr:nvSpPr>
      <xdr:spPr>
        <a:xfrm>
          <a:off x="13394836" y="171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137254</xdr:rowOff>
    </xdr:from>
    <xdr:to>
      <xdr:col>18</xdr:col>
      <xdr:colOff>492125</xdr:colOff>
      <xdr:row>98</xdr:row>
      <xdr:rowOff>67404</xdr:rowOff>
    </xdr:to>
    <xdr:sp macro="" textlink="">
      <xdr:nvSpPr>
        <xdr:cNvPr id="720" name="円/楕円 719"/>
        <xdr:cNvSpPr/>
      </xdr:nvSpPr>
      <xdr:spPr>
        <a:xfrm>
          <a:off x="12763500" y="1676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98</xdr:row>
      <xdr:rowOff>68056</xdr:rowOff>
    </xdr:from>
    <xdr:ext cx="534377" cy="259045"/>
    <xdr:sp macro="" textlink="">
      <xdr:nvSpPr>
        <xdr:cNvPr id="721" name="テキスト ボックス 720"/>
        <xdr:cNvSpPr txBox="1"/>
      </xdr:nvSpPr>
      <xdr:spPr>
        <a:xfrm>
          <a:off x="12509011" y="1718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400050</xdr:colOff>
      <xdr:row>27</xdr:row>
      <xdr:rowOff>15875</xdr:rowOff>
    </xdr:from>
    <xdr:ext cx="349839" cy="225703"/>
    <xdr:sp macro="" textlink="">
      <xdr:nvSpPr>
        <xdr:cNvPr id="730" name="テキスト ボックス 729"/>
        <xdr:cNvSpPr txBox="1"/>
      </xdr:nvSpPr>
      <xdr:spPr>
        <a:xfrm>
          <a:off x="18195925" y="4730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170314</xdr:colOff>
      <xdr:row>38</xdr:row>
      <xdr:rowOff>3827</xdr:rowOff>
    </xdr:from>
    <xdr:ext cx="248786" cy="259045"/>
    <xdr:sp macro="" textlink="">
      <xdr:nvSpPr>
        <xdr:cNvPr id="733" name="テキスト ボックス 732"/>
        <xdr:cNvSpPr txBox="1"/>
      </xdr:nvSpPr>
      <xdr:spPr>
        <a:xfrm>
          <a:off x="17966189" y="663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64152</xdr:rowOff>
    </xdr:from>
    <xdr:ext cx="377027" cy="259045"/>
    <xdr:sp macro="" textlink="">
      <xdr:nvSpPr>
        <xdr:cNvPr id="735" name="テキスト ボックス 734"/>
        <xdr:cNvSpPr txBox="1"/>
      </xdr:nvSpPr>
      <xdr:spPr>
        <a:xfrm>
          <a:off x="17847474" y="6176027"/>
          <a:ext cx="3770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7" cy="259045"/>
    <xdr:sp macro="" textlink="">
      <xdr:nvSpPr>
        <xdr:cNvPr id="737" name="テキスト ボックス 736"/>
        <xdr:cNvSpPr txBox="1"/>
      </xdr:nvSpPr>
      <xdr:spPr>
        <a:xfrm>
          <a:off x="17847474" y="5699777"/>
          <a:ext cx="3770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7" cy="259045"/>
    <xdr:sp macro="" textlink="">
      <xdr:nvSpPr>
        <xdr:cNvPr id="739" name="テキスト ボックス 738"/>
        <xdr:cNvSpPr txBox="1"/>
      </xdr:nvSpPr>
      <xdr:spPr>
        <a:xfrm>
          <a:off x="17847474" y="5233052"/>
          <a:ext cx="3770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64152</xdr:rowOff>
    </xdr:from>
    <xdr:ext cx="377027" cy="259045"/>
    <xdr:sp macro="" textlink="">
      <xdr:nvSpPr>
        <xdr:cNvPr id="741" name="テキスト ボックス 740"/>
        <xdr:cNvSpPr txBox="1"/>
      </xdr:nvSpPr>
      <xdr:spPr>
        <a:xfrm>
          <a:off x="17847474" y="4779027"/>
          <a:ext cx="3770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3" name="直線コネクタ 742"/>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129750" y="677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6" name="諸支出金最大値テキスト"/>
        <xdr:cNvSpPr txBox="1"/>
      </xdr:nvSpPr>
      <xdr:spPr>
        <a:xfrm>
          <a:off x="22129750" y="519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7" name="直線コネクタ 746"/>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9" name="諸支出金平均値テキスト"/>
        <xdr:cNvSpPr txBox="1"/>
      </xdr:nvSpPr>
      <xdr:spPr>
        <a:xfrm>
          <a:off x="22129750" y="6513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50" name="フローチャート : 判断 749"/>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52" name="フローチャート : 判断 751"/>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554233</xdr:colOff>
      <xdr:row>36</xdr:row>
      <xdr:rowOff>74058</xdr:rowOff>
    </xdr:from>
    <xdr:ext cx="313932" cy="259045"/>
    <xdr:sp macro="" textlink="">
      <xdr:nvSpPr>
        <xdr:cNvPr id="753" name="テキスト ボックス 752"/>
        <xdr:cNvSpPr txBox="1"/>
      </xdr:nvSpPr>
      <xdr:spPr>
        <a:xfrm>
          <a:off x="21080608" y="6360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55" name="フローチャート : 判断 754"/>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318717</xdr:colOff>
      <xdr:row>34</xdr:row>
      <xdr:rowOff>69867</xdr:rowOff>
    </xdr:from>
    <xdr:ext cx="378566" cy="259045"/>
    <xdr:sp macro="" textlink="">
      <xdr:nvSpPr>
        <xdr:cNvPr id="756" name="テキスト ボックス 755"/>
        <xdr:cNvSpPr txBox="1"/>
      </xdr:nvSpPr>
      <xdr:spPr>
        <a:xfrm>
          <a:off x="20162467" y="600711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130048</xdr:rowOff>
    </xdr:from>
    <xdr:to>
      <xdr:col>28</xdr:col>
      <xdr:colOff>365125</xdr:colOff>
      <xdr:row>37</xdr:row>
      <xdr:rowOff>60198</xdr:rowOff>
    </xdr:to>
    <xdr:sp macro="" textlink="">
      <xdr:nvSpPr>
        <xdr:cNvPr id="758" name="フローチャート : 判断 757"/>
        <xdr:cNvSpPr/>
      </xdr:nvSpPr>
      <xdr:spPr>
        <a:xfrm>
          <a:off x="19494500" y="630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157358</xdr:colOff>
      <xdr:row>35</xdr:row>
      <xdr:rowOff>76725</xdr:rowOff>
    </xdr:from>
    <xdr:ext cx="313932" cy="259045"/>
    <xdr:sp macro="" textlink="">
      <xdr:nvSpPr>
        <xdr:cNvPr id="759" name="テキスト ボックス 758"/>
        <xdr:cNvSpPr txBox="1"/>
      </xdr:nvSpPr>
      <xdr:spPr>
        <a:xfrm>
          <a:off x="19318483" y="6188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120904</xdr:rowOff>
    </xdr:from>
    <xdr:to>
      <xdr:col>27</xdr:col>
      <xdr:colOff>161925</xdr:colOff>
      <xdr:row>37</xdr:row>
      <xdr:rowOff>51054</xdr:rowOff>
    </xdr:to>
    <xdr:sp macro="" textlink="">
      <xdr:nvSpPr>
        <xdr:cNvPr id="760" name="フローチャート : 判断 759"/>
        <xdr:cNvSpPr/>
      </xdr:nvSpPr>
      <xdr:spPr>
        <a:xfrm>
          <a:off x="18605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35</xdr:row>
      <xdr:rowOff>67581</xdr:rowOff>
    </xdr:from>
    <xdr:ext cx="313933" cy="259045"/>
    <xdr:sp macro="" textlink="">
      <xdr:nvSpPr>
        <xdr:cNvPr id="761" name="テキスト ボックス 760"/>
        <xdr:cNvSpPr txBox="1"/>
      </xdr:nvSpPr>
      <xdr:spPr>
        <a:xfrm>
          <a:off x="18435833" y="6179456"/>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17416</xdr:rowOff>
    </xdr:from>
    <xdr:ext cx="249299" cy="259045"/>
    <xdr:sp macro="" textlink="">
      <xdr:nvSpPr>
        <xdr:cNvPr id="768" name="諸支出金該当値テキスト"/>
        <xdr:cNvSpPr txBox="1"/>
      </xdr:nvSpPr>
      <xdr:spPr>
        <a:xfrm>
          <a:off x="22129750" y="66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19702</xdr:rowOff>
    </xdr:from>
    <xdr:ext cx="249300" cy="259045"/>
    <xdr:sp macro="" textlink="">
      <xdr:nvSpPr>
        <xdr:cNvPr id="770" name="テキスト ボックス 769"/>
        <xdr:cNvSpPr txBox="1"/>
      </xdr:nvSpPr>
      <xdr:spPr>
        <a:xfrm>
          <a:off x="21122449" y="6830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402399</xdr:colOff>
      <xdr:row>39</xdr:row>
      <xdr:rowOff>19702</xdr:rowOff>
    </xdr:from>
    <xdr:ext cx="249299" cy="259045"/>
    <xdr:sp macro="" textlink="">
      <xdr:nvSpPr>
        <xdr:cNvPr id="772" name="テキスト ボックス 771"/>
        <xdr:cNvSpPr txBox="1"/>
      </xdr:nvSpPr>
      <xdr:spPr>
        <a:xfrm>
          <a:off x="20246149" y="6830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19702</xdr:rowOff>
    </xdr:from>
    <xdr:ext cx="249300" cy="259045"/>
    <xdr:sp macro="" textlink="">
      <xdr:nvSpPr>
        <xdr:cNvPr id="774" name="テキスト ボックス 773"/>
        <xdr:cNvSpPr txBox="1"/>
      </xdr:nvSpPr>
      <xdr:spPr>
        <a:xfrm>
          <a:off x="19350799" y="6830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681799</xdr:colOff>
      <xdr:row>39</xdr:row>
      <xdr:rowOff>19702</xdr:rowOff>
    </xdr:from>
    <xdr:ext cx="249300" cy="259045"/>
    <xdr:sp macro="" textlink="">
      <xdr:nvSpPr>
        <xdr:cNvPr id="776" name="テキスト ボックス 775"/>
        <xdr:cNvSpPr txBox="1"/>
      </xdr:nvSpPr>
      <xdr:spPr>
        <a:xfrm>
          <a:off x="18477674" y="6830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400050</xdr:colOff>
      <xdr:row>47</xdr:row>
      <xdr:rowOff>15875</xdr:rowOff>
    </xdr:from>
    <xdr:ext cx="349839" cy="225703"/>
    <xdr:sp macro="" textlink="">
      <xdr:nvSpPr>
        <xdr:cNvPr id="785" name="テキスト ボックス 784"/>
        <xdr:cNvSpPr txBox="1"/>
      </xdr:nvSpPr>
      <xdr:spPr>
        <a:xfrm>
          <a:off x="18195925" y="8223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170314</xdr:colOff>
      <xdr:row>53</xdr:row>
      <xdr:rowOff>168927</xdr:rowOff>
    </xdr:from>
    <xdr:ext cx="248786" cy="259045"/>
    <xdr:sp macro="" textlink="">
      <xdr:nvSpPr>
        <xdr:cNvPr id="788" name="テキスト ボックス 787"/>
        <xdr:cNvSpPr txBox="1"/>
      </xdr:nvSpPr>
      <xdr:spPr>
        <a:xfrm>
          <a:off x="17966189" y="9424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170314</xdr:colOff>
      <xdr:row>47</xdr:row>
      <xdr:rowOff>64152</xdr:rowOff>
    </xdr:from>
    <xdr:ext cx="248786" cy="259045"/>
    <xdr:sp macro="" textlink="">
      <xdr:nvSpPr>
        <xdr:cNvPr id="790" name="テキスト ボックス 789"/>
        <xdr:cNvSpPr txBox="1"/>
      </xdr:nvSpPr>
      <xdr:spPr>
        <a:xfrm>
          <a:off x="17966189" y="8271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19702</xdr:rowOff>
    </xdr:from>
    <xdr:ext cx="249299" cy="259045"/>
    <xdr:sp macro="" textlink="">
      <xdr:nvSpPr>
        <xdr:cNvPr id="793" name="前年度繰上充用金最小値テキスト"/>
        <xdr:cNvSpPr txBox="1"/>
      </xdr:nvSpPr>
      <xdr:spPr>
        <a:xfrm>
          <a:off x="22129750" y="9624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19702</xdr:rowOff>
    </xdr:from>
    <xdr:ext cx="249299" cy="259045"/>
    <xdr:sp macro="" textlink="">
      <xdr:nvSpPr>
        <xdr:cNvPr id="795" name="前年度繰上充用金最大値テキスト"/>
        <xdr:cNvSpPr txBox="1"/>
      </xdr:nvSpPr>
      <xdr:spPr>
        <a:xfrm>
          <a:off x="22129750" y="927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129750" y="9497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55</xdr:row>
      <xdr:rowOff>19702</xdr:rowOff>
    </xdr:from>
    <xdr:ext cx="249300" cy="259045"/>
    <xdr:sp macro="" textlink="">
      <xdr:nvSpPr>
        <xdr:cNvPr id="802" name="テキスト ボックス 801"/>
        <xdr:cNvSpPr txBox="1"/>
      </xdr:nvSpPr>
      <xdr:spPr>
        <a:xfrm>
          <a:off x="21122449" y="9624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402399</xdr:colOff>
      <xdr:row>55</xdr:row>
      <xdr:rowOff>19702</xdr:rowOff>
    </xdr:from>
    <xdr:ext cx="249299" cy="259045"/>
    <xdr:sp macro="" textlink="">
      <xdr:nvSpPr>
        <xdr:cNvPr id="805" name="テキスト ボックス 804"/>
        <xdr:cNvSpPr txBox="1"/>
      </xdr:nvSpPr>
      <xdr:spPr>
        <a:xfrm>
          <a:off x="20246149" y="9624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55</xdr:row>
      <xdr:rowOff>19702</xdr:rowOff>
    </xdr:from>
    <xdr:ext cx="249300" cy="259045"/>
    <xdr:sp macro="" textlink="">
      <xdr:nvSpPr>
        <xdr:cNvPr id="808" name="テキスト ボックス 807"/>
        <xdr:cNvSpPr txBox="1"/>
      </xdr:nvSpPr>
      <xdr:spPr>
        <a:xfrm>
          <a:off x="19350799" y="9624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681799</xdr:colOff>
      <xdr:row>55</xdr:row>
      <xdr:rowOff>19702</xdr:rowOff>
    </xdr:from>
    <xdr:ext cx="249300" cy="259045"/>
    <xdr:sp macro="" textlink="">
      <xdr:nvSpPr>
        <xdr:cNvPr id="810" name="テキスト ボックス 809"/>
        <xdr:cNvSpPr txBox="1"/>
      </xdr:nvSpPr>
      <xdr:spPr>
        <a:xfrm>
          <a:off x="18477674" y="96240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129750" y="9379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53</xdr:row>
      <xdr:rowOff>26052</xdr:rowOff>
    </xdr:from>
    <xdr:ext cx="249300" cy="259045"/>
    <xdr:sp macro="" textlink="">
      <xdr:nvSpPr>
        <xdr:cNvPr id="819" name="テキスト ボックス 818"/>
        <xdr:cNvSpPr txBox="1"/>
      </xdr:nvSpPr>
      <xdr:spPr>
        <a:xfrm>
          <a:off x="21122449" y="92811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402399</xdr:colOff>
      <xdr:row>53</xdr:row>
      <xdr:rowOff>26052</xdr:rowOff>
    </xdr:from>
    <xdr:ext cx="249299" cy="259045"/>
    <xdr:sp macro="" textlink="">
      <xdr:nvSpPr>
        <xdr:cNvPr id="821" name="テキスト ボックス 820"/>
        <xdr:cNvSpPr txBox="1"/>
      </xdr:nvSpPr>
      <xdr:spPr>
        <a:xfrm>
          <a:off x="20246149" y="928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53</xdr:row>
      <xdr:rowOff>26052</xdr:rowOff>
    </xdr:from>
    <xdr:ext cx="249300" cy="259045"/>
    <xdr:sp macro="" textlink="">
      <xdr:nvSpPr>
        <xdr:cNvPr id="823" name="テキスト ボックス 822"/>
        <xdr:cNvSpPr txBox="1"/>
      </xdr:nvSpPr>
      <xdr:spPr>
        <a:xfrm>
          <a:off x="19350799" y="92811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681799</xdr:colOff>
      <xdr:row>53</xdr:row>
      <xdr:rowOff>26052</xdr:rowOff>
    </xdr:from>
    <xdr:ext cx="249300" cy="259045"/>
    <xdr:sp macro="" textlink="">
      <xdr:nvSpPr>
        <xdr:cNvPr id="825" name="テキスト ボックス 824"/>
        <xdr:cNvSpPr txBox="1"/>
      </xdr:nvSpPr>
      <xdr:spPr>
        <a:xfrm>
          <a:off x="18477674" y="928117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本町は類似団体の中では決算規模が平均よりも非常に低くなっており個別経費に落としても、</a:t>
          </a:r>
          <a:r>
            <a:rPr kumimoji="1" lang="ja-JP" altLang="en-US" sz="1300">
              <a:solidFill>
                <a:schemeClr val="dk1"/>
              </a:solidFill>
              <a:latin typeface="+mn-lt"/>
              <a:ea typeface="+mn-ea"/>
              <a:cs typeface="+mn-cs"/>
            </a:rPr>
            <a:t>消防費及び諸支出金を除く</a:t>
          </a:r>
          <a:r>
            <a:rPr kumimoji="1" lang="ja-JP" altLang="ja-JP" sz="1300">
              <a:solidFill>
                <a:schemeClr val="dk1"/>
              </a:solidFill>
              <a:latin typeface="+mn-lt"/>
              <a:ea typeface="+mn-ea"/>
              <a:cs typeface="+mn-cs"/>
            </a:rPr>
            <a:t>全ての経費について類似団体平均を下回っている</a:t>
          </a:r>
          <a:r>
            <a:rPr kumimoji="1" lang="ja-JP" altLang="en-US" sz="1300">
              <a:solidFill>
                <a:schemeClr val="dk1"/>
              </a:solidFill>
              <a:latin typeface="+mn-lt"/>
              <a:ea typeface="+mn-ea"/>
              <a:cs typeface="+mn-cs"/>
            </a:rPr>
            <a:t>。特に議会費、土木費は最も低く、民生費、公債費も</a:t>
          </a:r>
          <a:r>
            <a:rPr kumimoji="1" lang="en-US" altLang="ja-JP" sz="1300">
              <a:solidFill>
                <a:schemeClr val="dk1"/>
              </a:solidFill>
              <a:latin typeface="+mn-lt"/>
              <a:ea typeface="+mn-ea"/>
              <a:cs typeface="+mn-cs"/>
            </a:rPr>
            <a:t>23</a:t>
          </a:r>
          <a:r>
            <a:rPr kumimoji="1" lang="ja-JP" altLang="en-US" sz="1300">
              <a:solidFill>
                <a:schemeClr val="dk1"/>
              </a:solidFill>
              <a:latin typeface="+mn-lt"/>
              <a:ea typeface="+mn-ea"/>
              <a:cs typeface="+mn-cs"/>
            </a:rPr>
            <a:t>番目の決算額となっている。消防費が類似団体平均を上回っている要因としては、南海トラフ特別強化対策地域に指定され、近年防災関係の予算に重点配分してきたことによる。平成</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年度については</a:t>
          </a:r>
          <a:r>
            <a:rPr kumimoji="1" lang="en-US" altLang="ja-JP" sz="1300">
              <a:solidFill>
                <a:schemeClr val="dk1"/>
              </a:solidFill>
              <a:latin typeface="+mn-lt"/>
              <a:ea typeface="+mn-ea"/>
              <a:cs typeface="+mn-cs"/>
            </a:rPr>
            <a:t>2</a:t>
          </a:r>
          <a:r>
            <a:rPr kumimoji="1" lang="ja-JP" altLang="en-US" sz="1300">
              <a:solidFill>
                <a:schemeClr val="dk1"/>
              </a:solidFill>
              <a:latin typeface="+mn-lt"/>
              <a:ea typeface="+mn-ea"/>
              <a:cs typeface="+mn-cs"/>
            </a:rPr>
            <a:t>箇所防災拠点施設を整備したことにより増額となっている。衛生費についても他費目と比較して類似団体内の順位が高くなっている。事業費については主に</a:t>
          </a:r>
          <a:r>
            <a:rPr kumimoji="1" lang="ja-JP" altLang="en-US" sz="1300">
              <a:solidFill>
                <a:schemeClr val="dk1"/>
              </a:solidFill>
              <a:latin typeface="ＭＳ Ｐゴシック"/>
              <a:ea typeface="+mn-ea"/>
              <a:cs typeface="+mn-cs"/>
            </a:rPr>
            <a:t>知多南部衛生組合に対する分担金となっているが、離島に係るごみ収集、し尿処理などの経費もあり、本町における特殊事情と言える。</a:t>
          </a:r>
          <a:r>
            <a:rPr kumimoji="1" lang="ja-JP" altLang="ja-JP" sz="1300">
              <a:solidFill>
                <a:schemeClr val="dk1"/>
              </a:solidFill>
              <a:latin typeface="+mn-lt"/>
              <a:ea typeface="+mn-ea"/>
              <a:cs typeface="+mn-cs"/>
            </a:rPr>
            <a:t>今後は少子高齢化に伴う更なる</a:t>
          </a:r>
          <a:r>
            <a:rPr kumimoji="1" lang="ja-JP" altLang="en-US" sz="1300">
              <a:solidFill>
                <a:schemeClr val="dk1"/>
              </a:solidFill>
              <a:latin typeface="+mn-lt"/>
              <a:ea typeface="+mn-ea"/>
              <a:cs typeface="+mn-cs"/>
            </a:rPr>
            <a:t>民生費</a:t>
          </a:r>
          <a:r>
            <a:rPr kumimoji="1" lang="ja-JP" altLang="ja-JP" sz="1300">
              <a:solidFill>
                <a:schemeClr val="dk1"/>
              </a:solidFill>
              <a:latin typeface="+mn-lt"/>
              <a:ea typeface="+mn-ea"/>
              <a:cs typeface="+mn-cs"/>
            </a:rPr>
            <a:t>の増、老朽化した公共施設の更新整備の経費の増などが見込まれているため、引き続き適切な財政運営に努める。</a:t>
          </a:r>
          <a:endParaRPr kumimoji="1" lang="en-US" altLang="ja-JP" sz="13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921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921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9220"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9221"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922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922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ＭＳ ゴシック" pitchFamily="49" charset="-128"/>
              <a:ea typeface="ＭＳ ゴシック" pitchFamily="49" charset="-128"/>
            </a:rPr>
            <a:t>　財政調整基金残高は、平成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年度決算剰余金の</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と運用基金利子を積立したが、税収について漁業などの事業所得と給与所得が見込よりも多く収入したことにより取崩しが抑制されて、平成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年度と比較して</a:t>
          </a:r>
          <a:r>
            <a:rPr kumimoji="1" lang="en-US" altLang="ja-JP" sz="1100">
              <a:latin typeface="ＭＳ ゴシック" pitchFamily="49" charset="-128"/>
              <a:ea typeface="ＭＳ ゴシック" pitchFamily="49" charset="-128"/>
            </a:rPr>
            <a:t>177,187</a:t>
          </a:r>
          <a:r>
            <a:rPr kumimoji="1" lang="ja-JP" altLang="en-US" sz="1100">
              <a:latin typeface="ＭＳ ゴシック" pitchFamily="49" charset="-128"/>
              <a:ea typeface="ＭＳ ゴシック" pitchFamily="49" charset="-128"/>
            </a:rPr>
            <a:t>千円の増となった。実質収支額については、地方交付税（△</a:t>
          </a:r>
          <a:r>
            <a:rPr kumimoji="1" lang="en-US" altLang="ja-JP" sz="1100">
              <a:latin typeface="ＭＳ ゴシック" pitchFamily="49" charset="-128"/>
              <a:ea typeface="ＭＳ ゴシック" pitchFamily="49" charset="-128"/>
            </a:rPr>
            <a:t>49,910</a:t>
          </a:r>
          <a:r>
            <a:rPr kumimoji="1" lang="ja-JP" altLang="en-US" sz="1100">
              <a:latin typeface="ＭＳ ゴシック" pitchFamily="49" charset="-128"/>
              <a:ea typeface="ＭＳ ゴシック" pitchFamily="49" charset="-128"/>
            </a:rPr>
            <a:t>千円）地方消費税交付金（△</a:t>
          </a:r>
          <a:r>
            <a:rPr kumimoji="1" lang="en-US" altLang="ja-JP" sz="1100">
              <a:latin typeface="ＭＳ ゴシック" pitchFamily="49" charset="-128"/>
              <a:ea typeface="ＭＳ ゴシック" pitchFamily="49" charset="-128"/>
            </a:rPr>
            <a:t>57,876</a:t>
          </a:r>
          <a:r>
            <a:rPr kumimoji="1" lang="ja-JP" altLang="en-US" sz="1100">
              <a:latin typeface="ＭＳ ゴシック" pitchFamily="49" charset="-128"/>
              <a:ea typeface="ＭＳ ゴシック" pitchFamily="49" charset="-128"/>
            </a:rPr>
            <a:t>千円）及び臨時財政対策債（△</a:t>
          </a:r>
          <a:r>
            <a:rPr kumimoji="1" lang="en-US" altLang="ja-JP" sz="1100">
              <a:latin typeface="ＭＳ ゴシック" pitchFamily="49" charset="-128"/>
              <a:ea typeface="ＭＳ ゴシック" pitchFamily="49" charset="-128"/>
            </a:rPr>
            <a:t>91,200</a:t>
          </a:r>
          <a:r>
            <a:rPr kumimoji="1" lang="ja-JP" altLang="en-US" sz="1100">
              <a:latin typeface="ＭＳ ゴシック" pitchFamily="49" charset="-128"/>
              <a:ea typeface="ＭＳ ゴシック" pitchFamily="49" charset="-128"/>
            </a:rPr>
            <a:t>千円）の大幅な歳入減があったため、平成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年度と比較して減額となった。実質単年度収支については、単年度収支はマイナスであったものの前述のとおり財政調整基金積立金の増に対して取崩しが抑制されたため、</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年続けての黒字となった。本町は交付税及び臨時財政対策債など依存財源の増減により大きく左右される脆弱な財政構造のため、今後も適正な財政運営に努める。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112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1126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a:t>
          </a:r>
          <a:r>
            <a:rPr kumimoji="1" lang="ja-JP" altLang="ja-JP" sz="1400">
              <a:solidFill>
                <a:schemeClr val="dk1"/>
              </a:solidFill>
              <a:latin typeface="+mn-lt"/>
              <a:ea typeface="+mn-ea"/>
              <a:cs typeface="+mn-cs"/>
            </a:rPr>
            <a:t>地方交付税（△</a:t>
          </a:r>
          <a:r>
            <a:rPr kumimoji="1" lang="en-US" altLang="ja-JP" sz="1400">
              <a:solidFill>
                <a:schemeClr val="dk1"/>
              </a:solidFill>
              <a:latin typeface="+mn-lt"/>
              <a:ea typeface="+mn-ea"/>
              <a:cs typeface="+mn-cs"/>
            </a:rPr>
            <a:t>49,910</a:t>
          </a:r>
          <a:r>
            <a:rPr kumimoji="1" lang="ja-JP" altLang="ja-JP" sz="1400">
              <a:solidFill>
                <a:schemeClr val="dk1"/>
              </a:solidFill>
              <a:latin typeface="+mn-lt"/>
              <a:ea typeface="+mn-ea"/>
              <a:cs typeface="+mn-cs"/>
            </a:rPr>
            <a:t>千円）地方消費税交付金（△</a:t>
          </a:r>
          <a:r>
            <a:rPr kumimoji="1" lang="en-US" altLang="ja-JP" sz="1400">
              <a:solidFill>
                <a:schemeClr val="dk1"/>
              </a:solidFill>
              <a:latin typeface="+mn-lt"/>
              <a:ea typeface="+mn-ea"/>
              <a:cs typeface="+mn-cs"/>
            </a:rPr>
            <a:t>57,876</a:t>
          </a:r>
          <a:r>
            <a:rPr kumimoji="1" lang="ja-JP" altLang="ja-JP" sz="1400">
              <a:solidFill>
                <a:schemeClr val="dk1"/>
              </a:solidFill>
              <a:latin typeface="+mn-lt"/>
              <a:ea typeface="+mn-ea"/>
              <a:cs typeface="+mn-cs"/>
            </a:rPr>
            <a:t>千円）及び臨時財政対策債（△</a:t>
          </a:r>
          <a:r>
            <a:rPr kumimoji="1" lang="en-US" altLang="ja-JP" sz="1400">
              <a:solidFill>
                <a:schemeClr val="dk1"/>
              </a:solidFill>
              <a:latin typeface="+mn-lt"/>
              <a:ea typeface="+mn-ea"/>
              <a:cs typeface="+mn-cs"/>
            </a:rPr>
            <a:t>91,200</a:t>
          </a:r>
          <a:r>
            <a:rPr kumimoji="1" lang="ja-JP" altLang="ja-JP" sz="1400">
              <a:solidFill>
                <a:schemeClr val="dk1"/>
              </a:solidFill>
              <a:latin typeface="+mn-lt"/>
              <a:ea typeface="+mn-ea"/>
              <a:cs typeface="+mn-cs"/>
            </a:rPr>
            <a:t>千円）の大幅な歳入減があったため、</a:t>
          </a:r>
          <a:r>
            <a:rPr kumimoji="1" lang="en-US" altLang="ja-JP" sz="1400">
              <a:solidFill>
                <a:schemeClr val="dk1"/>
              </a:solidFill>
              <a:latin typeface="+mn-lt"/>
              <a:ea typeface="+mn-ea"/>
              <a:cs typeface="+mn-cs"/>
            </a:rPr>
            <a:t>1.53</a:t>
          </a:r>
          <a:r>
            <a:rPr kumimoji="1" lang="ja-JP" altLang="en-US" sz="1400">
              <a:solidFill>
                <a:schemeClr val="dk1"/>
              </a:solidFill>
              <a:latin typeface="+mn-lt"/>
              <a:ea typeface="+mn-ea"/>
              <a:cs typeface="+mn-cs"/>
            </a:rPr>
            <a:t>ポイントの減となっている。</a:t>
          </a:r>
          <a:endParaRPr kumimoji="1" lang="en-US" altLang="ja-JP" sz="1400">
            <a:solidFill>
              <a:schemeClr val="dk1"/>
            </a:solidFill>
            <a:latin typeface="+mn-lt"/>
            <a:ea typeface="+mn-ea"/>
            <a:cs typeface="+mn-cs"/>
          </a:endParaRPr>
        </a:p>
        <a:p>
          <a:pPr>
            <a:lnSpc>
              <a:spcPts val="1700"/>
            </a:lnSpc>
          </a:pPr>
          <a:r>
            <a:rPr kumimoji="1" lang="ja-JP" altLang="en-US" sz="1400">
              <a:solidFill>
                <a:schemeClr val="dk1"/>
              </a:solidFill>
              <a:latin typeface="+mn-lt"/>
              <a:ea typeface="+mn-ea"/>
              <a:cs typeface="+mn-cs"/>
            </a:rPr>
            <a:t>　特に一般会計は外部要因に影響を受けやすい脆弱な財政構造となっているため、引き続き適切な財政運営に努める。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127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127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127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127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127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128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128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1282"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1283"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84" t="s">
        <v>64</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85" t="s">
        <v>66</v>
      </c>
      <c r="C3" s="586"/>
      <c r="D3" s="586"/>
      <c r="E3" s="587"/>
      <c r="F3" s="587"/>
      <c r="G3" s="587"/>
      <c r="H3" s="587"/>
      <c r="I3" s="587"/>
      <c r="J3" s="587"/>
      <c r="K3" s="587"/>
      <c r="L3" s="587" t="s">
        <v>67</v>
      </c>
      <c r="M3" s="587"/>
      <c r="N3" s="587"/>
      <c r="O3" s="587"/>
      <c r="P3" s="587"/>
      <c r="Q3" s="587"/>
      <c r="R3" s="590"/>
      <c r="S3" s="590"/>
      <c r="T3" s="590"/>
      <c r="U3" s="590"/>
      <c r="V3" s="591"/>
      <c r="W3" s="491" t="s">
        <v>68</v>
      </c>
      <c r="X3" s="492"/>
      <c r="Y3" s="492"/>
      <c r="Z3" s="492"/>
      <c r="AA3" s="492"/>
      <c r="AB3" s="586"/>
      <c r="AC3" s="590" t="s">
        <v>69</v>
      </c>
      <c r="AD3" s="492"/>
      <c r="AE3" s="492"/>
      <c r="AF3" s="492"/>
      <c r="AG3" s="492"/>
      <c r="AH3" s="492"/>
      <c r="AI3" s="492"/>
      <c r="AJ3" s="492"/>
      <c r="AK3" s="492"/>
      <c r="AL3" s="558"/>
      <c r="AM3" s="491" t="s">
        <v>70</v>
      </c>
      <c r="AN3" s="492"/>
      <c r="AO3" s="492"/>
      <c r="AP3" s="492"/>
      <c r="AQ3" s="492"/>
      <c r="AR3" s="492"/>
      <c r="AS3" s="492"/>
      <c r="AT3" s="492"/>
      <c r="AU3" s="492"/>
      <c r="AV3" s="492"/>
      <c r="AW3" s="492"/>
      <c r="AX3" s="558"/>
      <c r="AY3" s="550" t="s">
        <v>1</v>
      </c>
      <c r="AZ3" s="551"/>
      <c r="BA3" s="551"/>
      <c r="BB3" s="551"/>
      <c r="BC3" s="551"/>
      <c r="BD3" s="551"/>
      <c r="BE3" s="551"/>
      <c r="BF3" s="551"/>
      <c r="BG3" s="551"/>
      <c r="BH3" s="551"/>
      <c r="BI3" s="551"/>
      <c r="BJ3" s="551"/>
      <c r="BK3" s="551"/>
      <c r="BL3" s="551"/>
      <c r="BM3" s="594"/>
      <c r="BN3" s="491" t="s">
        <v>71</v>
      </c>
      <c r="BO3" s="492"/>
      <c r="BP3" s="492"/>
      <c r="BQ3" s="492"/>
      <c r="BR3" s="492"/>
      <c r="BS3" s="492"/>
      <c r="BT3" s="492"/>
      <c r="BU3" s="558"/>
      <c r="BV3" s="491" t="s">
        <v>72</v>
      </c>
      <c r="BW3" s="492"/>
      <c r="BX3" s="492"/>
      <c r="BY3" s="492"/>
      <c r="BZ3" s="492"/>
      <c r="CA3" s="492"/>
      <c r="CB3" s="492"/>
      <c r="CC3" s="558"/>
      <c r="CD3" s="550" t="s">
        <v>1</v>
      </c>
      <c r="CE3" s="551"/>
      <c r="CF3" s="551"/>
      <c r="CG3" s="551"/>
      <c r="CH3" s="551"/>
      <c r="CI3" s="551"/>
      <c r="CJ3" s="551"/>
      <c r="CK3" s="551"/>
      <c r="CL3" s="551"/>
      <c r="CM3" s="551"/>
      <c r="CN3" s="551"/>
      <c r="CO3" s="551"/>
      <c r="CP3" s="551"/>
      <c r="CQ3" s="551"/>
      <c r="CR3" s="551"/>
      <c r="CS3" s="594"/>
      <c r="CT3" s="491" t="s">
        <v>73</v>
      </c>
      <c r="CU3" s="492"/>
      <c r="CV3" s="492"/>
      <c r="CW3" s="492"/>
      <c r="CX3" s="492"/>
      <c r="CY3" s="492"/>
      <c r="CZ3" s="492"/>
      <c r="DA3" s="558"/>
      <c r="DB3" s="491" t="s">
        <v>74</v>
      </c>
      <c r="DC3" s="492"/>
      <c r="DD3" s="492"/>
      <c r="DE3" s="492"/>
      <c r="DF3" s="492"/>
      <c r="DG3" s="492"/>
      <c r="DH3" s="492"/>
      <c r="DI3" s="558"/>
      <c r="DJ3" s="139"/>
      <c r="DK3" s="139"/>
      <c r="DL3" s="139"/>
      <c r="DM3" s="139"/>
      <c r="DN3" s="139"/>
      <c r="DO3" s="139"/>
    </row>
    <row r="4" spans="1:119" ht="18.75" customHeight="1" x14ac:dyDescent="0.15">
      <c r="A4" s="140"/>
      <c r="B4" s="563"/>
      <c r="C4" s="564"/>
      <c r="D4" s="564"/>
      <c r="E4" s="565"/>
      <c r="F4" s="565"/>
      <c r="G4" s="565"/>
      <c r="H4" s="565"/>
      <c r="I4" s="565"/>
      <c r="J4" s="565"/>
      <c r="K4" s="565"/>
      <c r="L4" s="565"/>
      <c r="M4" s="565"/>
      <c r="N4" s="565"/>
      <c r="O4" s="565"/>
      <c r="P4" s="565"/>
      <c r="Q4" s="565"/>
      <c r="R4" s="569"/>
      <c r="S4" s="569"/>
      <c r="T4" s="569"/>
      <c r="U4" s="569"/>
      <c r="V4" s="570"/>
      <c r="W4" s="559"/>
      <c r="X4" s="378"/>
      <c r="Y4" s="378"/>
      <c r="Z4" s="378"/>
      <c r="AA4" s="378"/>
      <c r="AB4" s="564"/>
      <c r="AC4" s="569"/>
      <c r="AD4" s="378"/>
      <c r="AE4" s="378"/>
      <c r="AF4" s="378"/>
      <c r="AG4" s="378"/>
      <c r="AH4" s="378"/>
      <c r="AI4" s="378"/>
      <c r="AJ4" s="378"/>
      <c r="AK4" s="378"/>
      <c r="AL4" s="560"/>
      <c r="AM4" s="519"/>
      <c r="AN4" s="449"/>
      <c r="AO4" s="449"/>
      <c r="AP4" s="449"/>
      <c r="AQ4" s="449"/>
      <c r="AR4" s="449"/>
      <c r="AS4" s="449"/>
      <c r="AT4" s="449"/>
      <c r="AU4" s="449"/>
      <c r="AV4" s="449"/>
      <c r="AW4" s="449"/>
      <c r="AX4" s="593"/>
      <c r="AY4" s="427" t="s">
        <v>75</v>
      </c>
      <c r="AZ4" s="428"/>
      <c r="BA4" s="428"/>
      <c r="BB4" s="428"/>
      <c r="BC4" s="428"/>
      <c r="BD4" s="428"/>
      <c r="BE4" s="428"/>
      <c r="BF4" s="428"/>
      <c r="BG4" s="428"/>
      <c r="BH4" s="428"/>
      <c r="BI4" s="428"/>
      <c r="BJ4" s="428"/>
      <c r="BK4" s="428"/>
      <c r="BL4" s="428"/>
      <c r="BM4" s="429"/>
      <c r="BN4" s="430">
        <v>7838794</v>
      </c>
      <c r="BO4" s="431"/>
      <c r="BP4" s="431"/>
      <c r="BQ4" s="431"/>
      <c r="BR4" s="431"/>
      <c r="BS4" s="431"/>
      <c r="BT4" s="431"/>
      <c r="BU4" s="432"/>
      <c r="BV4" s="430">
        <v>8150307</v>
      </c>
      <c r="BW4" s="431"/>
      <c r="BX4" s="431"/>
      <c r="BY4" s="431"/>
      <c r="BZ4" s="431"/>
      <c r="CA4" s="431"/>
      <c r="CB4" s="431"/>
      <c r="CC4" s="432"/>
      <c r="CD4" s="595" t="s">
        <v>76</v>
      </c>
      <c r="CE4" s="596"/>
      <c r="CF4" s="596"/>
      <c r="CG4" s="596"/>
      <c r="CH4" s="596"/>
      <c r="CI4" s="596"/>
      <c r="CJ4" s="596"/>
      <c r="CK4" s="596"/>
      <c r="CL4" s="596"/>
      <c r="CM4" s="596"/>
      <c r="CN4" s="596"/>
      <c r="CO4" s="596"/>
      <c r="CP4" s="596"/>
      <c r="CQ4" s="596"/>
      <c r="CR4" s="596"/>
      <c r="CS4" s="597"/>
      <c r="CT4" s="598">
        <v>7.9</v>
      </c>
      <c r="CU4" s="599"/>
      <c r="CV4" s="599"/>
      <c r="CW4" s="599"/>
      <c r="CX4" s="599"/>
      <c r="CY4" s="599"/>
      <c r="CZ4" s="599"/>
      <c r="DA4" s="600"/>
      <c r="DB4" s="598">
        <v>9.5</v>
      </c>
      <c r="DC4" s="599"/>
      <c r="DD4" s="599"/>
      <c r="DE4" s="599"/>
      <c r="DF4" s="599"/>
      <c r="DG4" s="599"/>
      <c r="DH4" s="599"/>
      <c r="DI4" s="600"/>
      <c r="DJ4" s="139"/>
      <c r="DK4" s="139"/>
      <c r="DL4" s="139"/>
      <c r="DM4" s="139"/>
      <c r="DN4" s="139"/>
      <c r="DO4" s="139"/>
    </row>
    <row r="5" spans="1:119" ht="18.75" customHeight="1" x14ac:dyDescent="0.15">
      <c r="A5" s="140"/>
      <c r="B5" s="588"/>
      <c r="C5" s="450"/>
      <c r="D5" s="450"/>
      <c r="E5" s="589"/>
      <c r="F5" s="589"/>
      <c r="G5" s="589"/>
      <c r="H5" s="589"/>
      <c r="I5" s="589"/>
      <c r="J5" s="589"/>
      <c r="K5" s="589"/>
      <c r="L5" s="589"/>
      <c r="M5" s="589"/>
      <c r="N5" s="589"/>
      <c r="O5" s="589"/>
      <c r="P5" s="589"/>
      <c r="Q5" s="589"/>
      <c r="R5" s="448"/>
      <c r="S5" s="448"/>
      <c r="T5" s="448"/>
      <c r="U5" s="448"/>
      <c r="V5" s="592"/>
      <c r="W5" s="519"/>
      <c r="X5" s="449"/>
      <c r="Y5" s="449"/>
      <c r="Z5" s="449"/>
      <c r="AA5" s="449"/>
      <c r="AB5" s="450"/>
      <c r="AC5" s="448"/>
      <c r="AD5" s="449"/>
      <c r="AE5" s="449"/>
      <c r="AF5" s="449"/>
      <c r="AG5" s="449"/>
      <c r="AH5" s="449"/>
      <c r="AI5" s="449"/>
      <c r="AJ5" s="449"/>
      <c r="AK5" s="449"/>
      <c r="AL5" s="593"/>
      <c r="AM5" s="487" t="s">
        <v>77</v>
      </c>
      <c r="AN5" s="409"/>
      <c r="AO5" s="409"/>
      <c r="AP5" s="409"/>
      <c r="AQ5" s="409"/>
      <c r="AR5" s="409"/>
      <c r="AS5" s="409"/>
      <c r="AT5" s="410"/>
      <c r="AU5" s="470" t="s">
        <v>78</v>
      </c>
      <c r="AV5" s="471"/>
      <c r="AW5" s="471"/>
      <c r="AX5" s="471"/>
      <c r="AY5" s="391" t="s">
        <v>79</v>
      </c>
      <c r="AZ5" s="392"/>
      <c r="BA5" s="392"/>
      <c r="BB5" s="392"/>
      <c r="BC5" s="392"/>
      <c r="BD5" s="392"/>
      <c r="BE5" s="392"/>
      <c r="BF5" s="392"/>
      <c r="BG5" s="392"/>
      <c r="BH5" s="392"/>
      <c r="BI5" s="392"/>
      <c r="BJ5" s="392"/>
      <c r="BK5" s="392"/>
      <c r="BL5" s="392"/>
      <c r="BM5" s="393"/>
      <c r="BN5" s="405">
        <v>7440357</v>
      </c>
      <c r="BO5" s="406"/>
      <c r="BP5" s="406"/>
      <c r="BQ5" s="406"/>
      <c r="BR5" s="406"/>
      <c r="BS5" s="406"/>
      <c r="BT5" s="406"/>
      <c r="BU5" s="407"/>
      <c r="BV5" s="405">
        <v>7621201</v>
      </c>
      <c r="BW5" s="406"/>
      <c r="BX5" s="406"/>
      <c r="BY5" s="406"/>
      <c r="BZ5" s="406"/>
      <c r="CA5" s="406"/>
      <c r="CB5" s="406"/>
      <c r="CC5" s="407"/>
      <c r="CD5" s="433" t="s">
        <v>80</v>
      </c>
      <c r="CE5" s="434"/>
      <c r="CF5" s="434"/>
      <c r="CG5" s="434"/>
      <c r="CH5" s="434"/>
      <c r="CI5" s="434"/>
      <c r="CJ5" s="434"/>
      <c r="CK5" s="434"/>
      <c r="CL5" s="434"/>
      <c r="CM5" s="434"/>
      <c r="CN5" s="434"/>
      <c r="CO5" s="434"/>
      <c r="CP5" s="434"/>
      <c r="CQ5" s="434"/>
      <c r="CR5" s="434"/>
      <c r="CS5" s="435"/>
      <c r="CT5" s="385">
        <v>85.7</v>
      </c>
      <c r="CU5" s="386"/>
      <c r="CV5" s="386"/>
      <c r="CW5" s="386"/>
      <c r="CX5" s="386"/>
      <c r="CY5" s="386"/>
      <c r="CZ5" s="386"/>
      <c r="DA5" s="387"/>
      <c r="DB5" s="385">
        <v>81.3</v>
      </c>
      <c r="DC5" s="386"/>
      <c r="DD5" s="386"/>
      <c r="DE5" s="386"/>
      <c r="DF5" s="386"/>
      <c r="DG5" s="386"/>
      <c r="DH5" s="386"/>
      <c r="DI5" s="387"/>
      <c r="DJ5" s="139"/>
      <c r="DK5" s="139"/>
      <c r="DL5" s="139"/>
      <c r="DM5" s="139"/>
      <c r="DN5" s="139"/>
      <c r="DO5" s="139"/>
    </row>
    <row r="6" spans="1:119" ht="18.75" customHeight="1" x14ac:dyDescent="0.15">
      <c r="A6" s="140"/>
      <c r="B6" s="561" t="s">
        <v>81</v>
      </c>
      <c r="C6" s="447"/>
      <c r="D6" s="447"/>
      <c r="E6" s="562"/>
      <c r="F6" s="562"/>
      <c r="G6" s="562"/>
      <c r="H6" s="562"/>
      <c r="I6" s="562"/>
      <c r="J6" s="562"/>
      <c r="K6" s="562"/>
      <c r="L6" s="562" t="s">
        <v>82</v>
      </c>
      <c r="M6" s="562"/>
      <c r="N6" s="562"/>
      <c r="O6" s="562"/>
      <c r="P6" s="562"/>
      <c r="Q6" s="562"/>
      <c r="R6" s="445"/>
      <c r="S6" s="445"/>
      <c r="T6" s="445"/>
      <c r="U6" s="445"/>
      <c r="V6" s="568"/>
      <c r="W6" s="504" t="s">
        <v>83</v>
      </c>
      <c r="X6" s="446"/>
      <c r="Y6" s="446"/>
      <c r="Z6" s="446"/>
      <c r="AA6" s="446"/>
      <c r="AB6" s="447"/>
      <c r="AC6" s="573" t="s">
        <v>84</v>
      </c>
      <c r="AD6" s="574"/>
      <c r="AE6" s="574"/>
      <c r="AF6" s="574"/>
      <c r="AG6" s="574"/>
      <c r="AH6" s="574"/>
      <c r="AI6" s="574"/>
      <c r="AJ6" s="574"/>
      <c r="AK6" s="574"/>
      <c r="AL6" s="575"/>
      <c r="AM6" s="487" t="s">
        <v>85</v>
      </c>
      <c r="AN6" s="409"/>
      <c r="AO6" s="409"/>
      <c r="AP6" s="409"/>
      <c r="AQ6" s="409"/>
      <c r="AR6" s="409"/>
      <c r="AS6" s="409"/>
      <c r="AT6" s="410"/>
      <c r="AU6" s="470" t="s">
        <v>78</v>
      </c>
      <c r="AV6" s="471"/>
      <c r="AW6" s="471"/>
      <c r="AX6" s="471"/>
      <c r="AY6" s="391" t="s">
        <v>86</v>
      </c>
      <c r="AZ6" s="392"/>
      <c r="BA6" s="392"/>
      <c r="BB6" s="392"/>
      <c r="BC6" s="392"/>
      <c r="BD6" s="392"/>
      <c r="BE6" s="392"/>
      <c r="BF6" s="392"/>
      <c r="BG6" s="392"/>
      <c r="BH6" s="392"/>
      <c r="BI6" s="392"/>
      <c r="BJ6" s="392"/>
      <c r="BK6" s="392"/>
      <c r="BL6" s="392"/>
      <c r="BM6" s="393"/>
      <c r="BN6" s="405">
        <v>398437</v>
      </c>
      <c r="BO6" s="406"/>
      <c r="BP6" s="406"/>
      <c r="BQ6" s="406"/>
      <c r="BR6" s="406"/>
      <c r="BS6" s="406"/>
      <c r="BT6" s="406"/>
      <c r="BU6" s="407"/>
      <c r="BV6" s="405">
        <v>529106</v>
      </c>
      <c r="BW6" s="406"/>
      <c r="BX6" s="406"/>
      <c r="BY6" s="406"/>
      <c r="BZ6" s="406"/>
      <c r="CA6" s="406"/>
      <c r="CB6" s="406"/>
      <c r="CC6" s="407"/>
      <c r="CD6" s="433" t="s">
        <v>87</v>
      </c>
      <c r="CE6" s="434"/>
      <c r="CF6" s="434"/>
      <c r="CG6" s="434"/>
      <c r="CH6" s="434"/>
      <c r="CI6" s="434"/>
      <c r="CJ6" s="434"/>
      <c r="CK6" s="434"/>
      <c r="CL6" s="434"/>
      <c r="CM6" s="434"/>
      <c r="CN6" s="434"/>
      <c r="CO6" s="434"/>
      <c r="CP6" s="434"/>
      <c r="CQ6" s="434"/>
      <c r="CR6" s="434"/>
      <c r="CS6" s="435"/>
      <c r="CT6" s="581">
        <v>91</v>
      </c>
      <c r="CU6" s="582"/>
      <c r="CV6" s="582"/>
      <c r="CW6" s="582"/>
      <c r="CX6" s="582"/>
      <c r="CY6" s="582"/>
      <c r="CZ6" s="582"/>
      <c r="DA6" s="583"/>
      <c r="DB6" s="581">
        <v>87.7</v>
      </c>
      <c r="DC6" s="582"/>
      <c r="DD6" s="582"/>
      <c r="DE6" s="582"/>
      <c r="DF6" s="582"/>
      <c r="DG6" s="582"/>
      <c r="DH6" s="582"/>
      <c r="DI6" s="583"/>
      <c r="DJ6" s="139"/>
      <c r="DK6" s="139"/>
      <c r="DL6" s="139"/>
      <c r="DM6" s="139"/>
      <c r="DN6" s="139"/>
      <c r="DO6" s="139"/>
    </row>
    <row r="7" spans="1:119" ht="18.75" customHeight="1" x14ac:dyDescent="0.15">
      <c r="A7" s="140"/>
      <c r="B7" s="563"/>
      <c r="C7" s="564"/>
      <c r="D7" s="564"/>
      <c r="E7" s="565"/>
      <c r="F7" s="565"/>
      <c r="G7" s="565"/>
      <c r="H7" s="565"/>
      <c r="I7" s="565"/>
      <c r="J7" s="565"/>
      <c r="K7" s="565"/>
      <c r="L7" s="565"/>
      <c r="M7" s="565"/>
      <c r="N7" s="565"/>
      <c r="O7" s="565"/>
      <c r="P7" s="565"/>
      <c r="Q7" s="565"/>
      <c r="R7" s="569"/>
      <c r="S7" s="569"/>
      <c r="T7" s="569"/>
      <c r="U7" s="569"/>
      <c r="V7" s="570"/>
      <c r="W7" s="559"/>
      <c r="X7" s="378"/>
      <c r="Y7" s="378"/>
      <c r="Z7" s="378"/>
      <c r="AA7" s="378"/>
      <c r="AB7" s="564"/>
      <c r="AC7" s="576"/>
      <c r="AD7" s="377"/>
      <c r="AE7" s="377"/>
      <c r="AF7" s="377"/>
      <c r="AG7" s="377"/>
      <c r="AH7" s="377"/>
      <c r="AI7" s="377"/>
      <c r="AJ7" s="377"/>
      <c r="AK7" s="377"/>
      <c r="AL7" s="577"/>
      <c r="AM7" s="487" t="s">
        <v>88</v>
      </c>
      <c r="AN7" s="409"/>
      <c r="AO7" s="409"/>
      <c r="AP7" s="409"/>
      <c r="AQ7" s="409"/>
      <c r="AR7" s="409"/>
      <c r="AS7" s="409"/>
      <c r="AT7" s="410"/>
      <c r="AU7" s="470" t="s">
        <v>89</v>
      </c>
      <c r="AV7" s="471"/>
      <c r="AW7" s="471"/>
      <c r="AX7" s="471"/>
      <c r="AY7" s="391" t="s">
        <v>90</v>
      </c>
      <c r="AZ7" s="392"/>
      <c r="BA7" s="392"/>
      <c r="BB7" s="392"/>
      <c r="BC7" s="392"/>
      <c r="BD7" s="392"/>
      <c r="BE7" s="392"/>
      <c r="BF7" s="392"/>
      <c r="BG7" s="392"/>
      <c r="BH7" s="392"/>
      <c r="BI7" s="392"/>
      <c r="BJ7" s="392"/>
      <c r="BK7" s="392"/>
      <c r="BL7" s="392"/>
      <c r="BM7" s="393"/>
      <c r="BN7" s="405" t="s">
        <v>91</v>
      </c>
      <c r="BO7" s="406"/>
      <c r="BP7" s="406"/>
      <c r="BQ7" s="406"/>
      <c r="BR7" s="406"/>
      <c r="BS7" s="406"/>
      <c r="BT7" s="406"/>
      <c r="BU7" s="407"/>
      <c r="BV7" s="405">
        <v>45592</v>
      </c>
      <c r="BW7" s="406"/>
      <c r="BX7" s="406"/>
      <c r="BY7" s="406"/>
      <c r="BZ7" s="406"/>
      <c r="CA7" s="406"/>
      <c r="CB7" s="406"/>
      <c r="CC7" s="407"/>
      <c r="CD7" s="433" t="s">
        <v>92</v>
      </c>
      <c r="CE7" s="434"/>
      <c r="CF7" s="434"/>
      <c r="CG7" s="434"/>
      <c r="CH7" s="434"/>
      <c r="CI7" s="434"/>
      <c r="CJ7" s="434"/>
      <c r="CK7" s="434"/>
      <c r="CL7" s="434"/>
      <c r="CM7" s="434"/>
      <c r="CN7" s="434"/>
      <c r="CO7" s="434"/>
      <c r="CP7" s="434"/>
      <c r="CQ7" s="434"/>
      <c r="CR7" s="434"/>
      <c r="CS7" s="435"/>
      <c r="CT7" s="405">
        <v>5028343</v>
      </c>
      <c r="CU7" s="406"/>
      <c r="CV7" s="406"/>
      <c r="CW7" s="406"/>
      <c r="CX7" s="406"/>
      <c r="CY7" s="406"/>
      <c r="CZ7" s="406"/>
      <c r="DA7" s="407"/>
      <c r="DB7" s="405">
        <v>5114456</v>
      </c>
      <c r="DC7" s="406"/>
      <c r="DD7" s="406"/>
      <c r="DE7" s="406"/>
      <c r="DF7" s="406"/>
      <c r="DG7" s="406"/>
      <c r="DH7" s="406"/>
      <c r="DI7" s="407"/>
      <c r="DJ7" s="139"/>
      <c r="DK7" s="139"/>
      <c r="DL7" s="139"/>
      <c r="DM7" s="139"/>
      <c r="DN7" s="139"/>
      <c r="DO7" s="139"/>
    </row>
    <row r="8" spans="1:119" ht="18.75" customHeight="1" thickBot="1" x14ac:dyDescent="0.2">
      <c r="A8" s="140"/>
      <c r="B8" s="566"/>
      <c r="C8" s="505"/>
      <c r="D8" s="505"/>
      <c r="E8" s="567"/>
      <c r="F8" s="567"/>
      <c r="G8" s="567"/>
      <c r="H8" s="567"/>
      <c r="I8" s="567"/>
      <c r="J8" s="567"/>
      <c r="K8" s="567"/>
      <c r="L8" s="567"/>
      <c r="M8" s="567"/>
      <c r="N8" s="567"/>
      <c r="O8" s="567"/>
      <c r="P8" s="567"/>
      <c r="Q8" s="567"/>
      <c r="R8" s="571"/>
      <c r="S8" s="571"/>
      <c r="T8" s="571"/>
      <c r="U8" s="571"/>
      <c r="V8" s="572"/>
      <c r="W8" s="493"/>
      <c r="X8" s="494"/>
      <c r="Y8" s="494"/>
      <c r="Z8" s="494"/>
      <c r="AA8" s="494"/>
      <c r="AB8" s="505"/>
      <c r="AC8" s="578"/>
      <c r="AD8" s="579"/>
      <c r="AE8" s="579"/>
      <c r="AF8" s="579"/>
      <c r="AG8" s="579"/>
      <c r="AH8" s="579"/>
      <c r="AI8" s="579"/>
      <c r="AJ8" s="579"/>
      <c r="AK8" s="579"/>
      <c r="AL8" s="580"/>
      <c r="AM8" s="487" t="s">
        <v>93</v>
      </c>
      <c r="AN8" s="409"/>
      <c r="AO8" s="409"/>
      <c r="AP8" s="409"/>
      <c r="AQ8" s="409"/>
      <c r="AR8" s="409"/>
      <c r="AS8" s="409"/>
      <c r="AT8" s="410"/>
      <c r="AU8" s="470" t="s">
        <v>94</v>
      </c>
      <c r="AV8" s="471"/>
      <c r="AW8" s="471"/>
      <c r="AX8" s="471"/>
      <c r="AY8" s="391" t="s">
        <v>95</v>
      </c>
      <c r="AZ8" s="392"/>
      <c r="BA8" s="392"/>
      <c r="BB8" s="392"/>
      <c r="BC8" s="392"/>
      <c r="BD8" s="392"/>
      <c r="BE8" s="392"/>
      <c r="BF8" s="392"/>
      <c r="BG8" s="392"/>
      <c r="BH8" s="392"/>
      <c r="BI8" s="392"/>
      <c r="BJ8" s="392"/>
      <c r="BK8" s="392"/>
      <c r="BL8" s="392"/>
      <c r="BM8" s="393"/>
      <c r="BN8" s="405">
        <v>398437</v>
      </c>
      <c r="BO8" s="406"/>
      <c r="BP8" s="406"/>
      <c r="BQ8" s="406"/>
      <c r="BR8" s="406"/>
      <c r="BS8" s="406"/>
      <c r="BT8" s="406"/>
      <c r="BU8" s="407"/>
      <c r="BV8" s="405">
        <v>483514</v>
      </c>
      <c r="BW8" s="406"/>
      <c r="BX8" s="406"/>
      <c r="BY8" s="406"/>
      <c r="BZ8" s="406"/>
      <c r="CA8" s="406"/>
      <c r="CB8" s="406"/>
      <c r="CC8" s="407"/>
      <c r="CD8" s="433" t="s">
        <v>96</v>
      </c>
      <c r="CE8" s="434"/>
      <c r="CF8" s="434"/>
      <c r="CG8" s="434"/>
      <c r="CH8" s="434"/>
      <c r="CI8" s="434"/>
      <c r="CJ8" s="434"/>
      <c r="CK8" s="434"/>
      <c r="CL8" s="434"/>
      <c r="CM8" s="434"/>
      <c r="CN8" s="434"/>
      <c r="CO8" s="434"/>
      <c r="CP8" s="434"/>
      <c r="CQ8" s="434"/>
      <c r="CR8" s="434"/>
      <c r="CS8" s="435"/>
      <c r="CT8" s="521">
        <v>0.53</v>
      </c>
      <c r="CU8" s="522"/>
      <c r="CV8" s="522"/>
      <c r="CW8" s="522"/>
      <c r="CX8" s="522"/>
      <c r="CY8" s="522"/>
      <c r="CZ8" s="522"/>
      <c r="DA8" s="523"/>
      <c r="DB8" s="521">
        <v>0.53</v>
      </c>
      <c r="DC8" s="522"/>
      <c r="DD8" s="522"/>
      <c r="DE8" s="522"/>
      <c r="DF8" s="522"/>
      <c r="DG8" s="522"/>
      <c r="DH8" s="522"/>
      <c r="DI8" s="523"/>
      <c r="DJ8" s="139"/>
      <c r="DK8" s="139"/>
      <c r="DL8" s="139"/>
      <c r="DM8" s="139"/>
      <c r="DN8" s="139"/>
      <c r="DO8" s="139"/>
    </row>
    <row r="9" spans="1:119" ht="18.75" customHeight="1" thickBot="1" x14ac:dyDescent="0.2">
      <c r="A9" s="140"/>
      <c r="B9" s="550" t="s">
        <v>97</v>
      </c>
      <c r="C9" s="551"/>
      <c r="D9" s="551"/>
      <c r="E9" s="551"/>
      <c r="F9" s="551"/>
      <c r="G9" s="551"/>
      <c r="H9" s="551"/>
      <c r="I9" s="551"/>
      <c r="J9" s="551"/>
      <c r="K9" s="481"/>
      <c r="L9" s="552" t="s">
        <v>98</v>
      </c>
      <c r="M9" s="553"/>
      <c r="N9" s="553"/>
      <c r="O9" s="553"/>
      <c r="P9" s="553"/>
      <c r="Q9" s="554"/>
      <c r="R9" s="555">
        <v>18707</v>
      </c>
      <c r="S9" s="556"/>
      <c r="T9" s="556"/>
      <c r="U9" s="556"/>
      <c r="V9" s="557"/>
      <c r="W9" s="491" t="s">
        <v>99</v>
      </c>
      <c r="X9" s="492"/>
      <c r="Y9" s="492"/>
      <c r="Z9" s="492"/>
      <c r="AA9" s="492"/>
      <c r="AB9" s="492"/>
      <c r="AC9" s="492"/>
      <c r="AD9" s="492"/>
      <c r="AE9" s="492"/>
      <c r="AF9" s="492"/>
      <c r="AG9" s="492"/>
      <c r="AH9" s="492"/>
      <c r="AI9" s="492"/>
      <c r="AJ9" s="492"/>
      <c r="AK9" s="492"/>
      <c r="AL9" s="558"/>
      <c r="AM9" s="487" t="s">
        <v>100</v>
      </c>
      <c r="AN9" s="409"/>
      <c r="AO9" s="409"/>
      <c r="AP9" s="409"/>
      <c r="AQ9" s="409"/>
      <c r="AR9" s="409"/>
      <c r="AS9" s="409"/>
      <c r="AT9" s="410"/>
      <c r="AU9" s="470" t="s">
        <v>101</v>
      </c>
      <c r="AV9" s="471"/>
      <c r="AW9" s="471"/>
      <c r="AX9" s="471"/>
      <c r="AY9" s="391" t="s">
        <v>102</v>
      </c>
      <c r="AZ9" s="392"/>
      <c r="BA9" s="392"/>
      <c r="BB9" s="392"/>
      <c r="BC9" s="392"/>
      <c r="BD9" s="392"/>
      <c r="BE9" s="392"/>
      <c r="BF9" s="392"/>
      <c r="BG9" s="392"/>
      <c r="BH9" s="392"/>
      <c r="BI9" s="392"/>
      <c r="BJ9" s="392"/>
      <c r="BK9" s="392"/>
      <c r="BL9" s="392"/>
      <c r="BM9" s="393"/>
      <c r="BN9" s="405">
        <v>-85077</v>
      </c>
      <c r="BO9" s="406"/>
      <c r="BP9" s="406"/>
      <c r="BQ9" s="406"/>
      <c r="BR9" s="406"/>
      <c r="BS9" s="406"/>
      <c r="BT9" s="406"/>
      <c r="BU9" s="407"/>
      <c r="BV9" s="405">
        <v>144906</v>
      </c>
      <c r="BW9" s="406"/>
      <c r="BX9" s="406"/>
      <c r="BY9" s="406"/>
      <c r="BZ9" s="406"/>
      <c r="CA9" s="406"/>
      <c r="CB9" s="406"/>
      <c r="CC9" s="407"/>
      <c r="CD9" s="433" t="s">
        <v>103</v>
      </c>
      <c r="CE9" s="434"/>
      <c r="CF9" s="434"/>
      <c r="CG9" s="434"/>
      <c r="CH9" s="434"/>
      <c r="CI9" s="434"/>
      <c r="CJ9" s="434"/>
      <c r="CK9" s="434"/>
      <c r="CL9" s="434"/>
      <c r="CM9" s="434"/>
      <c r="CN9" s="434"/>
      <c r="CO9" s="434"/>
      <c r="CP9" s="434"/>
      <c r="CQ9" s="434"/>
      <c r="CR9" s="434"/>
      <c r="CS9" s="435"/>
      <c r="CT9" s="385">
        <v>7.9</v>
      </c>
      <c r="CU9" s="386"/>
      <c r="CV9" s="386"/>
      <c r="CW9" s="386"/>
      <c r="CX9" s="386"/>
      <c r="CY9" s="386"/>
      <c r="CZ9" s="386"/>
      <c r="DA9" s="387"/>
      <c r="DB9" s="385">
        <v>7.6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81"/>
      <c r="L10" s="408" t="s">
        <v>104</v>
      </c>
      <c r="M10" s="409"/>
      <c r="N10" s="409"/>
      <c r="O10" s="409"/>
      <c r="P10" s="409"/>
      <c r="Q10" s="410"/>
      <c r="R10" s="388">
        <v>20549</v>
      </c>
      <c r="S10" s="389"/>
      <c r="T10" s="389"/>
      <c r="U10" s="389"/>
      <c r="V10" s="390"/>
      <c r="W10" s="559"/>
      <c r="X10" s="378"/>
      <c r="Y10" s="378"/>
      <c r="Z10" s="378"/>
      <c r="AA10" s="378"/>
      <c r="AB10" s="378"/>
      <c r="AC10" s="378"/>
      <c r="AD10" s="378"/>
      <c r="AE10" s="378"/>
      <c r="AF10" s="378"/>
      <c r="AG10" s="378"/>
      <c r="AH10" s="378"/>
      <c r="AI10" s="378"/>
      <c r="AJ10" s="378"/>
      <c r="AK10" s="378"/>
      <c r="AL10" s="560"/>
      <c r="AM10" s="487" t="s">
        <v>105</v>
      </c>
      <c r="AN10" s="409"/>
      <c r="AO10" s="409"/>
      <c r="AP10" s="409"/>
      <c r="AQ10" s="409"/>
      <c r="AR10" s="409"/>
      <c r="AS10" s="409"/>
      <c r="AT10" s="410"/>
      <c r="AU10" s="470" t="s">
        <v>106</v>
      </c>
      <c r="AV10" s="471"/>
      <c r="AW10" s="471"/>
      <c r="AX10" s="471"/>
      <c r="AY10" s="391" t="s">
        <v>107</v>
      </c>
      <c r="AZ10" s="392"/>
      <c r="BA10" s="392"/>
      <c r="BB10" s="392"/>
      <c r="BC10" s="392"/>
      <c r="BD10" s="392"/>
      <c r="BE10" s="392"/>
      <c r="BF10" s="392"/>
      <c r="BG10" s="392"/>
      <c r="BH10" s="392"/>
      <c r="BI10" s="392"/>
      <c r="BJ10" s="392"/>
      <c r="BK10" s="392"/>
      <c r="BL10" s="392"/>
      <c r="BM10" s="393"/>
      <c r="BN10" s="405">
        <v>244963</v>
      </c>
      <c r="BO10" s="406"/>
      <c r="BP10" s="406"/>
      <c r="BQ10" s="406"/>
      <c r="BR10" s="406"/>
      <c r="BS10" s="406"/>
      <c r="BT10" s="406"/>
      <c r="BU10" s="407"/>
      <c r="BV10" s="405">
        <v>172162</v>
      </c>
      <c r="BW10" s="406"/>
      <c r="BX10" s="406"/>
      <c r="BY10" s="406"/>
      <c r="BZ10" s="406"/>
      <c r="CA10" s="406"/>
      <c r="CB10" s="406"/>
      <c r="CC10" s="40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81"/>
      <c r="L11" s="418" t="s">
        <v>109</v>
      </c>
      <c r="M11" s="419"/>
      <c r="N11" s="419"/>
      <c r="O11" s="419"/>
      <c r="P11" s="419"/>
      <c r="Q11" s="420"/>
      <c r="R11" s="547" t="s">
        <v>110</v>
      </c>
      <c r="S11" s="548"/>
      <c r="T11" s="548"/>
      <c r="U11" s="548"/>
      <c r="V11" s="549"/>
      <c r="W11" s="559"/>
      <c r="X11" s="378"/>
      <c r="Y11" s="378"/>
      <c r="Z11" s="378"/>
      <c r="AA11" s="378"/>
      <c r="AB11" s="378"/>
      <c r="AC11" s="378"/>
      <c r="AD11" s="378"/>
      <c r="AE11" s="378"/>
      <c r="AF11" s="378"/>
      <c r="AG11" s="378"/>
      <c r="AH11" s="378"/>
      <c r="AI11" s="378"/>
      <c r="AJ11" s="378"/>
      <c r="AK11" s="378"/>
      <c r="AL11" s="560"/>
      <c r="AM11" s="487" t="s">
        <v>111</v>
      </c>
      <c r="AN11" s="409"/>
      <c r="AO11" s="409"/>
      <c r="AP11" s="409"/>
      <c r="AQ11" s="409"/>
      <c r="AR11" s="409"/>
      <c r="AS11" s="409"/>
      <c r="AT11" s="410"/>
      <c r="AU11" s="470" t="s">
        <v>78</v>
      </c>
      <c r="AV11" s="471"/>
      <c r="AW11" s="471"/>
      <c r="AX11" s="471"/>
      <c r="AY11" s="391" t="s">
        <v>112</v>
      </c>
      <c r="AZ11" s="392"/>
      <c r="BA11" s="392"/>
      <c r="BB11" s="392"/>
      <c r="BC11" s="392"/>
      <c r="BD11" s="392"/>
      <c r="BE11" s="392"/>
      <c r="BF11" s="392"/>
      <c r="BG11" s="392"/>
      <c r="BH11" s="392"/>
      <c r="BI11" s="392"/>
      <c r="BJ11" s="392"/>
      <c r="BK11" s="392"/>
      <c r="BL11" s="392"/>
      <c r="BM11" s="393"/>
      <c r="BN11" s="405" t="s">
        <v>113</v>
      </c>
      <c r="BO11" s="406"/>
      <c r="BP11" s="406"/>
      <c r="BQ11" s="406"/>
      <c r="BR11" s="406"/>
      <c r="BS11" s="406"/>
      <c r="BT11" s="406"/>
      <c r="BU11" s="407"/>
      <c r="BV11" s="405" t="s">
        <v>113</v>
      </c>
      <c r="BW11" s="406"/>
      <c r="BX11" s="406"/>
      <c r="BY11" s="406"/>
      <c r="BZ11" s="406"/>
      <c r="CA11" s="406"/>
      <c r="CB11" s="406"/>
      <c r="CC11" s="407"/>
      <c r="CD11" s="433" t="s">
        <v>114</v>
      </c>
      <c r="CE11" s="434"/>
      <c r="CF11" s="434"/>
      <c r="CG11" s="434"/>
      <c r="CH11" s="434"/>
      <c r="CI11" s="434"/>
      <c r="CJ11" s="434"/>
      <c r="CK11" s="434"/>
      <c r="CL11" s="434"/>
      <c r="CM11" s="434"/>
      <c r="CN11" s="434"/>
      <c r="CO11" s="434"/>
      <c r="CP11" s="434"/>
      <c r="CQ11" s="434"/>
      <c r="CR11" s="434"/>
      <c r="CS11" s="435"/>
      <c r="CT11" s="521" t="s">
        <v>113</v>
      </c>
      <c r="CU11" s="522"/>
      <c r="CV11" s="522"/>
      <c r="CW11" s="522"/>
      <c r="CX11" s="522"/>
      <c r="CY11" s="522"/>
      <c r="CZ11" s="522"/>
      <c r="DA11" s="523"/>
      <c r="DB11" s="521" t="s">
        <v>113</v>
      </c>
      <c r="DC11" s="522"/>
      <c r="DD11" s="522"/>
      <c r="DE11" s="522"/>
      <c r="DF11" s="522"/>
      <c r="DG11" s="522"/>
      <c r="DH11" s="522"/>
      <c r="DI11" s="523"/>
      <c r="DJ11" s="139"/>
      <c r="DK11" s="139"/>
      <c r="DL11" s="139"/>
      <c r="DM11" s="139"/>
      <c r="DN11" s="139"/>
      <c r="DO11" s="139"/>
    </row>
    <row r="12" spans="1:119" ht="18.75" customHeight="1" x14ac:dyDescent="0.15">
      <c r="A12" s="140"/>
      <c r="B12" s="524" t="s">
        <v>115</v>
      </c>
      <c r="C12" s="525"/>
      <c r="D12" s="525"/>
      <c r="E12" s="525"/>
      <c r="F12" s="525"/>
      <c r="G12" s="525"/>
      <c r="H12" s="525"/>
      <c r="I12" s="525"/>
      <c r="J12" s="525"/>
      <c r="K12" s="526"/>
      <c r="L12" s="533" t="s">
        <v>116</v>
      </c>
      <c r="M12" s="534"/>
      <c r="N12" s="534"/>
      <c r="O12" s="534"/>
      <c r="P12" s="534"/>
      <c r="Q12" s="535"/>
      <c r="R12" s="536">
        <v>18726</v>
      </c>
      <c r="S12" s="537"/>
      <c r="T12" s="537"/>
      <c r="U12" s="537"/>
      <c r="V12" s="538"/>
      <c r="W12" s="539" t="s">
        <v>1</v>
      </c>
      <c r="X12" s="471"/>
      <c r="Y12" s="471"/>
      <c r="Z12" s="471"/>
      <c r="AA12" s="471"/>
      <c r="AB12" s="540"/>
      <c r="AC12" s="470" t="s">
        <v>117</v>
      </c>
      <c r="AD12" s="471"/>
      <c r="AE12" s="471"/>
      <c r="AF12" s="471"/>
      <c r="AG12" s="540"/>
      <c r="AH12" s="470" t="s">
        <v>118</v>
      </c>
      <c r="AI12" s="471"/>
      <c r="AJ12" s="471"/>
      <c r="AK12" s="471"/>
      <c r="AL12" s="541"/>
      <c r="AM12" s="487" t="s">
        <v>119</v>
      </c>
      <c r="AN12" s="409"/>
      <c r="AO12" s="409"/>
      <c r="AP12" s="409"/>
      <c r="AQ12" s="409"/>
      <c r="AR12" s="409"/>
      <c r="AS12" s="409"/>
      <c r="AT12" s="410"/>
      <c r="AU12" s="470" t="s">
        <v>120</v>
      </c>
      <c r="AV12" s="471"/>
      <c r="AW12" s="471"/>
      <c r="AX12" s="471"/>
      <c r="AY12" s="391" t="s">
        <v>121</v>
      </c>
      <c r="AZ12" s="392"/>
      <c r="BA12" s="392"/>
      <c r="BB12" s="392"/>
      <c r="BC12" s="392"/>
      <c r="BD12" s="392"/>
      <c r="BE12" s="392"/>
      <c r="BF12" s="392"/>
      <c r="BG12" s="392"/>
      <c r="BH12" s="392"/>
      <c r="BI12" s="392"/>
      <c r="BJ12" s="392"/>
      <c r="BK12" s="392"/>
      <c r="BL12" s="392"/>
      <c r="BM12" s="393"/>
      <c r="BN12" s="405">
        <v>67776</v>
      </c>
      <c r="BO12" s="406"/>
      <c r="BP12" s="406"/>
      <c r="BQ12" s="406"/>
      <c r="BR12" s="406"/>
      <c r="BS12" s="406"/>
      <c r="BT12" s="406"/>
      <c r="BU12" s="407"/>
      <c r="BV12" s="405">
        <v>185467</v>
      </c>
      <c r="BW12" s="406"/>
      <c r="BX12" s="406"/>
      <c r="BY12" s="406"/>
      <c r="BZ12" s="406"/>
      <c r="CA12" s="406"/>
      <c r="CB12" s="406"/>
      <c r="CC12" s="407"/>
      <c r="CD12" s="433" t="s">
        <v>122</v>
      </c>
      <c r="CE12" s="434"/>
      <c r="CF12" s="434"/>
      <c r="CG12" s="434"/>
      <c r="CH12" s="434"/>
      <c r="CI12" s="434"/>
      <c r="CJ12" s="434"/>
      <c r="CK12" s="434"/>
      <c r="CL12" s="434"/>
      <c r="CM12" s="434"/>
      <c r="CN12" s="434"/>
      <c r="CO12" s="434"/>
      <c r="CP12" s="434"/>
      <c r="CQ12" s="434"/>
      <c r="CR12" s="434"/>
      <c r="CS12" s="435"/>
      <c r="CT12" s="521" t="s">
        <v>123</v>
      </c>
      <c r="CU12" s="522"/>
      <c r="CV12" s="522"/>
      <c r="CW12" s="522"/>
      <c r="CX12" s="522"/>
      <c r="CY12" s="522"/>
      <c r="CZ12" s="522"/>
      <c r="DA12" s="523"/>
      <c r="DB12" s="521" t="s">
        <v>123</v>
      </c>
      <c r="DC12" s="522"/>
      <c r="DD12" s="522"/>
      <c r="DE12" s="522"/>
      <c r="DF12" s="522"/>
      <c r="DG12" s="522"/>
      <c r="DH12" s="522"/>
      <c r="DI12" s="523"/>
      <c r="DJ12" s="139"/>
      <c r="DK12" s="139"/>
      <c r="DL12" s="139"/>
      <c r="DM12" s="139"/>
      <c r="DN12" s="139"/>
      <c r="DO12" s="139"/>
    </row>
    <row r="13" spans="1:119" ht="18.75" customHeight="1" x14ac:dyDescent="0.15">
      <c r="A13" s="140"/>
      <c r="B13" s="527"/>
      <c r="C13" s="528"/>
      <c r="D13" s="528"/>
      <c r="E13" s="528"/>
      <c r="F13" s="528"/>
      <c r="G13" s="528"/>
      <c r="H13" s="528"/>
      <c r="I13" s="528"/>
      <c r="J13" s="528"/>
      <c r="K13" s="529"/>
      <c r="L13" s="150"/>
      <c r="M13" s="513" t="s">
        <v>124</v>
      </c>
      <c r="N13" s="514"/>
      <c r="O13" s="514"/>
      <c r="P13" s="514"/>
      <c r="Q13" s="515"/>
      <c r="R13" s="516">
        <v>18260</v>
      </c>
      <c r="S13" s="517"/>
      <c r="T13" s="517"/>
      <c r="U13" s="517"/>
      <c r="V13" s="518"/>
      <c r="W13" s="504" t="s">
        <v>125</v>
      </c>
      <c r="X13" s="446"/>
      <c r="Y13" s="446"/>
      <c r="Z13" s="446"/>
      <c r="AA13" s="446"/>
      <c r="AB13" s="447"/>
      <c r="AC13" s="388">
        <v>1850</v>
      </c>
      <c r="AD13" s="389"/>
      <c r="AE13" s="389"/>
      <c r="AF13" s="389"/>
      <c r="AG13" s="411"/>
      <c r="AH13" s="388">
        <v>2014</v>
      </c>
      <c r="AI13" s="389"/>
      <c r="AJ13" s="389"/>
      <c r="AK13" s="389"/>
      <c r="AL13" s="390"/>
      <c r="AM13" s="487" t="s">
        <v>126</v>
      </c>
      <c r="AN13" s="409"/>
      <c r="AO13" s="409"/>
      <c r="AP13" s="409"/>
      <c r="AQ13" s="409"/>
      <c r="AR13" s="409"/>
      <c r="AS13" s="409"/>
      <c r="AT13" s="410"/>
      <c r="AU13" s="470" t="s">
        <v>127</v>
      </c>
      <c r="AV13" s="471"/>
      <c r="AW13" s="471"/>
      <c r="AX13" s="471"/>
      <c r="AY13" s="391" t="s">
        <v>128</v>
      </c>
      <c r="AZ13" s="392"/>
      <c r="BA13" s="392"/>
      <c r="BB13" s="392"/>
      <c r="BC13" s="392"/>
      <c r="BD13" s="392"/>
      <c r="BE13" s="392"/>
      <c r="BF13" s="392"/>
      <c r="BG13" s="392"/>
      <c r="BH13" s="392"/>
      <c r="BI13" s="392"/>
      <c r="BJ13" s="392"/>
      <c r="BK13" s="392"/>
      <c r="BL13" s="392"/>
      <c r="BM13" s="393"/>
      <c r="BN13" s="405">
        <v>92110</v>
      </c>
      <c r="BO13" s="406"/>
      <c r="BP13" s="406"/>
      <c r="BQ13" s="406"/>
      <c r="BR13" s="406"/>
      <c r="BS13" s="406"/>
      <c r="BT13" s="406"/>
      <c r="BU13" s="407"/>
      <c r="BV13" s="405">
        <v>131601</v>
      </c>
      <c r="BW13" s="406"/>
      <c r="BX13" s="406"/>
      <c r="BY13" s="406"/>
      <c r="BZ13" s="406"/>
      <c r="CA13" s="406"/>
      <c r="CB13" s="406"/>
      <c r="CC13" s="407"/>
      <c r="CD13" s="433" t="s">
        <v>129</v>
      </c>
      <c r="CE13" s="434"/>
      <c r="CF13" s="434"/>
      <c r="CG13" s="434"/>
      <c r="CH13" s="434"/>
      <c r="CI13" s="434"/>
      <c r="CJ13" s="434"/>
      <c r="CK13" s="434"/>
      <c r="CL13" s="434"/>
      <c r="CM13" s="434"/>
      <c r="CN13" s="434"/>
      <c r="CO13" s="434"/>
      <c r="CP13" s="434"/>
      <c r="CQ13" s="434"/>
      <c r="CR13" s="434"/>
      <c r="CS13" s="435"/>
      <c r="CT13" s="385">
        <v>3.2</v>
      </c>
      <c r="CU13" s="386"/>
      <c r="CV13" s="386"/>
      <c r="CW13" s="386"/>
      <c r="CX13" s="386"/>
      <c r="CY13" s="386"/>
      <c r="CZ13" s="386"/>
      <c r="DA13" s="387"/>
      <c r="DB13" s="385">
        <v>3.3</v>
      </c>
      <c r="DC13" s="386"/>
      <c r="DD13" s="386"/>
      <c r="DE13" s="386"/>
      <c r="DF13" s="386"/>
      <c r="DG13" s="386"/>
      <c r="DH13" s="386"/>
      <c r="DI13" s="387"/>
      <c r="DJ13" s="139"/>
      <c r="DK13" s="139"/>
      <c r="DL13" s="139"/>
      <c r="DM13" s="139"/>
      <c r="DN13" s="139"/>
      <c r="DO13" s="139"/>
    </row>
    <row r="14" spans="1:119" ht="18.75" customHeight="1" thickBot="1" x14ac:dyDescent="0.2">
      <c r="A14" s="140"/>
      <c r="B14" s="527"/>
      <c r="C14" s="528"/>
      <c r="D14" s="528"/>
      <c r="E14" s="528"/>
      <c r="F14" s="528"/>
      <c r="G14" s="528"/>
      <c r="H14" s="528"/>
      <c r="I14" s="528"/>
      <c r="J14" s="528"/>
      <c r="K14" s="529"/>
      <c r="L14" s="506" t="s">
        <v>130</v>
      </c>
      <c r="M14" s="545"/>
      <c r="N14" s="545"/>
      <c r="O14" s="545"/>
      <c r="P14" s="545"/>
      <c r="Q14" s="546"/>
      <c r="R14" s="516">
        <v>18997</v>
      </c>
      <c r="S14" s="517"/>
      <c r="T14" s="517"/>
      <c r="U14" s="517"/>
      <c r="V14" s="518"/>
      <c r="W14" s="519"/>
      <c r="X14" s="449"/>
      <c r="Y14" s="449"/>
      <c r="Z14" s="449"/>
      <c r="AA14" s="449"/>
      <c r="AB14" s="450"/>
      <c r="AC14" s="509">
        <v>19.100000000000001</v>
      </c>
      <c r="AD14" s="510"/>
      <c r="AE14" s="510"/>
      <c r="AF14" s="510"/>
      <c r="AG14" s="511"/>
      <c r="AH14" s="509">
        <v>19</v>
      </c>
      <c r="AI14" s="510"/>
      <c r="AJ14" s="510"/>
      <c r="AK14" s="510"/>
      <c r="AL14" s="512"/>
      <c r="AM14" s="487"/>
      <c r="AN14" s="409"/>
      <c r="AO14" s="409"/>
      <c r="AP14" s="409"/>
      <c r="AQ14" s="409"/>
      <c r="AR14" s="409"/>
      <c r="AS14" s="409"/>
      <c r="AT14" s="410"/>
      <c r="AU14" s="470"/>
      <c r="AV14" s="471"/>
      <c r="AW14" s="471"/>
      <c r="AX14" s="471"/>
      <c r="AY14" s="391"/>
      <c r="AZ14" s="392"/>
      <c r="BA14" s="392"/>
      <c r="BB14" s="392"/>
      <c r="BC14" s="392"/>
      <c r="BD14" s="392"/>
      <c r="BE14" s="392"/>
      <c r="BF14" s="392"/>
      <c r="BG14" s="392"/>
      <c r="BH14" s="392"/>
      <c r="BI14" s="392"/>
      <c r="BJ14" s="392"/>
      <c r="BK14" s="392"/>
      <c r="BL14" s="392"/>
      <c r="BM14" s="393"/>
      <c r="BN14" s="405"/>
      <c r="BO14" s="406"/>
      <c r="BP14" s="406"/>
      <c r="BQ14" s="406"/>
      <c r="BR14" s="406"/>
      <c r="BS14" s="406"/>
      <c r="BT14" s="406"/>
      <c r="BU14" s="407"/>
      <c r="BV14" s="405"/>
      <c r="BW14" s="406"/>
      <c r="BX14" s="406"/>
      <c r="BY14" s="406"/>
      <c r="BZ14" s="406"/>
      <c r="CA14" s="406"/>
      <c r="CB14" s="406"/>
      <c r="CC14" s="407"/>
      <c r="CD14" s="412" t="s">
        <v>131</v>
      </c>
      <c r="CE14" s="413"/>
      <c r="CF14" s="413"/>
      <c r="CG14" s="413"/>
      <c r="CH14" s="413"/>
      <c r="CI14" s="413"/>
      <c r="CJ14" s="413"/>
      <c r="CK14" s="413"/>
      <c r="CL14" s="413"/>
      <c r="CM14" s="413"/>
      <c r="CN14" s="413"/>
      <c r="CO14" s="413"/>
      <c r="CP14" s="413"/>
      <c r="CQ14" s="413"/>
      <c r="CR14" s="413"/>
      <c r="CS14" s="414"/>
      <c r="CT14" s="520">
        <v>13.6</v>
      </c>
      <c r="CU14" s="495"/>
      <c r="CV14" s="495"/>
      <c r="CW14" s="495"/>
      <c r="CX14" s="495"/>
      <c r="CY14" s="495"/>
      <c r="CZ14" s="495"/>
      <c r="DA14" s="496"/>
      <c r="DB14" s="520">
        <v>16.399999999999999</v>
      </c>
      <c r="DC14" s="495"/>
      <c r="DD14" s="495"/>
      <c r="DE14" s="495"/>
      <c r="DF14" s="495"/>
      <c r="DG14" s="495"/>
      <c r="DH14" s="495"/>
      <c r="DI14" s="496"/>
      <c r="DJ14" s="139"/>
      <c r="DK14" s="139"/>
      <c r="DL14" s="139"/>
      <c r="DM14" s="139"/>
      <c r="DN14" s="139"/>
      <c r="DO14" s="139"/>
    </row>
    <row r="15" spans="1:119" ht="18.75" customHeight="1" x14ac:dyDescent="0.15">
      <c r="A15" s="140"/>
      <c r="B15" s="527"/>
      <c r="C15" s="528"/>
      <c r="D15" s="528"/>
      <c r="E15" s="528"/>
      <c r="F15" s="528"/>
      <c r="G15" s="528"/>
      <c r="H15" s="528"/>
      <c r="I15" s="528"/>
      <c r="J15" s="528"/>
      <c r="K15" s="529"/>
      <c r="L15" s="150"/>
      <c r="M15" s="513" t="s">
        <v>124</v>
      </c>
      <c r="N15" s="514"/>
      <c r="O15" s="514"/>
      <c r="P15" s="514"/>
      <c r="Q15" s="515"/>
      <c r="R15" s="516">
        <v>18589</v>
      </c>
      <c r="S15" s="517"/>
      <c r="T15" s="517"/>
      <c r="U15" s="517"/>
      <c r="V15" s="518"/>
      <c r="W15" s="504" t="s">
        <v>132</v>
      </c>
      <c r="X15" s="446"/>
      <c r="Y15" s="446"/>
      <c r="Z15" s="446"/>
      <c r="AA15" s="446"/>
      <c r="AB15" s="447"/>
      <c r="AC15" s="388">
        <v>2379</v>
      </c>
      <c r="AD15" s="389"/>
      <c r="AE15" s="389"/>
      <c r="AF15" s="389"/>
      <c r="AG15" s="411"/>
      <c r="AH15" s="388">
        <v>2629</v>
      </c>
      <c r="AI15" s="389"/>
      <c r="AJ15" s="389"/>
      <c r="AK15" s="389"/>
      <c r="AL15" s="390"/>
      <c r="AM15" s="487"/>
      <c r="AN15" s="409"/>
      <c r="AO15" s="409"/>
      <c r="AP15" s="409"/>
      <c r="AQ15" s="409"/>
      <c r="AR15" s="409"/>
      <c r="AS15" s="409"/>
      <c r="AT15" s="410"/>
      <c r="AU15" s="470"/>
      <c r="AV15" s="471"/>
      <c r="AW15" s="471"/>
      <c r="AX15" s="471"/>
      <c r="AY15" s="427" t="s">
        <v>133</v>
      </c>
      <c r="AZ15" s="428"/>
      <c r="BA15" s="428"/>
      <c r="BB15" s="428"/>
      <c r="BC15" s="428"/>
      <c r="BD15" s="428"/>
      <c r="BE15" s="428"/>
      <c r="BF15" s="428"/>
      <c r="BG15" s="428"/>
      <c r="BH15" s="428"/>
      <c r="BI15" s="428"/>
      <c r="BJ15" s="428"/>
      <c r="BK15" s="428"/>
      <c r="BL15" s="428"/>
      <c r="BM15" s="429"/>
      <c r="BN15" s="430">
        <v>2201580</v>
      </c>
      <c r="BO15" s="431"/>
      <c r="BP15" s="431"/>
      <c r="BQ15" s="431"/>
      <c r="BR15" s="431"/>
      <c r="BS15" s="431"/>
      <c r="BT15" s="431"/>
      <c r="BU15" s="432"/>
      <c r="BV15" s="430">
        <v>2172560</v>
      </c>
      <c r="BW15" s="431"/>
      <c r="BX15" s="431"/>
      <c r="BY15" s="431"/>
      <c r="BZ15" s="431"/>
      <c r="CA15" s="431"/>
      <c r="CB15" s="431"/>
      <c r="CC15" s="432"/>
      <c r="CD15" s="542" t="s">
        <v>134</v>
      </c>
      <c r="CE15" s="543"/>
      <c r="CF15" s="543"/>
      <c r="CG15" s="543"/>
      <c r="CH15" s="543"/>
      <c r="CI15" s="543"/>
      <c r="CJ15" s="543"/>
      <c r="CK15" s="543"/>
      <c r="CL15" s="543"/>
      <c r="CM15" s="543"/>
      <c r="CN15" s="543"/>
      <c r="CO15" s="543"/>
      <c r="CP15" s="543"/>
      <c r="CQ15" s="543"/>
      <c r="CR15" s="543"/>
      <c r="CS15" s="544"/>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27"/>
      <c r="C16" s="528"/>
      <c r="D16" s="528"/>
      <c r="E16" s="528"/>
      <c r="F16" s="528"/>
      <c r="G16" s="528"/>
      <c r="H16" s="528"/>
      <c r="I16" s="528"/>
      <c r="J16" s="528"/>
      <c r="K16" s="529"/>
      <c r="L16" s="506" t="s">
        <v>135</v>
      </c>
      <c r="M16" s="507"/>
      <c r="N16" s="507"/>
      <c r="O16" s="507"/>
      <c r="P16" s="507"/>
      <c r="Q16" s="508"/>
      <c r="R16" s="501" t="s">
        <v>136</v>
      </c>
      <c r="S16" s="502"/>
      <c r="T16" s="502"/>
      <c r="U16" s="502"/>
      <c r="V16" s="503"/>
      <c r="W16" s="519"/>
      <c r="X16" s="449"/>
      <c r="Y16" s="449"/>
      <c r="Z16" s="449"/>
      <c r="AA16" s="449"/>
      <c r="AB16" s="450"/>
      <c r="AC16" s="509">
        <v>24.6</v>
      </c>
      <c r="AD16" s="510"/>
      <c r="AE16" s="510"/>
      <c r="AF16" s="510"/>
      <c r="AG16" s="511"/>
      <c r="AH16" s="509">
        <v>24.8</v>
      </c>
      <c r="AI16" s="510"/>
      <c r="AJ16" s="510"/>
      <c r="AK16" s="510"/>
      <c r="AL16" s="512"/>
      <c r="AM16" s="487"/>
      <c r="AN16" s="409"/>
      <c r="AO16" s="409"/>
      <c r="AP16" s="409"/>
      <c r="AQ16" s="409"/>
      <c r="AR16" s="409"/>
      <c r="AS16" s="409"/>
      <c r="AT16" s="410"/>
      <c r="AU16" s="470"/>
      <c r="AV16" s="471"/>
      <c r="AW16" s="471"/>
      <c r="AX16" s="471"/>
      <c r="AY16" s="391" t="s">
        <v>137</v>
      </c>
      <c r="AZ16" s="392"/>
      <c r="BA16" s="392"/>
      <c r="BB16" s="392"/>
      <c r="BC16" s="392"/>
      <c r="BD16" s="392"/>
      <c r="BE16" s="392"/>
      <c r="BF16" s="392"/>
      <c r="BG16" s="392"/>
      <c r="BH16" s="392"/>
      <c r="BI16" s="392"/>
      <c r="BJ16" s="392"/>
      <c r="BK16" s="392"/>
      <c r="BL16" s="392"/>
      <c r="BM16" s="393"/>
      <c r="BN16" s="405">
        <v>4112451</v>
      </c>
      <c r="BO16" s="406"/>
      <c r="BP16" s="406"/>
      <c r="BQ16" s="406"/>
      <c r="BR16" s="406"/>
      <c r="BS16" s="406"/>
      <c r="BT16" s="406"/>
      <c r="BU16" s="407"/>
      <c r="BV16" s="405">
        <v>4146721</v>
      </c>
      <c r="BW16" s="406"/>
      <c r="BX16" s="406"/>
      <c r="BY16" s="406"/>
      <c r="BZ16" s="406"/>
      <c r="CA16" s="406"/>
      <c r="CB16" s="406"/>
      <c r="CC16" s="407"/>
      <c r="CD16" s="154"/>
      <c r="CE16" s="403"/>
      <c r="CF16" s="403"/>
      <c r="CG16" s="403"/>
      <c r="CH16" s="403"/>
      <c r="CI16" s="403"/>
      <c r="CJ16" s="403"/>
      <c r="CK16" s="403"/>
      <c r="CL16" s="403"/>
      <c r="CM16" s="403"/>
      <c r="CN16" s="403"/>
      <c r="CO16" s="403"/>
      <c r="CP16" s="403"/>
      <c r="CQ16" s="403"/>
      <c r="CR16" s="403"/>
      <c r="CS16" s="40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0"/>
      <c r="C17" s="531"/>
      <c r="D17" s="531"/>
      <c r="E17" s="531"/>
      <c r="F17" s="531"/>
      <c r="G17" s="531"/>
      <c r="H17" s="531"/>
      <c r="I17" s="531"/>
      <c r="J17" s="531"/>
      <c r="K17" s="532"/>
      <c r="L17" s="155"/>
      <c r="M17" s="498" t="s">
        <v>138</v>
      </c>
      <c r="N17" s="499"/>
      <c r="O17" s="499"/>
      <c r="P17" s="499"/>
      <c r="Q17" s="500"/>
      <c r="R17" s="501" t="s">
        <v>139</v>
      </c>
      <c r="S17" s="502"/>
      <c r="T17" s="502"/>
      <c r="U17" s="502"/>
      <c r="V17" s="503"/>
      <c r="W17" s="504" t="s">
        <v>140</v>
      </c>
      <c r="X17" s="446"/>
      <c r="Y17" s="446"/>
      <c r="Z17" s="446"/>
      <c r="AA17" s="446"/>
      <c r="AB17" s="447"/>
      <c r="AC17" s="388">
        <v>5450</v>
      </c>
      <c r="AD17" s="389"/>
      <c r="AE17" s="389"/>
      <c r="AF17" s="389"/>
      <c r="AG17" s="411"/>
      <c r="AH17" s="388">
        <v>5966</v>
      </c>
      <c r="AI17" s="389"/>
      <c r="AJ17" s="389"/>
      <c r="AK17" s="389"/>
      <c r="AL17" s="390"/>
      <c r="AM17" s="487"/>
      <c r="AN17" s="409"/>
      <c r="AO17" s="409"/>
      <c r="AP17" s="409"/>
      <c r="AQ17" s="409"/>
      <c r="AR17" s="409"/>
      <c r="AS17" s="409"/>
      <c r="AT17" s="410"/>
      <c r="AU17" s="470"/>
      <c r="AV17" s="471"/>
      <c r="AW17" s="471"/>
      <c r="AX17" s="471"/>
      <c r="AY17" s="391" t="s">
        <v>141</v>
      </c>
      <c r="AZ17" s="392"/>
      <c r="BA17" s="392"/>
      <c r="BB17" s="392"/>
      <c r="BC17" s="392"/>
      <c r="BD17" s="392"/>
      <c r="BE17" s="392"/>
      <c r="BF17" s="392"/>
      <c r="BG17" s="392"/>
      <c r="BH17" s="392"/>
      <c r="BI17" s="392"/>
      <c r="BJ17" s="392"/>
      <c r="BK17" s="392"/>
      <c r="BL17" s="392"/>
      <c r="BM17" s="393"/>
      <c r="BN17" s="405">
        <v>2823515</v>
      </c>
      <c r="BO17" s="406"/>
      <c r="BP17" s="406"/>
      <c r="BQ17" s="406"/>
      <c r="BR17" s="406"/>
      <c r="BS17" s="406"/>
      <c r="BT17" s="406"/>
      <c r="BU17" s="407"/>
      <c r="BV17" s="405">
        <v>2752113</v>
      </c>
      <c r="BW17" s="406"/>
      <c r="BX17" s="406"/>
      <c r="BY17" s="406"/>
      <c r="BZ17" s="406"/>
      <c r="CA17" s="406"/>
      <c r="CB17" s="406"/>
      <c r="CC17" s="407"/>
      <c r="CD17" s="154"/>
      <c r="CE17" s="403"/>
      <c r="CF17" s="403"/>
      <c r="CG17" s="403"/>
      <c r="CH17" s="403"/>
      <c r="CI17" s="403"/>
      <c r="CJ17" s="403"/>
      <c r="CK17" s="403"/>
      <c r="CL17" s="403"/>
      <c r="CM17" s="403"/>
      <c r="CN17" s="403"/>
      <c r="CO17" s="403"/>
      <c r="CP17" s="403"/>
      <c r="CQ17" s="403"/>
      <c r="CR17" s="403"/>
      <c r="CS17" s="40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80" t="s">
        <v>142</v>
      </c>
      <c r="C18" s="481"/>
      <c r="D18" s="481"/>
      <c r="E18" s="482"/>
      <c r="F18" s="482"/>
      <c r="G18" s="482"/>
      <c r="H18" s="482"/>
      <c r="I18" s="482"/>
      <c r="J18" s="482"/>
      <c r="K18" s="482"/>
      <c r="L18" s="483">
        <v>38.369999999999997</v>
      </c>
      <c r="M18" s="483"/>
      <c r="N18" s="483"/>
      <c r="O18" s="483"/>
      <c r="P18" s="483"/>
      <c r="Q18" s="483"/>
      <c r="R18" s="484"/>
      <c r="S18" s="484"/>
      <c r="T18" s="484"/>
      <c r="U18" s="484"/>
      <c r="V18" s="485"/>
      <c r="W18" s="493"/>
      <c r="X18" s="494"/>
      <c r="Y18" s="494"/>
      <c r="Z18" s="494"/>
      <c r="AA18" s="494"/>
      <c r="AB18" s="505"/>
      <c r="AC18" s="379">
        <v>56.3</v>
      </c>
      <c r="AD18" s="380"/>
      <c r="AE18" s="380"/>
      <c r="AF18" s="380"/>
      <c r="AG18" s="486"/>
      <c r="AH18" s="379">
        <v>56.2</v>
      </c>
      <c r="AI18" s="380"/>
      <c r="AJ18" s="380"/>
      <c r="AK18" s="380"/>
      <c r="AL18" s="381"/>
      <c r="AM18" s="487"/>
      <c r="AN18" s="409"/>
      <c r="AO18" s="409"/>
      <c r="AP18" s="409"/>
      <c r="AQ18" s="409"/>
      <c r="AR18" s="409"/>
      <c r="AS18" s="409"/>
      <c r="AT18" s="410"/>
      <c r="AU18" s="470"/>
      <c r="AV18" s="471"/>
      <c r="AW18" s="471"/>
      <c r="AX18" s="471"/>
      <c r="AY18" s="391" t="s">
        <v>143</v>
      </c>
      <c r="AZ18" s="392"/>
      <c r="BA18" s="392"/>
      <c r="BB18" s="392"/>
      <c r="BC18" s="392"/>
      <c r="BD18" s="392"/>
      <c r="BE18" s="392"/>
      <c r="BF18" s="392"/>
      <c r="BG18" s="392"/>
      <c r="BH18" s="392"/>
      <c r="BI18" s="392"/>
      <c r="BJ18" s="392"/>
      <c r="BK18" s="392"/>
      <c r="BL18" s="392"/>
      <c r="BM18" s="393"/>
      <c r="BN18" s="405">
        <v>4376873</v>
      </c>
      <c r="BO18" s="406"/>
      <c r="BP18" s="406"/>
      <c r="BQ18" s="406"/>
      <c r="BR18" s="406"/>
      <c r="BS18" s="406"/>
      <c r="BT18" s="406"/>
      <c r="BU18" s="407"/>
      <c r="BV18" s="405">
        <v>4336848</v>
      </c>
      <c r="BW18" s="406"/>
      <c r="BX18" s="406"/>
      <c r="BY18" s="406"/>
      <c r="BZ18" s="406"/>
      <c r="CA18" s="406"/>
      <c r="CB18" s="406"/>
      <c r="CC18" s="407"/>
      <c r="CD18" s="154"/>
      <c r="CE18" s="403"/>
      <c r="CF18" s="403"/>
      <c r="CG18" s="403"/>
      <c r="CH18" s="403"/>
      <c r="CI18" s="403"/>
      <c r="CJ18" s="403"/>
      <c r="CK18" s="403"/>
      <c r="CL18" s="403"/>
      <c r="CM18" s="403"/>
      <c r="CN18" s="403"/>
      <c r="CO18" s="403"/>
      <c r="CP18" s="403"/>
      <c r="CQ18" s="403"/>
      <c r="CR18" s="403"/>
      <c r="CS18" s="40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80" t="s">
        <v>144</v>
      </c>
      <c r="C19" s="481"/>
      <c r="D19" s="481"/>
      <c r="E19" s="482"/>
      <c r="F19" s="482"/>
      <c r="G19" s="482"/>
      <c r="H19" s="482"/>
      <c r="I19" s="482"/>
      <c r="J19" s="482"/>
      <c r="K19" s="482"/>
      <c r="L19" s="488">
        <v>488</v>
      </c>
      <c r="M19" s="488"/>
      <c r="N19" s="488"/>
      <c r="O19" s="488"/>
      <c r="P19" s="488"/>
      <c r="Q19" s="488"/>
      <c r="R19" s="489"/>
      <c r="S19" s="489"/>
      <c r="T19" s="489"/>
      <c r="U19" s="489"/>
      <c r="V19" s="490"/>
      <c r="W19" s="491"/>
      <c r="X19" s="492"/>
      <c r="Y19" s="492"/>
      <c r="Z19" s="492"/>
      <c r="AA19" s="492"/>
      <c r="AB19" s="492"/>
      <c r="AC19" s="431"/>
      <c r="AD19" s="431"/>
      <c r="AE19" s="431"/>
      <c r="AF19" s="431"/>
      <c r="AG19" s="431"/>
      <c r="AH19" s="431"/>
      <c r="AI19" s="431"/>
      <c r="AJ19" s="431"/>
      <c r="AK19" s="431"/>
      <c r="AL19" s="432"/>
      <c r="AM19" s="487"/>
      <c r="AN19" s="409"/>
      <c r="AO19" s="409"/>
      <c r="AP19" s="409"/>
      <c r="AQ19" s="409"/>
      <c r="AR19" s="409"/>
      <c r="AS19" s="409"/>
      <c r="AT19" s="410"/>
      <c r="AU19" s="470"/>
      <c r="AV19" s="471"/>
      <c r="AW19" s="471"/>
      <c r="AX19" s="471"/>
      <c r="AY19" s="391" t="s">
        <v>145</v>
      </c>
      <c r="AZ19" s="392"/>
      <c r="BA19" s="392"/>
      <c r="BB19" s="392"/>
      <c r="BC19" s="392"/>
      <c r="BD19" s="392"/>
      <c r="BE19" s="392"/>
      <c r="BF19" s="392"/>
      <c r="BG19" s="392"/>
      <c r="BH19" s="392"/>
      <c r="BI19" s="392"/>
      <c r="BJ19" s="392"/>
      <c r="BK19" s="392"/>
      <c r="BL19" s="392"/>
      <c r="BM19" s="393"/>
      <c r="BN19" s="405">
        <v>6067368</v>
      </c>
      <c r="BO19" s="406"/>
      <c r="BP19" s="406"/>
      <c r="BQ19" s="406"/>
      <c r="BR19" s="406"/>
      <c r="BS19" s="406"/>
      <c r="BT19" s="406"/>
      <c r="BU19" s="407"/>
      <c r="BV19" s="405">
        <v>6206827</v>
      </c>
      <c r="BW19" s="406"/>
      <c r="BX19" s="406"/>
      <c r="BY19" s="406"/>
      <c r="BZ19" s="406"/>
      <c r="CA19" s="406"/>
      <c r="CB19" s="406"/>
      <c r="CC19" s="407"/>
      <c r="CD19" s="154"/>
      <c r="CE19" s="403"/>
      <c r="CF19" s="403"/>
      <c r="CG19" s="403"/>
      <c r="CH19" s="403"/>
      <c r="CI19" s="403"/>
      <c r="CJ19" s="403"/>
      <c r="CK19" s="403"/>
      <c r="CL19" s="403"/>
      <c r="CM19" s="403"/>
      <c r="CN19" s="403"/>
      <c r="CO19" s="403"/>
      <c r="CP19" s="403"/>
      <c r="CQ19" s="403"/>
      <c r="CR19" s="403"/>
      <c r="CS19" s="40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80" t="s">
        <v>146</v>
      </c>
      <c r="C20" s="481"/>
      <c r="D20" s="481"/>
      <c r="E20" s="482"/>
      <c r="F20" s="482"/>
      <c r="G20" s="482"/>
      <c r="H20" s="482"/>
      <c r="I20" s="482"/>
      <c r="J20" s="482"/>
      <c r="K20" s="482"/>
      <c r="L20" s="488">
        <v>6981</v>
      </c>
      <c r="M20" s="488"/>
      <c r="N20" s="488"/>
      <c r="O20" s="488"/>
      <c r="P20" s="488"/>
      <c r="Q20" s="488"/>
      <c r="R20" s="489"/>
      <c r="S20" s="489"/>
      <c r="T20" s="489"/>
      <c r="U20" s="489"/>
      <c r="V20" s="490"/>
      <c r="W20" s="493"/>
      <c r="X20" s="494"/>
      <c r="Y20" s="494"/>
      <c r="Z20" s="494"/>
      <c r="AA20" s="494"/>
      <c r="AB20" s="494"/>
      <c r="AC20" s="495"/>
      <c r="AD20" s="495"/>
      <c r="AE20" s="495"/>
      <c r="AF20" s="495"/>
      <c r="AG20" s="495"/>
      <c r="AH20" s="495"/>
      <c r="AI20" s="495"/>
      <c r="AJ20" s="495"/>
      <c r="AK20" s="495"/>
      <c r="AL20" s="496"/>
      <c r="AM20" s="497"/>
      <c r="AN20" s="419"/>
      <c r="AO20" s="419"/>
      <c r="AP20" s="419"/>
      <c r="AQ20" s="419"/>
      <c r="AR20" s="419"/>
      <c r="AS20" s="419"/>
      <c r="AT20" s="420"/>
      <c r="AU20" s="477"/>
      <c r="AV20" s="478"/>
      <c r="AW20" s="478"/>
      <c r="AX20" s="479"/>
      <c r="AY20" s="391"/>
      <c r="AZ20" s="392"/>
      <c r="BA20" s="392"/>
      <c r="BB20" s="392"/>
      <c r="BC20" s="392"/>
      <c r="BD20" s="392"/>
      <c r="BE20" s="392"/>
      <c r="BF20" s="392"/>
      <c r="BG20" s="392"/>
      <c r="BH20" s="392"/>
      <c r="BI20" s="392"/>
      <c r="BJ20" s="392"/>
      <c r="BK20" s="392"/>
      <c r="BL20" s="392"/>
      <c r="BM20" s="393"/>
      <c r="BN20" s="405"/>
      <c r="BO20" s="406"/>
      <c r="BP20" s="406"/>
      <c r="BQ20" s="406"/>
      <c r="BR20" s="406"/>
      <c r="BS20" s="406"/>
      <c r="BT20" s="406"/>
      <c r="BU20" s="407"/>
      <c r="BV20" s="405"/>
      <c r="BW20" s="406"/>
      <c r="BX20" s="406"/>
      <c r="BY20" s="406"/>
      <c r="BZ20" s="406"/>
      <c r="CA20" s="406"/>
      <c r="CB20" s="406"/>
      <c r="CC20" s="407"/>
      <c r="CD20" s="154"/>
      <c r="CE20" s="403"/>
      <c r="CF20" s="403"/>
      <c r="CG20" s="403"/>
      <c r="CH20" s="403"/>
      <c r="CI20" s="403"/>
      <c r="CJ20" s="403"/>
      <c r="CK20" s="403"/>
      <c r="CL20" s="403"/>
      <c r="CM20" s="403"/>
      <c r="CN20" s="403"/>
      <c r="CO20" s="403"/>
      <c r="CP20" s="403"/>
      <c r="CQ20" s="403"/>
      <c r="CR20" s="403"/>
      <c r="CS20" s="40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2" t="s">
        <v>147</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1"/>
      <c r="AZ21" s="392"/>
      <c r="BA21" s="392"/>
      <c r="BB21" s="392"/>
      <c r="BC21" s="392"/>
      <c r="BD21" s="392"/>
      <c r="BE21" s="392"/>
      <c r="BF21" s="392"/>
      <c r="BG21" s="392"/>
      <c r="BH21" s="392"/>
      <c r="BI21" s="392"/>
      <c r="BJ21" s="392"/>
      <c r="BK21" s="392"/>
      <c r="BL21" s="392"/>
      <c r="BM21" s="393"/>
      <c r="BN21" s="405"/>
      <c r="BO21" s="406"/>
      <c r="BP21" s="406"/>
      <c r="BQ21" s="406"/>
      <c r="BR21" s="406"/>
      <c r="BS21" s="406"/>
      <c r="BT21" s="406"/>
      <c r="BU21" s="407"/>
      <c r="BV21" s="405"/>
      <c r="BW21" s="406"/>
      <c r="BX21" s="406"/>
      <c r="BY21" s="406"/>
      <c r="BZ21" s="406"/>
      <c r="CA21" s="406"/>
      <c r="CB21" s="406"/>
      <c r="CC21" s="407"/>
      <c r="CD21" s="154"/>
      <c r="CE21" s="403"/>
      <c r="CF21" s="403"/>
      <c r="CG21" s="403"/>
      <c r="CH21" s="403"/>
      <c r="CI21" s="403"/>
      <c r="CJ21" s="403"/>
      <c r="CK21" s="403"/>
      <c r="CL21" s="403"/>
      <c r="CM21" s="403"/>
      <c r="CN21" s="403"/>
      <c r="CO21" s="403"/>
      <c r="CP21" s="403"/>
      <c r="CQ21" s="403"/>
      <c r="CR21" s="403"/>
      <c r="CS21" s="40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36" t="s">
        <v>148</v>
      </c>
      <c r="C22" s="437"/>
      <c r="D22" s="438"/>
      <c r="E22" s="445" t="s">
        <v>1</v>
      </c>
      <c r="F22" s="446"/>
      <c r="G22" s="446"/>
      <c r="H22" s="446"/>
      <c r="I22" s="446"/>
      <c r="J22" s="446"/>
      <c r="K22" s="447"/>
      <c r="L22" s="445" t="s">
        <v>149</v>
      </c>
      <c r="M22" s="446"/>
      <c r="N22" s="446"/>
      <c r="O22" s="446"/>
      <c r="P22" s="447"/>
      <c r="Q22" s="451" t="s">
        <v>150</v>
      </c>
      <c r="R22" s="452"/>
      <c r="S22" s="452"/>
      <c r="T22" s="452"/>
      <c r="U22" s="452"/>
      <c r="V22" s="453"/>
      <c r="W22" s="457" t="s">
        <v>151</v>
      </c>
      <c r="X22" s="437"/>
      <c r="Y22" s="438"/>
      <c r="Z22" s="445" t="s">
        <v>1</v>
      </c>
      <c r="AA22" s="446"/>
      <c r="AB22" s="446"/>
      <c r="AC22" s="446"/>
      <c r="AD22" s="446"/>
      <c r="AE22" s="446"/>
      <c r="AF22" s="446"/>
      <c r="AG22" s="447"/>
      <c r="AH22" s="462" t="s">
        <v>152</v>
      </c>
      <c r="AI22" s="446"/>
      <c r="AJ22" s="446"/>
      <c r="AK22" s="446"/>
      <c r="AL22" s="447"/>
      <c r="AM22" s="462" t="s">
        <v>153</v>
      </c>
      <c r="AN22" s="463"/>
      <c r="AO22" s="463"/>
      <c r="AP22" s="463"/>
      <c r="AQ22" s="463"/>
      <c r="AR22" s="464"/>
      <c r="AS22" s="451" t="s">
        <v>150</v>
      </c>
      <c r="AT22" s="452"/>
      <c r="AU22" s="452"/>
      <c r="AV22" s="452"/>
      <c r="AW22" s="452"/>
      <c r="AX22" s="468"/>
      <c r="AY22" s="382"/>
      <c r="AZ22" s="383"/>
      <c r="BA22" s="383"/>
      <c r="BB22" s="383"/>
      <c r="BC22" s="383"/>
      <c r="BD22" s="383"/>
      <c r="BE22" s="383"/>
      <c r="BF22" s="383"/>
      <c r="BG22" s="383"/>
      <c r="BH22" s="383"/>
      <c r="BI22" s="383"/>
      <c r="BJ22" s="383"/>
      <c r="BK22" s="383"/>
      <c r="BL22" s="383"/>
      <c r="BM22" s="384"/>
      <c r="BN22" s="415"/>
      <c r="BO22" s="416"/>
      <c r="BP22" s="416"/>
      <c r="BQ22" s="416"/>
      <c r="BR22" s="416"/>
      <c r="BS22" s="416"/>
      <c r="BT22" s="416"/>
      <c r="BU22" s="417"/>
      <c r="BV22" s="415"/>
      <c r="BW22" s="416"/>
      <c r="BX22" s="416"/>
      <c r="BY22" s="416"/>
      <c r="BZ22" s="416"/>
      <c r="CA22" s="416"/>
      <c r="CB22" s="416"/>
      <c r="CC22" s="417"/>
      <c r="CD22" s="154"/>
      <c r="CE22" s="403"/>
      <c r="CF22" s="403"/>
      <c r="CG22" s="403"/>
      <c r="CH22" s="403"/>
      <c r="CI22" s="403"/>
      <c r="CJ22" s="403"/>
      <c r="CK22" s="403"/>
      <c r="CL22" s="403"/>
      <c r="CM22" s="403"/>
      <c r="CN22" s="403"/>
      <c r="CO22" s="403"/>
      <c r="CP22" s="403"/>
      <c r="CQ22" s="403"/>
      <c r="CR22" s="403"/>
      <c r="CS22" s="40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39"/>
      <c r="C23" s="440"/>
      <c r="D23" s="441"/>
      <c r="E23" s="448"/>
      <c r="F23" s="449"/>
      <c r="G23" s="449"/>
      <c r="H23" s="449"/>
      <c r="I23" s="449"/>
      <c r="J23" s="449"/>
      <c r="K23" s="450"/>
      <c r="L23" s="448"/>
      <c r="M23" s="449"/>
      <c r="N23" s="449"/>
      <c r="O23" s="449"/>
      <c r="P23" s="450"/>
      <c r="Q23" s="454"/>
      <c r="R23" s="455"/>
      <c r="S23" s="455"/>
      <c r="T23" s="455"/>
      <c r="U23" s="455"/>
      <c r="V23" s="456"/>
      <c r="W23" s="458"/>
      <c r="X23" s="440"/>
      <c r="Y23" s="441"/>
      <c r="Z23" s="448"/>
      <c r="AA23" s="449"/>
      <c r="AB23" s="449"/>
      <c r="AC23" s="449"/>
      <c r="AD23" s="449"/>
      <c r="AE23" s="449"/>
      <c r="AF23" s="449"/>
      <c r="AG23" s="450"/>
      <c r="AH23" s="448"/>
      <c r="AI23" s="449"/>
      <c r="AJ23" s="449"/>
      <c r="AK23" s="449"/>
      <c r="AL23" s="450"/>
      <c r="AM23" s="465"/>
      <c r="AN23" s="466"/>
      <c r="AO23" s="466"/>
      <c r="AP23" s="466"/>
      <c r="AQ23" s="466"/>
      <c r="AR23" s="467"/>
      <c r="AS23" s="454"/>
      <c r="AT23" s="455"/>
      <c r="AU23" s="455"/>
      <c r="AV23" s="455"/>
      <c r="AW23" s="455"/>
      <c r="AX23" s="469"/>
      <c r="AY23" s="427" t="s">
        <v>154</v>
      </c>
      <c r="AZ23" s="428"/>
      <c r="BA23" s="428"/>
      <c r="BB23" s="428"/>
      <c r="BC23" s="428"/>
      <c r="BD23" s="428"/>
      <c r="BE23" s="428"/>
      <c r="BF23" s="428"/>
      <c r="BG23" s="428"/>
      <c r="BH23" s="428"/>
      <c r="BI23" s="428"/>
      <c r="BJ23" s="428"/>
      <c r="BK23" s="428"/>
      <c r="BL23" s="428"/>
      <c r="BM23" s="429"/>
      <c r="BN23" s="405">
        <v>6698903</v>
      </c>
      <c r="BO23" s="406"/>
      <c r="BP23" s="406"/>
      <c r="BQ23" s="406"/>
      <c r="BR23" s="406"/>
      <c r="BS23" s="406"/>
      <c r="BT23" s="406"/>
      <c r="BU23" s="407"/>
      <c r="BV23" s="405">
        <v>6396761</v>
      </c>
      <c r="BW23" s="406"/>
      <c r="BX23" s="406"/>
      <c r="BY23" s="406"/>
      <c r="BZ23" s="406"/>
      <c r="CA23" s="406"/>
      <c r="CB23" s="406"/>
      <c r="CC23" s="407"/>
      <c r="CD23" s="154"/>
      <c r="CE23" s="403"/>
      <c r="CF23" s="403"/>
      <c r="CG23" s="403"/>
      <c r="CH23" s="403"/>
      <c r="CI23" s="403"/>
      <c r="CJ23" s="403"/>
      <c r="CK23" s="403"/>
      <c r="CL23" s="403"/>
      <c r="CM23" s="403"/>
      <c r="CN23" s="403"/>
      <c r="CO23" s="403"/>
      <c r="CP23" s="403"/>
      <c r="CQ23" s="403"/>
      <c r="CR23" s="403"/>
      <c r="CS23" s="40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39"/>
      <c r="C24" s="440"/>
      <c r="D24" s="441"/>
      <c r="E24" s="408" t="s">
        <v>155</v>
      </c>
      <c r="F24" s="409"/>
      <c r="G24" s="409"/>
      <c r="H24" s="409"/>
      <c r="I24" s="409"/>
      <c r="J24" s="409"/>
      <c r="K24" s="410"/>
      <c r="L24" s="388">
        <v>1</v>
      </c>
      <c r="M24" s="389"/>
      <c r="N24" s="389"/>
      <c r="O24" s="389"/>
      <c r="P24" s="411"/>
      <c r="Q24" s="388">
        <v>7710</v>
      </c>
      <c r="R24" s="389"/>
      <c r="S24" s="389"/>
      <c r="T24" s="389"/>
      <c r="U24" s="389"/>
      <c r="V24" s="411"/>
      <c r="W24" s="458"/>
      <c r="X24" s="440"/>
      <c r="Y24" s="441"/>
      <c r="Z24" s="408" t="s">
        <v>156</v>
      </c>
      <c r="AA24" s="409"/>
      <c r="AB24" s="409"/>
      <c r="AC24" s="409"/>
      <c r="AD24" s="409"/>
      <c r="AE24" s="409"/>
      <c r="AF24" s="409"/>
      <c r="AG24" s="410"/>
      <c r="AH24" s="388">
        <v>188</v>
      </c>
      <c r="AI24" s="389"/>
      <c r="AJ24" s="389"/>
      <c r="AK24" s="389"/>
      <c r="AL24" s="411"/>
      <c r="AM24" s="388">
        <v>547832</v>
      </c>
      <c r="AN24" s="389"/>
      <c r="AO24" s="389"/>
      <c r="AP24" s="389"/>
      <c r="AQ24" s="389"/>
      <c r="AR24" s="411"/>
      <c r="AS24" s="388">
        <v>2914</v>
      </c>
      <c r="AT24" s="389"/>
      <c r="AU24" s="389"/>
      <c r="AV24" s="389"/>
      <c r="AW24" s="389"/>
      <c r="AX24" s="390"/>
      <c r="AY24" s="382" t="s">
        <v>157</v>
      </c>
      <c r="AZ24" s="383"/>
      <c r="BA24" s="383"/>
      <c r="BB24" s="383"/>
      <c r="BC24" s="383"/>
      <c r="BD24" s="383"/>
      <c r="BE24" s="383"/>
      <c r="BF24" s="383"/>
      <c r="BG24" s="383"/>
      <c r="BH24" s="383"/>
      <c r="BI24" s="383"/>
      <c r="BJ24" s="383"/>
      <c r="BK24" s="383"/>
      <c r="BL24" s="383"/>
      <c r="BM24" s="384"/>
      <c r="BN24" s="405">
        <v>4899605</v>
      </c>
      <c r="BO24" s="406"/>
      <c r="BP24" s="406"/>
      <c r="BQ24" s="406"/>
      <c r="BR24" s="406"/>
      <c r="BS24" s="406"/>
      <c r="BT24" s="406"/>
      <c r="BU24" s="407"/>
      <c r="BV24" s="405">
        <v>4675072</v>
      </c>
      <c r="BW24" s="406"/>
      <c r="BX24" s="406"/>
      <c r="BY24" s="406"/>
      <c r="BZ24" s="406"/>
      <c r="CA24" s="406"/>
      <c r="CB24" s="406"/>
      <c r="CC24" s="407"/>
      <c r="CD24" s="154"/>
      <c r="CE24" s="403"/>
      <c r="CF24" s="403"/>
      <c r="CG24" s="403"/>
      <c r="CH24" s="403"/>
      <c r="CI24" s="403"/>
      <c r="CJ24" s="403"/>
      <c r="CK24" s="403"/>
      <c r="CL24" s="403"/>
      <c r="CM24" s="403"/>
      <c r="CN24" s="403"/>
      <c r="CO24" s="403"/>
      <c r="CP24" s="403"/>
      <c r="CQ24" s="403"/>
      <c r="CR24" s="403"/>
      <c r="CS24" s="40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39"/>
      <c r="C25" s="440"/>
      <c r="D25" s="441"/>
      <c r="E25" s="408" t="s">
        <v>158</v>
      </c>
      <c r="F25" s="409"/>
      <c r="G25" s="409"/>
      <c r="H25" s="409"/>
      <c r="I25" s="409"/>
      <c r="J25" s="409"/>
      <c r="K25" s="410"/>
      <c r="L25" s="388">
        <v>1</v>
      </c>
      <c r="M25" s="389"/>
      <c r="N25" s="389"/>
      <c r="O25" s="389"/>
      <c r="P25" s="411"/>
      <c r="Q25" s="388">
        <v>6030</v>
      </c>
      <c r="R25" s="389"/>
      <c r="S25" s="389"/>
      <c r="T25" s="389"/>
      <c r="U25" s="389"/>
      <c r="V25" s="411"/>
      <c r="W25" s="458"/>
      <c r="X25" s="440"/>
      <c r="Y25" s="441"/>
      <c r="Z25" s="408" t="s">
        <v>159</v>
      </c>
      <c r="AA25" s="409"/>
      <c r="AB25" s="409"/>
      <c r="AC25" s="409"/>
      <c r="AD25" s="409"/>
      <c r="AE25" s="409"/>
      <c r="AF25" s="409"/>
      <c r="AG25" s="410"/>
      <c r="AH25" s="388" t="s">
        <v>123</v>
      </c>
      <c r="AI25" s="389"/>
      <c r="AJ25" s="389"/>
      <c r="AK25" s="389"/>
      <c r="AL25" s="411"/>
      <c r="AM25" s="388" t="s">
        <v>123</v>
      </c>
      <c r="AN25" s="389"/>
      <c r="AO25" s="389"/>
      <c r="AP25" s="389"/>
      <c r="AQ25" s="389"/>
      <c r="AR25" s="411"/>
      <c r="AS25" s="388" t="s">
        <v>123</v>
      </c>
      <c r="AT25" s="389"/>
      <c r="AU25" s="389"/>
      <c r="AV25" s="389"/>
      <c r="AW25" s="389"/>
      <c r="AX25" s="390"/>
      <c r="AY25" s="427" t="s">
        <v>160</v>
      </c>
      <c r="AZ25" s="428"/>
      <c r="BA25" s="428"/>
      <c r="BB25" s="428"/>
      <c r="BC25" s="428"/>
      <c r="BD25" s="428"/>
      <c r="BE25" s="428"/>
      <c r="BF25" s="428"/>
      <c r="BG25" s="428"/>
      <c r="BH25" s="428"/>
      <c r="BI25" s="428"/>
      <c r="BJ25" s="428"/>
      <c r="BK25" s="428"/>
      <c r="BL25" s="428"/>
      <c r="BM25" s="429"/>
      <c r="BN25" s="430">
        <v>33229</v>
      </c>
      <c r="BO25" s="431"/>
      <c r="BP25" s="431"/>
      <c r="BQ25" s="431"/>
      <c r="BR25" s="431"/>
      <c r="BS25" s="431"/>
      <c r="BT25" s="431"/>
      <c r="BU25" s="432"/>
      <c r="BV25" s="430">
        <v>60305</v>
      </c>
      <c r="BW25" s="431"/>
      <c r="BX25" s="431"/>
      <c r="BY25" s="431"/>
      <c r="BZ25" s="431"/>
      <c r="CA25" s="431"/>
      <c r="CB25" s="431"/>
      <c r="CC25" s="432"/>
      <c r="CD25" s="154"/>
      <c r="CE25" s="403"/>
      <c r="CF25" s="403"/>
      <c r="CG25" s="403"/>
      <c r="CH25" s="403"/>
      <c r="CI25" s="403"/>
      <c r="CJ25" s="403"/>
      <c r="CK25" s="403"/>
      <c r="CL25" s="403"/>
      <c r="CM25" s="403"/>
      <c r="CN25" s="403"/>
      <c r="CO25" s="403"/>
      <c r="CP25" s="403"/>
      <c r="CQ25" s="403"/>
      <c r="CR25" s="403"/>
      <c r="CS25" s="40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39"/>
      <c r="C26" s="440"/>
      <c r="D26" s="441"/>
      <c r="E26" s="408" t="s">
        <v>161</v>
      </c>
      <c r="F26" s="409"/>
      <c r="G26" s="409"/>
      <c r="H26" s="409"/>
      <c r="I26" s="409"/>
      <c r="J26" s="409"/>
      <c r="K26" s="410"/>
      <c r="L26" s="388">
        <v>1</v>
      </c>
      <c r="M26" s="389"/>
      <c r="N26" s="389"/>
      <c r="O26" s="389"/>
      <c r="P26" s="411"/>
      <c r="Q26" s="388">
        <v>5530</v>
      </c>
      <c r="R26" s="389"/>
      <c r="S26" s="389"/>
      <c r="T26" s="389"/>
      <c r="U26" s="389"/>
      <c r="V26" s="411"/>
      <c r="W26" s="458"/>
      <c r="X26" s="440"/>
      <c r="Y26" s="441"/>
      <c r="Z26" s="408" t="s">
        <v>162</v>
      </c>
      <c r="AA26" s="475"/>
      <c r="AB26" s="475"/>
      <c r="AC26" s="475"/>
      <c r="AD26" s="475"/>
      <c r="AE26" s="475"/>
      <c r="AF26" s="475"/>
      <c r="AG26" s="476"/>
      <c r="AH26" s="388">
        <v>14</v>
      </c>
      <c r="AI26" s="389"/>
      <c r="AJ26" s="389"/>
      <c r="AK26" s="389"/>
      <c r="AL26" s="411"/>
      <c r="AM26" s="388">
        <v>25690</v>
      </c>
      <c r="AN26" s="389"/>
      <c r="AO26" s="389"/>
      <c r="AP26" s="389"/>
      <c r="AQ26" s="389"/>
      <c r="AR26" s="411"/>
      <c r="AS26" s="388">
        <v>1835</v>
      </c>
      <c r="AT26" s="389"/>
      <c r="AU26" s="389"/>
      <c r="AV26" s="389"/>
      <c r="AW26" s="389"/>
      <c r="AX26" s="390"/>
      <c r="AY26" s="433" t="s">
        <v>163</v>
      </c>
      <c r="AZ26" s="434"/>
      <c r="BA26" s="434"/>
      <c r="BB26" s="434"/>
      <c r="BC26" s="434"/>
      <c r="BD26" s="434"/>
      <c r="BE26" s="434"/>
      <c r="BF26" s="434"/>
      <c r="BG26" s="434"/>
      <c r="BH26" s="434"/>
      <c r="BI26" s="434"/>
      <c r="BJ26" s="434"/>
      <c r="BK26" s="434"/>
      <c r="BL26" s="434"/>
      <c r="BM26" s="435"/>
      <c r="BN26" s="405" t="s">
        <v>123</v>
      </c>
      <c r="BO26" s="406"/>
      <c r="BP26" s="406"/>
      <c r="BQ26" s="406"/>
      <c r="BR26" s="406"/>
      <c r="BS26" s="406"/>
      <c r="BT26" s="406"/>
      <c r="BU26" s="407"/>
      <c r="BV26" s="405" t="s">
        <v>123</v>
      </c>
      <c r="BW26" s="406"/>
      <c r="BX26" s="406"/>
      <c r="BY26" s="406"/>
      <c r="BZ26" s="406"/>
      <c r="CA26" s="406"/>
      <c r="CB26" s="406"/>
      <c r="CC26" s="407"/>
      <c r="CD26" s="154"/>
      <c r="CE26" s="403"/>
      <c r="CF26" s="403"/>
      <c r="CG26" s="403"/>
      <c r="CH26" s="403"/>
      <c r="CI26" s="403"/>
      <c r="CJ26" s="403"/>
      <c r="CK26" s="403"/>
      <c r="CL26" s="403"/>
      <c r="CM26" s="403"/>
      <c r="CN26" s="403"/>
      <c r="CO26" s="403"/>
      <c r="CP26" s="403"/>
      <c r="CQ26" s="403"/>
      <c r="CR26" s="403"/>
      <c r="CS26" s="40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39"/>
      <c r="C27" s="440"/>
      <c r="D27" s="441"/>
      <c r="E27" s="408" t="s">
        <v>164</v>
      </c>
      <c r="F27" s="409"/>
      <c r="G27" s="409"/>
      <c r="H27" s="409"/>
      <c r="I27" s="409"/>
      <c r="J27" s="409"/>
      <c r="K27" s="410"/>
      <c r="L27" s="388">
        <v>1</v>
      </c>
      <c r="M27" s="389"/>
      <c r="N27" s="389"/>
      <c r="O27" s="389"/>
      <c r="P27" s="411"/>
      <c r="Q27" s="388">
        <v>3450</v>
      </c>
      <c r="R27" s="389"/>
      <c r="S27" s="389"/>
      <c r="T27" s="389"/>
      <c r="U27" s="389"/>
      <c r="V27" s="411"/>
      <c r="W27" s="458"/>
      <c r="X27" s="440"/>
      <c r="Y27" s="441"/>
      <c r="Z27" s="408" t="s">
        <v>165</v>
      </c>
      <c r="AA27" s="409"/>
      <c r="AB27" s="409"/>
      <c r="AC27" s="409"/>
      <c r="AD27" s="409"/>
      <c r="AE27" s="409"/>
      <c r="AF27" s="409"/>
      <c r="AG27" s="410"/>
      <c r="AH27" s="388" t="s">
        <v>123</v>
      </c>
      <c r="AI27" s="389"/>
      <c r="AJ27" s="389"/>
      <c r="AK27" s="389"/>
      <c r="AL27" s="411"/>
      <c r="AM27" s="388" t="s">
        <v>123</v>
      </c>
      <c r="AN27" s="389"/>
      <c r="AO27" s="389"/>
      <c r="AP27" s="389"/>
      <c r="AQ27" s="389"/>
      <c r="AR27" s="411"/>
      <c r="AS27" s="388" t="s">
        <v>123</v>
      </c>
      <c r="AT27" s="389"/>
      <c r="AU27" s="389"/>
      <c r="AV27" s="389"/>
      <c r="AW27" s="389"/>
      <c r="AX27" s="390"/>
      <c r="AY27" s="412" t="s">
        <v>166</v>
      </c>
      <c r="AZ27" s="413"/>
      <c r="BA27" s="413"/>
      <c r="BB27" s="413"/>
      <c r="BC27" s="413"/>
      <c r="BD27" s="413"/>
      <c r="BE27" s="413"/>
      <c r="BF27" s="413"/>
      <c r="BG27" s="413"/>
      <c r="BH27" s="413"/>
      <c r="BI27" s="413"/>
      <c r="BJ27" s="413"/>
      <c r="BK27" s="413"/>
      <c r="BL27" s="413"/>
      <c r="BM27" s="414"/>
      <c r="BN27" s="415">
        <v>495288</v>
      </c>
      <c r="BO27" s="416"/>
      <c r="BP27" s="416"/>
      <c r="BQ27" s="416"/>
      <c r="BR27" s="416"/>
      <c r="BS27" s="416"/>
      <c r="BT27" s="416"/>
      <c r="BU27" s="417"/>
      <c r="BV27" s="415">
        <v>494622</v>
      </c>
      <c r="BW27" s="416"/>
      <c r="BX27" s="416"/>
      <c r="BY27" s="416"/>
      <c r="BZ27" s="416"/>
      <c r="CA27" s="416"/>
      <c r="CB27" s="416"/>
      <c r="CC27" s="417"/>
      <c r="CD27" s="156"/>
      <c r="CE27" s="403"/>
      <c r="CF27" s="403"/>
      <c r="CG27" s="403"/>
      <c r="CH27" s="403"/>
      <c r="CI27" s="403"/>
      <c r="CJ27" s="403"/>
      <c r="CK27" s="403"/>
      <c r="CL27" s="403"/>
      <c r="CM27" s="403"/>
      <c r="CN27" s="403"/>
      <c r="CO27" s="403"/>
      <c r="CP27" s="403"/>
      <c r="CQ27" s="403"/>
      <c r="CR27" s="403"/>
      <c r="CS27" s="40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39"/>
      <c r="C28" s="440"/>
      <c r="D28" s="441"/>
      <c r="E28" s="408" t="s">
        <v>167</v>
      </c>
      <c r="F28" s="409"/>
      <c r="G28" s="409"/>
      <c r="H28" s="409"/>
      <c r="I28" s="409"/>
      <c r="J28" s="409"/>
      <c r="K28" s="410"/>
      <c r="L28" s="388">
        <v>1</v>
      </c>
      <c r="M28" s="389"/>
      <c r="N28" s="389"/>
      <c r="O28" s="389"/>
      <c r="P28" s="411"/>
      <c r="Q28" s="388">
        <v>2620</v>
      </c>
      <c r="R28" s="389"/>
      <c r="S28" s="389"/>
      <c r="T28" s="389"/>
      <c r="U28" s="389"/>
      <c r="V28" s="411"/>
      <c r="W28" s="458"/>
      <c r="X28" s="440"/>
      <c r="Y28" s="441"/>
      <c r="Z28" s="408" t="s">
        <v>168</v>
      </c>
      <c r="AA28" s="409"/>
      <c r="AB28" s="409"/>
      <c r="AC28" s="409"/>
      <c r="AD28" s="409"/>
      <c r="AE28" s="409"/>
      <c r="AF28" s="409"/>
      <c r="AG28" s="410"/>
      <c r="AH28" s="388" t="s">
        <v>123</v>
      </c>
      <c r="AI28" s="389"/>
      <c r="AJ28" s="389"/>
      <c r="AK28" s="389"/>
      <c r="AL28" s="411"/>
      <c r="AM28" s="388" t="s">
        <v>123</v>
      </c>
      <c r="AN28" s="389"/>
      <c r="AO28" s="389"/>
      <c r="AP28" s="389"/>
      <c r="AQ28" s="389"/>
      <c r="AR28" s="411"/>
      <c r="AS28" s="388" t="s">
        <v>123</v>
      </c>
      <c r="AT28" s="389"/>
      <c r="AU28" s="389"/>
      <c r="AV28" s="389"/>
      <c r="AW28" s="389"/>
      <c r="AX28" s="390"/>
      <c r="AY28" s="394" t="s">
        <v>169</v>
      </c>
      <c r="AZ28" s="395"/>
      <c r="BA28" s="395"/>
      <c r="BB28" s="396"/>
      <c r="BC28" s="427" t="s">
        <v>170</v>
      </c>
      <c r="BD28" s="428"/>
      <c r="BE28" s="428"/>
      <c r="BF28" s="428"/>
      <c r="BG28" s="428"/>
      <c r="BH28" s="428"/>
      <c r="BI28" s="428"/>
      <c r="BJ28" s="428"/>
      <c r="BK28" s="428"/>
      <c r="BL28" s="428"/>
      <c r="BM28" s="429"/>
      <c r="BN28" s="430">
        <v>1600225</v>
      </c>
      <c r="BO28" s="431"/>
      <c r="BP28" s="431"/>
      <c r="BQ28" s="431"/>
      <c r="BR28" s="431"/>
      <c r="BS28" s="431"/>
      <c r="BT28" s="431"/>
      <c r="BU28" s="432"/>
      <c r="BV28" s="430">
        <v>1423038</v>
      </c>
      <c r="BW28" s="431"/>
      <c r="BX28" s="431"/>
      <c r="BY28" s="431"/>
      <c r="BZ28" s="431"/>
      <c r="CA28" s="431"/>
      <c r="CB28" s="431"/>
      <c r="CC28" s="432"/>
      <c r="CD28" s="154"/>
      <c r="CE28" s="403"/>
      <c r="CF28" s="403"/>
      <c r="CG28" s="403"/>
      <c r="CH28" s="403"/>
      <c r="CI28" s="403"/>
      <c r="CJ28" s="403"/>
      <c r="CK28" s="403"/>
      <c r="CL28" s="403"/>
      <c r="CM28" s="403"/>
      <c r="CN28" s="403"/>
      <c r="CO28" s="403"/>
      <c r="CP28" s="403"/>
      <c r="CQ28" s="403"/>
      <c r="CR28" s="403"/>
      <c r="CS28" s="40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39"/>
      <c r="C29" s="440"/>
      <c r="D29" s="441"/>
      <c r="E29" s="408" t="s">
        <v>171</v>
      </c>
      <c r="F29" s="409"/>
      <c r="G29" s="409"/>
      <c r="H29" s="409"/>
      <c r="I29" s="409"/>
      <c r="J29" s="409"/>
      <c r="K29" s="410"/>
      <c r="L29" s="388">
        <v>10</v>
      </c>
      <c r="M29" s="389"/>
      <c r="N29" s="389"/>
      <c r="O29" s="389"/>
      <c r="P29" s="411"/>
      <c r="Q29" s="388">
        <v>2370</v>
      </c>
      <c r="R29" s="389"/>
      <c r="S29" s="389"/>
      <c r="T29" s="389"/>
      <c r="U29" s="389"/>
      <c r="V29" s="411"/>
      <c r="W29" s="459"/>
      <c r="X29" s="460"/>
      <c r="Y29" s="461"/>
      <c r="Z29" s="408" t="s">
        <v>172</v>
      </c>
      <c r="AA29" s="409"/>
      <c r="AB29" s="409"/>
      <c r="AC29" s="409"/>
      <c r="AD29" s="409"/>
      <c r="AE29" s="409"/>
      <c r="AF29" s="409"/>
      <c r="AG29" s="410"/>
      <c r="AH29" s="388">
        <v>188</v>
      </c>
      <c r="AI29" s="389"/>
      <c r="AJ29" s="389"/>
      <c r="AK29" s="389"/>
      <c r="AL29" s="411"/>
      <c r="AM29" s="388">
        <v>547832</v>
      </c>
      <c r="AN29" s="389"/>
      <c r="AO29" s="389"/>
      <c r="AP29" s="389"/>
      <c r="AQ29" s="389"/>
      <c r="AR29" s="411"/>
      <c r="AS29" s="388">
        <v>2914</v>
      </c>
      <c r="AT29" s="389"/>
      <c r="AU29" s="389"/>
      <c r="AV29" s="389"/>
      <c r="AW29" s="389"/>
      <c r="AX29" s="390"/>
      <c r="AY29" s="397"/>
      <c r="AZ29" s="398"/>
      <c r="BA29" s="398"/>
      <c r="BB29" s="399"/>
      <c r="BC29" s="391" t="s">
        <v>173</v>
      </c>
      <c r="BD29" s="392"/>
      <c r="BE29" s="392"/>
      <c r="BF29" s="392"/>
      <c r="BG29" s="392"/>
      <c r="BH29" s="392"/>
      <c r="BI29" s="392"/>
      <c r="BJ29" s="392"/>
      <c r="BK29" s="392"/>
      <c r="BL29" s="392"/>
      <c r="BM29" s="393"/>
      <c r="BN29" s="405">
        <v>2372</v>
      </c>
      <c r="BO29" s="406"/>
      <c r="BP29" s="406"/>
      <c r="BQ29" s="406"/>
      <c r="BR29" s="406"/>
      <c r="BS29" s="406"/>
      <c r="BT29" s="406"/>
      <c r="BU29" s="407"/>
      <c r="BV29" s="405">
        <v>2367</v>
      </c>
      <c r="BW29" s="406"/>
      <c r="BX29" s="406"/>
      <c r="BY29" s="406"/>
      <c r="BZ29" s="406"/>
      <c r="CA29" s="406"/>
      <c r="CB29" s="406"/>
      <c r="CC29" s="407"/>
      <c r="CD29" s="156"/>
      <c r="CE29" s="403"/>
      <c r="CF29" s="403"/>
      <c r="CG29" s="403"/>
      <c r="CH29" s="403"/>
      <c r="CI29" s="403"/>
      <c r="CJ29" s="403"/>
      <c r="CK29" s="403"/>
      <c r="CL29" s="403"/>
      <c r="CM29" s="403"/>
      <c r="CN29" s="403"/>
      <c r="CO29" s="403"/>
      <c r="CP29" s="403"/>
      <c r="CQ29" s="403"/>
      <c r="CR29" s="403"/>
      <c r="CS29" s="40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42"/>
      <c r="C30" s="443"/>
      <c r="D30" s="444"/>
      <c r="E30" s="418"/>
      <c r="F30" s="419"/>
      <c r="G30" s="419"/>
      <c r="H30" s="419"/>
      <c r="I30" s="419"/>
      <c r="J30" s="419"/>
      <c r="K30" s="420"/>
      <c r="L30" s="421"/>
      <c r="M30" s="422"/>
      <c r="N30" s="422"/>
      <c r="O30" s="422"/>
      <c r="P30" s="423"/>
      <c r="Q30" s="421"/>
      <c r="R30" s="422"/>
      <c r="S30" s="422"/>
      <c r="T30" s="422"/>
      <c r="U30" s="422"/>
      <c r="V30" s="423"/>
      <c r="W30" s="424" t="s">
        <v>174</v>
      </c>
      <c r="X30" s="425"/>
      <c r="Y30" s="425"/>
      <c r="Z30" s="425"/>
      <c r="AA30" s="425"/>
      <c r="AB30" s="425"/>
      <c r="AC30" s="425"/>
      <c r="AD30" s="425"/>
      <c r="AE30" s="425"/>
      <c r="AF30" s="425"/>
      <c r="AG30" s="426"/>
      <c r="AH30" s="379">
        <v>96</v>
      </c>
      <c r="AI30" s="380"/>
      <c r="AJ30" s="380"/>
      <c r="AK30" s="380"/>
      <c r="AL30" s="380"/>
      <c r="AM30" s="380"/>
      <c r="AN30" s="380"/>
      <c r="AO30" s="380"/>
      <c r="AP30" s="380"/>
      <c r="AQ30" s="380"/>
      <c r="AR30" s="380"/>
      <c r="AS30" s="380"/>
      <c r="AT30" s="380"/>
      <c r="AU30" s="380"/>
      <c r="AV30" s="380"/>
      <c r="AW30" s="380"/>
      <c r="AX30" s="381"/>
      <c r="AY30" s="400"/>
      <c r="AZ30" s="401"/>
      <c r="BA30" s="401"/>
      <c r="BB30" s="402"/>
      <c r="BC30" s="382" t="s">
        <v>175</v>
      </c>
      <c r="BD30" s="383"/>
      <c r="BE30" s="383"/>
      <c r="BF30" s="383"/>
      <c r="BG30" s="383"/>
      <c r="BH30" s="383"/>
      <c r="BI30" s="383"/>
      <c r="BJ30" s="383"/>
      <c r="BK30" s="383"/>
      <c r="BL30" s="383"/>
      <c r="BM30" s="384"/>
      <c r="BN30" s="415">
        <v>995525</v>
      </c>
      <c r="BO30" s="416"/>
      <c r="BP30" s="416"/>
      <c r="BQ30" s="416"/>
      <c r="BR30" s="416"/>
      <c r="BS30" s="416"/>
      <c r="BT30" s="416"/>
      <c r="BU30" s="417"/>
      <c r="BV30" s="415">
        <v>993367</v>
      </c>
      <c r="BW30" s="416"/>
      <c r="BX30" s="416"/>
      <c r="BY30" s="416"/>
      <c r="BZ30" s="416"/>
      <c r="CA30" s="416"/>
      <c r="CB30" s="416"/>
      <c r="CC30" s="417"/>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7" t="s">
        <v>182</v>
      </c>
      <c r="D33" s="377"/>
      <c r="E33" s="378" t="s">
        <v>183</v>
      </c>
      <c r="F33" s="378"/>
      <c r="G33" s="378"/>
      <c r="H33" s="378"/>
      <c r="I33" s="378"/>
      <c r="J33" s="378"/>
      <c r="K33" s="378"/>
      <c r="L33" s="378"/>
      <c r="M33" s="378"/>
      <c r="N33" s="378"/>
      <c r="O33" s="378"/>
      <c r="P33" s="378"/>
      <c r="Q33" s="378"/>
      <c r="R33" s="378"/>
      <c r="S33" s="378"/>
      <c r="T33" s="169"/>
      <c r="U33" s="377" t="s">
        <v>182</v>
      </c>
      <c r="V33" s="377"/>
      <c r="W33" s="378" t="s">
        <v>183</v>
      </c>
      <c r="X33" s="378"/>
      <c r="Y33" s="378"/>
      <c r="Z33" s="378"/>
      <c r="AA33" s="378"/>
      <c r="AB33" s="378"/>
      <c r="AC33" s="378"/>
      <c r="AD33" s="378"/>
      <c r="AE33" s="378"/>
      <c r="AF33" s="378"/>
      <c r="AG33" s="378"/>
      <c r="AH33" s="378"/>
      <c r="AI33" s="378"/>
      <c r="AJ33" s="378"/>
      <c r="AK33" s="378"/>
      <c r="AL33" s="169"/>
      <c r="AM33" s="377" t="s">
        <v>182</v>
      </c>
      <c r="AN33" s="377"/>
      <c r="AO33" s="378" t="s">
        <v>183</v>
      </c>
      <c r="AP33" s="378"/>
      <c r="AQ33" s="378"/>
      <c r="AR33" s="378"/>
      <c r="AS33" s="378"/>
      <c r="AT33" s="378"/>
      <c r="AU33" s="378"/>
      <c r="AV33" s="378"/>
      <c r="AW33" s="378"/>
      <c r="AX33" s="378"/>
      <c r="AY33" s="378"/>
      <c r="AZ33" s="378"/>
      <c r="BA33" s="378"/>
      <c r="BB33" s="378"/>
      <c r="BC33" s="378"/>
      <c r="BD33" s="170"/>
      <c r="BE33" s="378" t="s">
        <v>184</v>
      </c>
      <c r="BF33" s="378"/>
      <c r="BG33" s="378" t="s">
        <v>185</v>
      </c>
      <c r="BH33" s="378"/>
      <c r="BI33" s="378"/>
      <c r="BJ33" s="378"/>
      <c r="BK33" s="378"/>
      <c r="BL33" s="378"/>
      <c r="BM33" s="378"/>
      <c r="BN33" s="378"/>
      <c r="BO33" s="378"/>
      <c r="BP33" s="378"/>
      <c r="BQ33" s="378"/>
      <c r="BR33" s="378"/>
      <c r="BS33" s="378"/>
      <c r="BT33" s="378"/>
      <c r="BU33" s="378"/>
      <c r="BV33" s="170"/>
      <c r="BW33" s="377" t="s">
        <v>184</v>
      </c>
      <c r="BX33" s="377"/>
      <c r="BY33" s="378" t="s">
        <v>186</v>
      </c>
      <c r="BZ33" s="378"/>
      <c r="CA33" s="378"/>
      <c r="CB33" s="378"/>
      <c r="CC33" s="378"/>
      <c r="CD33" s="378"/>
      <c r="CE33" s="378"/>
      <c r="CF33" s="378"/>
      <c r="CG33" s="378"/>
      <c r="CH33" s="378"/>
      <c r="CI33" s="378"/>
      <c r="CJ33" s="378"/>
      <c r="CK33" s="378"/>
      <c r="CL33" s="378"/>
      <c r="CM33" s="378"/>
      <c r="CN33" s="169"/>
      <c r="CO33" s="377" t="s">
        <v>182</v>
      </c>
      <c r="CP33" s="377"/>
      <c r="CQ33" s="378" t="s">
        <v>187</v>
      </c>
      <c r="CR33" s="378"/>
      <c r="CS33" s="378"/>
      <c r="CT33" s="378"/>
      <c r="CU33" s="378"/>
      <c r="CV33" s="378"/>
      <c r="CW33" s="378"/>
      <c r="CX33" s="378"/>
      <c r="CY33" s="378"/>
      <c r="CZ33" s="378"/>
      <c r="DA33" s="378"/>
      <c r="DB33" s="378"/>
      <c r="DC33" s="378"/>
      <c r="DD33" s="378"/>
      <c r="DE33" s="378"/>
      <c r="DF33" s="169"/>
      <c r="DG33" s="378" t="s">
        <v>188</v>
      </c>
      <c r="DH33" s="378"/>
      <c r="DI33" s="171"/>
      <c r="DJ33" s="139"/>
      <c r="DK33" s="139"/>
      <c r="DL33" s="139"/>
      <c r="DM33" s="139"/>
      <c r="DN33" s="139"/>
      <c r="DO33" s="139"/>
    </row>
    <row r="34" spans="1:119" ht="32.25" customHeight="1" x14ac:dyDescent="0.15">
      <c r="A34" s="140"/>
      <c r="B34" s="166"/>
      <c r="C34" s="375">
        <f>IF(E34="","",1)</f>
        <v>1</v>
      </c>
      <c r="D34" s="375"/>
      <c r="E34" s="376" t="str">
        <f>IF('各会計、関係団体の財政状況及び健全化判断比率'!B7="","",'各会計、関係団体の財政状況及び健全化判断比率'!B7)</f>
        <v>一般会計</v>
      </c>
      <c r="F34" s="376"/>
      <c r="G34" s="376"/>
      <c r="H34" s="376"/>
      <c r="I34" s="376"/>
      <c r="J34" s="376"/>
      <c r="K34" s="376"/>
      <c r="L34" s="376"/>
      <c r="M34" s="376"/>
      <c r="N34" s="376"/>
      <c r="O34" s="376"/>
      <c r="P34" s="376"/>
      <c r="Q34" s="376"/>
      <c r="R34" s="376"/>
      <c r="S34" s="376"/>
      <c r="T34" s="167"/>
      <c r="U34" s="375">
        <f>IF(W34="","",MAX(C34:D43)+1)</f>
        <v>2</v>
      </c>
      <c r="V34" s="375"/>
      <c r="W34" s="376" t="str">
        <f>IF('各会計、関係団体の財政状況及び健全化判断比率'!B28="","",'各会計、関係団体の財政状況及び健全化判断比率'!B28)</f>
        <v>国民健康保険特別会計</v>
      </c>
      <c r="X34" s="376"/>
      <c r="Y34" s="376"/>
      <c r="Z34" s="376"/>
      <c r="AA34" s="376"/>
      <c r="AB34" s="376"/>
      <c r="AC34" s="376"/>
      <c r="AD34" s="376"/>
      <c r="AE34" s="376"/>
      <c r="AF34" s="376"/>
      <c r="AG34" s="376"/>
      <c r="AH34" s="376"/>
      <c r="AI34" s="376"/>
      <c r="AJ34" s="376"/>
      <c r="AK34" s="376"/>
      <c r="AL34" s="167"/>
      <c r="AM34" s="375">
        <f>IF(AO34="","",MAX(C34:D43,U34:V43)+1)</f>
        <v>6</v>
      </c>
      <c r="AN34" s="375"/>
      <c r="AO34" s="376" t="str">
        <f>IF('各会計、関係団体の財政状況及び健全化判断比率'!B32="","",'各会計、関係団体の財政状況及び健全化判断比率'!B32)</f>
        <v>水道事業会計</v>
      </c>
      <c r="AP34" s="376"/>
      <c r="AQ34" s="376"/>
      <c r="AR34" s="376"/>
      <c r="AS34" s="376"/>
      <c r="AT34" s="376"/>
      <c r="AU34" s="376"/>
      <c r="AV34" s="376"/>
      <c r="AW34" s="376"/>
      <c r="AX34" s="376"/>
      <c r="AY34" s="376"/>
      <c r="AZ34" s="376"/>
      <c r="BA34" s="376"/>
      <c r="BB34" s="376"/>
      <c r="BC34" s="376"/>
      <c r="BD34" s="167"/>
      <c r="BE34" s="375">
        <f>IF(BG34="","",MAX(C34:D43,U34:V43,AM34:AN43)+1)</f>
        <v>7</v>
      </c>
      <c r="BF34" s="375"/>
      <c r="BG34" s="376" t="str">
        <f>IF('各会計、関係団体の財政状況及び健全化判断比率'!B33="","",'各会計、関係団体の財政状況及び健全化判断比率'!B33)</f>
        <v>漁業集落排水事業特別会計</v>
      </c>
      <c r="BH34" s="376"/>
      <c r="BI34" s="376"/>
      <c r="BJ34" s="376"/>
      <c r="BK34" s="376"/>
      <c r="BL34" s="376"/>
      <c r="BM34" s="376"/>
      <c r="BN34" s="376"/>
      <c r="BO34" s="376"/>
      <c r="BP34" s="376"/>
      <c r="BQ34" s="376"/>
      <c r="BR34" s="376"/>
      <c r="BS34" s="376"/>
      <c r="BT34" s="376"/>
      <c r="BU34" s="376"/>
      <c r="BV34" s="167"/>
      <c r="BW34" s="375">
        <f>IF(BY34="","",MAX(C34:D43,U34:V43,AM34:AN43,BE34:BF43)+1)</f>
        <v>8</v>
      </c>
      <c r="BX34" s="375"/>
      <c r="BY34" s="376" t="str">
        <f>IF('各会計、関係団体の財政状況及び健全化判断比率'!B68="","",'各会計、関係団体の財政状況及び健全化判断比率'!B68)</f>
        <v>知多南部消防組合</v>
      </c>
      <c r="BZ34" s="376"/>
      <c r="CA34" s="376"/>
      <c r="CB34" s="376"/>
      <c r="CC34" s="376"/>
      <c r="CD34" s="376"/>
      <c r="CE34" s="376"/>
      <c r="CF34" s="376"/>
      <c r="CG34" s="376"/>
      <c r="CH34" s="376"/>
      <c r="CI34" s="376"/>
      <c r="CJ34" s="376"/>
      <c r="CK34" s="376"/>
      <c r="CL34" s="376"/>
      <c r="CM34" s="376"/>
      <c r="CN34" s="167"/>
      <c r="CO34" s="375" t="str">
        <f>IF(CQ34="","",MAX(C34:D43,U34:V43,AM34:AN43,BE34:BF43,BW34:BX43)+1)</f>
        <v/>
      </c>
      <c r="CP34" s="375"/>
      <c r="CQ34" s="376" t="str">
        <f>IF('各会計、関係団体の財政状況及び健全化判断比率'!BS7="","",'各会計、関係団体の財政状況及び健全化判断比率'!BS7)</f>
        <v/>
      </c>
      <c r="CR34" s="376"/>
      <c r="CS34" s="376"/>
      <c r="CT34" s="376"/>
      <c r="CU34" s="376"/>
      <c r="CV34" s="376"/>
      <c r="CW34" s="376"/>
      <c r="CX34" s="376"/>
      <c r="CY34" s="376"/>
      <c r="CZ34" s="376"/>
      <c r="DA34" s="376"/>
      <c r="DB34" s="376"/>
      <c r="DC34" s="376"/>
      <c r="DD34" s="376"/>
      <c r="DE34" s="376"/>
      <c r="DF34" s="164"/>
      <c r="DG34" s="374" t="str">
        <f>IF('各会計、関係団体の財政状況及び健全化判断比率'!BR7="","",'各会計、関係団体の財政状況及び健全化判断比率'!BR7)</f>
        <v/>
      </c>
      <c r="DH34" s="374"/>
      <c r="DI34" s="171"/>
      <c r="DJ34" s="139"/>
      <c r="DK34" s="139"/>
      <c r="DL34" s="139"/>
      <c r="DM34" s="139"/>
      <c r="DN34" s="139"/>
      <c r="DO34" s="139"/>
    </row>
    <row r="35" spans="1:119" ht="32.25" customHeight="1" x14ac:dyDescent="0.15">
      <c r="A35" s="140"/>
      <c r="B35" s="166"/>
      <c r="C35" s="375" t="str">
        <f>IF(E35="","",C34+1)</f>
        <v/>
      </c>
      <c r="D35" s="375"/>
      <c r="E35" s="376" t="str">
        <f>IF('各会計、関係団体の財政状況及び健全化判断比率'!B8="","",'各会計、関係団体の財政状況及び健全化判断比率'!B8)</f>
        <v/>
      </c>
      <c r="F35" s="376"/>
      <c r="G35" s="376"/>
      <c r="H35" s="376"/>
      <c r="I35" s="376"/>
      <c r="J35" s="376"/>
      <c r="K35" s="376"/>
      <c r="L35" s="376"/>
      <c r="M35" s="376"/>
      <c r="N35" s="376"/>
      <c r="O35" s="376"/>
      <c r="P35" s="376"/>
      <c r="Q35" s="376"/>
      <c r="R35" s="376"/>
      <c r="S35" s="376"/>
      <c r="T35" s="167"/>
      <c r="U35" s="375">
        <f>IF(W35="","",U34+1)</f>
        <v>3</v>
      </c>
      <c r="V35" s="375"/>
      <c r="W35" s="376" t="str">
        <f>IF('各会計、関係団体の財政状況及び健全化判断比率'!B29="","",'各会計、関係団体の財政状況及び健全化判断比率'!B29)</f>
        <v>介護保険特別会計</v>
      </c>
      <c r="X35" s="376"/>
      <c r="Y35" s="376"/>
      <c r="Z35" s="376"/>
      <c r="AA35" s="376"/>
      <c r="AB35" s="376"/>
      <c r="AC35" s="376"/>
      <c r="AD35" s="376"/>
      <c r="AE35" s="376"/>
      <c r="AF35" s="376"/>
      <c r="AG35" s="376"/>
      <c r="AH35" s="376"/>
      <c r="AI35" s="376"/>
      <c r="AJ35" s="376"/>
      <c r="AK35" s="376"/>
      <c r="AL35" s="167"/>
      <c r="AM35" s="375" t="str">
        <f t="shared" ref="AM35:AM43" si="0">IF(AO35="","",AM34+1)</f>
        <v/>
      </c>
      <c r="AN35" s="375"/>
      <c r="AO35" s="376"/>
      <c r="AP35" s="376"/>
      <c r="AQ35" s="376"/>
      <c r="AR35" s="376"/>
      <c r="AS35" s="376"/>
      <c r="AT35" s="376"/>
      <c r="AU35" s="376"/>
      <c r="AV35" s="376"/>
      <c r="AW35" s="376"/>
      <c r="AX35" s="376"/>
      <c r="AY35" s="376"/>
      <c r="AZ35" s="376"/>
      <c r="BA35" s="376"/>
      <c r="BB35" s="376"/>
      <c r="BC35" s="376"/>
      <c r="BD35" s="167"/>
      <c r="BE35" s="375" t="str">
        <f t="shared" ref="BE35:BE43" si="1">IF(BG35="","",BE34+1)</f>
        <v/>
      </c>
      <c r="BF35" s="375"/>
      <c r="BG35" s="376"/>
      <c r="BH35" s="376"/>
      <c r="BI35" s="376"/>
      <c r="BJ35" s="376"/>
      <c r="BK35" s="376"/>
      <c r="BL35" s="376"/>
      <c r="BM35" s="376"/>
      <c r="BN35" s="376"/>
      <c r="BO35" s="376"/>
      <c r="BP35" s="376"/>
      <c r="BQ35" s="376"/>
      <c r="BR35" s="376"/>
      <c r="BS35" s="376"/>
      <c r="BT35" s="376"/>
      <c r="BU35" s="376"/>
      <c r="BV35" s="167"/>
      <c r="BW35" s="375">
        <f t="shared" ref="BW35:BW43" si="2">IF(BY35="","",BW34+1)</f>
        <v>9</v>
      </c>
      <c r="BX35" s="375"/>
      <c r="BY35" s="376" t="str">
        <f>IF('各会計、関係団体の財政状況及び健全化判断比率'!B69="","",'各会計、関係団体の財政状況及び健全化判断比率'!B69)</f>
        <v>知多南部衛生組合</v>
      </c>
      <c r="BZ35" s="376"/>
      <c r="CA35" s="376"/>
      <c r="CB35" s="376"/>
      <c r="CC35" s="376"/>
      <c r="CD35" s="376"/>
      <c r="CE35" s="376"/>
      <c r="CF35" s="376"/>
      <c r="CG35" s="376"/>
      <c r="CH35" s="376"/>
      <c r="CI35" s="376"/>
      <c r="CJ35" s="376"/>
      <c r="CK35" s="376"/>
      <c r="CL35" s="376"/>
      <c r="CM35" s="376"/>
      <c r="CN35" s="167"/>
      <c r="CO35" s="375" t="str">
        <f t="shared" ref="CO35:CO43" si="3">IF(CQ35="","",CO34+1)</f>
        <v/>
      </c>
      <c r="CP35" s="375"/>
      <c r="CQ35" s="376" t="str">
        <f>IF('各会計、関係団体の財政状況及び健全化判断比率'!BS8="","",'各会計、関係団体の財政状況及び健全化判断比率'!BS8)</f>
        <v/>
      </c>
      <c r="CR35" s="376"/>
      <c r="CS35" s="376"/>
      <c r="CT35" s="376"/>
      <c r="CU35" s="376"/>
      <c r="CV35" s="376"/>
      <c r="CW35" s="376"/>
      <c r="CX35" s="376"/>
      <c r="CY35" s="376"/>
      <c r="CZ35" s="376"/>
      <c r="DA35" s="376"/>
      <c r="DB35" s="376"/>
      <c r="DC35" s="376"/>
      <c r="DD35" s="376"/>
      <c r="DE35" s="376"/>
      <c r="DF35" s="164"/>
      <c r="DG35" s="374" t="str">
        <f>IF('各会計、関係団体の財政状況及び健全化判断比率'!BR8="","",'各会計、関係団体の財政状況及び健全化判断比率'!BR8)</f>
        <v/>
      </c>
      <c r="DH35" s="374"/>
      <c r="DI35" s="171"/>
      <c r="DJ35" s="139"/>
      <c r="DK35" s="139"/>
      <c r="DL35" s="139"/>
      <c r="DM35" s="139"/>
      <c r="DN35" s="139"/>
      <c r="DO35" s="139"/>
    </row>
    <row r="36" spans="1:119" ht="32.25" customHeight="1" x14ac:dyDescent="0.15">
      <c r="A36" s="140"/>
      <c r="B36" s="166"/>
      <c r="C36" s="375" t="str">
        <f>IF(E36="","",C35+1)</f>
        <v/>
      </c>
      <c r="D36" s="375"/>
      <c r="E36" s="376" t="str">
        <f>IF('各会計、関係団体の財政状況及び健全化判断比率'!B9="","",'各会計、関係団体の財政状況及び健全化判断比率'!B9)</f>
        <v/>
      </c>
      <c r="F36" s="376"/>
      <c r="G36" s="376"/>
      <c r="H36" s="376"/>
      <c r="I36" s="376"/>
      <c r="J36" s="376"/>
      <c r="K36" s="376"/>
      <c r="L36" s="376"/>
      <c r="M36" s="376"/>
      <c r="N36" s="376"/>
      <c r="O36" s="376"/>
      <c r="P36" s="376"/>
      <c r="Q36" s="376"/>
      <c r="R36" s="376"/>
      <c r="S36" s="376"/>
      <c r="T36" s="167"/>
      <c r="U36" s="375">
        <f t="shared" ref="U36:U43" si="4">IF(W36="","",U35+1)</f>
        <v>4</v>
      </c>
      <c r="V36" s="375"/>
      <c r="W36" s="376" t="str">
        <f>IF('各会計、関係団体の財政状況及び健全化判断比率'!B30="","",'各会計、関係団体の財政状況及び健全化判断比率'!B30)</f>
        <v>後期高齢者医療特別会計</v>
      </c>
      <c r="X36" s="376"/>
      <c r="Y36" s="376"/>
      <c r="Z36" s="376"/>
      <c r="AA36" s="376"/>
      <c r="AB36" s="376"/>
      <c r="AC36" s="376"/>
      <c r="AD36" s="376"/>
      <c r="AE36" s="376"/>
      <c r="AF36" s="376"/>
      <c r="AG36" s="376"/>
      <c r="AH36" s="376"/>
      <c r="AI36" s="376"/>
      <c r="AJ36" s="376"/>
      <c r="AK36" s="376"/>
      <c r="AL36" s="167"/>
      <c r="AM36" s="375" t="str">
        <f t="shared" si="0"/>
        <v/>
      </c>
      <c r="AN36" s="375"/>
      <c r="AO36" s="376"/>
      <c r="AP36" s="376"/>
      <c r="AQ36" s="376"/>
      <c r="AR36" s="376"/>
      <c r="AS36" s="376"/>
      <c r="AT36" s="376"/>
      <c r="AU36" s="376"/>
      <c r="AV36" s="376"/>
      <c r="AW36" s="376"/>
      <c r="AX36" s="376"/>
      <c r="AY36" s="376"/>
      <c r="AZ36" s="376"/>
      <c r="BA36" s="376"/>
      <c r="BB36" s="376"/>
      <c r="BC36" s="376"/>
      <c r="BD36" s="167"/>
      <c r="BE36" s="375" t="str">
        <f t="shared" si="1"/>
        <v/>
      </c>
      <c r="BF36" s="375"/>
      <c r="BG36" s="376"/>
      <c r="BH36" s="376"/>
      <c r="BI36" s="376"/>
      <c r="BJ36" s="376"/>
      <c r="BK36" s="376"/>
      <c r="BL36" s="376"/>
      <c r="BM36" s="376"/>
      <c r="BN36" s="376"/>
      <c r="BO36" s="376"/>
      <c r="BP36" s="376"/>
      <c r="BQ36" s="376"/>
      <c r="BR36" s="376"/>
      <c r="BS36" s="376"/>
      <c r="BT36" s="376"/>
      <c r="BU36" s="376"/>
      <c r="BV36" s="167"/>
      <c r="BW36" s="375">
        <f t="shared" si="2"/>
        <v>10</v>
      </c>
      <c r="BX36" s="375"/>
      <c r="BY36" s="376" t="str">
        <f>IF('各会計、関係団体の財政状況及び健全化判断比率'!B70="","",'各会計、関係団体の財政状況及び健全化判断比率'!B70)</f>
        <v>愛知県市町村職員退職手当組合</v>
      </c>
      <c r="BZ36" s="376"/>
      <c r="CA36" s="376"/>
      <c r="CB36" s="376"/>
      <c r="CC36" s="376"/>
      <c r="CD36" s="376"/>
      <c r="CE36" s="376"/>
      <c r="CF36" s="376"/>
      <c r="CG36" s="376"/>
      <c r="CH36" s="376"/>
      <c r="CI36" s="376"/>
      <c r="CJ36" s="376"/>
      <c r="CK36" s="376"/>
      <c r="CL36" s="376"/>
      <c r="CM36" s="376"/>
      <c r="CN36" s="167"/>
      <c r="CO36" s="375" t="str">
        <f t="shared" si="3"/>
        <v/>
      </c>
      <c r="CP36" s="375"/>
      <c r="CQ36" s="376" t="str">
        <f>IF('各会計、関係団体の財政状況及び健全化判断比率'!BS9="","",'各会計、関係団体の財政状況及び健全化判断比率'!BS9)</f>
        <v/>
      </c>
      <c r="CR36" s="376"/>
      <c r="CS36" s="376"/>
      <c r="CT36" s="376"/>
      <c r="CU36" s="376"/>
      <c r="CV36" s="376"/>
      <c r="CW36" s="376"/>
      <c r="CX36" s="376"/>
      <c r="CY36" s="376"/>
      <c r="CZ36" s="376"/>
      <c r="DA36" s="376"/>
      <c r="DB36" s="376"/>
      <c r="DC36" s="376"/>
      <c r="DD36" s="376"/>
      <c r="DE36" s="376"/>
      <c r="DF36" s="164"/>
      <c r="DG36" s="374" t="str">
        <f>IF('各会計、関係団体の財政状況及び健全化判断比率'!BR9="","",'各会計、関係団体の財政状況及び健全化判断比率'!BR9)</f>
        <v/>
      </c>
      <c r="DH36" s="374"/>
      <c r="DI36" s="171"/>
      <c r="DJ36" s="139"/>
      <c r="DK36" s="139"/>
      <c r="DL36" s="139"/>
      <c r="DM36" s="139"/>
      <c r="DN36" s="139"/>
      <c r="DO36" s="139"/>
    </row>
    <row r="37" spans="1:119" ht="32.25" customHeight="1" x14ac:dyDescent="0.15">
      <c r="A37" s="140"/>
      <c r="B37" s="166"/>
      <c r="C37" s="375" t="str">
        <f>IF(E37="","",C36+1)</f>
        <v/>
      </c>
      <c r="D37" s="375"/>
      <c r="E37" s="376" t="str">
        <f>IF('各会計、関係団体の財政状況及び健全化判断比率'!B10="","",'各会計、関係団体の財政状況及び健全化判断比率'!B10)</f>
        <v/>
      </c>
      <c r="F37" s="376"/>
      <c r="G37" s="376"/>
      <c r="H37" s="376"/>
      <c r="I37" s="376"/>
      <c r="J37" s="376"/>
      <c r="K37" s="376"/>
      <c r="L37" s="376"/>
      <c r="M37" s="376"/>
      <c r="N37" s="376"/>
      <c r="O37" s="376"/>
      <c r="P37" s="376"/>
      <c r="Q37" s="376"/>
      <c r="R37" s="376"/>
      <c r="S37" s="376"/>
      <c r="T37" s="167"/>
      <c r="U37" s="375">
        <f t="shared" si="4"/>
        <v>5</v>
      </c>
      <c r="V37" s="375"/>
      <c r="W37" s="376" t="str">
        <f>IF('各会計、関係団体の財政状況及び健全化判断比率'!B31="","",'各会計、関係団体の財政状況及び健全化判断比率'!B31)</f>
        <v>師崎港駐車場事業特別会計</v>
      </c>
      <c r="X37" s="376"/>
      <c r="Y37" s="376"/>
      <c r="Z37" s="376"/>
      <c r="AA37" s="376"/>
      <c r="AB37" s="376"/>
      <c r="AC37" s="376"/>
      <c r="AD37" s="376"/>
      <c r="AE37" s="376"/>
      <c r="AF37" s="376"/>
      <c r="AG37" s="376"/>
      <c r="AH37" s="376"/>
      <c r="AI37" s="376"/>
      <c r="AJ37" s="376"/>
      <c r="AK37" s="376"/>
      <c r="AL37" s="167"/>
      <c r="AM37" s="375" t="str">
        <f t="shared" si="0"/>
        <v/>
      </c>
      <c r="AN37" s="375"/>
      <c r="AO37" s="376"/>
      <c r="AP37" s="376"/>
      <c r="AQ37" s="376"/>
      <c r="AR37" s="376"/>
      <c r="AS37" s="376"/>
      <c r="AT37" s="376"/>
      <c r="AU37" s="376"/>
      <c r="AV37" s="376"/>
      <c r="AW37" s="376"/>
      <c r="AX37" s="376"/>
      <c r="AY37" s="376"/>
      <c r="AZ37" s="376"/>
      <c r="BA37" s="376"/>
      <c r="BB37" s="376"/>
      <c r="BC37" s="376"/>
      <c r="BD37" s="167"/>
      <c r="BE37" s="375" t="str">
        <f t="shared" si="1"/>
        <v/>
      </c>
      <c r="BF37" s="375"/>
      <c r="BG37" s="376"/>
      <c r="BH37" s="376"/>
      <c r="BI37" s="376"/>
      <c r="BJ37" s="376"/>
      <c r="BK37" s="376"/>
      <c r="BL37" s="376"/>
      <c r="BM37" s="376"/>
      <c r="BN37" s="376"/>
      <c r="BO37" s="376"/>
      <c r="BP37" s="376"/>
      <c r="BQ37" s="376"/>
      <c r="BR37" s="376"/>
      <c r="BS37" s="376"/>
      <c r="BT37" s="376"/>
      <c r="BU37" s="376"/>
      <c r="BV37" s="167"/>
      <c r="BW37" s="375">
        <f t="shared" si="2"/>
        <v>11</v>
      </c>
      <c r="BX37" s="375"/>
      <c r="BY37" s="376" t="str">
        <f>IF('各会計、関係団体の財政状況及び健全化判断比率'!B71="","",'各会計、関係団体の財政状況及び健全化判断比率'!B71)</f>
        <v>愛知県後期高齢者医療広域連合（一般会計）</v>
      </c>
      <c r="BZ37" s="376"/>
      <c r="CA37" s="376"/>
      <c r="CB37" s="376"/>
      <c r="CC37" s="376"/>
      <c r="CD37" s="376"/>
      <c r="CE37" s="376"/>
      <c r="CF37" s="376"/>
      <c r="CG37" s="376"/>
      <c r="CH37" s="376"/>
      <c r="CI37" s="376"/>
      <c r="CJ37" s="376"/>
      <c r="CK37" s="376"/>
      <c r="CL37" s="376"/>
      <c r="CM37" s="376"/>
      <c r="CN37" s="167"/>
      <c r="CO37" s="375" t="str">
        <f t="shared" si="3"/>
        <v/>
      </c>
      <c r="CP37" s="375"/>
      <c r="CQ37" s="376" t="str">
        <f>IF('各会計、関係団体の財政状況及び健全化判断比率'!BS10="","",'各会計、関係団体の財政状況及び健全化判断比率'!BS10)</f>
        <v/>
      </c>
      <c r="CR37" s="376"/>
      <c r="CS37" s="376"/>
      <c r="CT37" s="376"/>
      <c r="CU37" s="376"/>
      <c r="CV37" s="376"/>
      <c r="CW37" s="376"/>
      <c r="CX37" s="376"/>
      <c r="CY37" s="376"/>
      <c r="CZ37" s="376"/>
      <c r="DA37" s="376"/>
      <c r="DB37" s="376"/>
      <c r="DC37" s="376"/>
      <c r="DD37" s="376"/>
      <c r="DE37" s="376"/>
      <c r="DF37" s="164"/>
      <c r="DG37" s="374" t="str">
        <f>IF('各会計、関係団体の財政状況及び健全化判断比率'!BR10="","",'各会計、関係団体の財政状況及び健全化判断比率'!BR10)</f>
        <v/>
      </c>
      <c r="DH37" s="374"/>
      <c r="DI37" s="171"/>
      <c r="DJ37" s="139"/>
      <c r="DK37" s="139"/>
      <c r="DL37" s="139"/>
      <c r="DM37" s="139"/>
      <c r="DN37" s="139"/>
      <c r="DO37" s="139"/>
    </row>
    <row r="38" spans="1:119" ht="32.25" customHeight="1" x14ac:dyDescent="0.15">
      <c r="A38" s="140"/>
      <c r="B38" s="166"/>
      <c r="C38" s="375" t="str">
        <f t="shared" ref="C38:C43" si="5">IF(E38="","",C37+1)</f>
        <v/>
      </c>
      <c r="D38" s="375"/>
      <c r="E38" s="376" t="str">
        <f>IF('各会計、関係団体の財政状況及び健全化判断比率'!B11="","",'各会計、関係団体の財政状況及び健全化判断比率'!B11)</f>
        <v/>
      </c>
      <c r="F38" s="376"/>
      <c r="G38" s="376"/>
      <c r="H38" s="376"/>
      <c r="I38" s="376"/>
      <c r="J38" s="376"/>
      <c r="K38" s="376"/>
      <c r="L38" s="376"/>
      <c r="M38" s="376"/>
      <c r="N38" s="376"/>
      <c r="O38" s="376"/>
      <c r="P38" s="376"/>
      <c r="Q38" s="376"/>
      <c r="R38" s="376"/>
      <c r="S38" s="376"/>
      <c r="T38" s="167"/>
      <c r="U38" s="375" t="str">
        <f t="shared" si="4"/>
        <v/>
      </c>
      <c r="V38" s="375"/>
      <c r="W38" s="376"/>
      <c r="X38" s="376"/>
      <c r="Y38" s="376"/>
      <c r="Z38" s="376"/>
      <c r="AA38" s="376"/>
      <c r="AB38" s="376"/>
      <c r="AC38" s="376"/>
      <c r="AD38" s="376"/>
      <c r="AE38" s="376"/>
      <c r="AF38" s="376"/>
      <c r="AG38" s="376"/>
      <c r="AH38" s="376"/>
      <c r="AI38" s="376"/>
      <c r="AJ38" s="376"/>
      <c r="AK38" s="376"/>
      <c r="AL38" s="167"/>
      <c r="AM38" s="375" t="str">
        <f t="shared" si="0"/>
        <v/>
      </c>
      <c r="AN38" s="375"/>
      <c r="AO38" s="376"/>
      <c r="AP38" s="376"/>
      <c r="AQ38" s="376"/>
      <c r="AR38" s="376"/>
      <c r="AS38" s="376"/>
      <c r="AT38" s="376"/>
      <c r="AU38" s="376"/>
      <c r="AV38" s="376"/>
      <c r="AW38" s="376"/>
      <c r="AX38" s="376"/>
      <c r="AY38" s="376"/>
      <c r="AZ38" s="376"/>
      <c r="BA38" s="376"/>
      <c r="BB38" s="376"/>
      <c r="BC38" s="376"/>
      <c r="BD38" s="167"/>
      <c r="BE38" s="375" t="str">
        <f t="shared" si="1"/>
        <v/>
      </c>
      <c r="BF38" s="375"/>
      <c r="BG38" s="376"/>
      <c r="BH38" s="376"/>
      <c r="BI38" s="376"/>
      <c r="BJ38" s="376"/>
      <c r="BK38" s="376"/>
      <c r="BL38" s="376"/>
      <c r="BM38" s="376"/>
      <c r="BN38" s="376"/>
      <c r="BO38" s="376"/>
      <c r="BP38" s="376"/>
      <c r="BQ38" s="376"/>
      <c r="BR38" s="376"/>
      <c r="BS38" s="376"/>
      <c r="BT38" s="376"/>
      <c r="BU38" s="376"/>
      <c r="BV38" s="167"/>
      <c r="BW38" s="375">
        <f t="shared" si="2"/>
        <v>12</v>
      </c>
      <c r="BX38" s="375"/>
      <c r="BY38" s="376" t="str">
        <f>IF('各会計、関係団体の財政状況及び健全化判断比率'!B72="","",'各会計、関係団体の財政状況及び健全化判断比率'!B72)</f>
        <v>愛知県後期高齢者医療広域連合（後期高齢者特別会計）</v>
      </c>
      <c r="BZ38" s="376"/>
      <c r="CA38" s="376"/>
      <c r="CB38" s="376"/>
      <c r="CC38" s="376"/>
      <c r="CD38" s="376"/>
      <c r="CE38" s="376"/>
      <c r="CF38" s="376"/>
      <c r="CG38" s="376"/>
      <c r="CH38" s="376"/>
      <c r="CI38" s="376"/>
      <c r="CJ38" s="376"/>
      <c r="CK38" s="376"/>
      <c r="CL38" s="376"/>
      <c r="CM38" s="376"/>
      <c r="CN38" s="167"/>
      <c r="CO38" s="375" t="str">
        <f t="shared" si="3"/>
        <v/>
      </c>
      <c r="CP38" s="375"/>
      <c r="CQ38" s="376" t="str">
        <f>IF('各会計、関係団体の財政状況及び健全化判断比率'!BS11="","",'各会計、関係団体の財政状況及び健全化判断比率'!BS11)</f>
        <v/>
      </c>
      <c r="CR38" s="376"/>
      <c r="CS38" s="376"/>
      <c r="CT38" s="376"/>
      <c r="CU38" s="376"/>
      <c r="CV38" s="376"/>
      <c r="CW38" s="376"/>
      <c r="CX38" s="376"/>
      <c r="CY38" s="376"/>
      <c r="CZ38" s="376"/>
      <c r="DA38" s="376"/>
      <c r="DB38" s="376"/>
      <c r="DC38" s="376"/>
      <c r="DD38" s="376"/>
      <c r="DE38" s="376"/>
      <c r="DF38" s="164"/>
      <c r="DG38" s="374" t="str">
        <f>IF('各会計、関係団体の財政状況及び健全化判断比率'!BR11="","",'各会計、関係団体の財政状況及び健全化判断比率'!BR11)</f>
        <v/>
      </c>
      <c r="DH38" s="374"/>
      <c r="DI38" s="171"/>
      <c r="DJ38" s="139"/>
      <c r="DK38" s="139"/>
      <c r="DL38" s="139"/>
      <c r="DM38" s="139"/>
      <c r="DN38" s="139"/>
      <c r="DO38" s="139"/>
    </row>
    <row r="39" spans="1:119" ht="32.25" customHeight="1" x14ac:dyDescent="0.15">
      <c r="A39" s="140"/>
      <c r="B39" s="166"/>
      <c r="C39" s="375" t="str">
        <f t="shared" si="5"/>
        <v/>
      </c>
      <c r="D39" s="375"/>
      <c r="E39" s="376" t="str">
        <f>IF('各会計、関係団体の財政状況及び健全化判断比率'!B12="","",'各会計、関係団体の財政状況及び健全化判断比率'!B12)</f>
        <v/>
      </c>
      <c r="F39" s="376"/>
      <c r="G39" s="376"/>
      <c r="H39" s="376"/>
      <c r="I39" s="376"/>
      <c r="J39" s="376"/>
      <c r="K39" s="376"/>
      <c r="L39" s="376"/>
      <c r="M39" s="376"/>
      <c r="N39" s="376"/>
      <c r="O39" s="376"/>
      <c r="P39" s="376"/>
      <c r="Q39" s="376"/>
      <c r="R39" s="376"/>
      <c r="S39" s="376"/>
      <c r="T39" s="167"/>
      <c r="U39" s="375" t="str">
        <f t="shared" si="4"/>
        <v/>
      </c>
      <c r="V39" s="375"/>
      <c r="W39" s="376"/>
      <c r="X39" s="376"/>
      <c r="Y39" s="376"/>
      <c r="Z39" s="376"/>
      <c r="AA39" s="376"/>
      <c r="AB39" s="376"/>
      <c r="AC39" s="376"/>
      <c r="AD39" s="376"/>
      <c r="AE39" s="376"/>
      <c r="AF39" s="376"/>
      <c r="AG39" s="376"/>
      <c r="AH39" s="376"/>
      <c r="AI39" s="376"/>
      <c r="AJ39" s="376"/>
      <c r="AK39" s="376"/>
      <c r="AL39" s="167"/>
      <c r="AM39" s="375" t="str">
        <f t="shared" si="0"/>
        <v/>
      </c>
      <c r="AN39" s="375"/>
      <c r="AO39" s="376"/>
      <c r="AP39" s="376"/>
      <c r="AQ39" s="376"/>
      <c r="AR39" s="376"/>
      <c r="AS39" s="376"/>
      <c r="AT39" s="376"/>
      <c r="AU39" s="376"/>
      <c r="AV39" s="376"/>
      <c r="AW39" s="376"/>
      <c r="AX39" s="376"/>
      <c r="AY39" s="376"/>
      <c r="AZ39" s="376"/>
      <c r="BA39" s="376"/>
      <c r="BB39" s="376"/>
      <c r="BC39" s="376"/>
      <c r="BD39" s="167"/>
      <c r="BE39" s="375" t="str">
        <f t="shared" si="1"/>
        <v/>
      </c>
      <c r="BF39" s="375"/>
      <c r="BG39" s="376"/>
      <c r="BH39" s="376"/>
      <c r="BI39" s="376"/>
      <c r="BJ39" s="376"/>
      <c r="BK39" s="376"/>
      <c r="BL39" s="376"/>
      <c r="BM39" s="376"/>
      <c r="BN39" s="376"/>
      <c r="BO39" s="376"/>
      <c r="BP39" s="376"/>
      <c r="BQ39" s="376"/>
      <c r="BR39" s="376"/>
      <c r="BS39" s="376"/>
      <c r="BT39" s="376"/>
      <c r="BU39" s="376"/>
      <c r="BV39" s="167"/>
      <c r="BW39" s="375">
        <f t="shared" si="2"/>
        <v>13</v>
      </c>
      <c r="BX39" s="375"/>
      <c r="BY39" s="376" t="str">
        <f>IF('各会計、関係団体の財政状況及び健全化判断比率'!B73="","",'各会計、関係団体の財政状況及び健全化判断比率'!B73)</f>
        <v>知多南部広域環境組合</v>
      </c>
      <c r="BZ39" s="376"/>
      <c r="CA39" s="376"/>
      <c r="CB39" s="376"/>
      <c r="CC39" s="376"/>
      <c r="CD39" s="376"/>
      <c r="CE39" s="376"/>
      <c r="CF39" s="376"/>
      <c r="CG39" s="376"/>
      <c r="CH39" s="376"/>
      <c r="CI39" s="376"/>
      <c r="CJ39" s="376"/>
      <c r="CK39" s="376"/>
      <c r="CL39" s="376"/>
      <c r="CM39" s="376"/>
      <c r="CN39" s="167"/>
      <c r="CO39" s="375" t="str">
        <f t="shared" si="3"/>
        <v/>
      </c>
      <c r="CP39" s="375"/>
      <c r="CQ39" s="376" t="str">
        <f>IF('各会計、関係団体の財政状況及び健全化判断比率'!BS12="","",'各会計、関係団体の財政状況及び健全化判断比率'!BS12)</f>
        <v/>
      </c>
      <c r="CR39" s="376"/>
      <c r="CS39" s="376"/>
      <c r="CT39" s="376"/>
      <c r="CU39" s="376"/>
      <c r="CV39" s="376"/>
      <c r="CW39" s="376"/>
      <c r="CX39" s="376"/>
      <c r="CY39" s="376"/>
      <c r="CZ39" s="376"/>
      <c r="DA39" s="376"/>
      <c r="DB39" s="376"/>
      <c r="DC39" s="376"/>
      <c r="DD39" s="376"/>
      <c r="DE39" s="376"/>
      <c r="DF39" s="164"/>
      <c r="DG39" s="374" t="str">
        <f>IF('各会計、関係団体の財政状況及び健全化判断比率'!BR12="","",'各会計、関係団体の財政状況及び健全化判断比率'!BR12)</f>
        <v/>
      </c>
      <c r="DH39" s="374"/>
      <c r="DI39" s="171"/>
      <c r="DJ39" s="139"/>
      <c r="DK39" s="139"/>
      <c r="DL39" s="139"/>
      <c r="DM39" s="139"/>
      <c r="DN39" s="139"/>
      <c r="DO39" s="139"/>
    </row>
    <row r="40" spans="1:119" ht="32.25" customHeight="1" x14ac:dyDescent="0.15">
      <c r="A40" s="140"/>
      <c r="B40" s="166"/>
      <c r="C40" s="375" t="str">
        <f t="shared" si="5"/>
        <v/>
      </c>
      <c r="D40" s="375"/>
      <c r="E40" s="376" t="str">
        <f>IF('各会計、関係団体の財政状況及び健全化判断比率'!B13="","",'各会計、関係団体の財政状況及び健全化判断比率'!B13)</f>
        <v/>
      </c>
      <c r="F40" s="376"/>
      <c r="G40" s="376"/>
      <c r="H40" s="376"/>
      <c r="I40" s="376"/>
      <c r="J40" s="376"/>
      <c r="K40" s="376"/>
      <c r="L40" s="376"/>
      <c r="M40" s="376"/>
      <c r="N40" s="376"/>
      <c r="O40" s="376"/>
      <c r="P40" s="376"/>
      <c r="Q40" s="376"/>
      <c r="R40" s="376"/>
      <c r="S40" s="376"/>
      <c r="T40" s="167"/>
      <c r="U40" s="375" t="str">
        <f t="shared" si="4"/>
        <v/>
      </c>
      <c r="V40" s="375"/>
      <c r="W40" s="376"/>
      <c r="X40" s="376"/>
      <c r="Y40" s="376"/>
      <c r="Z40" s="376"/>
      <c r="AA40" s="376"/>
      <c r="AB40" s="376"/>
      <c r="AC40" s="376"/>
      <c r="AD40" s="376"/>
      <c r="AE40" s="376"/>
      <c r="AF40" s="376"/>
      <c r="AG40" s="376"/>
      <c r="AH40" s="376"/>
      <c r="AI40" s="376"/>
      <c r="AJ40" s="376"/>
      <c r="AK40" s="376"/>
      <c r="AL40" s="167"/>
      <c r="AM40" s="375" t="str">
        <f t="shared" si="0"/>
        <v/>
      </c>
      <c r="AN40" s="375"/>
      <c r="AO40" s="376"/>
      <c r="AP40" s="376"/>
      <c r="AQ40" s="376"/>
      <c r="AR40" s="376"/>
      <c r="AS40" s="376"/>
      <c r="AT40" s="376"/>
      <c r="AU40" s="376"/>
      <c r="AV40" s="376"/>
      <c r="AW40" s="376"/>
      <c r="AX40" s="376"/>
      <c r="AY40" s="376"/>
      <c r="AZ40" s="376"/>
      <c r="BA40" s="376"/>
      <c r="BB40" s="376"/>
      <c r="BC40" s="376"/>
      <c r="BD40" s="167"/>
      <c r="BE40" s="375" t="str">
        <f t="shared" si="1"/>
        <v/>
      </c>
      <c r="BF40" s="375"/>
      <c r="BG40" s="376"/>
      <c r="BH40" s="376"/>
      <c r="BI40" s="376"/>
      <c r="BJ40" s="376"/>
      <c r="BK40" s="376"/>
      <c r="BL40" s="376"/>
      <c r="BM40" s="376"/>
      <c r="BN40" s="376"/>
      <c r="BO40" s="376"/>
      <c r="BP40" s="376"/>
      <c r="BQ40" s="376"/>
      <c r="BR40" s="376"/>
      <c r="BS40" s="376"/>
      <c r="BT40" s="376"/>
      <c r="BU40" s="376"/>
      <c r="BV40" s="167"/>
      <c r="BW40" s="375" t="str">
        <f t="shared" si="2"/>
        <v/>
      </c>
      <c r="BX40" s="375"/>
      <c r="BY40" s="376" t="str">
        <f>IF('各会計、関係団体の財政状況及び健全化判断比率'!B74="","",'各会計、関係団体の財政状況及び健全化判断比率'!B74)</f>
        <v/>
      </c>
      <c r="BZ40" s="376"/>
      <c r="CA40" s="376"/>
      <c r="CB40" s="376"/>
      <c r="CC40" s="376"/>
      <c r="CD40" s="376"/>
      <c r="CE40" s="376"/>
      <c r="CF40" s="376"/>
      <c r="CG40" s="376"/>
      <c r="CH40" s="376"/>
      <c r="CI40" s="376"/>
      <c r="CJ40" s="376"/>
      <c r="CK40" s="376"/>
      <c r="CL40" s="376"/>
      <c r="CM40" s="376"/>
      <c r="CN40" s="167"/>
      <c r="CO40" s="375" t="str">
        <f t="shared" si="3"/>
        <v/>
      </c>
      <c r="CP40" s="375"/>
      <c r="CQ40" s="376" t="str">
        <f>IF('各会計、関係団体の財政状況及び健全化判断比率'!BS13="","",'各会計、関係団体の財政状況及び健全化判断比率'!BS13)</f>
        <v/>
      </c>
      <c r="CR40" s="376"/>
      <c r="CS40" s="376"/>
      <c r="CT40" s="376"/>
      <c r="CU40" s="376"/>
      <c r="CV40" s="376"/>
      <c r="CW40" s="376"/>
      <c r="CX40" s="376"/>
      <c r="CY40" s="376"/>
      <c r="CZ40" s="376"/>
      <c r="DA40" s="376"/>
      <c r="DB40" s="376"/>
      <c r="DC40" s="376"/>
      <c r="DD40" s="376"/>
      <c r="DE40" s="376"/>
      <c r="DF40" s="164"/>
      <c r="DG40" s="374" t="str">
        <f>IF('各会計、関係団体の財政状況及び健全化判断比率'!BR13="","",'各会計、関係団体の財政状況及び健全化判断比率'!BR13)</f>
        <v/>
      </c>
      <c r="DH40" s="374"/>
      <c r="DI40" s="171"/>
      <c r="DJ40" s="139"/>
      <c r="DK40" s="139"/>
      <c r="DL40" s="139"/>
      <c r="DM40" s="139"/>
      <c r="DN40" s="139"/>
      <c r="DO40" s="139"/>
    </row>
    <row r="41" spans="1:119" ht="32.25" customHeight="1" x14ac:dyDescent="0.15">
      <c r="A41" s="140"/>
      <c r="B41" s="166"/>
      <c r="C41" s="375" t="str">
        <f t="shared" si="5"/>
        <v/>
      </c>
      <c r="D41" s="375"/>
      <c r="E41" s="376" t="str">
        <f>IF('各会計、関係団体の財政状況及び健全化判断比率'!B14="","",'各会計、関係団体の財政状況及び健全化判断比率'!B14)</f>
        <v/>
      </c>
      <c r="F41" s="376"/>
      <c r="G41" s="376"/>
      <c r="H41" s="376"/>
      <c r="I41" s="376"/>
      <c r="J41" s="376"/>
      <c r="K41" s="376"/>
      <c r="L41" s="376"/>
      <c r="M41" s="376"/>
      <c r="N41" s="376"/>
      <c r="O41" s="376"/>
      <c r="P41" s="376"/>
      <c r="Q41" s="376"/>
      <c r="R41" s="376"/>
      <c r="S41" s="376"/>
      <c r="T41" s="167"/>
      <c r="U41" s="375" t="str">
        <f t="shared" si="4"/>
        <v/>
      </c>
      <c r="V41" s="375"/>
      <c r="W41" s="376"/>
      <c r="X41" s="376"/>
      <c r="Y41" s="376"/>
      <c r="Z41" s="376"/>
      <c r="AA41" s="376"/>
      <c r="AB41" s="376"/>
      <c r="AC41" s="376"/>
      <c r="AD41" s="376"/>
      <c r="AE41" s="376"/>
      <c r="AF41" s="376"/>
      <c r="AG41" s="376"/>
      <c r="AH41" s="376"/>
      <c r="AI41" s="376"/>
      <c r="AJ41" s="376"/>
      <c r="AK41" s="376"/>
      <c r="AL41" s="167"/>
      <c r="AM41" s="375" t="str">
        <f t="shared" si="0"/>
        <v/>
      </c>
      <c r="AN41" s="375"/>
      <c r="AO41" s="376"/>
      <c r="AP41" s="376"/>
      <c r="AQ41" s="376"/>
      <c r="AR41" s="376"/>
      <c r="AS41" s="376"/>
      <c r="AT41" s="376"/>
      <c r="AU41" s="376"/>
      <c r="AV41" s="376"/>
      <c r="AW41" s="376"/>
      <c r="AX41" s="376"/>
      <c r="AY41" s="376"/>
      <c r="AZ41" s="376"/>
      <c r="BA41" s="376"/>
      <c r="BB41" s="376"/>
      <c r="BC41" s="376"/>
      <c r="BD41" s="167"/>
      <c r="BE41" s="375" t="str">
        <f t="shared" si="1"/>
        <v/>
      </c>
      <c r="BF41" s="375"/>
      <c r="BG41" s="376"/>
      <c r="BH41" s="376"/>
      <c r="BI41" s="376"/>
      <c r="BJ41" s="376"/>
      <c r="BK41" s="376"/>
      <c r="BL41" s="376"/>
      <c r="BM41" s="376"/>
      <c r="BN41" s="376"/>
      <c r="BO41" s="376"/>
      <c r="BP41" s="376"/>
      <c r="BQ41" s="376"/>
      <c r="BR41" s="376"/>
      <c r="BS41" s="376"/>
      <c r="BT41" s="376"/>
      <c r="BU41" s="376"/>
      <c r="BV41" s="167"/>
      <c r="BW41" s="375" t="str">
        <f t="shared" si="2"/>
        <v/>
      </c>
      <c r="BX41" s="375"/>
      <c r="BY41" s="376" t="str">
        <f>IF('各会計、関係団体の財政状況及び健全化判断比率'!B75="","",'各会計、関係団体の財政状況及び健全化判断比率'!B75)</f>
        <v/>
      </c>
      <c r="BZ41" s="376"/>
      <c r="CA41" s="376"/>
      <c r="CB41" s="376"/>
      <c r="CC41" s="376"/>
      <c r="CD41" s="376"/>
      <c r="CE41" s="376"/>
      <c r="CF41" s="376"/>
      <c r="CG41" s="376"/>
      <c r="CH41" s="376"/>
      <c r="CI41" s="376"/>
      <c r="CJ41" s="376"/>
      <c r="CK41" s="376"/>
      <c r="CL41" s="376"/>
      <c r="CM41" s="376"/>
      <c r="CN41" s="167"/>
      <c r="CO41" s="375" t="str">
        <f t="shared" si="3"/>
        <v/>
      </c>
      <c r="CP41" s="375"/>
      <c r="CQ41" s="376" t="str">
        <f>IF('各会計、関係団体の財政状況及び健全化判断比率'!BS14="","",'各会計、関係団体の財政状況及び健全化判断比率'!BS14)</f>
        <v/>
      </c>
      <c r="CR41" s="376"/>
      <c r="CS41" s="376"/>
      <c r="CT41" s="376"/>
      <c r="CU41" s="376"/>
      <c r="CV41" s="376"/>
      <c r="CW41" s="376"/>
      <c r="CX41" s="376"/>
      <c r="CY41" s="376"/>
      <c r="CZ41" s="376"/>
      <c r="DA41" s="376"/>
      <c r="DB41" s="376"/>
      <c r="DC41" s="376"/>
      <c r="DD41" s="376"/>
      <c r="DE41" s="376"/>
      <c r="DF41" s="164"/>
      <c r="DG41" s="374" t="str">
        <f>IF('各会計、関係団体の財政状況及び健全化判断比率'!BR14="","",'各会計、関係団体の財政状況及び健全化判断比率'!BR14)</f>
        <v/>
      </c>
      <c r="DH41" s="374"/>
      <c r="DI41" s="171"/>
      <c r="DJ41" s="139"/>
      <c r="DK41" s="139"/>
      <c r="DL41" s="139"/>
      <c r="DM41" s="139"/>
      <c r="DN41" s="139"/>
      <c r="DO41" s="139"/>
    </row>
    <row r="42" spans="1:119" ht="32.25" customHeight="1" x14ac:dyDescent="0.15">
      <c r="A42" s="139"/>
      <c r="B42" s="166"/>
      <c r="C42" s="375" t="str">
        <f t="shared" si="5"/>
        <v/>
      </c>
      <c r="D42" s="375"/>
      <c r="E42" s="376" t="str">
        <f>IF('各会計、関係団体の財政状況及び健全化判断比率'!B15="","",'各会計、関係団体の財政状況及び健全化判断比率'!B15)</f>
        <v/>
      </c>
      <c r="F42" s="376"/>
      <c r="G42" s="376"/>
      <c r="H42" s="376"/>
      <c r="I42" s="376"/>
      <c r="J42" s="376"/>
      <c r="K42" s="376"/>
      <c r="L42" s="376"/>
      <c r="M42" s="376"/>
      <c r="N42" s="376"/>
      <c r="O42" s="376"/>
      <c r="P42" s="376"/>
      <c r="Q42" s="376"/>
      <c r="R42" s="376"/>
      <c r="S42" s="376"/>
      <c r="T42" s="167"/>
      <c r="U42" s="375" t="str">
        <f t="shared" si="4"/>
        <v/>
      </c>
      <c r="V42" s="375"/>
      <c r="W42" s="376"/>
      <c r="X42" s="376"/>
      <c r="Y42" s="376"/>
      <c r="Z42" s="376"/>
      <c r="AA42" s="376"/>
      <c r="AB42" s="376"/>
      <c r="AC42" s="376"/>
      <c r="AD42" s="376"/>
      <c r="AE42" s="376"/>
      <c r="AF42" s="376"/>
      <c r="AG42" s="376"/>
      <c r="AH42" s="376"/>
      <c r="AI42" s="376"/>
      <c r="AJ42" s="376"/>
      <c r="AK42" s="376"/>
      <c r="AL42" s="167"/>
      <c r="AM42" s="375" t="str">
        <f t="shared" si="0"/>
        <v/>
      </c>
      <c r="AN42" s="375"/>
      <c r="AO42" s="376"/>
      <c r="AP42" s="376"/>
      <c r="AQ42" s="376"/>
      <c r="AR42" s="376"/>
      <c r="AS42" s="376"/>
      <c r="AT42" s="376"/>
      <c r="AU42" s="376"/>
      <c r="AV42" s="376"/>
      <c r="AW42" s="376"/>
      <c r="AX42" s="376"/>
      <c r="AY42" s="376"/>
      <c r="AZ42" s="376"/>
      <c r="BA42" s="376"/>
      <c r="BB42" s="376"/>
      <c r="BC42" s="376"/>
      <c r="BD42" s="167"/>
      <c r="BE42" s="375" t="str">
        <f t="shared" si="1"/>
        <v/>
      </c>
      <c r="BF42" s="375"/>
      <c r="BG42" s="376"/>
      <c r="BH42" s="376"/>
      <c r="BI42" s="376"/>
      <c r="BJ42" s="376"/>
      <c r="BK42" s="376"/>
      <c r="BL42" s="376"/>
      <c r="BM42" s="376"/>
      <c r="BN42" s="376"/>
      <c r="BO42" s="376"/>
      <c r="BP42" s="376"/>
      <c r="BQ42" s="376"/>
      <c r="BR42" s="376"/>
      <c r="BS42" s="376"/>
      <c r="BT42" s="376"/>
      <c r="BU42" s="376"/>
      <c r="BV42" s="167"/>
      <c r="BW42" s="375" t="str">
        <f t="shared" si="2"/>
        <v/>
      </c>
      <c r="BX42" s="375"/>
      <c r="BY42" s="376" t="str">
        <f>IF('各会計、関係団体の財政状況及び健全化判断比率'!B76="","",'各会計、関係団体の財政状況及び健全化判断比率'!B76)</f>
        <v/>
      </c>
      <c r="BZ42" s="376"/>
      <c r="CA42" s="376"/>
      <c r="CB42" s="376"/>
      <c r="CC42" s="376"/>
      <c r="CD42" s="376"/>
      <c r="CE42" s="376"/>
      <c r="CF42" s="376"/>
      <c r="CG42" s="376"/>
      <c r="CH42" s="376"/>
      <c r="CI42" s="376"/>
      <c r="CJ42" s="376"/>
      <c r="CK42" s="376"/>
      <c r="CL42" s="376"/>
      <c r="CM42" s="376"/>
      <c r="CN42" s="167"/>
      <c r="CO42" s="375" t="str">
        <f t="shared" si="3"/>
        <v/>
      </c>
      <c r="CP42" s="375"/>
      <c r="CQ42" s="376" t="str">
        <f>IF('各会計、関係団体の財政状況及び健全化判断比率'!BS15="","",'各会計、関係団体の財政状況及び健全化判断比率'!BS15)</f>
        <v/>
      </c>
      <c r="CR42" s="376"/>
      <c r="CS42" s="376"/>
      <c r="CT42" s="376"/>
      <c r="CU42" s="376"/>
      <c r="CV42" s="376"/>
      <c r="CW42" s="376"/>
      <c r="CX42" s="376"/>
      <c r="CY42" s="376"/>
      <c r="CZ42" s="376"/>
      <c r="DA42" s="376"/>
      <c r="DB42" s="376"/>
      <c r="DC42" s="376"/>
      <c r="DD42" s="376"/>
      <c r="DE42" s="376"/>
      <c r="DF42" s="164"/>
      <c r="DG42" s="374" t="str">
        <f>IF('各会計、関係団体の財政状況及び健全化判断比率'!BR15="","",'各会計、関係団体の財政状況及び健全化判断比率'!BR15)</f>
        <v/>
      </c>
      <c r="DH42" s="374"/>
      <c r="DI42" s="171"/>
      <c r="DJ42" s="139"/>
      <c r="DK42" s="139"/>
      <c r="DL42" s="139"/>
      <c r="DM42" s="139"/>
      <c r="DN42" s="139"/>
      <c r="DO42" s="139"/>
    </row>
    <row r="43" spans="1:119" ht="32.25" customHeight="1" x14ac:dyDescent="0.15">
      <c r="A43" s="139"/>
      <c r="B43" s="166"/>
      <c r="C43" s="375" t="str">
        <f t="shared" si="5"/>
        <v/>
      </c>
      <c r="D43" s="375"/>
      <c r="E43" s="376" t="str">
        <f>IF('各会計、関係団体の財政状況及び健全化判断比率'!B16="","",'各会計、関係団体の財政状況及び健全化判断比率'!B16)</f>
        <v/>
      </c>
      <c r="F43" s="376"/>
      <c r="G43" s="376"/>
      <c r="H43" s="376"/>
      <c r="I43" s="376"/>
      <c r="J43" s="376"/>
      <c r="K43" s="376"/>
      <c r="L43" s="376"/>
      <c r="M43" s="376"/>
      <c r="N43" s="376"/>
      <c r="O43" s="376"/>
      <c r="P43" s="376"/>
      <c r="Q43" s="376"/>
      <c r="R43" s="376"/>
      <c r="S43" s="376"/>
      <c r="T43" s="167"/>
      <c r="U43" s="375" t="str">
        <f t="shared" si="4"/>
        <v/>
      </c>
      <c r="V43" s="375"/>
      <c r="W43" s="376"/>
      <c r="X43" s="376"/>
      <c r="Y43" s="376"/>
      <c r="Z43" s="376"/>
      <c r="AA43" s="376"/>
      <c r="AB43" s="376"/>
      <c r="AC43" s="376"/>
      <c r="AD43" s="376"/>
      <c r="AE43" s="376"/>
      <c r="AF43" s="376"/>
      <c r="AG43" s="376"/>
      <c r="AH43" s="376"/>
      <c r="AI43" s="376"/>
      <c r="AJ43" s="376"/>
      <c r="AK43" s="376"/>
      <c r="AL43" s="167"/>
      <c r="AM43" s="375" t="str">
        <f t="shared" si="0"/>
        <v/>
      </c>
      <c r="AN43" s="375"/>
      <c r="AO43" s="376"/>
      <c r="AP43" s="376"/>
      <c r="AQ43" s="376"/>
      <c r="AR43" s="376"/>
      <c r="AS43" s="376"/>
      <c r="AT43" s="376"/>
      <c r="AU43" s="376"/>
      <c r="AV43" s="376"/>
      <c r="AW43" s="376"/>
      <c r="AX43" s="376"/>
      <c r="AY43" s="376"/>
      <c r="AZ43" s="376"/>
      <c r="BA43" s="376"/>
      <c r="BB43" s="376"/>
      <c r="BC43" s="376"/>
      <c r="BD43" s="167"/>
      <c r="BE43" s="375" t="str">
        <f t="shared" si="1"/>
        <v/>
      </c>
      <c r="BF43" s="375"/>
      <c r="BG43" s="376"/>
      <c r="BH43" s="376"/>
      <c r="BI43" s="376"/>
      <c r="BJ43" s="376"/>
      <c r="BK43" s="376"/>
      <c r="BL43" s="376"/>
      <c r="BM43" s="376"/>
      <c r="BN43" s="376"/>
      <c r="BO43" s="376"/>
      <c r="BP43" s="376"/>
      <c r="BQ43" s="376"/>
      <c r="BR43" s="376"/>
      <c r="BS43" s="376"/>
      <c r="BT43" s="376"/>
      <c r="BU43" s="376"/>
      <c r="BV43" s="167"/>
      <c r="BW43" s="375" t="str">
        <f t="shared" si="2"/>
        <v/>
      </c>
      <c r="BX43" s="375"/>
      <c r="BY43" s="376" t="str">
        <f>IF('各会計、関係団体の財政状況及び健全化判断比率'!B77="","",'各会計、関係団体の財政状況及び健全化判断比率'!B77)</f>
        <v/>
      </c>
      <c r="BZ43" s="376"/>
      <c r="CA43" s="376"/>
      <c r="CB43" s="376"/>
      <c r="CC43" s="376"/>
      <c r="CD43" s="376"/>
      <c r="CE43" s="376"/>
      <c r="CF43" s="376"/>
      <c r="CG43" s="376"/>
      <c r="CH43" s="376"/>
      <c r="CI43" s="376"/>
      <c r="CJ43" s="376"/>
      <c r="CK43" s="376"/>
      <c r="CL43" s="376"/>
      <c r="CM43" s="376"/>
      <c r="CN43" s="167"/>
      <c r="CO43" s="375" t="str">
        <f t="shared" si="3"/>
        <v/>
      </c>
      <c r="CP43" s="375"/>
      <c r="CQ43" s="376" t="str">
        <f>IF('各会計、関係団体の財政状況及び健全化判断比率'!BS16="","",'各会計、関係団体の財政状況及び健全化判断比率'!BS16)</f>
        <v/>
      </c>
      <c r="CR43" s="376"/>
      <c r="CS43" s="376"/>
      <c r="CT43" s="376"/>
      <c r="CU43" s="376"/>
      <c r="CV43" s="376"/>
      <c r="CW43" s="376"/>
      <c r="CX43" s="376"/>
      <c r="CY43" s="376"/>
      <c r="CZ43" s="376"/>
      <c r="DA43" s="376"/>
      <c r="DB43" s="376"/>
      <c r="DC43" s="376"/>
      <c r="DD43" s="376"/>
      <c r="DE43" s="376"/>
      <c r="DF43" s="164"/>
      <c r="DG43" s="374" t="str">
        <f>IF('各会計、関係団体の財政状況及び健全化判断比率'!BR16="","",'各会計、関係団体の財政状況及び健全化判断比率'!BR16)</f>
        <v/>
      </c>
      <c r="DH43" s="374"/>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AY18:BM18"/>
    <mergeCell ref="BN18:BU18"/>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Y20:BM20"/>
    <mergeCell ref="BN20:BU20"/>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Q28:V28"/>
    <mergeCell ref="Z28:AG28"/>
    <mergeCell ref="E29:K29"/>
    <mergeCell ref="L29:P29"/>
    <mergeCell ref="Q29:V29"/>
    <mergeCell ref="Z29:AG29"/>
    <mergeCell ref="AH29:AL29"/>
    <mergeCell ref="AM29:AR29"/>
    <mergeCell ref="Z27:AG27"/>
    <mergeCell ref="AH27:AL27"/>
    <mergeCell ref="AM27:AR27"/>
    <mergeCell ref="AH30:AX30"/>
    <mergeCell ref="BC30:BM30"/>
    <mergeCell ref="CT28:DA29"/>
    <mergeCell ref="DB28:DI29"/>
    <mergeCell ref="AS29:AX29"/>
    <mergeCell ref="BC29:BM29"/>
    <mergeCell ref="AS28:AX28"/>
    <mergeCell ref="AY28:BB30"/>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BY36:CM36"/>
    <mergeCell ref="CO36:CP36"/>
    <mergeCell ref="CQ36:DE36"/>
    <mergeCell ref="BW37:BX37"/>
    <mergeCell ref="BY37:CM37"/>
    <mergeCell ref="CO37:CP37"/>
    <mergeCell ref="CQ37:DE37"/>
    <mergeCell ref="C37:D37"/>
    <mergeCell ref="E37:S37"/>
    <mergeCell ref="U37:V37"/>
    <mergeCell ref="W37:AK37"/>
    <mergeCell ref="AM37:AN37"/>
    <mergeCell ref="AO37:BC37"/>
    <mergeCell ref="AO36:BC36"/>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CQ40:DE40"/>
    <mergeCell ref="BE40:BF40"/>
    <mergeCell ref="BG40:BU40"/>
    <mergeCell ref="BW40:BX40"/>
    <mergeCell ref="BY38:CM38"/>
    <mergeCell ref="CO38:CP38"/>
    <mergeCell ref="CQ38:DE38"/>
    <mergeCell ref="BW39:BX39"/>
    <mergeCell ref="BY39:CM39"/>
    <mergeCell ref="CO39:CP39"/>
    <mergeCell ref="CQ39:DE39"/>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20.21</v>
      </c>
      <c r="G34" s="33">
        <v>22.76</v>
      </c>
      <c r="H34" s="33">
        <v>23.49</v>
      </c>
      <c r="I34" s="33">
        <v>24.1</v>
      </c>
      <c r="J34" s="34">
        <v>20.34</v>
      </c>
      <c r="K34" s="22"/>
      <c r="L34" s="22"/>
      <c r="M34" s="22"/>
      <c r="N34" s="22"/>
      <c r="O34" s="22"/>
      <c r="P34" s="22"/>
    </row>
    <row r="35" spans="1:16" ht="39" customHeight="1" x14ac:dyDescent="0.15">
      <c r="A35" s="22"/>
      <c r="B35" s="35"/>
      <c r="C35" s="1178" t="s">
        <v>527</v>
      </c>
      <c r="D35" s="1179"/>
      <c r="E35" s="1180"/>
      <c r="F35" s="36">
        <v>4.53</v>
      </c>
      <c r="G35" s="37">
        <v>8.7899999999999991</v>
      </c>
      <c r="H35" s="37">
        <v>6.85</v>
      </c>
      <c r="I35" s="37">
        <v>9.4499999999999993</v>
      </c>
      <c r="J35" s="38">
        <v>7.92</v>
      </c>
      <c r="K35" s="22"/>
      <c r="L35" s="22"/>
      <c r="M35" s="22"/>
      <c r="N35" s="22"/>
      <c r="O35" s="22"/>
      <c r="P35" s="22"/>
    </row>
    <row r="36" spans="1:16" ht="39" customHeight="1" x14ac:dyDescent="0.15">
      <c r="A36" s="22"/>
      <c r="B36" s="35"/>
      <c r="C36" s="1178" t="s">
        <v>528</v>
      </c>
      <c r="D36" s="1179"/>
      <c r="E36" s="1180"/>
      <c r="F36" s="36">
        <v>1.74</v>
      </c>
      <c r="G36" s="37">
        <v>1.05</v>
      </c>
      <c r="H36" s="37">
        <v>1.52</v>
      </c>
      <c r="I36" s="37">
        <v>2.0099999999999998</v>
      </c>
      <c r="J36" s="38">
        <v>2.4700000000000002</v>
      </c>
      <c r="K36" s="22"/>
      <c r="L36" s="22"/>
      <c r="M36" s="22"/>
      <c r="N36" s="22"/>
      <c r="O36" s="22"/>
      <c r="P36" s="22"/>
    </row>
    <row r="37" spans="1:16" ht="39" customHeight="1" x14ac:dyDescent="0.15">
      <c r="A37" s="22"/>
      <c r="B37" s="35"/>
      <c r="C37" s="1178" t="s">
        <v>529</v>
      </c>
      <c r="D37" s="1179"/>
      <c r="E37" s="1180"/>
      <c r="F37" s="36">
        <v>3.58</v>
      </c>
      <c r="G37" s="37">
        <v>2.2799999999999998</v>
      </c>
      <c r="H37" s="37">
        <v>2.4900000000000002</v>
      </c>
      <c r="I37" s="37">
        <v>1.1200000000000001</v>
      </c>
      <c r="J37" s="38">
        <v>1.46</v>
      </c>
      <c r="K37" s="22"/>
      <c r="L37" s="22"/>
      <c r="M37" s="22"/>
      <c r="N37" s="22"/>
      <c r="O37" s="22"/>
      <c r="P37" s="22"/>
    </row>
    <row r="38" spans="1:16" ht="39" customHeight="1" x14ac:dyDescent="0.15">
      <c r="A38" s="22"/>
      <c r="B38" s="35"/>
      <c r="C38" s="1178" t="s">
        <v>530</v>
      </c>
      <c r="D38" s="1179"/>
      <c r="E38" s="1180"/>
      <c r="F38" s="36">
        <v>0.89</v>
      </c>
      <c r="G38" s="37">
        <v>0.85</v>
      </c>
      <c r="H38" s="37">
        <v>0.16</v>
      </c>
      <c r="I38" s="37">
        <v>0.24</v>
      </c>
      <c r="J38" s="38">
        <v>0.28000000000000003</v>
      </c>
      <c r="K38" s="22"/>
      <c r="L38" s="22"/>
      <c r="M38" s="22"/>
      <c r="N38" s="22"/>
      <c r="O38" s="22"/>
      <c r="P38" s="22"/>
    </row>
    <row r="39" spans="1:16" ht="39" customHeight="1" x14ac:dyDescent="0.15">
      <c r="A39" s="22"/>
      <c r="B39" s="35"/>
      <c r="C39" s="1178" t="s">
        <v>531</v>
      </c>
      <c r="D39" s="1179"/>
      <c r="E39" s="1180"/>
      <c r="F39" s="36">
        <v>0.13</v>
      </c>
      <c r="G39" s="37">
        <v>0.14000000000000001</v>
      </c>
      <c r="H39" s="37">
        <v>0.16</v>
      </c>
      <c r="I39" s="37">
        <v>0.17</v>
      </c>
      <c r="J39" s="38">
        <v>0.21</v>
      </c>
      <c r="K39" s="22"/>
      <c r="L39" s="22"/>
      <c r="M39" s="22"/>
      <c r="N39" s="22"/>
      <c r="O39" s="22"/>
      <c r="P39" s="22"/>
    </row>
    <row r="40" spans="1:16" ht="39" customHeight="1" x14ac:dyDescent="0.15">
      <c r="A40" s="22"/>
      <c r="B40" s="35"/>
      <c r="C40" s="1178" t="s">
        <v>532</v>
      </c>
      <c r="D40" s="1179"/>
      <c r="E40" s="1180"/>
      <c r="F40" s="36">
        <v>0.03</v>
      </c>
      <c r="G40" s="37">
        <v>0.03</v>
      </c>
      <c r="H40" s="37">
        <v>0.03</v>
      </c>
      <c r="I40" s="37">
        <v>0.04</v>
      </c>
      <c r="J40" s="38">
        <v>0.03</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534</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465</v>
      </c>
      <c r="L45" s="60">
        <v>464</v>
      </c>
      <c r="M45" s="60">
        <v>472</v>
      </c>
      <c r="N45" s="60">
        <v>472</v>
      </c>
      <c r="O45" s="61">
        <v>481</v>
      </c>
      <c r="P45" s="48"/>
      <c r="Q45" s="48"/>
      <c r="R45" s="48"/>
      <c r="S45" s="48"/>
      <c r="T45" s="48"/>
      <c r="U45" s="48"/>
    </row>
    <row r="46" spans="1:21" ht="30.75" customHeight="1" x14ac:dyDescent="0.15">
      <c r="A46" s="48"/>
      <c r="B46" s="1196"/>
      <c r="C46" s="1197"/>
      <c r="D46" s="62"/>
      <c r="E46" s="1186" t="s">
        <v>13</v>
      </c>
      <c r="F46" s="1186"/>
      <c r="G46" s="1186"/>
      <c r="H46" s="1186"/>
      <c r="I46" s="1186"/>
      <c r="J46" s="1187"/>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6" t="s">
        <v>14</v>
      </c>
      <c r="F47" s="1186"/>
      <c r="G47" s="1186"/>
      <c r="H47" s="1186"/>
      <c r="I47" s="1186"/>
      <c r="J47" s="1187"/>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6" t="s">
        <v>15</v>
      </c>
      <c r="F48" s="1186"/>
      <c r="G48" s="1186"/>
      <c r="H48" s="1186"/>
      <c r="I48" s="1186"/>
      <c r="J48" s="1187"/>
      <c r="K48" s="63">
        <v>45</v>
      </c>
      <c r="L48" s="64">
        <v>42</v>
      </c>
      <c r="M48" s="64">
        <v>36</v>
      </c>
      <c r="N48" s="64">
        <v>35</v>
      </c>
      <c r="O48" s="65">
        <v>53</v>
      </c>
      <c r="P48" s="48"/>
      <c r="Q48" s="48"/>
      <c r="R48" s="48"/>
      <c r="S48" s="48"/>
      <c r="T48" s="48"/>
      <c r="U48" s="48"/>
    </row>
    <row r="49" spans="1:21" ht="30.75" customHeight="1" x14ac:dyDescent="0.15">
      <c r="A49" s="48"/>
      <c r="B49" s="1196"/>
      <c r="C49" s="1197"/>
      <c r="D49" s="62"/>
      <c r="E49" s="1186" t="s">
        <v>16</v>
      </c>
      <c r="F49" s="1186"/>
      <c r="G49" s="1186"/>
      <c r="H49" s="1186"/>
      <c r="I49" s="1186"/>
      <c r="J49" s="1187"/>
      <c r="K49" s="63">
        <v>127</v>
      </c>
      <c r="L49" s="64">
        <v>73</v>
      </c>
      <c r="M49" s="64">
        <v>73</v>
      </c>
      <c r="N49" s="64">
        <v>64</v>
      </c>
      <c r="O49" s="65">
        <v>74</v>
      </c>
      <c r="P49" s="48"/>
      <c r="Q49" s="48"/>
      <c r="R49" s="48"/>
      <c r="S49" s="48"/>
      <c r="T49" s="48"/>
      <c r="U49" s="48"/>
    </row>
    <row r="50" spans="1:21" ht="30.75" customHeight="1" x14ac:dyDescent="0.15">
      <c r="A50" s="48"/>
      <c r="B50" s="1196"/>
      <c r="C50" s="1197"/>
      <c r="D50" s="62"/>
      <c r="E50" s="1186" t="s">
        <v>17</v>
      </c>
      <c r="F50" s="1186"/>
      <c r="G50" s="1186"/>
      <c r="H50" s="1186"/>
      <c r="I50" s="1186"/>
      <c r="J50" s="1187"/>
      <c r="K50" s="63">
        <v>28</v>
      </c>
      <c r="L50" s="64">
        <v>28</v>
      </c>
      <c r="M50" s="64">
        <v>29</v>
      </c>
      <c r="N50" s="64">
        <v>27</v>
      </c>
      <c r="O50" s="65">
        <v>27</v>
      </c>
      <c r="P50" s="48"/>
      <c r="Q50" s="48"/>
      <c r="R50" s="48"/>
      <c r="S50" s="48"/>
      <c r="T50" s="48"/>
      <c r="U50" s="48"/>
    </row>
    <row r="51" spans="1:21" ht="30.75" customHeight="1" x14ac:dyDescent="0.15">
      <c r="A51" s="48"/>
      <c r="B51" s="1198"/>
      <c r="C51" s="1199"/>
      <c r="D51" s="66"/>
      <c r="E51" s="1186" t="s">
        <v>18</v>
      </c>
      <c r="F51" s="1186"/>
      <c r="G51" s="1186"/>
      <c r="H51" s="1186"/>
      <c r="I51" s="1186"/>
      <c r="J51" s="1187"/>
      <c r="K51" s="63">
        <v>0</v>
      </c>
      <c r="L51" s="64" t="s">
        <v>480</v>
      </c>
      <c r="M51" s="64" t="s">
        <v>480</v>
      </c>
      <c r="N51" s="64" t="s">
        <v>480</v>
      </c>
      <c r="O51" s="65" t="s">
        <v>480</v>
      </c>
      <c r="P51" s="48"/>
      <c r="Q51" s="48"/>
      <c r="R51" s="48"/>
      <c r="S51" s="48"/>
      <c r="T51" s="48"/>
      <c r="U51" s="48"/>
    </row>
    <row r="52" spans="1:21" ht="30.75" customHeight="1" x14ac:dyDescent="0.15">
      <c r="A52" s="48"/>
      <c r="B52" s="1188" t="s">
        <v>19</v>
      </c>
      <c r="C52" s="1189"/>
      <c r="D52" s="66"/>
      <c r="E52" s="1186" t="s">
        <v>20</v>
      </c>
      <c r="F52" s="1186"/>
      <c r="G52" s="1186"/>
      <c r="H52" s="1186"/>
      <c r="I52" s="1186"/>
      <c r="J52" s="1187"/>
      <c r="K52" s="63">
        <v>460</v>
      </c>
      <c r="L52" s="64">
        <v>435</v>
      </c>
      <c r="M52" s="64">
        <v>476</v>
      </c>
      <c r="N52" s="64">
        <v>453</v>
      </c>
      <c r="O52" s="65">
        <v>469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205</v>
      </c>
      <c r="L53" s="69">
        <v>172</v>
      </c>
      <c r="M53" s="69">
        <v>134</v>
      </c>
      <c r="N53" s="69">
        <v>145</v>
      </c>
      <c r="O53" s="70">
        <v>166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5472</v>
      </c>
      <c r="J41" s="83">
        <v>5804</v>
      </c>
      <c r="K41" s="83">
        <v>6043</v>
      </c>
      <c r="L41" s="83">
        <v>6397</v>
      </c>
      <c r="M41" s="84">
        <v>6699</v>
      </c>
    </row>
    <row r="42" spans="2:13" ht="27.75" customHeight="1" x14ac:dyDescent="0.15">
      <c r="B42" s="1204"/>
      <c r="C42" s="1205"/>
      <c r="D42" s="85"/>
      <c r="E42" s="1208" t="s">
        <v>26</v>
      </c>
      <c r="F42" s="1208"/>
      <c r="G42" s="1208"/>
      <c r="H42" s="1209"/>
      <c r="I42" s="86">
        <v>144</v>
      </c>
      <c r="J42" s="87">
        <v>116</v>
      </c>
      <c r="K42" s="87">
        <v>87</v>
      </c>
      <c r="L42" s="87">
        <v>60</v>
      </c>
      <c r="M42" s="88">
        <v>33</v>
      </c>
    </row>
    <row r="43" spans="2:13" ht="27.75" customHeight="1" x14ac:dyDescent="0.15">
      <c r="B43" s="1204"/>
      <c r="C43" s="1205"/>
      <c r="D43" s="85"/>
      <c r="E43" s="1208" t="s">
        <v>27</v>
      </c>
      <c r="F43" s="1208"/>
      <c r="G43" s="1208"/>
      <c r="H43" s="1209"/>
      <c r="I43" s="86">
        <v>623</v>
      </c>
      <c r="J43" s="87">
        <v>634</v>
      </c>
      <c r="K43" s="87">
        <v>584</v>
      </c>
      <c r="L43" s="87">
        <v>540</v>
      </c>
      <c r="M43" s="88">
        <v>539</v>
      </c>
    </row>
    <row r="44" spans="2:13" ht="27.75" customHeight="1" x14ac:dyDescent="0.15">
      <c r="B44" s="1204"/>
      <c r="C44" s="1205"/>
      <c r="D44" s="85"/>
      <c r="E44" s="1208" t="s">
        <v>28</v>
      </c>
      <c r="F44" s="1208"/>
      <c r="G44" s="1208"/>
      <c r="H44" s="1209"/>
      <c r="I44" s="86">
        <v>477</v>
      </c>
      <c r="J44" s="87">
        <v>497</v>
      </c>
      <c r="K44" s="87">
        <v>434</v>
      </c>
      <c r="L44" s="87">
        <v>378</v>
      </c>
      <c r="M44" s="88">
        <v>309</v>
      </c>
    </row>
    <row r="45" spans="2:13" ht="27.75" customHeight="1" x14ac:dyDescent="0.15">
      <c r="B45" s="1204"/>
      <c r="C45" s="1205"/>
      <c r="D45" s="85"/>
      <c r="E45" s="1208" t="s">
        <v>29</v>
      </c>
      <c r="F45" s="1208"/>
      <c r="G45" s="1208"/>
      <c r="H45" s="1209"/>
      <c r="I45" s="86">
        <v>2400</v>
      </c>
      <c r="J45" s="87">
        <v>2279</v>
      </c>
      <c r="K45" s="87">
        <v>2167</v>
      </c>
      <c r="L45" s="87">
        <v>2143</v>
      </c>
      <c r="M45" s="88">
        <v>2173</v>
      </c>
    </row>
    <row r="46" spans="2:13" ht="27.75" customHeight="1" x14ac:dyDescent="0.15">
      <c r="B46" s="1204"/>
      <c r="C46" s="1205"/>
      <c r="D46" s="89"/>
      <c r="E46" s="1208" t="s">
        <v>30</v>
      </c>
      <c r="F46" s="1208"/>
      <c r="G46" s="1208"/>
      <c r="H46" s="1209"/>
      <c r="I46" s="86">
        <v>1</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3109</v>
      </c>
      <c r="J50" s="87">
        <v>3270</v>
      </c>
      <c r="K50" s="87">
        <v>3173</v>
      </c>
      <c r="L50" s="87">
        <v>3245</v>
      </c>
      <c r="M50" s="88">
        <v>3485</v>
      </c>
    </row>
    <row r="51" spans="2:13" ht="27.75" customHeight="1" x14ac:dyDescent="0.15">
      <c r="B51" s="1204"/>
      <c r="C51" s="1205"/>
      <c r="D51" s="85"/>
      <c r="E51" s="1208" t="s">
        <v>36</v>
      </c>
      <c r="F51" s="1208"/>
      <c r="G51" s="1208"/>
      <c r="H51" s="1209"/>
      <c r="I51" s="86" t="s">
        <v>480</v>
      </c>
      <c r="J51" s="87" t="s">
        <v>480</v>
      </c>
      <c r="K51" s="87" t="s">
        <v>480</v>
      </c>
      <c r="L51" s="87" t="s">
        <v>480</v>
      </c>
      <c r="M51" s="88" t="s">
        <v>480</v>
      </c>
    </row>
    <row r="52" spans="2:13" ht="27.75" customHeight="1" x14ac:dyDescent="0.15">
      <c r="B52" s="1206"/>
      <c r="C52" s="1207"/>
      <c r="D52" s="85"/>
      <c r="E52" s="1208" t="s">
        <v>37</v>
      </c>
      <c r="F52" s="1208"/>
      <c r="G52" s="1208"/>
      <c r="H52" s="1209"/>
      <c r="I52" s="86">
        <v>5124</v>
      </c>
      <c r="J52" s="87">
        <v>5268</v>
      </c>
      <c r="K52" s="87">
        <v>5340</v>
      </c>
      <c r="L52" s="87">
        <v>5508</v>
      </c>
      <c r="M52" s="88">
        <v>5645</v>
      </c>
    </row>
    <row r="53" spans="2:13" ht="27.75" customHeight="1" thickBot="1" x14ac:dyDescent="0.2">
      <c r="B53" s="1210" t="s">
        <v>21</v>
      </c>
      <c r="C53" s="1211"/>
      <c r="D53" s="92"/>
      <c r="E53" s="1212" t="s">
        <v>38</v>
      </c>
      <c r="F53" s="1212"/>
      <c r="G53" s="1212"/>
      <c r="H53" s="1213"/>
      <c r="I53" s="93">
        <v>884</v>
      </c>
      <c r="J53" s="94">
        <v>791</v>
      </c>
      <c r="K53" s="94">
        <v>802</v>
      </c>
      <c r="L53" s="94">
        <v>766</v>
      </c>
      <c r="M53" s="95">
        <v>623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548</v>
      </c>
      <c r="H51" s="1248"/>
      <c r="I51" s="1253" t="s">
        <v>549</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551</v>
      </c>
      <c r="H55" s="1228"/>
      <c r="I55" s="1233" t="s">
        <v>549</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550</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5" t="s">
        <v>553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548</v>
      </c>
      <c r="H73" s="1248"/>
      <c r="I73" s="1253" t="s">
        <v>549</v>
      </c>
      <c r="J73" s="1253"/>
      <c r="K73" s="1234">
        <v>19.600000000000001</v>
      </c>
      <c r="L73" s="1234">
        <v>17.5</v>
      </c>
      <c r="M73" s="1221">
        <v>17.899999999999999</v>
      </c>
      <c r="N73" s="1221">
        <v>16.399999999999999</v>
      </c>
      <c r="O73" s="1221">
        <v>13.6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555</v>
      </c>
      <c r="J75" s="1233"/>
      <c r="K75" s="1225">
        <v>5.8</v>
      </c>
      <c r="L75" s="1225">
        <v>4.9000000000000004</v>
      </c>
      <c r="M75" s="1225">
        <v>3.8</v>
      </c>
      <c r="N75" s="1225">
        <v>3.3</v>
      </c>
      <c r="O75" s="1225">
        <v>3.2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551</v>
      </c>
      <c r="H77" s="1228"/>
      <c r="I77" s="1233" t="s">
        <v>549</v>
      </c>
      <c r="J77" s="1233"/>
      <c r="K77" s="1234">
        <v>59.7</v>
      </c>
      <c r="L77" s="1234">
        <v>51.9</v>
      </c>
      <c r="M77" s="1221">
        <v>46.9</v>
      </c>
      <c r="N77" s="1221">
        <v>37.200000000000003</v>
      </c>
      <c r="O77" s="1221">
        <v>24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555</v>
      </c>
      <c r="J79" s="1223"/>
      <c r="K79" s="1224">
        <v>12.7</v>
      </c>
      <c r="L79" s="1224">
        <v>11.7</v>
      </c>
      <c r="M79" s="1224">
        <v>10.4</v>
      </c>
      <c r="N79" s="1224">
        <v>10.1</v>
      </c>
      <c r="O79" s="1224">
        <v>9.1</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30"/>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0"/>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0"/>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30134</v>
      </c>
      <c r="E3" s="118"/>
      <c r="F3" s="119">
        <v>80577</v>
      </c>
      <c r="G3" s="120"/>
      <c r="H3" s="121"/>
    </row>
    <row r="4" spans="1:8" x14ac:dyDescent="0.15">
      <c r="A4" s="122"/>
      <c r="B4" s="123"/>
      <c r="C4" s="124"/>
      <c r="D4" s="125">
        <v>20698</v>
      </c>
      <c r="E4" s="126"/>
      <c r="F4" s="127">
        <v>36629</v>
      </c>
      <c r="G4" s="128"/>
      <c r="H4" s="129"/>
    </row>
    <row r="5" spans="1:8" x14ac:dyDescent="0.15">
      <c r="A5" s="110" t="s">
        <v>513</v>
      </c>
      <c r="B5" s="115"/>
      <c r="C5" s="116"/>
      <c r="D5" s="117">
        <v>59660</v>
      </c>
      <c r="E5" s="118"/>
      <c r="F5" s="119">
        <v>92698</v>
      </c>
      <c r="G5" s="120"/>
      <c r="H5" s="121"/>
    </row>
    <row r="6" spans="1:8" x14ac:dyDescent="0.15">
      <c r="A6" s="122"/>
      <c r="B6" s="123"/>
      <c r="C6" s="124"/>
      <c r="D6" s="125">
        <v>27095</v>
      </c>
      <c r="E6" s="126"/>
      <c r="F6" s="127">
        <v>45144</v>
      </c>
      <c r="G6" s="128"/>
      <c r="H6" s="129"/>
    </row>
    <row r="7" spans="1:8" x14ac:dyDescent="0.15">
      <c r="A7" s="110" t="s">
        <v>514</v>
      </c>
      <c r="B7" s="115"/>
      <c r="C7" s="116"/>
      <c r="D7" s="117">
        <v>42074</v>
      </c>
      <c r="E7" s="118"/>
      <c r="F7" s="119">
        <v>78556</v>
      </c>
      <c r="G7" s="120"/>
      <c r="H7" s="121"/>
    </row>
    <row r="8" spans="1:8" x14ac:dyDescent="0.15">
      <c r="A8" s="122"/>
      <c r="B8" s="123"/>
      <c r="C8" s="124"/>
      <c r="D8" s="125">
        <v>27783</v>
      </c>
      <c r="E8" s="126"/>
      <c r="F8" s="127">
        <v>40810</v>
      </c>
      <c r="G8" s="128"/>
      <c r="H8" s="129"/>
    </row>
    <row r="9" spans="1:8" x14ac:dyDescent="0.15">
      <c r="A9" s="110" t="s">
        <v>515</v>
      </c>
      <c r="B9" s="115"/>
      <c r="C9" s="116"/>
      <c r="D9" s="117">
        <v>65642</v>
      </c>
      <c r="E9" s="118"/>
      <c r="F9" s="119">
        <v>96635</v>
      </c>
      <c r="G9" s="120"/>
      <c r="H9" s="121"/>
    </row>
    <row r="10" spans="1:8" x14ac:dyDescent="0.15">
      <c r="A10" s="122"/>
      <c r="B10" s="123"/>
      <c r="C10" s="124"/>
      <c r="D10" s="125">
        <v>34159</v>
      </c>
      <c r="E10" s="126"/>
      <c r="F10" s="127">
        <v>44408</v>
      </c>
      <c r="G10" s="128"/>
      <c r="H10" s="129"/>
    </row>
    <row r="11" spans="1:8" x14ac:dyDescent="0.15">
      <c r="A11" s="110" t="s">
        <v>516</v>
      </c>
      <c r="B11" s="115"/>
      <c r="C11" s="116"/>
      <c r="D11" s="117">
        <v>50266</v>
      </c>
      <c r="E11" s="118"/>
      <c r="F11" s="119">
        <v>97062</v>
      </c>
      <c r="G11" s="120"/>
      <c r="H11" s="121"/>
    </row>
    <row r="12" spans="1:8" x14ac:dyDescent="0.15">
      <c r="A12" s="122"/>
      <c r="B12" s="123"/>
      <c r="C12" s="130"/>
      <c r="D12" s="125">
        <v>34916</v>
      </c>
      <c r="E12" s="126"/>
      <c r="F12" s="127">
        <v>50112</v>
      </c>
      <c r="G12" s="128"/>
      <c r="H12" s="129"/>
    </row>
    <row r="13" spans="1:8" x14ac:dyDescent="0.15">
      <c r="A13" s="110"/>
      <c r="B13" s="115"/>
      <c r="C13" s="131"/>
      <c r="D13" s="132">
        <v>49555</v>
      </c>
      <c r="E13" s="133"/>
      <c r="F13" s="134">
        <v>89106</v>
      </c>
      <c r="G13" s="135"/>
      <c r="H13" s="121"/>
    </row>
    <row r="14" spans="1:8" x14ac:dyDescent="0.15">
      <c r="A14" s="122"/>
      <c r="B14" s="123"/>
      <c r="C14" s="124"/>
      <c r="D14" s="125">
        <v>28930</v>
      </c>
      <c r="E14" s="126"/>
      <c r="F14" s="127">
        <v>43421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4.53</v>
      </c>
      <c r="C19" s="136">
        <f>ROUND(VALUE(SUBSTITUTE(実質収支比率等に係る経年分析!G$48,"▲","-")),2)</f>
        <v>8.7899999999999991</v>
      </c>
      <c r="D19" s="136">
        <f>ROUND(VALUE(SUBSTITUTE(実質収支比率等に係る経年分析!H$48,"▲","-")),2)</f>
        <v>6.85</v>
      </c>
      <c r="E19" s="136">
        <f>ROUND(VALUE(SUBSTITUTE(実質収支比率等に係る経年分析!I$48,"▲","-")),2)</f>
        <v>9.4499999999999993</v>
      </c>
      <c r="F19" s="136">
        <f>ROUND(VALUE(SUBSTITUTE(実質収支比率等に係る経年分析!J$48,"▲","-")),2)</f>
        <v>7.92</v>
      </c>
    </row>
    <row r="20" spans="1:11" x14ac:dyDescent="0.15">
      <c r="A20" s="136" t="s">
        <v>43</v>
      </c>
      <c r="B20" s="136">
        <f>ROUND(VALUE(SUBSTITUTE(実質収支比率等に係る経年分析!F$47,"▲","-")),2)</f>
        <v>31.47</v>
      </c>
      <c r="C20" s="136">
        <f>ROUND(VALUE(SUBSTITUTE(実質収支比率等に係る経年分析!G$47,"▲","-")),2)</f>
        <v>31.95</v>
      </c>
      <c r="D20" s="136">
        <f>ROUND(VALUE(SUBSTITUTE(実質収支比率等に係る経年分析!H$47,"▲","-")),2)</f>
        <v>29.07</v>
      </c>
      <c r="E20" s="136">
        <f>ROUND(VALUE(SUBSTITUTE(実質収支比率等に係る経年分析!I$47,"▲","-")),2)</f>
        <v>27.82</v>
      </c>
      <c r="F20" s="136">
        <f>ROUND(VALUE(SUBSTITUTE(実質収支比率等に係る経年分析!J$47,"▲","-")),2)</f>
        <v>31.82</v>
      </c>
    </row>
    <row r="21" spans="1:11" x14ac:dyDescent="0.15">
      <c r="A21" s="136" t="s">
        <v>44</v>
      </c>
      <c r="B21" s="136">
        <f>IF(ISNUMBER(VALUE(SUBSTITUTE(実質収支比率等に係る経年分析!F$49,"▲","-"))),ROUND(VALUE(SUBSTITUTE(実質収支比率等に係る経年分析!F$49,"▲","-")),2),NA())</f>
        <v>-0.88</v>
      </c>
      <c r="C21" s="136">
        <f>IF(ISNUMBER(VALUE(SUBSTITUTE(実質収支比率等に係る経年分析!G$49,"▲","-"))),ROUND(VALUE(SUBSTITUTE(実質収支比率等に係る経年分析!G$49,"▲","-")),2),NA())</f>
        <v>4.6500000000000004</v>
      </c>
      <c r="D21" s="136">
        <f>IF(ISNUMBER(VALUE(SUBSTITUTE(実質収支比率等に係る経年分析!H$49,"▲","-"))),ROUND(VALUE(SUBSTITUTE(実質収支比率等に係る経年分析!H$49,"▲","-")),2),NA())</f>
        <v>-4.88</v>
      </c>
      <c r="E21" s="136">
        <f>IF(ISNUMBER(VALUE(SUBSTITUTE(実質収支比率等に係る経年分析!I$49,"▲","-"))),ROUND(VALUE(SUBSTITUTE(実質収支比率等に係る経年分析!I$49,"▲","-")),2),NA())</f>
        <v>2.57</v>
      </c>
      <c r="F21" s="136">
        <f>IF(ISNUMBER(VALUE(SUBSTITUTE(実質収支比率等に係る経年分析!J$49,"▲","-"))),ROUND(VALUE(SUBSTITUTE(実質収支比率等に係る経年分析!J$49,"▲","-")),2),NA())</f>
        <v>1.83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漁業集落排水事業特別会計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x14ac:dyDescent="0.15">
      <c r="A32" s="137" t="str">
        <f>IF(連結実質赤字比率に係る赤字・黒字の構成分析!C$38="",NA(),連結実質赤字比率に係る赤字・黒字の構成分析!C$38)</f>
        <v>師崎港駐車場事業特別会計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3.58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2.2799999999999998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2.4900000000000002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1.46</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2.4700000000000002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8.7899999999999991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6.85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9.4499999999999993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7.92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22.76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20.34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460</v>
      </c>
      <c r="E42" s="138"/>
      <c r="F42" s="138"/>
      <c r="G42" s="138">
        <f>'実質公債費比率（分子）の構造'!L$52</f>
        <v>435</v>
      </c>
      <c r="H42" s="138"/>
      <c r="I42" s="138"/>
      <c r="J42" s="138">
        <f>'実質公債費比率（分子）の構造'!M$52</f>
        <v>476</v>
      </c>
      <c r="K42" s="138"/>
      <c r="L42" s="138"/>
      <c r="M42" s="138">
        <f>'実質公債費比率（分子）の構造'!N$52</f>
        <v>453</v>
      </c>
      <c r="N42" s="138"/>
      <c r="O42" s="138"/>
      <c r="P42" s="138">
        <f>'実質公債費比率（分子）の構造'!O$52</f>
        <v>469</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28</v>
      </c>
      <c r="C44" s="138"/>
      <c r="D44" s="138"/>
      <c r="E44" s="138">
        <f>'実質公債費比率（分子）の構造'!L$50</f>
        <v>28</v>
      </c>
      <c r="F44" s="138"/>
      <c r="G44" s="138"/>
      <c r="H44" s="138">
        <f>'実質公債費比率（分子）の構造'!M$50</f>
        <v>29</v>
      </c>
      <c r="I44" s="138"/>
      <c r="J44" s="138"/>
      <c r="K44" s="138">
        <f>'実質公債費比率（分子）の構造'!N$50</f>
        <v>27</v>
      </c>
      <c r="L44" s="138"/>
      <c r="M44" s="138"/>
      <c r="N44" s="138">
        <f>'実質公債費比率（分子）の構造'!O$50</f>
        <v>27</v>
      </c>
      <c r="O44" s="138"/>
      <c r="P44" s="138"/>
    </row>
    <row r="45" spans="1:16" x14ac:dyDescent="0.15">
      <c r="A45" s="138" t="s">
        <v>54</v>
      </c>
      <c r="B45" s="138">
        <f>'実質公債費比率（分子）の構造'!K$49</f>
        <v>127</v>
      </c>
      <c r="C45" s="138"/>
      <c r="D45" s="138"/>
      <c r="E45" s="138">
        <f>'実質公債費比率（分子）の構造'!L$49</f>
        <v>73</v>
      </c>
      <c r="F45" s="138"/>
      <c r="G45" s="138"/>
      <c r="H45" s="138">
        <f>'実質公債費比率（分子）の構造'!M$49</f>
        <v>73</v>
      </c>
      <c r="I45" s="138"/>
      <c r="J45" s="138"/>
      <c r="K45" s="138">
        <f>'実質公債費比率（分子）の構造'!N$49</f>
        <v>64</v>
      </c>
      <c r="L45" s="138"/>
      <c r="M45" s="138"/>
      <c r="N45" s="138">
        <f>'実質公債費比率（分子）の構造'!O$49</f>
        <v>74</v>
      </c>
      <c r="O45" s="138"/>
      <c r="P45" s="138"/>
    </row>
    <row r="46" spans="1:16" x14ac:dyDescent="0.15">
      <c r="A46" s="138" t="s">
        <v>55</v>
      </c>
      <c r="B46" s="138">
        <f>'実質公債費比率（分子）の構造'!K$48</f>
        <v>45</v>
      </c>
      <c r="C46" s="138"/>
      <c r="D46" s="138"/>
      <c r="E46" s="138">
        <f>'実質公債費比率（分子）の構造'!L$48</f>
        <v>42</v>
      </c>
      <c r="F46" s="138"/>
      <c r="G46" s="138"/>
      <c r="H46" s="138">
        <f>'実質公債費比率（分子）の構造'!M$48</f>
        <v>36</v>
      </c>
      <c r="I46" s="138"/>
      <c r="J46" s="138"/>
      <c r="K46" s="138">
        <f>'実質公債費比率（分子）の構造'!N$48</f>
        <v>35</v>
      </c>
      <c r="L46" s="138"/>
      <c r="M46" s="138"/>
      <c r="N46" s="138">
        <f>'実質公債費比率（分子）の構造'!O$48</f>
        <v>53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465</v>
      </c>
      <c r="C49" s="138"/>
      <c r="D49" s="138"/>
      <c r="E49" s="138">
        <f>'実質公債費比率（分子）の構造'!L$45</f>
        <v>464</v>
      </c>
      <c r="F49" s="138"/>
      <c r="G49" s="138"/>
      <c r="H49" s="138">
        <f>'実質公債費比率（分子）の構造'!M$45</f>
        <v>472</v>
      </c>
      <c r="I49" s="138"/>
      <c r="J49" s="138"/>
      <c r="K49" s="138">
        <f>'実質公債費比率（分子）の構造'!N$45</f>
        <v>472</v>
      </c>
      <c r="L49" s="138"/>
      <c r="M49" s="138"/>
      <c r="N49" s="138">
        <f>'実質公債費比率（分子）の構造'!O$45</f>
        <v>481</v>
      </c>
      <c r="O49" s="138"/>
      <c r="P49" s="138"/>
    </row>
    <row r="50" spans="1:16" x14ac:dyDescent="0.15">
      <c r="A50" s="138" t="s">
        <v>59</v>
      </c>
      <c r="B50" s="138" t="e">
        <f>NA()</f>
        <v>#N/A</v>
      </c>
      <c r="C50" s="138">
        <f>IF(ISNUMBER('実質公債費比率（分子）の構造'!K$53),'実質公債費比率（分子）の構造'!K$53,NA())</f>
        <v>205</v>
      </c>
      <c r="D50" s="138" t="e">
        <f>NA()</f>
        <v>#N/A</v>
      </c>
      <c r="E50" s="138" t="e">
        <f>NA()</f>
        <v>#N/A</v>
      </c>
      <c r="F50" s="138">
        <f>IF(ISNUMBER('実質公債費比率（分子）の構造'!L$53),'実質公債費比率（分子）の構造'!L$53,NA())</f>
        <v>172</v>
      </c>
      <c r="G50" s="138" t="e">
        <f>NA()</f>
        <v>#N/A</v>
      </c>
      <c r="H50" s="138" t="e">
        <f>NA()</f>
        <v>#N/A</v>
      </c>
      <c r="I50" s="138">
        <f>IF(ISNUMBER('実質公債費比率（分子）の構造'!M$53),'実質公債費比率（分子）の構造'!M$53,NA())</f>
        <v>134</v>
      </c>
      <c r="J50" s="138" t="e">
        <f>NA()</f>
        <v>#N/A</v>
      </c>
      <c r="K50" s="138" t="e">
        <f>NA()</f>
        <v>#N/A</v>
      </c>
      <c r="L50" s="138">
        <f>IF(ISNUMBER('実質公債費比率（分子）の構造'!N$53),'実質公債費比率（分子）の構造'!N$53,NA())</f>
        <v>145</v>
      </c>
      <c r="M50" s="138" t="e">
        <f>NA()</f>
        <v>#N/A</v>
      </c>
      <c r="N50" s="138" t="e">
        <f>NA()</f>
        <v>#N/A</v>
      </c>
      <c r="O50" s="138">
        <f>IF(ISNUMBER('実質公債費比率（分子）の構造'!O$53),'実質公債費比率（分子）の構造'!O$53,NA())</f>
        <v>166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5124</v>
      </c>
      <c r="E56" s="137"/>
      <c r="F56" s="137"/>
      <c r="G56" s="137">
        <f>'将来負担比率（分子）の構造'!J$52</f>
        <v>5268</v>
      </c>
      <c r="H56" s="137"/>
      <c r="I56" s="137"/>
      <c r="J56" s="137">
        <f>'将来負担比率（分子）の構造'!K$52</f>
        <v>5340</v>
      </c>
      <c r="K56" s="137"/>
      <c r="L56" s="137"/>
      <c r="M56" s="137">
        <f>'将来負担比率（分子）の構造'!L$52</f>
        <v>5508</v>
      </c>
      <c r="N56" s="137"/>
      <c r="O56" s="137"/>
      <c r="P56" s="137">
        <f>'将来負担比率（分子）の構造'!M$52</f>
        <v>5645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3109</v>
      </c>
      <c r="E58" s="137"/>
      <c r="F58" s="137"/>
      <c r="G58" s="137">
        <f>'将来負担比率（分子）の構造'!J$50</f>
        <v>3270</v>
      </c>
      <c r="H58" s="137"/>
      <c r="I58" s="137"/>
      <c r="J58" s="137">
        <f>'将来負担比率（分子）の構造'!K$50</f>
        <v>3173</v>
      </c>
      <c r="K58" s="137"/>
      <c r="L58" s="137"/>
      <c r="M58" s="137">
        <f>'将来負担比率（分子）の構造'!L$50</f>
        <v>3245</v>
      </c>
      <c r="N58" s="137"/>
      <c r="O58" s="137"/>
      <c r="P58" s="137">
        <f>'将来負担比率（分子）の構造'!M$50</f>
        <v>3485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2400</v>
      </c>
      <c r="C62" s="137"/>
      <c r="D62" s="137"/>
      <c r="E62" s="137">
        <f>'将来負担比率（分子）の構造'!J$45</f>
        <v>2279</v>
      </c>
      <c r="F62" s="137"/>
      <c r="G62" s="137"/>
      <c r="H62" s="137">
        <f>'将来負担比率（分子）の構造'!K$45</f>
        <v>2167</v>
      </c>
      <c r="I62" s="137"/>
      <c r="J62" s="137"/>
      <c r="K62" s="137">
        <f>'将来負担比率（分子）の構造'!L$45</f>
        <v>2143</v>
      </c>
      <c r="L62" s="137"/>
      <c r="M62" s="137"/>
      <c r="N62" s="137">
        <f>'将来負担比率（分子）の構造'!M$45</f>
        <v>2173</v>
      </c>
      <c r="O62" s="137"/>
      <c r="P62" s="137"/>
    </row>
    <row r="63" spans="1:16" x14ac:dyDescent="0.15">
      <c r="A63" s="137" t="s">
        <v>28</v>
      </c>
      <c r="B63" s="137">
        <f>'将来負担比率（分子）の構造'!I$44</f>
        <v>477</v>
      </c>
      <c r="C63" s="137"/>
      <c r="D63" s="137"/>
      <c r="E63" s="137">
        <f>'将来負担比率（分子）の構造'!J$44</f>
        <v>497</v>
      </c>
      <c r="F63" s="137"/>
      <c r="G63" s="137"/>
      <c r="H63" s="137">
        <f>'将来負担比率（分子）の構造'!K$44</f>
        <v>434</v>
      </c>
      <c r="I63" s="137"/>
      <c r="J63" s="137"/>
      <c r="K63" s="137">
        <f>'将来負担比率（分子）の構造'!L$44</f>
        <v>378</v>
      </c>
      <c r="L63" s="137"/>
      <c r="M63" s="137"/>
      <c r="N63" s="137">
        <f>'将来負担比率（分子）の構造'!M$44</f>
        <v>309</v>
      </c>
      <c r="O63" s="137"/>
      <c r="P63" s="137"/>
    </row>
    <row r="64" spans="1:16" x14ac:dyDescent="0.15">
      <c r="A64" s="137" t="s">
        <v>27</v>
      </c>
      <c r="B64" s="137">
        <f>'将来負担比率（分子）の構造'!I$43</f>
        <v>623</v>
      </c>
      <c r="C64" s="137"/>
      <c r="D64" s="137"/>
      <c r="E64" s="137">
        <f>'将来負担比率（分子）の構造'!J$43</f>
        <v>634</v>
      </c>
      <c r="F64" s="137"/>
      <c r="G64" s="137"/>
      <c r="H64" s="137">
        <f>'将来負担比率（分子）の構造'!K$43</f>
        <v>584</v>
      </c>
      <c r="I64" s="137"/>
      <c r="J64" s="137"/>
      <c r="K64" s="137">
        <f>'将来負担比率（分子）の構造'!L$43</f>
        <v>540</v>
      </c>
      <c r="L64" s="137"/>
      <c r="M64" s="137"/>
      <c r="N64" s="137">
        <f>'将来負担比率（分子）の構造'!M$43</f>
        <v>539</v>
      </c>
      <c r="O64" s="137"/>
      <c r="P64" s="137"/>
    </row>
    <row r="65" spans="1:16" x14ac:dyDescent="0.15">
      <c r="A65" s="137" t="s">
        <v>26</v>
      </c>
      <c r="B65" s="137">
        <f>'将来負担比率（分子）の構造'!I$42</f>
        <v>144</v>
      </c>
      <c r="C65" s="137"/>
      <c r="D65" s="137"/>
      <c r="E65" s="137">
        <f>'将来負担比率（分子）の構造'!J$42</f>
        <v>116</v>
      </c>
      <c r="F65" s="137"/>
      <c r="G65" s="137"/>
      <c r="H65" s="137">
        <f>'将来負担比率（分子）の構造'!K$42</f>
        <v>87</v>
      </c>
      <c r="I65" s="137"/>
      <c r="J65" s="137"/>
      <c r="K65" s="137">
        <f>'将来負担比率（分子）の構造'!L$42</f>
        <v>60</v>
      </c>
      <c r="L65" s="137"/>
      <c r="M65" s="137"/>
      <c r="N65" s="137">
        <f>'将来負担比率（分子）の構造'!M$42</f>
        <v>33</v>
      </c>
      <c r="O65" s="137"/>
      <c r="P65" s="137"/>
    </row>
    <row r="66" spans="1:16" x14ac:dyDescent="0.15">
      <c r="A66" s="137" t="s">
        <v>25</v>
      </c>
      <c r="B66" s="137">
        <f>'将来負担比率（分子）の構造'!I$41</f>
        <v>5472</v>
      </c>
      <c r="C66" s="137"/>
      <c r="D66" s="137"/>
      <c r="E66" s="137">
        <f>'将来負担比率（分子）の構造'!J$41</f>
        <v>5804</v>
      </c>
      <c r="F66" s="137"/>
      <c r="G66" s="137"/>
      <c r="H66" s="137">
        <f>'将来負担比率（分子）の構造'!K$41</f>
        <v>6043</v>
      </c>
      <c r="I66" s="137"/>
      <c r="J66" s="137"/>
      <c r="K66" s="137">
        <f>'将来負担比率（分子）の構造'!L$41</f>
        <v>6397</v>
      </c>
      <c r="L66" s="137"/>
      <c r="M66" s="137"/>
      <c r="N66" s="137">
        <f>'将来負担比率（分子）の構造'!M$41</f>
        <v>6699</v>
      </c>
      <c r="O66" s="137"/>
      <c r="P66" s="137"/>
    </row>
    <row r="67" spans="1:16" x14ac:dyDescent="0.15">
      <c r="A67" s="137" t="s">
        <v>63</v>
      </c>
      <c r="B67" s="137" t="e">
        <f>NA()</f>
        <v>#N/A</v>
      </c>
      <c r="C67" s="137">
        <f>IF(ISNUMBER('将来負担比率（分子）の構造'!I$53), IF('将来負担比率（分子）の構造'!I$53 &lt; 0, 0, '将来負担比率（分子）の構造'!I$53), NA())</f>
        <v>884</v>
      </c>
      <c r="D67" s="137" t="e">
        <f>NA()</f>
        <v>#N/A</v>
      </c>
      <c r="E67" s="137" t="e">
        <f>NA()</f>
        <v>#N/A</v>
      </c>
      <c r="F67" s="137">
        <f>IF(ISNUMBER('将来負担比率（分子）の構造'!J$53), IF('将来負担比率（分子）の構造'!J$53 &lt; 0, 0, '将来負担比率（分子）の構造'!J$53), NA())</f>
        <v>791</v>
      </c>
      <c r="G67" s="137" t="e">
        <f>NA()</f>
        <v>#N/A</v>
      </c>
      <c r="H67" s="137" t="e">
        <f>NA()</f>
        <v>#N/A</v>
      </c>
      <c r="I67" s="137">
        <f>IF(ISNUMBER('将来負担比率（分子）の構造'!K$53), IF('将来負担比率（分子）の構造'!K$53 &lt; 0, 0, '将来負担比率（分子）の構造'!K$53), NA())</f>
        <v>802</v>
      </c>
      <c r="J67" s="137" t="e">
        <f>NA()</f>
        <v>#N/A</v>
      </c>
      <c r="K67" s="137" t="e">
        <f>NA()</f>
        <v>#N/A</v>
      </c>
      <c r="L67" s="137">
        <f>IF(ISNUMBER('将来負担比率（分子）の構造'!L$53), IF('将来負担比率（分子）の構造'!L$53 &lt; 0, 0, '将来負担比率（分子）の構造'!L$53), NA())</f>
        <v>766</v>
      </c>
      <c r="M67" s="137" t="e">
        <f>NA()</f>
        <v>#N/A</v>
      </c>
      <c r="N67" s="137" t="e">
        <f>NA()</f>
        <v>#N/A</v>
      </c>
      <c r="O67" s="137">
        <f>IF(ISNUMBER('将来負担比率（分子）の構造'!M$53), IF('将来負担比率（分子）の構造'!M$53 &lt; 0, 0, '将来負担比率（分子）の構造'!M$53), NA())</f>
        <v>623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4" t="s">
        <v>197</v>
      </c>
      <c r="DI1" s="735"/>
      <c r="DJ1" s="735"/>
      <c r="DK1" s="735"/>
      <c r="DL1" s="735"/>
      <c r="DM1" s="735"/>
      <c r="DN1" s="736"/>
      <c r="DP1" s="734" t="s">
        <v>198</v>
      </c>
      <c r="DQ1" s="735"/>
      <c r="DR1" s="735"/>
      <c r="DS1" s="735"/>
      <c r="DT1" s="735"/>
      <c r="DU1" s="735"/>
      <c r="DV1" s="735"/>
      <c r="DW1" s="735"/>
      <c r="DX1" s="735"/>
      <c r="DY1" s="735"/>
      <c r="DZ1" s="735"/>
      <c r="EA1" s="735"/>
      <c r="EB1" s="735"/>
      <c r="EC1" s="736"/>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3" t="s">
        <v>206</v>
      </c>
      <c r="AQ4" s="733"/>
      <c r="AR4" s="733"/>
      <c r="AS4" s="733"/>
      <c r="AT4" s="733"/>
      <c r="AU4" s="733"/>
      <c r="AV4" s="733"/>
      <c r="AW4" s="733"/>
      <c r="AX4" s="733"/>
      <c r="AY4" s="733"/>
      <c r="AZ4" s="733"/>
      <c r="BA4" s="733"/>
      <c r="BB4" s="733"/>
      <c r="BC4" s="733"/>
      <c r="BD4" s="733"/>
      <c r="BE4" s="733"/>
      <c r="BF4" s="733"/>
      <c r="BG4" s="733" t="s">
        <v>207</v>
      </c>
      <c r="BH4" s="733"/>
      <c r="BI4" s="733"/>
      <c r="BJ4" s="733"/>
      <c r="BK4" s="733"/>
      <c r="BL4" s="733"/>
      <c r="BM4" s="733"/>
      <c r="BN4" s="733"/>
      <c r="BO4" s="733" t="s">
        <v>204</v>
      </c>
      <c r="BP4" s="733"/>
      <c r="BQ4" s="733"/>
      <c r="BR4" s="733"/>
      <c r="BS4" s="733" t="s">
        <v>208</v>
      </c>
      <c r="BT4" s="733"/>
      <c r="BU4" s="733"/>
      <c r="BV4" s="733"/>
      <c r="BW4" s="733"/>
      <c r="BX4" s="733"/>
      <c r="BY4" s="733"/>
      <c r="BZ4" s="733"/>
      <c r="CA4" s="733"/>
      <c r="CB4" s="733"/>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1" t="s">
        <v>210</v>
      </c>
      <c r="C5" s="702"/>
      <c r="D5" s="702"/>
      <c r="E5" s="702"/>
      <c r="F5" s="702"/>
      <c r="G5" s="702"/>
      <c r="H5" s="702"/>
      <c r="I5" s="702"/>
      <c r="J5" s="702"/>
      <c r="K5" s="702"/>
      <c r="L5" s="702"/>
      <c r="M5" s="702"/>
      <c r="N5" s="702"/>
      <c r="O5" s="702"/>
      <c r="P5" s="702"/>
      <c r="Q5" s="703"/>
      <c r="R5" s="664">
        <v>2389583</v>
      </c>
      <c r="S5" s="665"/>
      <c r="T5" s="665"/>
      <c r="U5" s="665"/>
      <c r="V5" s="665"/>
      <c r="W5" s="665"/>
      <c r="X5" s="665"/>
      <c r="Y5" s="718"/>
      <c r="Z5" s="731">
        <v>30.5</v>
      </c>
      <c r="AA5" s="731"/>
      <c r="AB5" s="731"/>
      <c r="AC5" s="731"/>
      <c r="AD5" s="732">
        <v>2389583</v>
      </c>
      <c r="AE5" s="732"/>
      <c r="AF5" s="732"/>
      <c r="AG5" s="732"/>
      <c r="AH5" s="732"/>
      <c r="AI5" s="732"/>
      <c r="AJ5" s="732"/>
      <c r="AK5" s="732"/>
      <c r="AL5" s="719">
        <v>49.7</v>
      </c>
      <c r="AM5" s="688"/>
      <c r="AN5" s="688"/>
      <c r="AO5" s="720"/>
      <c r="AP5" s="701" t="s">
        <v>211</v>
      </c>
      <c r="AQ5" s="702"/>
      <c r="AR5" s="702"/>
      <c r="AS5" s="702"/>
      <c r="AT5" s="702"/>
      <c r="AU5" s="702"/>
      <c r="AV5" s="702"/>
      <c r="AW5" s="702"/>
      <c r="AX5" s="702"/>
      <c r="AY5" s="702"/>
      <c r="AZ5" s="702"/>
      <c r="BA5" s="702"/>
      <c r="BB5" s="702"/>
      <c r="BC5" s="702"/>
      <c r="BD5" s="702"/>
      <c r="BE5" s="702"/>
      <c r="BF5" s="703"/>
      <c r="BG5" s="607">
        <v>2366087</v>
      </c>
      <c r="BH5" s="608"/>
      <c r="BI5" s="608"/>
      <c r="BJ5" s="608"/>
      <c r="BK5" s="608"/>
      <c r="BL5" s="608"/>
      <c r="BM5" s="608"/>
      <c r="BN5" s="609"/>
      <c r="BO5" s="676">
        <v>99</v>
      </c>
      <c r="BP5" s="676"/>
      <c r="BQ5" s="676"/>
      <c r="BR5" s="676"/>
      <c r="BS5" s="677" t="s">
        <v>212</v>
      </c>
      <c r="BT5" s="677"/>
      <c r="BU5" s="677"/>
      <c r="BV5" s="677"/>
      <c r="BW5" s="677"/>
      <c r="BX5" s="677"/>
      <c r="BY5" s="677"/>
      <c r="BZ5" s="677"/>
      <c r="CA5" s="677"/>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04" t="s">
        <v>216</v>
      </c>
      <c r="C6" s="605"/>
      <c r="D6" s="605"/>
      <c r="E6" s="605"/>
      <c r="F6" s="605"/>
      <c r="G6" s="605"/>
      <c r="H6" s="605"/>
      <c r="I6" s="605"/>
      <c r="J6" s="605"/>
      <c r="K6" s="605"/>
      <c r="L6" s="605"/>
      <c r="M6" s="605"/>
      <c r="N6" s="605"/>
      <c r="O6" s="605"/>
      <c r="P6" s="605"/>
      <c r="Q6" s="606"/>
      <c r="R6" s="607">
        <v>81567</v>
      </c>
      <c r="S6" s="608"/>
      <c r="T6" s="608"/>
      <c r="U6" s="608"/>
      <c r="V6" s="608"/>
      <c r="W6" s="608"/>
      <c r="X6" s="608"/>
      <c r="Y6" s="609"/>
      <c r="Z6" s="676">
        <v>1</v>
      </c>
      <c r="AA6" s="676"/>
      <c r="AB6" s="676"/>
      <c r="AC6" s="676"/>
      <c r="AD6" s="677">
        <v>81567</v>
      </c>
      <c r="AE6" s="677"/>
      <c r="AF6" s="677"/>
      <c r="AG6" s="677"/>
      <c r="AH6" s="677"/>
      <c r="AI6" s="677"/>
      <c r="AJ6" s="677"/>
      <c r="AK6" s="677"/>
      <c r="AL6" s="656">
        <v>1.7</v>
      </c>
      <c r="AM6" s="678"/>
      <c r="AN6" s="678"/>
      <c r="AO6" s="679"/>
      <c r="AP6" s="604" t="s">
        <v>217</v>
      </c>
      <c r="AQ6" s="605"/>
      <c r="AR6" s="605"/>
      <c r="AS6" s="605"/>
      <c r="AT6" s="605"/>
      <c r="AU6" s="605"/>
      <c r="AV6" s="605"/>
      <c r="AW6" s="605"/>
      <c r="AX6" s="605"/>
      <c r="AY6" s="605"/>
      <c r="AZ6" s="605"/>
      <c r="BA6" s="605"/>
      <c r="BB6" s="605"/>
      <c r="BC6" s="605"/>
      <c r="BD6" s="605"/>
      <c r="BE6" s="605"/>
      <c r="BF6" s="606"/>
      <c r="BG6" s="607">
        <v>2366087</v>
      </c>
      <c r="BH6" s="608"/>
      <c r="BI6" s="608"/>
      <c r="BJ6" s="608"/>
      <c r="BK6" s="608"/>
      <c r="BL6" s="608"/>
      <c r="BM6" s="608"/>
      <c r="BN6" s="609"/>
      <c r="BO6" s="676">
        <v>99</v>
      </c>
      <c r="BP6" s="676"/>
      <c r="BQ6" s="676"/>
      <c r="BR6" s="676"/>
      <c r="BS6" s="677" t="s">
        <v>212</v>
      </c>
      <c r="BT6" s="677"/>
      <c r="BU6" s="677"/>
      <c r="BV6" s="677"/>
      <c r="BW6" s="677"/>
      <c r="BX6" s="677"/>
      <c r="BY6" s="677"/>
      <c r="BZ6" s="677"/>
      <c r="CA6" s="677"/>
      <c r="CB6" s="710"/>
      <c r="CD6" s="667" t="s">
        <v>218</v>
      </c>
      <c r="CE6" s="668"/>
      <c r="CF6" s="668"/>
      <c r="CG6" s="668"/>
      <c r="CH6" s="668"/>
      <c r="CI6" s="668"/>
      <c r="CJ6" s="668"/>
      <c r="CK6" s="668"/>
      <c r="CL6" s="668"/>
      <c r="CM6" s="668"/>
      <c r="CN6" s="668"/>
      <c r="CO6" s="668"/>
      <c r="CP6" s="668"/>
      <c r="CQ6" s="669"/>
      <c r="CR6" s="607">
        <v>72282</v>
      </c>
      <c r="CS6" s="608"/>
      <c r="CT6" s="608"/>
      <c r="CU6" s="608"/>
      <c r="CV6" s="608"/>
      <c r="CW6" s="608"/>
      <c r="CX6" s="608"/>
      <c r="CY6" s="609"/>
      <c r="CZ6" s="676">
        <v>1</v>
      </c>
      <c r="DA6" s="676"/>
      <c r="DB6" s="676"/>
      <c r="DC6" s="676"/>
      <c r="DD6" s="613" t="s">
        <v>212</v>
      </c>
      <c r="DE6" s="608"/>
      <c r="DF6" s="608"/>
      <c r="DG6" s="608"/>
      <c r="DH6" s="608"/>
      <c r="DI6" s="608"/>
      <c r="DJ6" s="608"/>
      <c r="DK6" s="608"/>
      <c r="DL6" s="608"/>
      <c r="DM6" s="608"/>
      <c r="DN6" s="608"/>
      <c r="DO6" s="608"/>
      <c r="DP6" s="609"/>
      <c r="DQ6" s="613">
        <v>72282</v>
      </c>
      <c r="DR6" s="608"/>
      <c r="DS6" s="608"/>
      <c r="DT6" s="608"/>
      <c r="DU6" s="608"/>
      <c r="DV6" s="608"/>
      <c r="DW6" s="608"/>
      <c r="DX6" s="608"/>
      <c r="DY6" s="608"/>
      <c r="DZ6" s="608"/>
      <c r="EA6" s="608"/>
      <c r="EB6" s="608"/>
      <c r="EC6" s="649"/>
    </row>
    <row r="7" spans="2:143" ht="11.25" customHeight="1" x14ac:dyDescent="0.15">
      <c r="B7" s="604" t="s">
        <v>219</v>
      </c>
      <c r="C7" s="605"/>
      <c r="D7" s="605"/>
      <c r="E7" s="605"/>
      <c r="F7" s="605"/>
      <c r="G7" s="605"/>
      <c r="H7" s="605"/>
      <c r="I7" s="605"/>
      <c r="J7" s="605"/>
      <c r="K7" s="605"/>
      <c r="L7" s="605"/>
      <c r="M7" s="605"/>
      <c r="N7" s="605"/>
      <c r="O7" s="605"/>
      <c r="P7" s="605"/>
      <c r="Q7" s="606"/>
      <c r="R7" s="607">
        <v>2364</v>
      </c>
      <c r="S7" s="608"/>
      <c r="T7" s="608"/>
      <c r="U7" s="608"/>
      <c r="V7" s="608"/>
      <c r="W7" s="608"/>
      <c r="X7" s="608"/>
      <c r="Y7" s="609"/>
      <c r="Z7" s="676">
        <v>0</v>
      </c>
      <c r="AA7" s="676"/>
      <c r="AB7" s="676"/>
      <c r="AC7" s="676"/>
      <c r="AD7" s="677">
        <v>2364</v>
      </c>
      <c r="AE7" s="677"/>
      <c r="AF7" s="677"/>
      <c r="AG7" s="677"/>
      <c r="AH7" s="677"/>
      <c r="AI7" s="677"/>
      <c r="AJ7" s="677"/>
      <c r="AK7" s="677"/>
      <c r="AL7" s="656">
        <v>0</v>
      </c>
      <c r="AM7" s="678"/>
      <c r="AN7" s="678"/>
      <c r="AO7" s="679"/>
      <c r="AP7" s="604" t="s">
        <v>220</v>
      </c>
      <c r="AQ7" s="605"/>
      <c r="AR7" s="605"/>
      <c r="AS7" s="605"/>
      <c r="AT7" s="605"/>
      <c r="AU7" s="605"/>
      <c r="AV7" s="605"/>
      <c r="AW7" s="605"/>
      <c r="AX7" s="605"/>
      <c r="AY7" s="605"/>
      <c r="AZ7" s="605"/>
      <c r="BA7" s="605"/>
      <c r="BB7" s="605"/>
      <c r="BC7" s="605"/>
      <c r="BD7" s="605"/>
      <c r="BE7" s="605"/>
      <c r="BF7" s="606"/>
      <c r="BG7" s="607">
        <v>987106</v>
      </c>
      <c r="BH7" s="608"/>
      <c r="BI7" s="608"/>
      <c r="BJ7" s="608"/>
      <c r="BK7" s="608"/>
      <c r="BL7" s="608"/>
      <c r="BM7" s="608"/>
      <c r="BN7" s="609"/>
      <c r="BO7" s="676">
        <v>41.3</v>
      </c>
      <c r="BP7" s="676"/>
      <c r="BQ7" s="676"/>
      <c r="BR7" s="676"/>
      <c r="BS7" s="677" t="s">
        <v>212</v>
      </c>
      <c r="BT7" s="677"/>
      <c r="BU7" s="677"/>
      <c r="BV7" s="677"/>
      <c r="BW7" s="677"/>
      <c r="BX7" s="677"/>
      <c r="BY7" s="677"/>
      <c r="BZ7" s="677"/>
      <c r="CA7" s="677"/>
      <c r="CB7" s="710"/>
      <c r="CD7" s="650" t="s">
        <v>221</v>
      </c>
      <c r="CE7" s="647"/>
      <c r="CF7" s="647"/>
      <c r="CG7" s="647"/>
      <c r="CH7" s="647"/>
      <c r="CI7" s="647"/>
      <c r="CJ7" s="647"/>
      <c r="CK7" s="647"/>
      <c r="CL7" s="647"/>
      <c r="CM7" s="647"/>
      <c r="CN7" s="647"/>
      <c r="CO7" s="647"/>
      <c r="CP7" s="647"/>
      <c r="CQ7" s="648"/>
      <c r="CR7" s="607">
        <v>1299482</v>
      </c>
      <c r="CS7" s="608"/>
      <c r="CT7" s="608"/>
      <c r="CU7" s="608"/>
      <c r="CV7" s="608"/>
      <c r="CW7" s="608"/>
      <c r="CX7" s="608"/>
      <c r="CY7" s="609"/>
      <c r="CZ7" s="676">
        <v>17.5</v>
      </c>
      <c r="DA7" s="676"/>
      <c r="DB7" s="676"/>
      <c r="DC7" s="676"/>
      <c r="DD7" s="613">
        <v>24675</v>
      </c>
      <c r="DE7" s="608"/>
      <c r="DF7" s="608"/>
      <c r="DG7" s="608"/>
      <c r="DH7" s="608"/>
      <c r="DI7" s="608"/>
      <c r="DJ7" s="608"/>
      <c r="DK7" s="608"/>
      <c r="DL7" s="608"/>
      <c r="DM7" s="608"/>
      <c r="DN7" s="608"/>
      <c r="DO7" s="608"/>
      <c r="DP7" s="609"/>
      <c r="DQ7" s="613">
        <v>1197029</v>
      </c>
      <c r="DR7" s="608"/>
      <c r="DS7" s="608"/>
      <c r="DT7" s="608"/>
      <c r="DU7" s="608"/>
      <c r="DV7" s="608"/>
      <c r="DW7" s="608"/>
      <c r="DX7" s="608"/>
      <c r="DY7" s="608"/>
      <c r="DZ7" s="608"/>
      <c r="EA7" s="608"/>
      <c r="EB7" s="608"/>
      <c r="EC7" s="649"/>
    </row>
    <row r="8" spans="2:143" ht="11.25" customHeight="1" x14ac:dyDescent="0.15">
      <c r="B8" s="604" t="s">
        <v>222</v>
      </c>
      <c r="C8" s="605"/>
      <c r="D8" s="605"/>
      <c r="E8" s="605"/>
      <c r="F8" s="605"/>
      <c r="G8" s="605"/>
      <c r="H8" s="605"/>
      <c r="I8" s="605"/>
      <c r="J8" s="605"/>
      <c r="K8" s="605"/>
      <c r="L8" s="605"/>
      <c r="M8" s="605"/>
      <c r="N8" s="605"/>
      <c r="O8" s="605"/>
      <c r="P8" s="605"/>
      <c r="Q8" s="606"/>
      <c r="R8" s="607">
        <v>11162</v>
      </c>
      <c r="S8" s="608"/>
      <c r="T8" s="608"/>
      <c r="U8" s="608"/>
      <c r="V8" s="608"/>
      <c r="W8" s="608"/>
      <c r="X8" s="608"/>
      <c r="Y8" s="609"/>
      <c r="Z8" s="676">
        <v>0.1</v>
      </c>
      <c r="AA8" s="676"/>
      <c r="AB8" s="676"/>
      <c r="AC8" s="676"/>
      <c r="AD8" s="677">
        <v>11162</v>
      </c>
      <c r="AE8" s="677"/>
      <c r="AF8" s="677"/>
      <c r="AG8" s="677"/>
      <c r="AH8" s="677"/>
      <c r="AI8" s="677"/>
      <c r="AJ8" s="677"/>
      <c r="AK8" s="677"/>
      <c r="AL8" s="656">
        <v>0.2</v>
      </c>
      <c r="AM8" s="678"/>
      <c r="AN8" s="678"/>
      <c r="AO8" s="679"/>
      <c r="AP8" s="604" t="s">
        <v>223</v>
      </c>
      <c r="AQ8" s="605"/>
      <c r="AR8" s="605"/>
      <c r="AS8" s="605"/>
      <c r="AT8" s="605"/>
      <c r="AU8" s="605"/>
      <c r="AV8" s="605"/>
      <c r="AW8" s="605"/>
      <c r="AX8" s="605"/>
      <c r="AY8" s="605"/>
      <c r="AZ8" s="605"/>
      <c r="BA8" s="605"/>
      <c r="BB8" s="605"/>
      <c r="BC8" s="605"/>
      <c r="BD8" s="605"/>
      <c r="BE8" s="605"/>
      <c r="BF8" s="606"/>
      <c r="BG8" s="607">
        <v>33101</v>
      </c>
      <c r="BH8" s="608"/>
      <c r="BI8" s="608"/>
      <c r="BJ8" s="608"/>
      <c r="BK8" s="608"/>
      <c r="BL8" s="608"/>
      <c r="BM8" s="608"/>
      <c r="BN8" s="609"/>
      <c r="BO8" s="676">
        <v>1.4</v>
      </c>
      <c r="BP8" s="676"/>
      <c r="BQ8" s="676"/>
      <c r="BR8" s="676"/>
      <c r="BS8" s="613" t="s">
        <v>113</v>
      </c>
      <c r="BT8" s="608"/>
      <c r="BU8" s="608"/>
      <c r="BV8" s="608"/>
      <c r="BW8" s="608"/>
      <c r="BX8" s="608"/>
      <c r="BY8" s="608"/>
      <c r="BZ8" s="608"/>
      <c r="CA8" s="608"/>
      <c r="CB8" s="649"/>
      <c r="CD8" s="650" t="s">
        <v>224</v>
      </c>
      <c r="CE8" s="647"/>
      <c r="CF8" s="647"/>
      <c r="CG8" s="647"/>
      <c r="CH8" s="647"/>
      <c r="CI8" s="647"/>
      <c r="CJ8" s="647"/>
      <c r="CK8" s="647"/>
      <c r="CL8" s="647"/>
      <c r="CM8" s="647"/>
      <c r="CN8" s="647"/>
      <c r="CO8" s="647"/>
      <c r="CP8" s="647"/>
      <c r="CQ8" s="648"/>
      <c r="CR8" s="607">
        <v>2263166</v>
      </c>
      <c r="CS8" s="608"/>
      <c r="CT8" s="608"/>
      <c r="CU8" s="608"/>
      <c r="CV8" s="608"/>
      <c r="CW8" s="608"/>
      <c r="CX8" s="608"/>
      <c r="CY8" s="609"/>
      <c r="CZ8" s="676">
        <v>30.4</v>
      </c>
      <c r="DA8" s="676"/>
      <c r="DB8" s="676"/>
      <c r="DC8" s="676"/>
      <c r="DD8" s="613">
        <v>28385</v>
      </c>
      <c r="DE8" s="608"/>
      <c r="DF8" s="608"/>
      <c r="DG8" s="608"/>
      <c r="DH8" s="608"/>
      <c r="DI8" s="608"/>
      <c r="DJ8" s="608"/>
      <c r="DK8" s="608"/>
      <c r="DL8" s="608"/>
      <c r="DM8" s="608"/>
      <c r="DN8" s="608"/>
      <c r="DO8" s="608"/>
      <c r="DP8" s="609"/>
      <c r="DQ8" s="613">
        <v>1478152</v>
      </c>
      <c r="DR8" s="608"/>
      <c r="DS8" s="608"/>
      <c r="DT8" s="608"/>
      <c r="DU8" s="608"/>
      <c r="DV8" s="608"/>
      <c r="DW8" s="608"/>
      <c r="DX8" s="608"/>
      <c r="DY8" s="608"/>
      <c r="DZ8" s="608"/>
      <c r="EA8" s="608"/>
      <c r="EB8" s="608"/>
      <c r="EC8" s="649"/>
    </row>
    <row r="9" spans="2:143" ht="11.25" customHeight="1" x14ac:dyDescent="0.15">
      <c r="B9" s="604" t="s">
        <v>225</v>
      </c>
      <c r="C9" s="605"/>
      <c r="D9" s="605"/>
      <c r="E9" s="605"/>
      <c r="F9" s="605"/>
      <c r="G9" s="605"/>
      <c r="H9" s="605"/>
      <c r="I9" s="605"/>
      <c r="J9" s="605"/>
      <c r="K9" s="605"/>
      <c r="L9" s="605"/>
      <c r="M9" s="605"/>
      <c r="N9" s="605"/>
      <c r="O9" s="605"/>
      <c r="P9" s="605"/>
      <c r="Q9" s="606"/>
      <c r="R9" s="607">
        <v>5781</v>
      </c>
      <c r="S9" s="608"/>
      <c r="T9" s="608"/>
      <c r="U9" s="608"/>
      <c r="V9" s="608"/>
      <c r="W9" s="608"/>
      <c r="X9" s="608"/>
      <c r="Y9" s="609"/>
      <c r="Z9" s="676">
        <v>0.1</v>
      </c>
      <c r="AA9" s="676"/>
      <c r="AB9" s="676"/>
      <c r="AC9" s="676"/>
      <c r="AD9" s="677">
        <v>5781</v>
      </c>
      <c r="AE9" s="677"/>
      <c r="AF9" s="677"/>
      <c r="AG9" s="677"/>
      <c r="AH9" s="677"/>
      <c r="AI9" s="677"/>
      <c r="AJ9" s="677"/>
      <c r="AK9" s="677"/>
      <c r="AL9" s="656">
        <v>0.1</v>
      </c>
      <c r="AM9" s="678"/>
      <c r="AN9" s="678"/>
      <c r="AO9" s="679"/>
      <c r="AP9" s="604" t="s">
        <v>226</v>
      </c>
      <c r="AQ9" s="605"/>
      <c r="AR9" s="605"/>
      <c r="AS9" s="605"/>
      <c r="AT9" s="605"/>
      <c r="AU9" s="605"/>
      <c r="AV9" s="605"/>
      <c r="AW9" s="605"/>
      <c r="AX9" s="605"/>
      <c r="AY9" s="605"/>
      <c r="AZ9" s="605"/>
      <c r="BA9" s="605"/>
      <c r="BB9" s="605"/>
      <c r="BC9" s="605"/>
      <c r="BD9" s="605"/>
      <c r="BE9" s="605"/>
      <c r="BF9" s="606"/>
      <c r="BG9" s="607">
        <v>856551</v>
      </c>
      <c r="BH9" s="608"/>
      <c r="BI9" s="608"/>
      <c r="BJ9" s="608"/>
      <c r="BK9" s="608"/>
      <c r="BL9" s="608"/>
      <c r="BM9" s="608"/>
      <c r="BN9" s="609"/>
      <c r="BO9" s="676">
        <v>35.799999999999997</v>
      </c>
      <c r="BP9" s="676"/>
      <c r="BQ9" s="676"/>
      <c r="BR9" s="676"/>
      <c r="BS9" s="613" t="s">
        <v>113</v>
      </c>
      <c r="BT9" s="608"/>
      <c r="BU9" s="608"/>
      <c r="BV9" s="608"/>
      <c r="BW9" s="608"/>
      <c r="BX9" s="608"/>
      <c r="BY9" s="608"/>
      <c r="BZ9" s="608"/>
      <c r="CA9" s="608"/>
      <c r="CB9" s="649"/>
      <c r="CD9" s="650" t="s">
        <v>227</v>
      </c>
      <c r="CE9" s="647"/>
      <c r="CF9" s="647"/>
      <c r="CG9" s="647"/>
      <c r="CH9" s="647"/>
      <c r="CI9" s="647"/>
      <c r="CJ9" s="647"/>
      <c r="CK9" s="647"/>
      <c r="CL9" s="647"/>
      <c r="CM9" s="647"/>
      <c r="CN9" s="647"/>
      <c r="CO9" s="647"/>
      <c r="CP9" s="647"/>
      <c r="CQ9" s="648"/>
      <c r="CR9" s="607">
        <v>932985</v>
      </c>
      <c r="CS9" s="608"/>
      <c r="CT9" s="608"/>
      <c r="CU9" s="608"/>
      <c r="CV9" s="608"/>
      <c r="CW9" s="608"/>
      <c r="CX9" s="608"/>
      <c r="CY9" s="609"/>
      <c r="CZ9" s="676">
        <v>12.5</v>
      </c>
      <c r="DA9" s="676"/>
      <c r="DB9" s="676"/>
      <c r="DC9" s="676"/>
      <c r="DD9" s="613">
        <v>46123</v>
      </c>
      <c r="DE9" s="608"/>
      <c r="DF9" s="608"/>
      <c r="DG9" s="608"/>
      <c r="DH9" s="608"/>
      <c r="DI9" s="608"/>
      <c r="DJ9" s="608"/>
      <c r="DK9" s="608"/>
      <c r="DL9" s="608"/>
      <c r="DM9" s="608"/>
      <c r="DN9" s="608"/>
      <c r="DO9" s="608"/>
      <c r="DP9" s="609"/>
      <c r="DQ9" s="613">
        <v>889643</v>
      </c>
      <c r="DR9" s="608"/>
      <c r="DS9" s="608"/>
      <c r="DT9" s="608"/>
      <c r="DU9" s="608"/>
      <c r="DV9" s="608"/>
      <c r="DW9" s="608"/>
      <c r="DX9" s="608"/>
      <c r="DY9" s="608"/>
      <c r="DZ9" s="608"/>
      <c r="EA9" s="608"/>
      <c r="EB9" s="608"/>
      <c r="EC9" s="649"/>
    </row>
    <row r="10" spans="2:143" ht="11.25" customHeight="1" x14ac:dyDescent="0.15">
      <c r="B10" s="604" t="s">
        <v>228</v>
      </c>
      <c r="C10" s="605"/>
      <c r="D10" s="605"/>
      <c r="E10" s="605"/>
      <c r="F10" s="605"/>
      <c r="G10" s="605"/>
      <c r="H10" s="605"/>
      <c r="I10" s="605"/>
      <c r="J10" s="605"/>
      <c r="K10" s="605"/>
      <c r="L10" s="605"/>
      <c r="M10" s="605"/>
      <c r="N10" s="605"/>
      <c r="O10" s="605"/>
      <c r="P10" s="605"/>
      <c r="Q10" s="606"/>
      <c r="R10" s="607">
        <v>350171</v>
      </c>
      <c r="S10" s="608"/>
      <c r="T10" s="608"/>
      <c r="U10" s="608"/>
      <c r="V10" s="608"/>
      <c r="W10" s="608"/>
      <c r="X10" s="608"/>
      <c r="Y10" s="609"/>
      <c r="Z10" s="676">
        <v>4.5</v>
      </c>
      <c r="AA10" s="676"/>
      <c r="AB10" s="676"/>
      <c r="AC10" s="676"/>
      <c r="AD10" s="677">
        <v>350171</v>
      </c>
      <c r="AE10" s="677"/>
      <c r="AF10" s="677"/>
      <c r="AG10" s="677"/>
      <c r="AH10" s="677"/>
      <c r="AI10" s="677"/>
      <c r="AJ10" s="677"/>
      <c r="AK10" s="677"/>
      <c r="AL10" s="656">
        <v>7.3</v>
      </c>
      <c r="AM10" s="678"/>
      <c r="AN10" s="678"/>
      <c r="AO10" s="679"/>
      <c r="AP10" s="604" t="s">
        <v>229</v>
      </c>
      <c r="AQ10" s="605"/>
      <c r="AR10" s="605"/>
      <c r="AS10" s="605"/>
      <c r="AT10" s="605"/>
      <c r="AU10" s="605"/>
      <c r="AV10" s="605"/>
      <c r="AW10" s="605"/>
      <c r="AX10" s="605"/>
      <c r="AY10" s="605"/>
      <c r="AZ10" s="605"/>
      <c r="BA10" s="605"/>
      <c r="BB10" s="605"/>
      <c r="BC10" s="605"/>
      <c r="BD10" s="605"/>
      <c r="BE10" s="605"/>
      <c r="BF10" s="606"/>
      <c r="BG10" s="607">
        <v>55673</v>
      </c>
      <c r="BH10" s="608"/>
      <c r="BI10" s="608"/>
      <c r="BJ10" s="608"/>
      <c r="BK10" s="608"/>
      <c r="BL10" s="608"/>
      <c r="BM10" s="608"/>
      <c r="BN10" s="609"/>
      <c r="BO10" s="676">
        <v>2.2999999999999998</v>
      </c>
      <c r="BP10" s="676"/>
      <c r="BQ10" s="676"/>
      <c r="BR10" s="676"/>
      <c r="BS10" s="613" t="s">
        <v>113</v>
      </c>
      <c r="BT10" s="608"/>
      <c r="BU10" s="608"/>
      <c r="BV10" s="608"/>
      <c r="BW10" s="608"/>
      <c r="BX10" s="608"/>
      <c r="BY10" s="608"/>
      <c r="BZ10" s="608"/>
      <c r="CA10" s="608"/>
      <c r="CB10" s="649"/>
      <c r="CD10" s="650" t="s">
        <v>230</v>
      </c>
      <c r="CE10" s="647"/>
      <c r="CF10" s="647"/>
      <c r="CG10" s="647"/>
      <c r="CH10" s="647"/>
      <c r="CI10" s="647"/>
      <c r="CJ10" s="647"/>
      <c r="CK10" s="647"/>
      <c r="CL10" s="647"/>
      <c r="CM10" s="647"/>
      <c r="CN10" s="647"/>
      <c r="CO10" s="647"/>
      <c r="CP10" s="647"/>
      <c r="CQ10" s="648"/>
      <c r="CR10" s="607">
        <v>8202</v>
      </c>
      <c r="CS10" s="608"/>
      <c r="CT10" s="608"/>
      <c r="CU10" s="608"/>
      <c r="CV10" s="608"/>
      <c r="CW10" s="608"/>
      <c r="CX10" s="608"/>
      <c r="CY10" s="609"/>
      <c r="CZ10" s="676">
        <v>0.1</v>
      </c>
      <c r="DA10" s="676"/>
      <c r="DB10" s="676"/>
      <c r="DC10" s="676"/>
      <c r="DD10" s="613" t="s">
        <v>113</v>
      </c>
      <c r="DE10" s="608"/>
      <c r="DF10" s="608"/>
      <c r="DG10" s="608"/>
      <c r="DH10" s="608"/>
      <c r="DI10" s="608"/>
      <c r="DJ10" s="608"/>
      <c r="DK10" s="608"/>
      <c r="DL10" s="608"/>
      <c r="DM10" s="608"/>
      <c r="DN10" s="608"/>
      <c r="DO10" s="608"/>
      <c r="DP10" s="609"/>
      <c r="DQ10" s="613">
        <v>3202</v>
      </c>
      <c r="DR10" s="608"/>
      <c r="DS10" s="608"/>
      <c r="DT10" s="608"/>
      <c r="DU10" s="608"/>
      <c r="DV10" s="608"/>
      <c r="DW10" s="608"/>
      <c r="DX10" s="608"/>
      <c r="DY10" s="608"/>
      <c r="DZ10" s="608"/>
      <c r="EA10" s="608"/>
      <c r="EB10" s="608"/>
      <c r="EC10" s="649"/>
    </row>
    <row r="11" spans="2:143" ht="11.25" customHeight="1" x14ac:dyDescent="0.15">
      <c r="B11" s="604" t="s">
        <v>231</v>
      </c>
      <c r="C11" s="605"/>
      <c r="D11" s="605"/>
      <c r="E11" s="605"/>
      <c r="F11" s="605"/>
      <c r="G11" s="605"/>
      <c r="H11" s="605"/>
      <c r="I11" s="605"/>
      <c r="J11" s="605"/>
      <c r="K11" s="605"/>
      <c r="L11" s="605"/>
      <c r="M11" s="605"/>
      <c r="N11" s="605"/>
      <c r="O11" s="605"/>
      <c r="P11" s="605"/>
      <c r="Q11" s="606"/>
      <c r="R11" s="607" t="s">
        <v>113</v>
      </c>
      <c r="S11" s="608"/>
      <c r="T11" s="608"/>
      <c r="U11" s="608"/>
      <c r="V11" s="608"/>
      <c r="W11" s="608"/>
      <c r="X11" s="608"/>
      <c r="Y11" s="609"/>
      <c r="Z11" s="676" t="s">
        <v>113</v>
      </c>
      <c r="AA11" s="676"/>
      <c r="AB11" s="676"/>
      <c r="AC11" s="676"/>
      <c r="AD11" s="677" t="s">
        <v>113</v>
      </c>
      <c r="AE11" s="677"/>
      <c r="AF11" s="677"/>
      <c r="AG11" s="677"/>
      <c r="AH11" s="677"/>
      <c r="AI11" s="677"/>
      <c r="AJ11" s="677"/>
      <c r="AK11" s="677"/>
      <c r="AL11" s="656" t="s">
        <v>113</v>
      </c>
      <c r="AM11" s="678"/>
      <c r="AN11" s="678"/>
      <c r="AO11" s="679"/>
      <c r="AP11" s="604" t="s">
        <v>232</v>
      </c>
      <c r="AQ11" s="605"/>
      <c r="AR11" s="605"/>
      <c r="AS11" s="605"/>
      <c r="AT11" s="605"/>
      <c r="AU11" s="605"/>
      <c r="AV11" s="605"/>
      <c r="AW11" s="605"/>
      <c r="AX11" s="605"/>
      <c r="AY11" s="605"/>
      <c r="AZ11" s="605"/>
      <c r="BA11" s="605"/>
      <c r="BB11" s="605"/>
      <c r="BC11" s="605"/>
      <c r="BD11" s="605"/>
      <c r="BE11" s="605"/>
      <c r="BF11" s="606"/>
      <c r="BG11" s="607">
        <v>41781</v>
      </c>
      <c r="BH11" s="608"/>
      <c r="BI11" s="608"/>
      <c r="BJ11" s="608"/>
      <c r="BK11" s="608"/>
      <c r="BL11" s="608"/>
      <c r="BM11" s="608"/>
      <c r="BN11" s="609"/>
      <c r="BO11" s="676">
        <v>1.7</v>
      </c>
      <c r="BP11" s="676"/>
      <c r="BQ11" s="676"/>
      <c r="BR11" s="676"/>
      <c r="BS11" s="613" t="s">
        <v>113</v>
      </c>
      <c r="BT11" s="608"/>
      <c r="BU11" s="608"/>
      <c r="BV11" s="608"/>
      <c r="BW11" s="608"/>
      <c r="BX11" s="608"/>
      <c r="BY11" s="608"/>
      <c r="BZ11" s="608"/>
      <c r="CA11" s="608"/>
      <c r="CB11" s="649"/>
      <c r="CD11" s="650" t="s">
        <v>233</v>
      </c>
      <c r="CE11" s="647"/>
      <c r="CF11" s="647"/>
      <c r="CG11" s="647"/>
      <c r="CH11" s="647"/>
      <c r="CI11" s="647"/>
      <c r="CJ11" s="647"/>
      <c r="CK11" s="647"/>
      <c r="CL11" s="647"/>
      <c r="CM11" s="647"/>
      <c r="CN11" s="647"/>
      <c r="CO11" s="647"/>
      <c r="CP11" s="647"/>
      <c r="CQ11" s="648"/>
      <c r="CR11" s="607">
        <v>499250</v>
      </c>
      <c r="CS11" s="608"/>
      <c r="CT11" s="608"/>
      <c r="CU11" s="608"/>
      <c r="CV11" s="608"/>
      <c r="CW11" s="608"/>
      <c r="CX11" s="608"/>
      <c r="CY11" s="609"/>
      <c r="CZ11" s="676">
        <v>6.7</v>
      </c>
      <c r="DA11" s="676"/>
      <c r="DB11" s="676"/>
      <c r="DC11" s="676"/>
      <c r="DD11" s="613">
        <v>323174</v>
      </c>
      <c r="DE11" s="608"/>
      <c r="DF11" s="608"/>
      <c r="DG11" s="608"/>
      <c r="DH11" s="608"/>
      <c r="DI11" s="608"/>
      <c r="DJ11" s="608"/>
      <c r="DK11" s="608"/>
      <c r="DL11" s="608"/>
      <c r="DM11" s="608"/>
      <c r="DN11" s="608"/>
      <c r="DO11" s="608"/>
      <c r="DP11" s="609"/>
      <c r="DQ11" s="613">
        <v>181077</v>
      </c>
      <c r="DR11" s="608"/>
      <c r="DS11" s="608"/>
      <c r="DT11" s="608"/>
      <c r="DU11" s="608"/>
      <c r="DV11" s="608"/>
      <c r="DW11" s="608"/>
      <c r="DX11" s="608"/>
      <c r="DY11" s="608"/>
      <c r="DZ11" s="608"/>
      <c r="EA11" s="608"/>
      <c r="EB11" s="608"/>
      <c r="EC11" s="649"/>
    </row>
    <row r="12" spans="2:143" ht="11.25" customHeight="1" x14ac:dyDescent="0.15">
      <c r="B12" s="604" t="s">
        <v>234</v>
      </c>
      <c r="C12" s="605"/>
      <c r="D12" s="605"/>
      <c r="E12" s="605"/>
      <c r="F12" s="605"/>
      <c r="G12" s="605"/>
      <c r="H12" s="605"/>
      <c r="I12" s="605"/>
      <c r="J12" s="605"/>
      <c r="K12" s="605"/>
      <c r="L12" s="605"/>
      <c r="M12" s="605"/>
      <c r="N12" s="605"/>
      <c r="O12" s="605"/>
      <c r="P12" s="605"/>
      <c r="Q12" s="606"/>
      <c r="R12" s="607" t="s">
        <v>113</v>
      </c>
      <c r="S12" s="608"/>
      <c r="T12" s="608"/>
      <c r="U12" s="608"/>
      <c r="V12" s="608"/>
      <c r="W12" s="608"/>
      <c r="X12" s="608"/>
      <c r="Y12" s="609"/>
      <c r="Z12" s="676" t="s">
        <v>113</v>
      </c>
      <c r="AA12" s="676"/>
      <c r="AB12" s="676"/>
      <c r="AC12" s="676"/>
      <c r="AD12" s="677" t="s">
        <v>113</v>
      </c>
      <c r="AE12" s="677"/>
      <c r="AF12" s="677"/>
      <c r="AG12" s="677"/>
      <c r="AH12" s="677"/>
      <c r="AI12" s="677"/>
      <c r="AJ12" s="677"/>
      <c r="AK12" s="677"/>
      <c r="AL12" s="656" t="s">
        <v>113</v>
      </c>
      <c r="AM12" s="678"/>
      <c r="AN12" s="678"/>
      <c r="AO12" s="679"/>
      <c r="AP12" s="604" t="s">
        <v>235</v>
      </c>
      <c r="AQ12" s="605"/>
      <c r="AR12" s="605"/>
      <c r="AS12" s="605"/>
      <c r="AT12" s="605"/>
      <c r="AU12" s="605"/>
      <c r="AV12" s="605"/>
      <c r="AW12" s="605"/>
      <c r="AX12" s="605"/>
      <c r="AY12" s="605"/>
      <c r="AZ12" s="605"/>
      <c r="BA12" s="605"/>
      <c r="BB12" s="605"/>
      <c r="BC12" s="605"/>
      <c r="BD12" s="605"/>
      <c r="BE12" s="605"/>
      <c r="BF12" s="606"/>
      <c r="BG12" s="607">
        <v>1180867</v>
      </c>
      <c r="BH12" s="608"/>
      <c r="BI12" s="608"/>
      <c r="BJ12" s="608"/>
      <c r="BK12" s="608"/>
      <c r="BL12" s="608"/>
      <c r="BM12" s="608"/>
      <c r="BN12" s="609"/>
      <c r="BO12" s="676">
        <v>49.4</v>
      </c>
      <c r="BP12" s="676"/>
      <c r="BQ12" s="676"/>
      <c r="BR12" s="676"/>
      <c r="BS12" s="613" t="s">
        <v>113</v>
      </c>
      <c r="BT12" s="608"/>
      <c r="BU12" s="608"/>
      <c r="BV12" s="608"/>
      <c r="BW12" s="608"/>
      <c r="BX12" s="608"/>
      <c r="BY12" s="608"/>
      <c r="BZ12" s="608"/>
      <c r="CA12" s="608"/>
      <c r="CB12" s="649"/>
      <c r="CD12" s="650" t="s">
        <v>236</v>
      </c>
      <c r="CE12" s="647"/>
      <c r="CF12" s="647"/>
      <c r="CG12" s="647"/>
      <c r="CH12" s="647"/>
      <c r="CI12" s="647"/>
      <c r="CJ12" s="647"/>
      <c r="CK12" s="647"/>
      <c r="CL12" s="647"/>
      <c r="CM12" s="647"/>
      <c r="CN12" s="647"/>
      <c r="CO12" s="647"/>
      <c r="CP12" s="647"/>
      <c r="CQ12" s="648"/>
      <c r="CR12" s="607">
        <v>135251</v>
      </c>
      <c r="CS12" s="608"/>
      <c r="CT12" s="608"/>
      <c r="CU12" s="608"/>
      <c r="CV12" s="608"/>
      <c r="CW12" s="608"/>
      <c r="CX12" s="608"/>
      <c r="CY12" s="609"/>
      <c r="CZ12" s="676">
        <v>1.8</v>
      </c>
      <c r="DA12" s="676"/>
      <c r="DB12" s="676"/>
      <c r="DC12" s="676"/>
      <c r="DD12" s="613">
        <v>8413</v>
      </c>
      <c r="DE12" s="608"/>
      <c r="DF12" s="608"/>
      <c r="DG12" s="608"/>
      <c r="DH12" s="608"/>
      <c r="DI12" s="608"/>
      <c r="DJ12" s="608"/>
      <c r="DK12" s="608"/>
      <c r="DL12" s="608"/>
      <c r="DM12" s="608"/>
      <c r="DN12" s="608"/>
      <c r="DO12" s="608"/>
      <c r="DP12" s="609"/>
      <c r="DQ12" s="613">
        <v>99299</v>
      </c>
      <c r="DR12" s="608"/>
      <c r="DS12" s="608"/>
      <c r="DT12" s="608"/>
      <c r="DU12" s="608"/>
      <c r="DV12" s="608"/>
      <c r="DW12" s="608"/>
      <c r="DX12" s="608"/>
      <c r="DY12" s="608"/>
      <c r="DZ12" s="608"/>
      <c r="EA12" s="608"/>
      <c r="EB12" s="608"/>
      <c r="EC12" s="649"/>
    </row>
    <row r="13" spans="2:143" ht="11.25" customHeight="1" x14ac:dyDescent="0.15">
      <c r="B13" s="604" t="s">
        <v>237</v>
      </c>
      <c r="C13" s="605"/>
      <c r="D13" s="605"/>
      <c r="E13" s="605"/>
      <c r="F13" s="605"/>
      <c r="G13" s="605"/>
      <c r="H13" s="605"/>
      <c r="I13" s="605"/>
      <c r="J13" s="605"/>
      <c r="K13" s="605"/>
      <c r="L13" s="605"/>
      <c r="M13" s="605"/>
      <c r="N13" s="605"/>
      <c r="O13" s="605"/>
      <c r="P13" s="605"/>
      <c r="Q13" s="606"/>
      <c r="R13" s="607">
        <v>35151</v>
      </c>
      <c r="S13" s="608"/>
      <c r="T13" s="608"/>
      <c r="U13" s="608"/>
      <c r="V13" s="608"/>
      <c r="W13" s="608"/>
      <c r="X13" s="608"/>
      <c r="Y13" s="609"/>
      <c r="Z13" s="676">
        <v>0.4</v>
      </c>
      <c r="AA13" s="676"/>
      <c r="AB13" s="676"/>
      <c r="AC13" s="676"/>
      <c r="AD13" s="677">
        <v>35151</v>
      </c>
      <c r="AE13" s="677"/>
      <c r="AF13" s="677"/>
      <c r="AG13" s="677"/>
      <c r="AH13" s="677"/>
      <c r="AI13" s="677"/>
      <c r="AJ13" s="677"/>
      <c r="AK13" s="677"/>
      <c r="AL13" s="656">
        <v>0.7</v>
      </c>
      <c r="AM13" s="678"/>
      <c r="AN13" s="678"/>
      <c r="AO13" s="679"/>
      <c r="AP13" s="604" t="s">
        <v>238</v>
      </c>
      <c r="AQ13" s="605"/>
      <c r="AR13" s="605"/>
      <c r="AS13" s="605"/>
      <c r="AT13" s="605"/>
      <c r="AU13" s="605"/>
      <c r="AV13" s="605"/>
      <c r="AW13" s="605"/>
      <c r="AX13" s="605"/>
      <c r="AY13" s="605"/>
      <c r="AZ13" s="605"/>
      <c r="BA13" s="605"/>
      <c r="BB13" s="605"/>
      <c r="BC13" s="605"/>
      <c r="BD13" s="605"/>
      <c r="BE13" s="605"/>
      <c r="BF13" s="606"/>
      <c r="BG13" s="607">
        <v>1150886</v>
      </c>
      <c r="BH13" s="608"/>
      <c r="BI13" s="608"/>
      <c r="BJ13" s="608"/>
      <c r="BK13" s="608"/>
      <c r="BL13" s="608"/>
      <c r="BM13" s="608"/>
      <c r="BN13" s="609"/>
      <c r="BO13" s="676">
        <v>48.2</v>
      </c>
      <c r="BP13" s="676"/>
      <c r="BQ13" s="676"/>
      <c r="BR13" s="676"/>
      <c r="BS13" s="613" t="s">
        <v>113</v>
      </c>
      <c r="BT13" s="608"/>
      <c r="BU13" s="608"/>
      <c r="BV13" s="608"/>
      <c r="BW13" s="608"/>
      <c r="BX13" s="608"/>
      <c r="BY13" s="608"/>
      <c r="BZ13" s="608"/>
      <c r="CA13" s="608"/>
      <c r="CB13" s="649"/>
      <c r="CD13" s="650" t="s">
        <v>239</v>
      </c>
      <c r="CE13" s="647"/>
      <c r="CF13" s="647"/>
      <c r="CG13" s="647"/>
      <c r="CH13" s="647"/>
      <c r="CI13" s="647"/>
      <c r="CJ13" s="647"/>
      <c r="CK13" s="647"/>
      <c r="CL13" s="647"/>
      <c r="CM13" s="647"/>
      <c r="CN13" s="647"/>
      <c r="CO13" s="647"/>
      <c r="CP13" s="647"/>
      <c r="CQ13" s="648"/>
      <c r="CR13" s="607">
        <v>238579</v>
      </c>
      <c r="CS13" s="608"/>
      <c r="CT13" s="608"/>
      <c r="CU13" s="608"/>
      <c r="CV13" s="608"/>
      <c r="CW13" s="608"/>
      <c r="CX13" s="608"/>
      <c r="CY13" s="609"/>
      <c r="CZ13" s="676">
        <v>3.2</v>
      </c>
      <c r="DA13" s="676"/>
      <c r="DB13" s="676"/>
      <c r="DC13" s="676"/>
      <c r="DD13" s="613">
        <v>128934</v>
      </c>
      <c r="DE13" s="608"/>
      <c r="DF13" s="608"/>
      <c r="DG13" s="608"/>
      <c r="DH13" s="608"/>
      <c r="DI13" s="608"/>
      <c r="DJ13" s="608"/>
      <c r="DK13" s="608"/>
      <c r="DL13" s="608"/>
      <c r="DM13" s="608"/>
      <c r="DN13" s="608"/>
      <c r="DO13" s="608"/>
      <c r="DP13" s="609"/>
      <c r="DQ13" s="613">
        <v>172802</v>
      </c>
      <c r="DR13" s="608"/>
      <c r="DS13" s="608"/>
      <c r="DT13" s="608"/>
      <c r="DU13" s="608"/>
      <c r="DV13" s="608"/>
      <c r="DW13" s="608"/>
      <c r="DX13" s="608"/>
      <c r="DY13" s="608"/>
      <c r="DZ13" s="608"/>
      <c r="EA13" s="608"/>
      <c r="EB13" s="608"/>
      <c r="EC13" s="649"/>
    </row>
    <row r="14" spans="2:143" ht="11.25" customHeight="1" x14ac:dyDescent="0.15">
      <c r="B14" s="604" t="s">
        <v>240</v>
      </c>
      <c r="C14" s="605"/>
      <c r="D14" s="605"/>
      <c r="E14" s="605"/>
      <c r="F14" s="605"/>
      <c r="G14" s="605"/>
      <c r="H14" s="605"/>
      <c r="I14" s="605"/>
      <c r="J14" s="605"/>
      <c r="K14" s="605"/>
      <c r="L14" s="605"/>
      <c r="M14" s="605"/>
      <c r="N14" s="605"/>
      <c r="O14" s="605"/>
      <c r="P14" s="605"/>
      <c r="Q14" s="606"/>
      <c r="R14" s="607" t="s">
        <v>113</v>
      </c>
      <c r="S14" s="608"/>
      <c r="T14" s="608"/>
      <c r="U14" s="608"/>
      <c r="V14" s="608"/>
      <c r="W14" s="608"/>
      <c r="X14" s="608"/>
      <c r="Y14" s="609"/>
      <c r="Z14" s="676" t="s">
        <v>113</v>
      </c>
      <c r="AA14" s="676"/>
      <c r="AB14" s="676"/>
      <c r="AC14" s="676"/>
      <c r="AD14" s="677" t="s">
        <v>113</v>
      </c>
      <c r="AE14" s="677"/>
      <c r="AF14" s="677"/>
      <c r="AG14" s="677"/>
      <c r="AH14" s="677"/>
      <c r="AI14" s="677"/>
      <c r="AJ14" s="677"/>
      <c r="AK14" s="677"/>
      <c r="AL14" s="656" t="s">
        <v>113</v>
      </c>
      <c r="AM14" s="678"/>
      <c r="AN14" s="678"/>
      <c r="AO14" s="679"/>
      <c r="AP14" s="604" t="s">
        <v>241</v>
      </c>
      <c r="AQ14" s="605"/>
      <c r="AR14" s="605"/>
      <c r="AS14" s="605"/>
      <c r="AT14" s="605"/>
      <c r="AU14" s="605"/>
      <c r="AV14" s="605"/>
      <c r="AW14" s="605"/>
      <c r="AX14" s="605"/>
      <c r="AY14" s="605"/>
      <c r="AZ14" s="605"/>
      <c r="BA14" s="605"/>
      <c r="BB14" s="605"/>
      <c r="BC14" s="605"/>
      <c r="BD14" s="605"/>
      <c r="BE14" s="605"/>
      <c r="BF14" s="606"/>
      <c r="BG14" s="607">
        <v>66162</v>
      </c>
      <c r="BH14" s="608"/>
      <c r="BI14" s="608"/>
      <c r="BJ14" s="608"/>
      <c r="BK14" s="608"/>
      <c r="BL14" s="608"/>
      <c r="BM14" s="608"/>
      <c r="BN14" s="609"/>
      <c r="BO14" s="676">
        <v>2.8</v>
      </c>
      <c r="BP14" s="676"/>
      <c r="BQ14" s="676"/>
      <c r="BR14" s="676"/>
      <c r="BS14" s="613" t="s">
        <v>113</v>
      </c>
      <c r="BT14" s="608"/>
      <c r="BU14" s="608"/>
      <c r="BV14" s="608"/>
      <c r="BW14" s="608"/>
      <c r="BX14" s="608"/>
      <c r="BY14" s="608"/>
      <c r="BZ14" s="608"/>
      <c r="CA14" s="608"/>
      <c r="CB14" s="649"/>
      <c r="CD14" s="650" t="s">
        <v>242</v>
      </c>
      <c r="CE14" s="647"/>
      <c r="CF14" s="647"/>
      <c r="CG14" s="647"/>
      <c r="CH14" s="647"/>
      <c r="CI14" s="647"/>
      <c r="CJ14" s="647"/>
      <c r="CK14" s="647"/>
      <c r="CL14" s="647"/>
      <c r="CM14" s="647"/>
      <c r="CN14" s="647"/>
      <c r="CO14" s="647"/>
      <c r="CP14" s="647"/>
      <c r="CQ14" s="648"/>
      <c r="CR14" s="607">
        <v>818975</v>
      </c>
      <c r="CS14" s="608"/>
      <c r="CT14" s="608"/>
      <c r="CU14" s="608"/>
      <c r="CV14" s="608"/>
      <c r="CW14" s="608"/>
      <c r="CX14" s="608"/>
      <c r="CY14" s="609"/>
      <c r="CZ14" s="676">
        <v>11</v>
      </c>
      <c r="DA14" s="676"/>
      <c r="DB14" s="676"/>
      <c r="DC14" s="676"/>
      <c r="DD14" s="613">
        <v>316870</v>
      </c>
      <c r="DE14" s="608"/>
      <c r="DF14" s="608"/>
      <c r="DG14" s="608"/>
      <c r="DH14" s="608"/>
      <c r="DI14" s="608"/>
      <c r="DJ14" s="608"/>
      <c r="DK14" s="608"/>
      <c r="DL14" s="608"/>
      <c r="DM14" s="608"/>
      <c r="DN14" s="608"/>
      <c r="DO14" s="608"/>
      <c r="DP14" s="609"/>
      <c r="DQ14" s="613">
        <v>490922</v>
      </c>
      <c r="DR14" s="608"/>
      <c r="DS14" s="608"/>
      <c r="DT14" s="608"/>
      <c r="DU14" s="608"/>
      <c r="DV14" s="608"/>
      <c r="DW14" s="608"/>
      <c r="DX14" s="608"/>
      <c r="DY14" s="608"/>
      <c r="DZ14" s="608"/>
      <c r="EA14" s="608"/>
      <c r="EB14" s="608"/>
      <c r="EC14" s="649"/>
    </row>
    <row r="15" spans="2:143" ht="11.25" customHeight="1" x14ac:dyDescent="0.15">
      <c r="B15" s="604" t="s">
        <v>243</v>
      </c>
      <c r="C15" s="605"/>
      <c r="D15" s="605"/>
      <c r="E15" s="605"/>
      <c r="F15" s="605"/>
      <c r="G15" s="605"/>
      <c r="H15" s="605"/>
      <c r="I15" s="605"/>
      <c r="J15" s="605"/>
      <c r="K15" s="605"/>
      <c r="L15" s="605"/>
      <c r="M15" s="605"/>
      <c r="N15" s="605"/>
      <c r="O15" s="605"/>
      <c r="P15" s="605"/>
      <c r="Q15" s="606"/>
      <c r="R15" s="607">
        <v>2994</v>
      </c>
      <c r="S15" s="608"/>
      <c r="T15" s="608"/>
      <c r="U15" s="608"/>
      <c r="V15" s="608"/>
      <c r="W15" s="608"/>
      <c r="X15" s="608"/>
      <c r="Y15" s="609"/>
      <c r="Z15" s="676">
        <v>0</v>
      </c>
      <c r="AA15" s="676"/>
      <c r="AB15" s="676"/>
      <c r="AC15" s="676"/>
      <c r="AD15" s="677">
        <v>2994</v>
      </c>
      <c r="AE15" s="677"/>
      <c r="AF15" s="677"/>
      <c r="AG15" s="677"/>
      <c r="AH15" s="677"/>
      <c r="AI15" s="677"/>
      <c r="AJ15" s="677"/>
      <c r="AK15" s="677"/>
      <c r="AL15" s="656">
        <v>0.1</v>
      </c>
      <c r="AM15" s="678"/>
      <c r="AN15" s="678"/>
      <c r="AO15" s="679"/>
      <c r="AP15" s="604" t="s">
        <v>244</v>
      </c>
      <c r="AQ15" s="605"/>
      <c r="AR15" s="605"/>
      <c r="AS15" s="605"/>
      <c r="AT15" s="605"/>
      <c r="AU15" s="605"/>
      <c r="AV15" s="605"/>
      <c r="AW15" s="605"/>
      <c r="AX15" s="605"/>
      <c r="AY15" s="605"/>
      <c r="AZ15" s="605"/>
      <c r="BA15" s="605"/>
      <c r="BB15" s="605"/>
      <c r="BC15" s="605"/>
      <c r="BD15" s="605"/>
      <c r="BE15" s="605"/>
      <c r="BF15" s="606"/>
      <c r="BG15" s="607">
        <v>131952</v>
      </c>
      <c r="BH15" s="608"/>
      <c r="BI15" s="608"/>
      <c r="BJ15" s="608"/>
      <c r="BK15" s="608"/>
      <c r="BL15" s="608"/>
      <c r="BM15" s="608"/>
      <c r="BN15" s="609"/>
      <c r="BO15" s="676">
        <v>5.5</v>
      </c>
      <c r="BP15" s="676"/>
      <c r="BQ15" s="676"/>
      <c r="BR15" s="676"/>
      <c r="BS15" s="613" t="s">
        <v>113</v>
      </c>
      <c r="BT15" s="608"/>
      <c r="BU15" s="608"/>
      <c r="BV15" s="608"/>
      <c r="BW15" s="608"/>
      <c r="BX15" s="608"/>
      <c r="BY15" s="608"/>
      <c r="BZ15" s="608"/>
      <c r="CA15" s="608"/>
      <c r="CB15" s="649"/>
      <c r="CD15" s="650" t="s">
        <v>245</v>
      </c>
      <c r="CE15" s="647"/>
      <c r="CF15" s="647"/>
      <c r="CG15" s="647"/>
      <c r="CH15" s="647"/>
      <c r="CI15" s="647"/>
      <c r="CJ15" s="647"/>
      <c r="CK15" s="647"/>
      <c r="CL15" s="647"/>
      <c r="CM15" s="647"/>
      <c r="CN15" s="647"/>
      <c r="CO15" s="647"/>
      <c r="CP15" s="647"/>
      <c r="CQ15" s="648"/>
      <c r="CR15" s="607">
        <v>685193</v>
      </c>
      <c r="CS15" s="608"/>
      <c r="CT15" s="608"/>
      <c r="CU15" s="608"/>
      <c r="CV15" s="608"/>
      <c r="CW15" s="608"/>
      <c r="CX15" s="608"/>
      <c r="CY15" s="609"/>
      <c r="CZ15" s="676">
        <v>9.1999999999999993</v>
      </c>
      <c r="DA15" s="676"/>
      <c r="DB15" s="676"/>
      <c r="DC15" s="676"/>
      <c r="DD15" s="613">
        <v>64709</v>
      </c>
      <c r="DE15" s="608"/>
      <c r="DF15" s="608"/>
      <c r="DG15" s="608"/>
      <c r="DH15" s="608"/>
      <c r="DI15" s="608"/>
      <c r="DJ15" s="608"/>
      <c r="DK15" s="608"/>
      <c r="DL15" s="608"/>
      <c r="DM15" s="608"/>
      <c r="DN15" s="608"/>
      <c r="DO15" s="608"/>
      <c r="DP15" s="609"/>
      <c r="DQ15" s="613">
        <v>603386</v>
      </c>
      <c r="DR15" s="608"/>
      <c r="DS15" s="608"/>
      <c r="DT15" s="608"/>
      <c r="DU15" s="608"/>
      <c r="DV15" s="608"/>
      <c r="DW15" s="608"/>
      <c r="DX15" s="608"/>
      <c r="DY15" s="608"/>
      <c r="DZ15" s="608"/>
      <c r="EA15" s="608"/>
      <c r="EB15" s="608"/>
      <c r="EC15" s="649"/>
    </row>
    <row r="16" spans="2:143" ht="11.25" customHeight="1" x14ac:dyDescent="0.15">
      <c r="B16" s="604" t="s">
        <v>246</v>
      </c>
      <c r="C16" s="605"/>
      <c r="D16" s="605"/>
      <c r="E16" s="605"/>
      <c r="F16" s="605"/>
      <c r="G16" s="605"/>
      <c r="H16" s="605"/>
      <c r="I16" s="605"/>
      <c r="J16" s="605"/>
      <c r="K16" s="605"/>
      <c r="L16" s="605"/>
      <c r="M16" s="605"/>
      <c r="N16" s="605"/>
      <c r="O16" s="605"/>
      <c r="P16" s="605"/>
      <c r="Q16" s="606"/>
      <c r="R16" s="607">
        <v>2077925</v>
      </c>
      <c r="S16" s="608"/>
      <c r="T16" s="608"/>
      <c r="U16" s="608"/>
      <c r="V16" s="608"/>
      <c r="W16" s="608"/>
      <c r="X16" s="608"/>
      <c r="Y16" s="609"/>
      <c r="Z16" s="676">
        <v>26.5</v>
      </c>
      <c r="AA16" s="676"/>
      <c r="AB16" s="676"/>
      <c r="AC16" s="676"/>
      <c r="AD16" s="677">
        <v>1907902</v>
      </c>
      <c r="AE16" s="677"/>
      <c r="AF16" s="677"/>
      <c r="AG16" s="677"/>
      <c r="AH16" s="677"/>
      <c r="AI16" s="677"/>
      <c r="AJ16" s="677"/>
      <c r="AK16" s="677"/>
      <c r="AL16" s="656">
        <v>39.700000000000003</v>
      </c>
      <c r="AM16" s="678"/>
      <c r="AN16" s="678"/>
      <c r="AO16" s="679"/>
      <c r="AP16" s="604" t="s">
        <v>247</v>
      </c>
      <c r="AQ16" s="605"/>
      <c r="AR16" s="605"/>
      <c r="AS16" s="605"/>
      <c r="AT16" s="605"/>
      <c r="AU16" s="605"/>
      <c r="AV16" s="605"/>
      <c r="AW16" s="605"/>
      <c r="AX16" s="605"/>
      <c r="AY16" s="605"/>
      <c r="AZ16" s="605"/>
      <c r="BA16" s="605"/>
      <c r="BB16" s="605"/>
      <c r="BC16" s="605"/>
      <c r="BD16" s="605"/>
      <c r="BE16" s="605"/>
      <c r="BF16" s="606"/>
      <c r="BG16" s="607" t="s">
        <v>113</v>
      </c>
      <c r="BH16" s="608"/>
      <c r="BI16" s="608"/>
      <c r="BJ16" s="608"/>
      <c r="BK16" s="608"/>
      <c r="BL16" s="608"/>
      <c r="BM16" s="608"/>
      <c r="BN16" s="609"/>
      <c r="BO16" s="676" t="s">
        <v>113</v>
      </c>
      <c r="BP16" s="676"/>
      <c r="BQ16" s="676"/>
      <c r="BR16" s="676"/>
      <c r="BS16" s="613" t="s">
        <v>113</v>
      </c>
      <c r="BT16" s="608"/>
      <c r="BU16" s="608"/>
      <c r="BV16" s="608"/>
      <c r="BW16" s="608"/>
      <c r="BX16" s="608"/>
      <c r="BY16" s="608"/>
      <c r="BZ16" s="608"/>
      <c r="CA16" s="608"/>
      <c r="CB16" s="649"/>
      <c r="CD16" s="650" t="s">
        <v>248</v>
      </c>
      <c r="CE16" s="647"/>
      <c r="CF16" s="647"/>
      <c r="CG16" s="647"/>
      <c r="CH16" s="647"/>
      <c r="CI16" s="647"/>
      <c r="CJ16" s="647"/>
      <c r="CK16" s="647"/>
      <c r="CL16" s="647"/>
      <c r="CM16" s="647"/>
      <c r="CN16" s="647"/>
      <c r="CO16" s="647"/>
      <c r="CP16" s="647"/>
      <c r="CQ16" s="648"/>
      <c r="CR16" s="607">
        <v>5944</v>
      </c>
      <c r="CS16" s="608"/>
      <c r="CT16" s="608"/>
      <c r="CU16" s="608"/>
      <c r="CV16" s="608"/>
      <c r="CW16" s="608"/>
      <c r="CX16" s="608"/>
      <c r="CY16" s="609"/>
      <c r="CZ16" s="676">
        <v>0.1</v>
      </c>
      <c r="DA16" s="676"/>
      <c r="DB16" s="676"/>
      <c r="DC16" s="676"/>
      <c r="DD16" s="613" t="s">
        <v>113</v>
      </c>
      <c r="DE16" s="608"/>
      <c r="DF16" s="608"/>
      <c r="DG16" s="608"/>
      <c r="DH16" s="608"/>
      <c r="DI16" s="608"/>
      <c r="DJ16" s="608"/>
      <c r="DK16" s="608"/>
      <c r="DL16" s="608"/>
      <c r="DM16" s="608"/>
      <c r="DN16" s="608"/>
      <c r="DO16" s="608"/>
      <c r="DP16" s="609"/>
      <c r="DQ16" s="613">
        <v>89</v>
      </c>
      <c r="DR16" s="608"/>
      <c r="DS16" s="608"/>
      <c r="DT16" s="608"/>
      <c r="DU16" s="608"/>
      <c r="DV16" s="608"/>
      <c r="DW16" s="608"/>
      <c r="DX16" s="608"/>
      <c r="DY16" s="608"/>
      <c r="DZ16" s="608"/>
      <c r="EA16" s="608"/>
      <c r="EB16" s="608"/>
      <c r="EC16" s="649"/>
    </row>
    <row r="17" spans="2:133" ht="11.25" customHeight="1" x14ac:dyDescent="0.15">
      <c r="B17" s="604" t="s">
        <v>249</v>
      </c>
      <c r="C17" s="605"/>
      <c r="D17" s="605"/>
      <c r="E17" s="605"/>
      <c r="F17" s="605"/>
      <c r="G17" s="605"/>
      <c r="H17" s="605"/>
      <c r="I17" s="605"/>
      <c r="J17" s="605"/>
      <c r="K17" s="605"/>
      <c r="L17" s="605"/>
      <c r="M17" s="605"/>
      <c r="N17" s="605"/>
      <c r="O17" s="605"/>
      <c r="P17" s="605"/>
      <c r="Q17" s="606"/>
      <c r="R17" s="607">
        <v>1907902</v>
      </c>
      <c r="S17" s="608"/>
      <c r="T17" s="608"/>
      <c r="U17" s="608"/>
      <c r="V17" s="608"/>
      <c r="W17" s="608"/>
      <c r="X17" s="608"/>
      <c r="Y17" s="609"/>
      <c r="Z17" s="676">
        <v>24.3</v>
      </c>
      <c r="AA17" s="676"/>
      <c r="AB17" s="676"/>
      <c r="AC17" s="676"/>
      <c r="AD17" s="677">
        <v>1907902</v>
      </c>
      <c r="AE17" s="677"/>
      <c r="AF17" s="677"/>
      <c r="AG17" s="677"/>
      <c r="AH17" s="677"/>
      <c r="AI17" s="677"/>
      <c r="AJ17" s="677"/>
      <c r="AK17" s="677"/>
      <c r="AL17" s="656">
        <v>39.700000000000003</v>
      </c>
      <c r="AM17" s="678"/>
      <c r="AN17" s="678"/>
      <c r="AO17" s="679"/>
      <c r="AP17" s="604" t="s">
        <v>250</v>
      </c>
      <c r="AQ17" s="605"/>
      <c r="AR17" s="605"/>
      <c r="AS17" s="605"/>
      <c r="AT17" s="605"/>
      <c r="AU17" s="605"/>
      <c r="AV17" s="605"/>
      <c r="AW17" s="605"/>
      <c r="AX17" s="605"/>
      <c r="AY17" s="605"/>
      <c r="AZ17" s="605"/>
      <c r="BA17" s="605"/>
      <c r="BB17" s="605"/>
      <c r="BC17" s="605"/>
      <c r="BD17" s="605"/>
      <c r="BE17" s="605"/>
      <c r="BF17" s="606"/>
      <c r="BG17" s="607" t="s">
        <v>113</v>
      </c>
      <c r="BH17" s="608"/>
      <c r="BI17" s="608"/>
      <c r="BJ17" s="608"/>
      <c r="BK17" s="608"/>
      <c r="BL17" s="608"/>
      <c r="BM17" s="608"/>
      <c r="BN17" s="609"/>
      <c r="BO17" s="676" t="s">
        <v>113</v>
      </c>
      <c r="BP17" s="676"/>
      <c r="BQ17" s="676"/>
      <c r="BR17" s="676"/>
      <c r="BS17" s="613" t="s">
        <v>113</v>
      </c>
      <c r="BT17" s="608"/>
      <c r="BU17" s="608"/>
      <c r="BV17" s="608"/>
      <c r="BW17" s="608"/>
      <c r="BX17" s="608"/>
      <c r="BY17" s="608"/>
      <c r="BZ17" s="608"/>
      <c r="CA17" s="608"/>
      <c r="CB17" s="649"/>
      <c r="CD17" s="650" t="s">
        <v>251</v>
      </c>
      <c r="CE17" s="647"/>
      <c r="CF17" s="647"/>
      <c r="CG17" s="647"/>
      <c r="CH17" s="647"/>
      <c r="CI17" s="647"/>
      <c r="CJ17" s="647"/>
      <c r="CK17" s="647"/>
      <c r="CL17" s="647"/>
      <c r="CM17" s="647"/>
      <c r="CN17" s="647"/>
      <c r="CO17" s="647"/>
      <c r="CP17" s="647"/>
      <c r="CQ17" s="648"/>
      <c r="CR17" s="607">
        <v>481048</v>
      </c>
      <c r="CS17" s="608"/>
      <c r="CT17" s="608"/>
      <c r="CU17" s="608"/>
      <c r="CV17" s="608"/>
      <c r="CW17" s="608"/>
      <c r="CX17" s="608"/>
      <c r="CY17" s="609"/>
      <c r="CZ17" s="676">
        <v>6.5</v>
      </c>
      <c r="DA17" s="676"/>
      <c r="DB17" s="676"/>
      <c r="DC17" s="676"/>
      <c r="DD17" s="613" t="s">
        <v>113</v>
      </c>
      <c r="DE17" s="608"/>
      <c r="DF17" s="608"/>
      <c r="DG17" s="608"/>
      <c r="DH17" s="608"/>
      <c r="DI17" s="608"/>
      <c r="DJ17" s="608"/>
      <c r="DK17" s="608"/>
      <c r="DL17" s="608"/>
      <c r="DM17" s="608"/>
      <c r="DN17" s="608"/>
      <c r="DO17" s="608"/>
      <c r="DP17" s="609"/>
      <c r="DQ17" s="613">
        <v>481048</v>
      </c>
      <c r="DR17" s="608"/>
      <c r="DS17" s="608"/>
      <c r="DT17" s="608"/>
      <c r="DU17" s="608"/>
      <c r="DV17" s="608"/>
      <c r="DW17" s="608"/>
      <c r="DX17" s="608"/>
      <c r="DY17" s="608"/>
      <c r="DZ17" s="608"/>
      <c r="EA17" s="608"/>
      <c r="EB17" s="608"/>
      <c r="EC17" s="649"/>
    </row>
    <row r="18" spans="2:133" ht="11.25" customHeight="1" x14ac:dyDescent="0.15">
      <c r="B18" s="604" t="s">
        <v>252</v>
      </c>
      <c r="C18" s="605"/>
      <c r="D18" s="605"/>
      <c r="E18" s="605"/>
      <c r="F18" s="605"/>
      <c r="G18" s="605"/>
      <c r="H18" s="605"/>
      <c r="I18" s="605"/>
      <c r="J18" s="605"/>
      <c r="K18" s="605"/>
      <c r="L18" s="605"/>
      <c r="M18" s="605"/>
      <c r="N18" s="605"/>
      <c r="O18" s="605"/>
      <c r="P18" s="605"/>
      <c r="Q18" s="606"/>
      <c r="R18" s="607">
        <v>170023</v>
      </c>
      <c r="S18" s="608"/>
      <c r="T18" s="608"/>
      <c r="U18" s="608"/>
      <c r="V18" s="608"/>
      <c r="W18" s="608"/>
      <c r="X18" s="608"/>
      <c r="Y18" s="609"/>
      <c r="Z18" s="676">
        <v>2.2000000000000002</v>
      </c>
      <c r="AA18" s="676"/>
      <c r="AB18" s="676"/>
      <c r="AC18" s="676"/>
      <c r="AD18" s="677" t="s">
        <v>113</v>
      </c>
      <c r="AE18" s="677"/>
      <c r="AF18" s="677"/>
      <c r="AG18" s="677"/>
      <c r="AH18" s="677"/>
      <c r="AI18" s="677"/>
      <c r="AJ18" s="677"/>
      <c r="AK18" s="677"/>
      <c r="AL18" s="656" t="s">
        <v>113</v>
      </c>
      <c r="AM18" s="678"/>
      <c r="AN18" s="678"/>
      <c r="AO18" s="679"/>
      <c r="AP18" s="604" t="s">
        <v>253</v>
      </c>
      <c r="AQ18" s="605"/>
      <c r="AR18" s="605"/>
      <c r="AS18" s="605"/>
      <c r="AT18" s="605"/>
      <c r="AU18" s="605"/>
      <c r="AV18" s="605"/>
      <c r="AW18" s="605"/>
      <c r="AX18" s="605"/>
      <c r="AY18" s="605"/>
      <c r="AZ18" s="605"/>
      <c r="BA18" s="605"/>
      <c r="BB18" s="605"/>
      <c r="BC18" s="605"/>
      <c r="BD18" s="605"/>
      <c r="BE18" s="605"/>
      <c r="BF18" s="606"/>
      <c r="BG18" s="607" t="s">
        <v>113</v>
      </c>
      <c r="BH18" s="608"/>
      <c r="BI18" s="608"/>
      <c r="BJ18" s="608"/>
      <c r="BK18" s="608"/>
      <c r="BL18" s="608"/>
      <c r="BM18" s="608"/>
      <c r="BN18" s="609"/>
      <c r="BO18" s="676" t="s">
        <v>113</v>
      </c>
      <c r="BP18" s="676"/>
      <c r="BQ18" s="676"/>
      <c r="BR18" s="676"/>
      <c r="BS18" s="613" t="s">
        <v>113</v>
      </c>
      <c r="BT18" s="608"/>
      <c r="BU18" s="608"/>
      <c r="BV18" s="608"/>
      <c r="BW18" s="608"/>
      <c r="BX18" s="608"/>
      <c r="BY18" s="608"/>
      <c r="BZ18" s="608"/>
      <c r="CA18" s="608"/>
      <c r="CB18" s="649"/>
      <c r="CD18" s="650" t="s">
        <v>254</v>
      </c>
      <c r="CE18" s="647"/>
      <c r="CF18" s="647"/>
      <c r="CG18" s="647"/>
      <c r="CH18" s="647"/>
      <c r="CI18" s="647"/>
      <c r="CJ18" s="647"/>
      <c r="CK18" s="647"/>
      <c r="CL18" s="647"/>
      <c r="CM18" s="647"/>
      <c r="CN18" s="647"/>
      <c r="CO18" s="647"/>
      <c r="CP18" s="647"/>
      <c r="CQ18" s="648"/>
      <c r="CR18" s="607" t="s">
        <v>113</v>
      </c>
      <c r="CS18" s="608"/>
      <c r="CT18" s="608"/>
      <c r="CU18" s="608"/>
      <c r="CV18" s="608"/>
      <c r="CW18" s="608"/>
      <c r="CX18" s="608"/>
      <c r="CY18" s="609"/>
      <c r="CZ18" s="676" t="s">
        <v>113</v>
      </c>
      <c r="DA18" s="676"/>
      <c r="DB18" s="676"/>
      <c r="DC18" s="676"/>
      <c r="DD18" s="613" t="s">
        <v>113</v>
      </c>
      <c r="DE18" s="608"/>
      <c r="DF18" s="608"/>
      <c r="DG18" s="608"/>
      <c r="DH18" s="608"/>
      <c r="DI18" s="608"/>
      <c r="DJ18" s="608"/>
      <c r="DK18" s="608"/>
      <c r="DL18" s="608"/>
      <c r="DM18" s="608"/>
      <c r="DN18" s="608"/>
      <c r="DO18" s="608"/>
      <c r="DP18" s="609"/>
      <c r="DQ18" s="613" t="s">
        <v>113</v>
      </c>
      <c r="DR18" s="608"/>
      <c r="DS18" s="608"/>
      <c r="DT18" s="608"/>
      <c r="DU18" s="608"/>
      <c r="DV18" s="608"/>
      <c r="DW18" s="608"/>
      <c r="DX18" s="608"/>
      <c r="DY18" s="608"/>
      <c r="DZ18" s="608"/>
      <c r="EA18" s="608"/>
      <c r="EB18" s="608"/>
      <c r="EC18" s="649"/>
    </row>
    <row r="19" spans="2:133" ht="11.25" customHeight="1" x14ac:dyDescent="0.15">
      <c r="B19" s="604" t="s">
        <v>255</v>
      </c>
      <c r="C19" s="605"/>
      <c r="D19" s="605"/>
      <c r="E19" s="605"/>
      <c r="F19" s="605"/>
      <c r="G19" s="605"/>
      <c r="H19" s="605"/>
      <c r="I19" s="605"/>
      <c r="J19" s="605"/>
      <c r="K19" s="605"/>
      <c r="L19" s="605"/>
      <c r="M19" s="605"/>
      <c r="N19" s="605"/>
      <c r="O19" s="605"/>
      <c r="P19" s="605"/>
      <c r="Q19" s="606"/>
      <c r="R19" s="607" t="s">
        <v>113</v>
      </c>
      <c r="S19" s="608"/>
      <c r="T19" s="608"/>
      <c r="U19" s="608"/>
      <c r="V19" s="608"/>
      <c r="W19" s="608"/>
      <c r="X19" s="608"/>
      <c r="Y19" s="609"/>
      <c r="Z19" s="676" t="s">
        <v>113</v>
      </c>
      <c r="AA19" s="676"/>
      <c r="AB19" s="676"/>
      <c r="AC19" s="676"/>
      <c r="AD19" s="677" t="s">
        <v>113</v>
      </c>
      <c r="AE19" s="677"/>
      <c r="AF19" s="677"/>
      <c r="AG19" s="677"/>
      <c r="AH19" s="677"/>
      <c r="AI19" s="677"/>
      <c r="AJ19" s="677"/>
      <c r="AK19" s="677"/>
      <c r="AL19" s="656" t="s">
        <v>113</v>
      </c>
      <c r="AM19" s="678"/>
      <c r="AN19" s="678"/>
      <c r="AO19" s="679"/>
      <c r="AP19" s="604" t="s">
        <v>256</v>
      </c>
      <c r="AQ19" s="605"/>
      <c r="AR19" s="605"/>
      <c r="AS19" s="605"/>
      <c r="AT19" s="605"/>
      <c r="AU19" s="605"/>
      <c r="AV19" s="605"/>
      <c r="AW19" s="605"/>
      <c r="AX19" s="605"/>
      <c r="AY19" s="605"/>
      <c r="AZ19" s="605"/>
      <c r="BA19" s="605"/>
      <c r="BB19" s="605"/>
      <c r="BC19" s="605"/>
      <c r="BD19" s="605"/>
      <c r="BE19" s="605"/>
      <c r="BF19" s="606"/>
      <c r="BG19" s="607">
        <v>23496</v>
      </c>
      <c r="BH19" s="608"/>
      <c r="BI19" s="608"/>
      <c r="BJ19" s="608"/>
      <c r="BK19" s="608"/>
      <c r="BL19" s="608"/>
      <c r="BM19" s="608"/>
      <c r="BN19" s="609"/>
      <c r="BO19" s="676">
        <v>1</v>
      </c>
      <c r="BP19" s="676"/>
      <c r="BQ19" s="676"/>
      <c r="BR19" s="676"/>
      <c r="BS19" s="613" t="s">
        <v>113</v>
      </c>
      <c r="BT19" s="608"/>
      <c r="BU19" s="608"/>
      <c r="BV19" s="608"/>
      <c r="BW19" s="608"/>
      <c r="BX19" s="608"/>
      <c r="BY19" s="608"/>
      <c r="BZ19" s="608"/>
      <c r="CA19" s="608"/>
      <c r="CB19" s="649"/>
      <c r="CD19" s="650" t="s">
        <v>257</v>
      </c>
      <c r="CE19" s="647"/>
      <c r="CF19" s="647"/>
      <c r="CG19" s="647"/>
      <c r="CH19" s="647"/>
      <c r="CI19" s="647"/>
      <c r="CJ19" s="647"/>
      <c r="CK19" s="647"/>
      <c r="CL19" s="647"/>
      <c r="CM19" s="647"/>
      <c r="CN19" s="647"/>
      <c r="CO19" s="647"/>
      <c r="CP19" s="647"/>
      <c r="CQ19" s="648"/>
      <c r="CR19" s="607" t="s">
        <v>113</v>
      </c>
      <c r="CS19" s="608"/>
      <c r="CT19" s="608"/>
      <c r="CU19" s="608"/>
      <c r="CV19" s="608"/>
      <c r="CW19" s="608"/>
      <c r="CX19" s="608"/>
      <c r="CY19" s="609"/>
      <c r="CZ19" s="676" t="s">
        <v>113</v>
      </c>
      <c r="DA19" s="676"/>
      <c r="DB19" s="676"/>
      <c r="DC19" s="676"/>
      <c r="DD19" s="613" t="s">
        <v>113</v>
      </c>
      <c r="DE19" s="608"/>
      <c r="DF19" s="608"/>
      <c r="DG19" s="608"/>
      <c r="DH19" s="608"/>
      <c r="DI19" s="608"/>
      <c r="DJ19" s="608"/>
      <c r="DK19" s="608"/>
      <c r="DL19" s="608"/>
      <c r="DM19" s="608"/>
      <c r="DN19" s="608"/>
      <c r="DO19" s="608"/>
      <c r="DP19" s="609"/>
      <c r="DQ19" s="613" t="s">
        <v>113</v>
      </c>
      <c r="DR19" s="608"/>
      <c r="DS19" s="608"/>
      <c r="DT19" s="608"/>
      <c r="DU19" s="608"/>
      <c r="DV19" s="608"/>
      <c r="DW19" s="608"/>
      <c r="DX19" s="608"/>
      <c r="DY19" s="608"/>
      <c r="DZ19" s="608"/>
      <c r="EA19" s="608"/>
      <c r="EB19" s="608"/>
      <c r="EC19" s="649"/>
    </row>
    <row r="20" spans="2:133" ht="11.25" customHeight="1" x14ac:dyDescent="0.15">
      <c r="B20" s="604" t="s">
        <v>258</v>
      </c>
      <c r="C20" s="605"/>
      <c r="D20" s="605"/>
      <c r="E20" s="605"/>
      <c r="F20" s="605"/>
      <c r="G20" s="605"/>
      <c r="H20" s="605"/>
      <c r="I20" s="605"/>
      <c r="J20" s="605"/>
      <c r="K20" s="605"/>
      <c r="L20" s="605"/>
      <c r="M20" s="605"/>
      <c r="N20" s="605"/>
      <c r="O20" s="605"/>
      <c r="P20" s="605"/>
      <c r="Q20" s="606"/>
      <c r="R20" s="607">
        <v>4956698</v>
      </c>
      <c r="S20" s="608"/>
      <c r="T20" s="608"/>
      <c r="U20" s="608"/>
      <c r="V20" s="608"/>
      <c r="W20" s="608"/>
      <c r="X20" s="608"/>
      <c r="Y20" s="609"/>
      <c r="Z20" s="676">
        <v>63.2</v>
      </c>
      <c r="AA20" s="676"/>
      <c r="AB20" s="676"/>
      <c r="AC20" s="676"/>
      <c r="AD20" s="677">
        <v>4786675</v>
      </c>
      <c r="AE20" s="677"/>
      <c r="AF20" s="677"/>
      <c r="AG20" s="677"/>
      <c r="AH20" s="677"/>
      <c r="AI20" s="677"/>
      <c r="AJ20" s="677"/>
      <c r="AK20" s="677"/>
      <c r="AL20" s="656">
        <v>99.5</v>
      </c>
      <c r="AM20" s="678"/>
      <c r="AN20" s="678"/>
      <c r="AO20" s="679"/>
      <c r="AP20" s="604" t="s">
        <v>259</v>
      </c>
      <c r="AQ20" s="605"/>
      <c r="AR20" s="605"/>
      <c r="AS20" s="605"/>
      <c r="AT20" s="605"/>
      <c r="AU20" s="605"/>
      <c r="AV20" s="605"/>
      <c r="AW20" s="605"/>
      <c r="AX20" s="605"/>
      <c r="AY20" s="605"/>
      <c r="AZ20" s="605"/>
      <c r="BA20" s="605"/>
      <c r="BB20" s="605"/>
      <c r="BC20" s="605"/>
      <c r="BD20" s="605"/>
      <c r="BE20" s="605"/>
      <c r="BF20" s="606"/>
      <c r="BG20" s="607">
        <v>23496</v>
      </c>
      <c r="BH20" s="608"/>
      <c r="BI20" s="608"/>
      <c r="BJ20" s="608"/>
      <c r="BK20" s="608"/>
      <c r="BL20" s="608"/>
      <c r="BM20" s="608"/>
      <c r="BN20" s="609"/>
      <c r="BO20" s="676">
        <v>1</v>
      </c>
      <c r="BP20" s="676"/>
      <c r="BQ20" s="676"/>
      <c r="BR20" s="676"/>
      <c r="BS20" s="613" t="s">
        <v>113</v>
      </c>
      <c r="BT20" s="608"/>
      <c r="BU20" s="608"/>
      <c r="BV20" s="608"/>
      <c r="BW20" s="608"/>
      <c r="BX20" s="608"/>
      <c r="BY20" s="608"/>
      <c r="BZ20" s="608"/>
      <c r="CA20" s="608"/>
      <c r="CB20" s="649"/>
      <c r="CD20" s="650" t="s">
        <v>260</v>
      </c>
      <c r="CE20" s="647"/>
      <c r="CF20" s="647"/>
      <c r="CG20" s="647"/>
      <c r="CH20" s="647"/>
      <c r="CI20" s="647"/>
      <c r="CJ20" s="647"/>
      <c r="CK20" s="647"/>
      <c r="CL20" s="647"/>
      <c r="CM20" s="647"/>
      <c r="CN20" s="647"/>
      <c r="CO20" s="647"/>
      <c r="CP20" s="647"/>
      <c r="CQ20" s="648"/>
      <c r="CR20" s="607">
        <v>7440357</v>
      </c>
      <c r="CS20" s="608"/>
      <c r="CT20" s="608"/>
      <c r="CU20" s="608"/>
      <c r="CV20" s="608"/>
      <c r="CW20" s="608"/>
      <c r="CX20" s="608"/>
      <c r="CY20" s="609"/>
      <c r="CZ20" s="676">
        <v>100</v>
      </c>
      <c r="DA20" s="676"/>
      <c r="DB20" s="676"/>
      <c r="DC20" s="676"/>
      <c r="DD20" s="613">
        <v>941283</v>
      </c>
      <c r="DE20" s="608"/>
      <c r="DF20" s="608"/>
      <c r="DG20" s="608"/>
      <c r="DH20" s="608"/>
      <c r="DI20" s="608"/>
      <c r="DJ20" s="608"/>
      <c r="DK20" s="608"/>
      <c r="DL20" s="608"/>
      <c r="DM20" s="608"/>
      <c r="DN20" s="608"/>
      <c r="DO20" s="608"/>
      <c r="DP20" s="609"/>
      <c r="DQ20" s="613">
        <v>5668931</v>
      </c>
      <c r="DR20" s="608"/>
      <c r="DS20" s="608"/>
      <c r="DT20" s="608"/>
      <c r="DU20" s="608"/>
      <c r="DV20" s="608"/>
      <c r="DW20" s="608"/>
      <c r="DX20" s="608"/>
      <c r="DY20" s="608"/>
      <c r="DZ20" s="608"/>
      <c r="EA20" s="608"/>
      <c r="EB20" s="608"/>
      <c r="EC20" s="649"/>
    </row>
    <row r="21" spans="2:133" ht="11.25" customHeight="1" x14ac:dyDescent="0.15">
      <c r="B21" s="604" t="s">
        <v>261</v>
      </c>
      <c r="C21" s="605"/>
      <c r="D21" s="605"/>
      <c r="E21" s="605"/>
      <c r="F21" s="605"/>
      <c r="G21" s="605"/>
      <c r="H21" s="605"/>
      <c r="I21" s="605"/>
      <c r="J21" s="605"/>
      <c r="K21" s="605"/>
      <c r="L21" s="605"/>
      <c r="M21" s="605"/>
      <c r="N21" s="605"/>
      <c r="O21" s="605"/>
      <c r="P21" s="605"/>
      <c r="Q21" s="606"/>
      <c r="R21" s="607">
        <v>1995</v>
      </c>
      <c r="S21" s="608"/>
      <c r="T21" s="608"/>
      <c r="U21" s="608"/>
      <c r="V21" s="608"/>
      <c r="W21" s="608"/>
      <c r="X21" s="608"/>
      <c r="Y21" s="609"/>
      <c r="Z21" s="676">
        <v>0</v>
      </c>
      <c r="AA21" s="676"/>
      <c r="AB21" s="676"/>
      <c r="AC21" s="676"/>
      <c r="AD21" s="677">
        <v>1995</v>
      </c>
      <c r="AE21" s="677"/>
      <c r="AF21" s="677"/>
      <c r="AG21" s="677"/>
      <c r="AH21" s="677"/>
      <c r="AI21" s="677"/>
      <c r="AJ21" s="677"/>
      <c r="AK21" s="677"/>
      <c r="AL21" s="656">
        <v>0</v>
      </c>
      <c r="AM21" s="678"/>
      <c r="AN21" s="678"/>
      <c r="AO21" s="679"/>
      <c r="AP21" s="714" t="s">
        <v>262</v>
      </c>
      <c r="AQ21" s="724"/>
      <c r="AR21" s="724"/>
      <c r="AS21" s="724"/>
      <c r="AT21" s="724"/>
      <c r="AU21" s="724"/>
      <c r="AV21" s="724"/>
      <c r="AW21" s="724"/>
      <c r="AX21" s="724"/>
      <c r="AY21" s="724"/>
      <c r="AZ21" s="724"/>
      <c r="BA21" s="724"/>
      <c r="BB21" s="724"/>
      <c r="BC21" s="724"/>
      <c r="BD21" s="724"/>
      <c r="BE21" s="724"/>
      <c r="BF21" s="716"/>
      <c r="BG21" s="607">
        <v>23496</v>
      </c>
      <c r="BH21" s="608"/>
      <c r="BI21" s="608"/>
      <c r="BJ21" s="608"/>
      <c r="BK21" s="608"/>
      <c r="BL21" s="608"/>
      <c r="BM21" s="608"/>
      <c r="BN21" s="609"/>
      <c r="BO21" s="676">
        <v>1</v>
      </c>
      <c r="BP21" s="676"/>
      <c r="BQ21" s="676"/>
      <c r="BR21" s="676"/>
      <c r="BS21" s="613" t="s">
        <v>113</v>
      </c>
      <c r="BT21" s="608"/>
      <c r="BU21" s="608"/>
      <c r="BV21" s="608"/>
      <c r="BW21" s="608"/>
      <c r="BX21" s="608"/>
      <c r="BY21" s="608"/>
      <c r="BZ21" s="608"/>
      <c r="CA21" s="608"/>
      <c r="CB21" s="649"/>
      <c r="CD21" s="651"/>
      <c r="CE21" s="652"/>
      <c r="CF21" s="652"/>
      <c r="CG21" s="652"/>
      <c r="CH21" s="652"/>
      <c r="CI21" s="652"/>
      <c r="CJ21" s="652"/>
      <c r="CK21" s="652"/>
      <c r="CL21" s="652"/>
      <c r="CM21" s="652"/>
      <c r="CN21" s="652"/>
      <c r="CO21" s="652"/>
      <c r="CP21" s="652"/>
      <c r="CQ21" s="653"/>
      <c r="CR21" s="607"/>
      <c r="CS21" s="608"/>
      <c r="CT21" s="608"/>
      <c r="CU21" s="608"/>
      <c r="CV21" s="608"/>
      <c r="CW21" s="608"/>
      <c r="CX21" s="608"/>
      <c r="CY21" s="609"/>
      <c r="CZ21" s="676"/>
      <c r="DA21" s="676"/>
      <c r="DB21" s="676"/>
      <c r="DC21" s="676"/>
      <c r="DD21" s="613"/>
      <c r="DE21" s="608"/>
      <c r="DF21" s="608"/>
      <c r="DG21" s="608"/>
      <c r="DH21" s="608"/>
      <c r="DI21" s="608"/>
      <c r="DJ21" s="608"/>
      <c r="DK21" s="608"/>
      <c r="DL21" s="608"/>
      <c r="DM21" s="608"/>
      <c r="DN21" s="608"/>
      <c r="DO21" s="608"/>
      <c r="DP21" s="609"/>
      <c r="DQ21" s="613"/>
      <c r="DR21" s="608"/>
      <c r="DS21" s="608"/>
      <c r="DT21" s="608"/>
      <c r="DU21" s="608"/>
      <c r="DV21" s="608"/>
      <c r="DW21" s="608"/>
      <c r="DX21" s="608"/>
      <c r="DY21" s="608"/>
      <c r="DZ21" s="608"/>
      <c r="EA21" s="608"/>
      <c r="EB21" s="608"/>
      <c r="EC21" s="649"/>
    </row>
    <row r="22" spans="2:133" ht="11.25" customHeight="1" x14ac:dyDescent="0.15">
      <c r="B22" s="604" t="s">
        <v>263</v>
      </c>
      <c r="C22" s="605"/>
      <c r="D22" s="605"/>
      <c r="E22" s="605"/>
      <c r="F22" s="605"/>
      <c r="G22" s="605"/>
      <c r="H22" s="605"/>
      <c r="I22" s="605"/>
      <c r="J22" s="605"/>
      <c r="K22" s="605"/>
      <c r="L22" s="605"/>
      <c r="M22" s="605"/>
      <c r="N22" s="605"/>
      <c r="O22" s="605"/>
      <c r="P22" s="605"/>
      <c r="Q22" s="606"/>
      <c r="R22" s="607">
        <v>8035</v>
      </c>
      <c r="S22" s="608"/>
      <c r="T22" s="608"/>
      <c r="U22" s="608"/>
      <c r="V22" s="608"/>
      <c r="W22" s="608"/>
      <c r="X22" s="608"/>
      <c r="Y22" s="609"/>
      <c r="Z22" s="676">
        <v>0.1</v>
      </c>
      <c r="AA22" s="676"/>
      <c r="AB22" s="676"/>
      <c r="AC22" s="676"/>
      <c r="AD22" s="677" t="s">
        <v>113</v>
      </c>
      <c r="AE22" s="677"/>
      <c r="AF22" s="677"/>
      <c r="AG22" s="677"/>
      <c r="AH22" s="677"/>
      <c r="AI22" s="677"/>
      <c r="AJ22" s="677"/>
      <c r="AK22" s="677"/>
      <c r="AL22" s="656" t="s">
        <v>113</v>
      </c>
      <c r="AM22" s="678"/>
      <c r="AN22" s="678"/>
      <c r="AO22" s="679"/>
      <c r="AP22" s="714" t="s">
        <v>264</v>
      </c>
      <c r="AQ22" s="724"/>
      <c r="AR22" s="724"/>
      <c r="AS22" s="724"/>
      <c r="AT22" s="724"/>
      <c r="AU22" s="724"/>
      <c r="AV22" s="724"/>
      <c r="AW22" s="724"/>
      <c r="AX22" s="724"/>
      <c r="AY22" s="724"/>
      <c r="AZ22" s="724"/>
      <c r="BA22" s="724"/>
      <c r="BB22" s="724"/>
      <c r="BC22" s="724"/>
      <c r="BD22" s="724"/>
      <c r="BE22" s="724"/>
      <c r="BF22" s="716"/>
      <c r="BG22" s="607" t="s">
        <v>113</v>
      </c>
      <c r="BH22" s="608"/>
      <c r="BI22" s="608"/>
      <c r="BJ22" s="608"/>
      <c r="BK22" s="608"/>
      <c r="BL22" s="608"/>
      <c r="BM22" s="608"/>
      <c r="BN22" s="609"/>
      <c r="BO22" s="676" t="s">
        <v>113</v>
      </c>
      <c r="BP22" s="676"/>
      <c r="BQ22" s="676"/>
      <c r="BR22" s="676"/>
      <c r="BS22" s="613" t="s">
        <v>113</v>
      </c>
      <c r="BT22" s="608"/>
      <c r="BU22" s="608"/>
      <c r="BV22" s="608"/>
      <c r="BW22" s="608"/>
      <c r="BX22" s="608"/>
      <c r="BY22" s="608"/>
      <c r="BZ22" s="608"/>
      <c r="CA22" s="608"/>
      <c r="CB22" s="649"/>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04" t="s">
        <v>266</v>
      </c>
      <c r="C23" s="605"/>
      <c r="D23" s="605"/>
      <c r="E23" s="605"/>
      <c r="F23" s="605"/>
      <c r="G23" s="605"/>
      <c r="H23" s="605"/>
      <c r="I23" s="605"/>
      <c r="J23" s="605"/>
      <c r="K23" s="605"/>
      <c r="L23" s="605"/>
      <c r="M23" s="605"/>
      <c r="N23" s="605"/>
      <c r="O23" s="605"/>
      <c r="P23" s="605"/>
      <c r="Q23" s="606"/>
      <c r="R23" s="607">
        <v>102535</v>
      </c>
      <c r="S23" s="608"/>
      <c r="T23" s="608"/>
      <c r="U23" s="608"/>
      <c r="V23" s="608"/>
      <c r="W23" s="608"/>
      <c r="X23" s="608"/>
      <c r="Y23" s="609"/>
      <c r="Z23" s="676">
        <v>1.3</v>
      </c>
      <c r="AA23" s="676"/>
      <c r="AB23" s="676"/>
      <c r="AC23" s="676"/>
      <c r="AD23" s="677">
        <v>17067</v>
      </c>
      <c r="AE23" s="677"/>
      <c r="AF23" s="677"/>
      <c r="AG23" s="677"/>
      <c r="AH23" s="677"/>
      <c r="AI23" s="677"/>
      <c r="AJ23" s="677"/>
      <c r="AK23" s="677"/>
      <c r="AL23" s="656">
        <v>0.4</v>
      </c>
      <c r="AM23" s="678"/>
      <c r="AN23" s="678"/>
      <c r="AO23" s="679"/>
      <c r="AP23" s="714" t="s">
        <v>267</v>
      </c>
      <c r="AQ23" s="724"/>
      <c r="AR23" s="724"/>
      <c r="AS23" s="724"/>
      <c r="AT23" s="724"/>
      <c r="AU23" s="724"/>
      <c r="AV23" s="724"/>
      <c r="AW23" s="724"/>
      <c r="AX23" s="724"/>
      <c r="AY23" s="724"/>
      <c r="AZ23" s="724"/>
      <c r="BA23" s="724"/>
      <c r="BB23" s="724"/>
      <c r="BC23" s="724"/>
      <c r="BD23" s="724"/>
      <c r="BE23" s="724"/>
      <c r="BF23" s="716"/>
      <c r="BG23" s="607" t="s">
        <v>113</v>
      </c>
      <c r="BH23" s="608"/>
      <c r="BI23" s="608"/>
      <c r="BJ23" s="608"/>
      <c r="BK23" s="608"/>
      <c r="BL23" s="608"/>
      <c r="BM23" s="608"/>
      <c r="BN23" s="609"/>
      <c r="BO23" s="676" t="s">
        <v>113</v>
      </c>
      <c r="BP23" s="676"/>
      <c r="BQ23" s="676"/>
      <c r="BR23" s="676"/>
      <c r="BS23" s="613" t="s">
        <v>113</v>
      </c>
      <c r="BT23" s="608"/>
      <c r="BU23" s="608"/>
      <c r="BV23" s="608"/>
      <c r="BW23" s="608"/>
      <c r="BX23" s="608"/>
      <c r="BY23" s="608"/>
      <c r="BZ23" s="608"/>
      <c r="CA23" s="608"/>
      <c r="CB23" s="649"/>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04" t="s">
        <v>273</v>
      </c>
      <c r="C24" s="605"/>
      <c r="D24" s="605"/>
      <c r="E24" s="605"/>
      <c r="F24" s="605"/>
      <c r="G24" s="605"/>
      <c r="H24" s="605"/>
      <c r="I24" s="605"/>
      <c r="J24" s="605"/>
      <c r="K24" s="605"/>
      <c r="L24" s="605"/>
      <c r="M24" s="605"/>
      <c r="N24" s="605"/>
      <c r="O24" s="605"/>
      <c r="P24" s="605"/>
      <c r="Q24" s="606"/>
      <c r="R24" s="607">
        <v>10653</v>
      </c>
      <c r="S24" s="608"/>
      <c r="T24" s="608"/>
      <c r="U24" s="608"/>
      <c r="V24" s="608"/>
      <c r="W24" s="608"/>
      <c r="X24" s="608"/>
      <c r="Y24" s="609"/>
      <c r="Z24" s="676">
        <v>0.1</v>
      </c>
      <c r="AA24" s="676"/>
      <c r="AB24" s="676"/>
      <c r="AC24" s="676"/>
      <c r="AD24" s="677" t="s">
        <v>113</v>
      </c>
      <c r="AE24" s="677"/>
      <c r="AF24" s="677"/>
      <c r="AG24" s="677"/>
      <c r="AH24" s="677"/>
      <c r="AI24" s="677"/>
      <c r="AJ24" s="677"/>
      <c r="AK24" s="677"/>
      <c r="AL24" s="656" t="s">
        <v>113</v>
      </c>
      <c r="AM24" s="678"/>
      <c r="AN24" s="678"/>
      <c r="AO24" s="679"/>
      <c r="AP24" s="714" t="s">
        <v>274</v>
      </c>
      <c r="AQ24" s="724"/>
      <c r="AR24" s="724"/>
      <c r="AS24" s="724"/>
      <c r="AT24" s="724"/>
      <c r="AU24" s="724"/>
      <c r="AV24" s="724"/>
      <c r="AW24" s="724"/>
      <c r="AX24" s="724"/>
      <c r="AY24" s="724"/>
      <c r="AZ24" s="724"/>
      <c r="BA24" s="724"/>
      <c r="BB24" s="724"/>
      <c r="BC24" s="724"/>
      <c r="BD24" s="724"/>
      <c r="BE24" s="724"/>
      <c r="BF24" s="716"/>
      <c r="BG24" s="607" t="s">
        <v>113</v>
      </c>
      <c r="BH24" s="608"/>
      <c r="BI24" s="608"/>
      <c r="BJ24" s="608"/>
      <c r="BK24" s="608"/>
      <c r="BL24" s="608"/>
      <c r="BM24" s="608"/>
      <c r="BN24" s="609"/>
      <c r="BO24" s="676" t="s">
        <v>113</v>
      </c>
      <c r="BP24" s="676"/>
      <c r="BQ24" s="676"/>
      <c r="BR24" s="676"/>
      <c r="BS24" s="613" t="s">
        <v>113</v>
      </c>
      <c r="BT24" s="608"/>
      <c r="BU24" s="608"/>
      <c r="BV24" s="608"/>
      <c r="BW24" s="608"/>
      <c r="BX24" s="608"/>
      <c r="BY24" s="608"/>
      <c r="BZ24" s="608"/>
      <c r="CA24" s="608"/>
      <c r="CB24" s="649"/>
      <c r="CD24" s="667" t="s">
        <v>275</v>
      </c>
      <c r="CE24" s="668"/>
      <c r="CF24" s="668"/>
      <c r="CG24" s="668"/>
      <c r="CH24" s="668"/>
      <c r="CI24" s="668"/>
      <c r="CJ24" s="668"/>
      <c r="CK24" s="668"/>
      <c r="CL24" s="668"/>
      <c r="CM24" s="668"/>
      <c r="CN24" s="668"/>
      <c r="CO24" s="668"/>
      <c r="CP24" s="668"/>
      <c r="CQ24" s="669"/>
      <c r="CR24" s="664">
        <v>2745430</v>
      </c>
      <c r="CS24" s="665"/>
      <c r="CT24" s="665"/>
      <c r="CU24" s="665"/>
      <c r="CV24" s="665"/>
      <c r="CW24" s="665"/>
      <c r="CX24" s="665"/>
      <c r="CY24" s="718"/>
      <c r="CZ24" s="721">
        <v>36.9</v>
      </c>
      <c r="DA24" s="722"/>
      <c r="DB24" s="722"/>
      <c r="DC24" s="723"/>
      <c r="DD24" s="717">
        <v>2075613</v>
      </c>
      <c r="DE24" s="665"/>
      <c r="DF24" s="665"/>
      <c r="DG24" s="665"/>
      <c r="DH24" s="665"/>
      <c r="DI24" s="665"/>
      <c r="DJ24" s="665"/>
      <c r="DK24" s="718"/>
      <c r="DL24" s="717">
        <v>2027770</v>
      </c>
      <c r="DM24" s="665"/>
      <c r="DN24" s="665"/>
      <c r="DO24" s="665"/>
      <c r="DP24" s="665"/>
      <c r="DQ24" s="665"/>
      <c r="DR24" s="665"/>
      <c r="DS24" s="665"/>
      <c r="DT24" s="665"/>
      <c r="DU24" s="665"/>
      <c r="DV24" s="718"/>
      <c r="DW24" s="719">
        <v>39.700000000000003</v>
      </c>
      <c r="DX24" s="688"/>
      <c r="DY24" s="688"/>
      <c r="DZ24" s="688"/>
      <c r="EA24" s="688"/>
      <c r="EB24" s="688"/>
      <c r="EC24" s="720"/>
    </row>
    <row r="25" spans="2:133" ht="11.25" customHeight="1" x14ac:dyDescent="0.15">
      <c r="B25" s="604" t="s">
        <v>276</v>
      </c>
      <c r="C25" s="605"/>
      <c r="D25" s="605"/>
      <c r="E25" s="605"/>
      <c r="F25" s="605"/>
      <c r="G25" s="605"/>
      <c r="H25" s="605"/>
      <c r="I25" s="605"/>
      <c r="J25" s="605"/>
      <c r="K25" s="605"/>
      <c r="L25" s="605"/>
      <c r="M25" s="605"/>
      <c r="N25" s="605"/>
      <c r="O25" s="605"/>
      <c r="P25" s="605"/>
      <c r="Q25" s="606"/>
      <c r="R25" s="607">
        <v>549695</v>
      </c>
      <c r="S25" s="608"/>
      <c r="T25" s="608"/>
      <c r="U25" s="608"/>
      <c r="V25" s="608"/>
      <c r="W25" s="608"/>
      <c r="X25" s="608"/>
      <c r="Y25" s="609"/>
      <c r="Z25" s="676">
        <v>7</v>
      </c>
      <c r="AA25" s="676"/>
      <c r="AB25" s="676"/>
      <c r="AC25" s="676"/>
      <c r="AD25" s="677" t="s">
        <v>113</v>
      </c>
      <c r="AE25" s="677"/>
      <c r="AF25" s="677"/>
      <c r="AG25" s="677"/>
      <c r="AH25" s="677"/>
      <c r="AI25" s="677"/>
      <c r="AJ25" s="677"/>
      <c r="AK25" s="677"/>
      <c r="AL25" s="656" t="s">
        <v>113</v>
      </c>
      <c r="AM25" s="678"/>
      <c r="AN25" s="678"/>
      <c r="AO25" s="679"/>
      <c r="AP25" s="714" t="s">
        <v>277</v>
      </c>
      <c r="AQ25" s="724"/>
      <c r="AR25" s="724"/>
      <c r="AS25" s="724"/>
      <c r="AT25" s="724"/>
      <c r="AU25" s="724"/>
      <c r="AV25" s="724"/>
      <c r="AW25" s="724"/>
      <c r="AX25" s="724"/>
      <c r="AY25" s="724"/>
      <c r="AZ25" s="724"/>
      <c r="BA25" s="724"/>
      <c r="BB25" s="724"/>
      <c r="BC25" s="724"/>
      <c r="BD25" s="724"/>
      <c r="BE25" s="724"/>
      <c r="BF25" s="716"/>
      <c r="BG25" s="607" t="s">
        <v>113</v>
      </c>
      <c r="BH25" s="608"/>
      <c r="BI25" s="608"/>
      <c r="BJ25" s="608"/>
      <c r="BK25" s="608"/>
      <c r="BL25" s="608"/>
      <c r="BM25" s="608"/>
      <c r="BN25" s="609"/>
      <c r="BO25" s="676" t="s">
        <v>113</v>
      </c>
      <c r="BP25" s="676"/>
      <c r="BQ25" s="676"/>
      <c r="BR25" s="676"/>
      <c r="BS25" s="613" t="s">
        <v>113</v>
      </c>
      <c r="BT25" s="608"/>
      <c r="BU25" s="608"/>
      <c r="BV25" s="608"/>
      <c r="BW25" s="608"/>
      <c r="BX25" s="608"/>
      <c r="BY25" s="608"/>
      <c r="BZ25" s="608"/>
      <c r="CA25" s="608"/>
      <c r="CB25" s="649"/>
      <c r="CD25" s="650" t="s">
        <v>278</v>
      </c>
      <c r="CE25" s="647"/>
      <c r="CF25" s="647"/>
      <c r="CG25" s="647"/>
      <c r="CH25" s="647"/>
      <c r="CI25" s="647"/>
      <c r="CJ25" s="647"/>
      <c r="CK25" s="647"/>
      <c r="CL25" s="647"/>
      <c r="CM25" s="647"/>
      <c r="CN25" s="647"/>
      <c r="CO25" s="647"/>
      <c r="CP25" s="647"/>
      <c r="CQ25" s="648"/>
      <c r="CR25" s="607">
        <v>1382333</v>
      </c>
      <c r="CS25" s="633"/>
      <c r="CT25" s="633"/>
      <c r="CU25" s="633"/>
      <c r="CV25" s="633"/>
      <c r="CW25" s="633"/>
      <c r="CX25" s="633"/>
      <c r="CY25" s="634"/>
      <c r="CZ25" s="610">
        <v>18.600000000000001</v>
      </c>
      <c r="DA25" s="635"/>
      <c r="DB25" s="635"/>
      <c r="DC25" s="636"/>
      <c r="DD25" s="613">
        <v>1253684</v>
      </c>
      <c r="DE25" s="633"/>
      <c r="DF25" s="633"/>
      <c r="DG25" s="633"/>
      <c r="DH25" s="633"/>
      <c r="DI25" s="633"/>
      <c r="DJ25" s="633"/>
      <c r="DK25" s="634"/>
      <c r="DL25" s="613">
        <v>1247247</v>
      </c>
      <c r="DM25" s="633"/>
      <c r="DN25" s="633"/>
      <c r="DO25" s="633"/>
      <c r="DP25" s="633"/>
      <c r="DQ25" s="633"/>
      <c r="DR25" s="633"/>
      <c r="DS25" s="633"/>
      <c r="DT25" s="633"/>
      <c r="DU25" s="633"/>
      <c r="DV25" s="634"/>
      <c r="DW25" s="656">
        <v>24.4</v>
      </c>
      <c r="DX25" s="657"/>
      <c r="DY25" s="657"/>
      <c r="DZ25" s="657"/>
      <c r="EA25" s="657"/>
      <c r="EB25" s="657"/>
      <c r="EC25" s="658"/>
    </row>
    <row r="26" spans="2:133" ht="11.25" customHeight="1" x14ac:dyDescent="0.15">
      <c r="B26" s="711" t="s">
        <v>279</v>
      </c>
      <c r="C26" s="712"/>
      <c r="D26" s="712"/>
      <c r="E26" s="712"/>
      <c r="F26" s="712"/>
      <c r="G26" s="712"/>
      <c r="H26" s="712"/>
      <c r="I26" s="712"/>
      <c r="J26" s="712"/>
      <c r="K26" s="712"/>
      <c r="L26" s="712"/>
      <c r="M26" s="712"/>
      <c r="N26" s="712"/>
      <c r="O26" s="712"/>
      <c r="P26" s="712"/>
      <c r="Q26" s="713"/>
      <c r="R26" s="607" t="s">
        <v>113</v>
      </c>
      <c r="S26" s="608"/>
      <c r="T26" s="608"/>
      <c r="U26" s="608"/>
      <c r="V26" s="608"/>
      <c r="W26" s="608"/>
      <c r="X26" s="608"/>
      <c r="Y26" s="609"/>
      <c r="Z26" s="676" t="s">
        <v>113</v>
      </c>
      <c r="AA26" s="676"/>
      <c r="AB26" s="676"/>
      <c r="AC26" s="676"/>
      <c r="AD26" s="677" t="s">
        <v>113</v>
      </c>
      <c r="AE26" s="677"/>
      <c r="AF26" s="677"/>
      <c r="AG26" s="677"/>
      <c r="AH26" s="677"/>
      <c r="AI26" s="677"/>
      <c r="AJ26" s="677"/>
      <c r="AK26" s="677"/>
      <c r="AL26" s="656" t="s">
        <v>113</v>
      </c>
      <c r="AM26" s="678"/>
      <c r="AN26" s="678"/>
      <c r="AO26" s="679"/>
      <c r="AP26" s="714" t="s">
        <v>280</v>
      </c>
      <c r="AQ26" s="715"/>
      <c r="AR26" s="715"/>
      <c r="AS26" s="715"/>
      <c r="AT26" s="715"/>
      <c r="AU26" s="715"/>
      <c r="AV26" s="715"/>
      <c r="AW26" s="715"/>
      <c r="AX26" s="715"/>
      <c r="AY26" s="715"/>
      <c r="AZ26" s="715"/>
      <c r="BA26" s="715"/>
      <c r="BB26" s="715"/>
      <c r="BC26" s="715"/>
      <c r="BD26" s="715"/>
      <c r="BE26" s="715"/>
      <c r="BF26" s="716"/>
      <c r="BG26" s="607" t="s">
        <v>113</v>
      </c>
      <c r="BH26" s="608"/>
      <c r="BI26" s="608"/>
      <c r="BJ26" s="608"/>
      <c r="BK26" s="608"/>
      <c r="BL26" s="608"/>
      <c r="BM26" s="608"/>
      <c r="BN26" s="609"/>
      <c r="BO26" s="676" t="s">
        <v>113</v>
      </c>
      <c r="BP26" s="676"/>
      <c r="BQ26" s="676"/>
      <c r="BR26" s="676"/>
      <c r="BS26" s="613" t="s">
        <v>113</v>
      </c>
      <c r="BT26" s="608"/>
      <c r="BU26" s="608"/>
      <c r="BV26" s="608"/>
      <c r="BW26" s="608"/>
      <c r="BX26" s="608"/>
      <c r="BY26" s="608"/>
      <c r="BZ26" s="608"/>
      <c r="CA26" s="608"/>
      <c r="CB26" s="649"/>
      <c r="CD26" s="650" t="s">
        <v>281</v>
      </c>
      <c r="CE26" s="647"/>
      <c r="CF26" s="647"/>
      <c r="CG26" s="647"/>
      <c r="CH26" s="647"/>
      <c r="CI26" s="647"/>
      <c r="CJ26" s="647"/>
      <c r="CK26" s="647"/>
      <c r="CL26" s="647"/>
      <c r="CM26" s="647"/>
      <c r="CN26" s="647"/>
      <c r="CO26" s="647"/>
      <c r="CP26" s="647"/>
      <c r="CQ26" s="648"/>
      <c r="CR26" s="607">
        <v>946259</v>
      </c>
      <c r="CS26" s="608"/>
      <c r="CT26" s="608"/>
      <c r="CU26" s="608"/>
      <c r="CV26" s="608"/>
      <c r="CW26" s="608"/>
      <c r="CX26" s="608"/>
      <c r="CY26" s="609"/>
      <c r="CZ26" s="610">
        <v>12.7</v>
      </c>
      <c r="DA26" s="635"/>
      <c r="DB26" s="635"/>
      <c r="DC26" s="636"/>
      <c r="DD26" s="613">
        <v>827537</v>
      </c>
      <c r="DE26" s="608"/>
      <c r="DF26" s="608"/>
      <c r="DG26" s="608"/>
      <c r="DH26" s="608"/>
      <c r="DI26" s="608"/>
      <c r="DJ26" s="608"/>
      <c r="DK26" s="609"/>
      <c r="DL26" s="613" t="s">
        <v>212</v>
      </c>
      <c r="DM26" s="608"/>
      <c r="DN26" s="608"/>
      <c r="DO26" s="608"/>
      <c r="DP26" s="608"/>
      <c r="DQ26" s="608"/>
      <c r="DR26" s="608"/>
      <c r="DS26" s="608"/>
      <c r="DT26" s="608"/>
      <c r="DU26" s="608"/>
      <c r="DV26" s="609"/>
      <c r="DW26" s="656" t="s">
        <v>212</v>
      </c>
      <c r="DX26" s="657"/>
      <c r="DY26" s="657"/>
      <c r="DZ26" s="657"/>
      <c r="EA26" s="657"/>
      <c r="EB26" s="657"/>
      <c r="EC26" s="658"/>
    </row>
    <row r="27" spans="2:133" ht="11.25" customHeight="1" x14ac:dyDescent="0.15">
      <c r="B27" s="604" t="s">
        <v>282</v>
      </c>
      <c r="C27" s="605"/>
      <c r="D27" s="605"/>
      <c r="E27" s="605"/>
      <c r="F27" s="605"/>
      <c r="G27" s="605"/>
      <c r="H27" s="605"/>
      <c r="I27" s="605"/>
      <c r="J27" s="605"/>
      <c r="K27" s="605"/>
      <c r="L27" s="605"/>
      <c r="M27" s="605"/>
      <c r="N27" s="605"/>
      <c r="O27" s="605"/>
      <c r="P27" s="605"/>
      <c r="Q27" s="606"/>
      <c r="R27" s="607">
        <v>568569</v>
      </c>
      <c r="S27" s="608"/>
      <c r="T27" s="608"/>
      <c r="U27" s="608"/>
      <c r="V27" s="608"/>
      <c r="W27" s="608"/>
      <c r="X27" s="608"/>
      <c r="Y27" s="609"/>
      <c r="Z27" s="676">
        <v>7.3</v>
      </c>
      <c r="AA27" s="676"/>
      <c r="AB27" s="676"/>
      <c r="AC27" s="676"/>
      <c r="AD27" s="677" t="s">
        <v>113</v>
      </c>
      <c r="AE27" s="677"/>
      <c r="AF27" s="677"/>
      <c r="AG27" s="677"/>
      <c r="AH27" s="677"/>
      <c r="AI27" s="677"/>
      <c r="AJ27" s="677"/>
      <c r="AK27" s="677"/>
      <c r="AL27" s="656" t="s">
        <v>113</v>
      </c>
      <c r="AM27" s="678"/>
      <c r="AN27" s="678"/>
      <c r="AO27" s="679"/>
      <c r="AP27" s="604" t="s">
        <v>283</v>
      </c>
      <c r="AQ27" s="605"/>
      <c r="AR27" s="605"/>
      <c r="AS27" s="605"/>
      <c r="AT27" s="605"/>
      <c r="AU27" s="605"/>
      <c r="AV27" s="605"/>
      <c r="AW27" s="605"/>
      <c r="AX27" s="605"/>
      <c r="AY27" s="605"/>
      <c r="AZ27" s="605"/>
      <c r="BA27" s="605"/>
      <c r="BB27" s="605"/>
      <c r="BC27" s="605"/>
      <c r="BD27" s="605"/>
      <c r="BE27" s="605"/>
      <c r="BF27" s="606"/>
      <c r="BG27" s="607">
        <v>2389583</v>
      </c>
      <c r="BH27" s="608"/>
      <c r="BI27" s="608"/>
      <c r="BJ27" s="608"/>
      <c r="BK27" s="608"/>
      <c r="BL27" s="608"/>
      <c r="BM27" s="608"/>
      <c r="BN27" s="609"/>
      <c r="BO27" s="676">
        <v>100</v>
      </c>
      <c r="BP27" s="676"/>
      <c r="BQ27" s="676"/>
      <c r="BR27" s="676"/>
      <c r="BS27" s="613" t="s">
        <v>113</v>
      </c>
      <c r="BT27" s="608"/>
      <c r="BU27" s="608"/>
      <c r="BV27" s="608"/>
      <c r="BW27" s="608"/>
      <c r="BX27" s="608"/>
      <c r="BY27" s="608"/>
      <c r="BZ27" s="608"/>
      <c r="CA27" s="608"/>
      <c r="CB27" s="649"/>
      <c r="CD27" s="650" t="s">
        <v>284</v>
      </c>
      <c r="CE27" s="647"/>
      <c r="CF27" s="647"/>
      <c r="CG27" s="647"/>
      <c r="CH27" s="647"/>
      <c r="CI27" s="647"/>
      <c r="CJ27" s="647"/>
      <c r="CK27" s="647"/>
      <c r="CL27" s="647"/>
      <c r="CM27" s="647"/>
      <c r="CN27" s="647"/>
      <c r="CO27" s="647"/>
      <c r="CP27" s="647"/>
      <c r="CQ27" s="648"/>
      <c r="CR27" s="607">
        <v>882049</v>
      </c>
      <c r="CS27" s="633"/>
      <c r="CT27" s="633"/>
      <c r="CU27" s="633"/>
      <c r="CV27" s="633"/>
      <c r="CW27" s="633"/>
      <c r="CX27" s="633"/>
      <c r="CY27" s="634"/>
      <c r="CZ27" s="610">
        <v>11.9</v>
      </c>
      <c r="DA27" s="635"/>
      <c r="DB27" s="635"/>
      <c r="DC27" s="636"/>
      <c r="DD27" s="613">
        <v>340881</v>
      </c>
      <c r="DE27" s="633"/>
      <c r="DF27" s="633"/>
      <c r="DG27" s="633"/>
      <c r="DH27" s="633"/>
      <c r="DI27" s="633"/>
      <c r="DJ27" s="633"/>
      <c r="DK27" s="634"/>
      <c r="DL27" s="613">
        <v>299475</v>
      </c>
      <c r="DM27" s="633"/>
      <c r="DN27" s="633"/>
      <c r="DO27" s="633"/>
      <c r="DP27" s="633"/>
      <c r="DQ27" s="633"/>
      <c r="DR27" s="633"/>
      <c r="DS27" s="633"/>
      <c r="DT27" s="633"/>
      <c r="DU27" s="633"/>
      <c r="DV27" s="634"/>
      <c r="DW27" s="656">
        <v>5.9</v>
      </c>
      <c r="DX27" s="657"/>
      <c r="DY27" s="657"/>
      <c r="DZ27" s="657"/>
      <c r="EA27" s="657"/>
      <c r="EB27" s="657"/>
      <c r="EC27" s="658"/>
    </row>
    <row r="28" spans="2:133" ht="11.25" customHeight="1" x14ac:dyDescent="0.15">
      <c r="B28" s="604" t="s">
        <v>285</v>
      </c>
      <c r="C28" s="605"/>
      <c r="D28" s="605"/>
      <c r="E28" s="605"/>
      <c r="F28" s="605"/>
      <c r="G28" s="605"/>
      <c r="H28" s="605"/>
      <c r="I28" s="605"/>
      <c r="J28" s="605"/>
      <c r="K28" s="605"/>
      <c r="L28" s="605"/>
      <c r="M28" s="605"/>
      <c r="N28" s="605"/>
      <c r="O28" s="605"/>
      <c r="P28" s="605"/>
      <c r="Q28" s="606"/>
      <c r="R28" s="607">
        <v>11740</v>
      </c>
      <c r="S28" s="608"/>
      <c r="T28" s="608"/>
      <c r="U28" s="608"/>
      <c r="V28" s="608"/>
      <c r="W28" s="608"/>
      <c r="X28" s="608"/>
      <c r="Y28" s="609"/>
      <c r="Z28" s="676">
        <v>0.1</v>
      </c>
      <c r="AA28" s="676"/>
      <c r="AB28" s="676"/>
      <c r="AC28" s="676"/>
      <c r="AD28" s="677">
        <v>1182</v>
      </c>
      <c r="AE28" s="677"/>
      <c r="AF28" s="677"/>
      <c r="AG28" s="677"/>
      <c r="AH28" s="677"/>
      <c r="AI28" s="677"/>
      <c r="AJ28" s="677"/>
      <c r="AK28" s="677"/>
      <c r="AL28" s="656">
        <v>0</v>
      </c>
      <c r="AM28" s="678"/>
      <c r="AN28" s="678"/>
      <c r="AO28" s="679"/>
      <c r="AP28" s="617"/>
      <c r="AQ28" s="618"/>
      <c r="AR28" s="618"/>
      <c r="AS28" s="618"/>
      <c r="AT28" s="618"/>
      <c r="AU28" s="618"/>
      <c r="AV28" s="618"/>
      <c r="AW28" s="618"/>
      <c r="AX28" s="618"/>
      <c r="AY28" s="618"/>
      <c r="AZ28" s="618"/>
      <c r="BA28" s="618"/>
      <c r="BB28" s="618"/>
      <c r="BC28" s="618"/>
      <c r="BD28" s="618"/>
      <c r="BE28" s="618"/>
      <c r="BF28" s="619"/>
      <c r="BG28" s="607"/>
      <c r="BH28" s="608"/>
      <c r="BI28" s="608"/>
      <c r="BJ28" s="608"/>
      <c r="BK28" s="608"/>
      <c r="BL28" s="608"/>
      <c r="BM28" s="608"/>
      <c r="BN28" s="609"/>
      <c r="BO28" s="676"/>
      <c r="BP28" s="676"/>
      <c r="BQ28" s="676"/>
      <c r="BR28" s="676"/>
      <c r="BS28" s="677"/>
      <c r="BT28" s="677"/>
      <c r="BU28" s="677"/>
      <c r="BV28" s="677"/>
      <c r="BW28" s="677"/>
      <c r="BX28" s="677"/>
      <c r="BY28" s="677"/>
      <c r="BZ28" s="677"/>
      <c r="CA28" s="677"/>
      <c r="CB28" s="710"/>
      <c r="CD28" s="650" t="s">
        <v>286</v>
      </c>
      <c r="CE28" s="647"/>
      <c r="CF28" s="647"/>
      <c r="CG28" s="647"/>
      <c r="CH28" s="647"/>
      <c r="CI28" s="647"/>
      <c r="CJ28" s="647"/>
      <c r="CK28" s="647"/>
      <c r="CL28" s="647"/>
      <c r="CM28" s="647"/>
      <c r="CN28" s="647"/>
      <c r="CO28" s="647"/>
      <c r="CP28" s="647"/>
      <c r="CQ28" s="648"/>
      <c r="CR28" s="607">
        <v>481048</v>
      </c>
      <c r="CS28" s="608"/>
      <c r="CT28" s="608"/>
      <c r="CU28" s="608"/>
      <c r="CV28" s="608"/>
      <c r="CW28" s="608"/>
      <c r="CX28" s="608"/>
      <c r="CY28" s="609"/>
      <c r="CZ28" s="610">
        <v>6.5</v>
      </c>
      <c r="DA28" s="635"/>
      <c r="DB28" s="635"/>
      <c r="DC28" s="636"/>
      <c r="DD28" s="613">
        <v>481048</v>
      </c>
      <c r="DE28" s="608"/>
      <c r="DF28" s="608"/>
      <c r="DG28" s="608"/>
      <c r="DH28" s="608"/>
      <c r="DI28" s="608"/>
      <c r="DJ28" s="608"/>
      <c r="DK28" s="609"/>
      <c r="DL28" s="613">
        <v>481048</v>
      </c>
      <c r="DM28" s="608"/>
      <c r="DN28" s="608"/>
      <c r="DO28" s="608"/>
      <c r="DP28" s="608"/>
      <c r="DQ28" s="608"/>
      <c r="DR28" s="608"/>
      <c r="DS28" s="608"/>
      <c r="DT28" s="608"/>
      <c r="DU28" s="608"/>
      <c r="DV28" s="609"/>
      <c r="DW28" s="656">
        <v>9.4</v>
      </c>
      <c r="DX28" s="657"/>
      <c r="DY28" s="657"/>
      <c r="DZ28" s="657"/>
      <c r="EA28" s="657"/>
      <c r="EB28" s="657"/>
      <c r="EC28" s="658"/>
    </row>
    <row r="29" spans="2:133" ht="11.25" customHeight="1" x14ac:dyDescent="0.15">
      <c r="B29" s="604" t="s">
        <v>287</v>
      </c>
      <c r="C29" s="605"/>
      <c r="D29" s="605"/>
      <c r="E29" s="605"/>
      <c r="F29" s="605"/>
      <c r="G29" s="605"/>
      <c r="H29" s="605"/>
      <c r="I29" s="605"/>
      <c r="J29" s="605"/>
      <c r="K29" s="605"/>
      <c r="L29" s="605"/>
      <c r="M29" s="605"/>
      <c r="N29" s="605"/>
      <c r="O29" s="605"/>
      <c r="P29" s="605"/>
      <c r="Q29" s="606"/>
      <c r="R29" s="607">
        <v>34814</v>
      </c>
      <c r="S29" s="608"/>
      <c r="T29" s="608"/>
      <c r="U29" s="608"/>
      <c r="V29" s="608"/>
      <c r="W29" s="608"/>
      <c r="X29" s="608"/>
      <c r="Y29" s="609"/>
      <c r="Z29" s="676">
        <v>0.4</v>
      </c>
      <c r="AA29" s="676"/>
      <c r="AB29" s="676"/>
      <c r="AC29" s="676"/>
      <c r="AD29" s="677" t="s">
        <v>113</v>
      </c>
      <c r="AE29" s="677"/>
      <c r="AF29" s="677"/>
      <c r="AG29" s="677"/>
      <c r="AH29" s="677"/>
      <c r="AI29" s="677"/>
      <c r="AJ29" s="677"/>
      <c r="AK29" s="677"/>
      <c r="AL29" s="656" t="s">
        <v>113</v>
      </c>
      <c r="AM29" s="678"/>
      <c r="AN29" s="678"/>
      <c r="AO29" s="679"/>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0" t="s">
        <v>58</v>
      </c>
      <c r="CG29" s="647"/>
      <c r="CH29" s="647"/>
      <c r="CI29" s="647"/>
      <c r="CJ29" s="647"/>
      <c r="CK29" s="647"/>
      <c r="CL29" s="647"/>
      <c r="CM29" s="647"/>
      <c r="CN29" s="647"/>
      <c r="CO29" s="647"/>
      <c r="CP29" s="647"/>
      <c r="CQ29" s="648"/>
      <c r="CR29" s="607">
        <v>481048</v>
      </c>
      <c r="CS29" s="633"/>
      <c r="CT29" s="633"/>
      <c r="CU29" s="633"/>
      <c r="CV29" s="633"/>
      <c r="CW29" s="633"/>
      <c r="CX29" s="633"/>
      <c r="CY29" s="634"/>
      <c r="CZ29" s="610">
        <v>6.5</v>
      </c>
      <c r="DA29" s="635"/>
      <c r="DB29" s="635"/>
      <c r="DC29" s="636"/>
      <c r="DD29" s="613">
        <v>481048</v>
      </c>
      <c r="DE29" s="633"/>
      <c r="DF29" s="633"/>
      <c r="DG29" s="633"/>
      <c r="DH29" s="633"/>
      <c r="DI29" s="633"/>
      <c r="DJ29" s="633"/>
      <c r="DK29" s="634"/>
      <c r="DL29" s="613">
        <v>481048</v>
      </c>
      <c r="DM29" s="633"/>
      <c r="DN29" s="633"/>
      <c r="DO29" s="633"/>
      <c r="DP29" s="633"/>
      <c r="DQ29" s="633"/>
      <c r="DR29" s="633"/>
      <c r="DS29" s="633"/>
      <c r="DT29" s="633"/>
      <c r="DU29" s="633"/>
      <c r="DV29" s="634"/>
      <c r="DW29" s="656">
        <v>9.4</v>
      </c>
      <c r="DX29" s="657"/>
      <c r="DY29" s="657"/>
      <c r="DZ29" s="657"/>
      <c r="EA29" s="657"/>
      <c r="EB29" s="657"/>
      <c r="EC29" s="658"/>
    </row>
    <row r="30" spans="2:133" ht="11.25" customHeight="1" x14ac:dyDescent="0.15">
      <c r="B30" s="604" t="s">
        <v>291</v>
      </c>
      <c r="C30" s="605"/>
      <c r="D30" s="605"/>
      <c r="E30" s="605"/>
      <c r="F30" s="605"/>
      <c r="G30" s="605"/>
      <c r="H30" s="605"/>
      <c r="I30" s="605"/>
      <c r="J30" s="605"/>
      <c r="K30" s="605"/>
      <c r="L30" s="605"/>
      <c r="M30" s="605"/>
      <c r="N30" s="605"/>
      <c r="O30" s="605"/>
      <c r="P30" s="605"/>
      <c r="Q30" s="606"/>
      <c r="R30" s="607">
        <v>102879</v>
      </c>
      <c r="S30" s="608"/>
      <c r="T30" s="608"/>
      <c r="U30" s="608"/>
      <c r="V30" s="608"/>
      <c r="W30" s="608"/>
      <c r="X30" s="608"/>
      <c r="Y30" s="609"/>
      <c r="Z30" s="676">
        <v>1.3</v>
      </c>
      <c r="AA30" s="676"/>
      <c r="AB30" s="676"/>
      <c r="AC30" s="676"/>
      <c r="AD30" s="677" t="s">
        <v>113</v>
      </c>
      <c r="AE30" s="677"/>
      <c r="AF30" s="677"/>
      <c r="AG30" s="677"/>
      <c r="AH30" s="677"/>
      <c r="AI30" s="677"/>
      <c r="AJ30" s="677"/>
      <c r="AK30" s="677"/>
      <c r="AL30" s="656" t="s">
        <v>113</v>
      </c>
      <c r="AM30" s="678"/>
      <c r="AN30" s="678"/>
      <c r="AO30" s="679"/>
      <c r="AP30" s="704" t="s">
        <v>292</v>
      </c>
      <c r="AQ30" s="705"/>
      <c r="AR30" s="705"/>
      <c r="AS30" s="705"/>
      <c r="AT30" s="698" t="s">
        <v>293</v>
      </c>
      <c r="AU30" s="184"/>
      <c r="AV30" s="184"/>
      <c r="AW30" s="184"/>
      <c r="AX30" s="701" t="s">
        <v>172</v>
      </c>
      <c r="AY30" s="702"/>
      <c r="AZ30" s="702"/>
      <c r="BA30" s="702"/>
      <c r="BB30" s="702"/>
      <c r="BC30" s="702"/>
      <c r="BD30" s="702"/>
      <c r="BE30" s="702"/>
      <c r="BF30" s="703"/>
      <c r="BG30" s="686">
        <v>97.7</v>
      </c>
      <c r="BH30" s="687"/>
      <c r="BI30" s="687"/>
      <c r="BJ30" s="687"/>
      <c r="BK30" s="687"/>
      <c r="BL30" s="687"/>
      <c r="BM30" s="688">
        <v>88.9</v>
      </c>
      <c r="BN30" s="687"/>
      <c r="BO30" s="687"/>
      <c r="BP30" s="687"/>
      <c r="BQ30" s="689"/>
      <c r="BR30" s="686">
        <v>97.7</v>
      </c>
      <c r="BS30" s="687"/>
      <c r="BT30" s="687"/>
      <c r="BU30" s="687"/>
      <c r="BV30" s="687"/>
      <c r="BW30" s="687"/>
      <c r="BX30" s="688">
        <v>87.4</v>
      </c>
      <c r="BY30" s="687"/>
      <c r="BZ30" s="687"/>
      <c r="CA30" s="687"/>
      <c r="CB30" s="689"/>
      <c r="CD30" s="692"/>
      <c r="CE30" s="693"/>
      <c r="CF30" s="650" t="s">
        <v>294</v>
      </c>
      <c r="CG30" s="647"/>
      <c r="CH30" s="647"/>
      <c r="CI30" s="647"/>
      <c r="CJ30" s="647"/>
      <c r="CK30" s="647"/>
      <c r="CL30" s="647"/>
      <c r="CM30" s="647"/>
      <c r="CN30" s="647"/>
      <c r="CO30" s="647"/>
      <c r="CP30" s="647"/>
      <c r="CQ30" s="648"/>
      <c r="CR30" s="607">
        <v>424958</v>
      </c>
      <c r="CS30" s="608"/>
      <c r="CT30" s="608"/>
      <c r="CU30" s="608"/>
      <c r="CV30" s="608"/>
      <c r="CW30" s="608"/>
      <c r="CX30" s="608"/>
      <c r="CY30" s="609"/>
      <c r="CZ30" s="610">
        <v>5.7</v>
      </c>
      <c r="DA30" s="635"/>
      <c r="DB30" s="635"/>
      <c r="DC30" s="636"/>
      <c r="DD30" s="613">
        <v>424958</v>
      </c>
      <c r="DE30" s="608"/>
      <c r="DF30" s="608"/>
      <c r="DG30" s="608"/>
      <c r="DH30" s="608"/>
      <c r="DI30" s="608"/>
      <c r="DJ30" s="608"/>
      <c r="DK30" s="609"/>
      <c r="DL30" s="613">
        <v>424958</v>
      </c>
      <c r="DM30" s="608"/>
      <c r="DN30" s="608"/>
      <c r="DO30" s="608"/>
      <c r="DP30" s="608"/>
      <c r="DQ30" s="608"/>
      <c r="DR30" s="608"/>
      <c r="DS30" s="608"/>
      <c r="DT30" s="608"/>
      <c r="DU30" s="608"/>
      <c r="DV30" s="609"/>
      <c r="DW30" s="656">
        <v>8.3000000000000007</v>
      </c>
      <c r="DX30" s="657"/>
      <c r="DY30" s="657"/>
      <c r="DZ30" s="657"/>
      <c r="EA30" s="657"/>
      <c r="EB30" s="657"/>
      <c r="EC30" s="658"/>
    </row>
    <row r="31" spans="2:133" ht="11.25" customHeight="1" x14ac:dyDescent="0.15">
      <c r="B31" s="604" t="s">
        <v>295</v>
      </c>
      <c r="C31" s="605"/>
      <c r="D31" s="605"/>
      <c r="E31" s="605"/>
      <c r="F31" s="605"/>
      <c r="G31" s="605"/>
      <c r="H31" s="605"/>
      <c r="I31" s="605"/>
      <c r="J31" s="605"/>
      <c r="K31" s="605"/>
      <c r="L31" s="605"/>
      <c r="M31" s="605"/>
      <c r="N31" s="605"/>
      <c r="O31" s="605"/>
      <c r="P31" s="605"/>
      <c r="Q31" s="606"/>
      <c r="R31" s="607">
        <v>529106</v>
      </c>
      <c r="S31" s="608"/>
      <c r="T31" s="608"/>
      <c r="U31" s="608"/>
      <c r="V31" s="608"/>
      <c r="W31" s="608"/>
      <c r="X31" s="608"/>
      <c r="Y31" s="609"/>
      <c r="Z31" s="676">
        <v>6.7</v>
      </c>
      <c r="AA31" s="676"/>
      <c r="AB31" s="676"/>
      <c r="AC31" s="676"/>
      <c r="AD31" s="677" t="s">
        <v>113</v>
      </c>
      <c r="AE31" s="677"/>
      <c r="AF31" s="677"/>
      <c r="AG31" s="677"/>
      <c r="AH31" s="677"/>
      <c r="AI31" s="677"/>
      <c r="AJ31" s="677"/>
      <c r="AK31" s="677"/>
      <c r="AL31" s="656" t="s">
        <v>113</v>
      </c>
      <c r="AM31" s="678"/>
      <c r="AN31" s="678"/>
      <c r="AO31" s="679"/>
      <c r="AP31" s="706"/>
      <c r="AQ31" s="707"/>
      <c r="AR31" s="707"/>
      <c r="AS31" s="707"/>
      <c r="AT31" s="699"/>
      <c r="AU31" s="183" t="s">
        <v>296</v>
      </c>
      <c r="AV31" s="183"/>
      <c r="AW31" s="183"/>
      <c r="AX31" s="604" t="s">
        <v>297</v>
      </c>
      <c r="AY31" s="605"/>
      <c r="AZ31" s="605"/>
      <c r="BA31" s="605"/>
      <c r="BB31" s="605"/>
      <c r="BC31" s="605"/>
      <c r="BD31" s="605"/>
      <c r="BE31" s="605"/>
      <c r="BF31" s="606"/>
      <c r="BG31" s="684">
        <v>98.6</v>
      </c>
      <c r="BH31" s="633"/>
      <c r="BI31" s="633"/>
      <c r="BJ31" s="633"/>
      <c r="BK31" s="633"/>
      <c r="BL31" s="633"/>
      <c r="BM31" s="678">
        <v>94.5</v>
      </c>
      <c r="BN31" s="685"/>
      <c r="BO31" s="685"/>
      <c r="BP31" s="685"/>
      <c r="BQ31" s="646"/>
      <c r="BR31" s="684">
        <v>98.5</v>
      </c>
      <c r="BS31" s="633"/>
      <c r="BT31" s="633"/>
      <c r="BU31" s="633"/>
      <c r="BV31" s="633"/>
      <c r="BW31" s="633"/>
      <c r="BX31" s="678">
        <v>93.7</v>
      </c>
      <c r="BY31" s="685"/>
      <c r="BZ31" s="685"/>
      <c r="CA31" s="685"/>
      <c r="CB31" s="646"/>
      <c r="CD31" s="692"/>
      <c r="CE31" s="693"/>
      <c r="CF31" s="650" t="s">
        <v>298</v>
      </c>
      <c r="CG31" s="647"/>
      <c r="CH31" s="647"/>
      <c r="CI31" s="647"/>
      <c r="CJ31" s="647"/>
      <c r="CK31" s="647"/>
      <c r="CL31" s="647"/>
      <c r="CM31" s="647"/>
      <c r="CN31" s="647"/>
      <c r="CO31" s="647"/>
      <c r="CP31" s="647"/>
      <c r="CQ31" s="648"/>
      <c r="CR31" s="607">
        <v>56090</v>
      </c>
      <c r="CS31" s="633"/>
      <c r="CT31" s="633"/>
      <c r="CU31" s="633"/>
      <c r="CV31" s="633"/>
      <c r="CW31" s="633"/>
      <c r="CX31" s="633"/>
      <c r="CY31" s="634"/>
      <c r="CZ31" s="610">
        <v>0.8</v>
      </c>
      <c r="DA31" s="635"/>
      <c r="DB31" s="635"/>
      <c r="DC31" s="636"/>
      <c r="DD31" s="613">
        <v>56090</v>
      </c>
      <c r="DE31" s="633"/>
      <c r="DF31" s="633"/>
      <c r="DG31" s="633"/>
      <c r="DH31" s="633"/>
      <c r="DI31" s="633"/>
      <c r="DJ31" s="633"/>
      <c r="DK31" s="634"/>
      <c r="DL31" s="613">
        <v>56090</v>
      </c>
      <c r="DM31" s="633"/>
      <c r="DN31" s="633"/>
      <c r="DO31" s="633"/>
      <c r="DP31" s="633"/>
      <c r="DQ31" s="633"/>
      <c r="DR31" s="633"/>
      <c r="DS31" s="633"/>
      <c r="DT31" s="633"/>
      <c r="DU31" s="633"/>
      <c r="DV31" s="634"/>
      <c r="DW31" s="656">
        <v>1.1000000000000001</v>
      </c>
      <c r="DX31" s="657"/>
      <c r="DY31" s="657"/>
      <c r="DZ31" s="657"/>
      <c r="EA31" s="657"/>
      <c r="EB31" s="657"/>
      <c r="EC31" s="658"/>
    </row>
    <row r="32" spans="2:133" ht="11.25" customHeight="1" x14ac:dyDescent="0.15">
      <c r="B32" s="604" t="s">
        <v>299</v>
      </c>
      <c r="C32" s="605"/>
      <c r="D32" s="605"/>
      <c r="E32" s="605"/>
      <c r="F32" s="605"/>
      <c r="G32" s="605"/>
      <c r="H32" s="605"/>
      <c r="I32" s="605"/>
      <c r="J32" s="605"/>
      <c r="K32" s="605"/>
      <c r="L32" s="605"/>
      <c r="M32" s="605"/>
      <c r="N32" s="605"/>
      <c r="O32" s="605"/>
      <c r="P32" s="605"/>
      <c r="Q32" s="606"/>
      <c r="R32" s="607">
        <v>234975</v>
      </c>
      <c r="S32" s="608"/>
      <c r="T32" s="608"/>
      <c r="U32" s="608"/>
      <c r="V32" s="608"/>
      <c r="W32" s="608"/>
      <c r="X32" s="608"/>
      <c r="Y32" s="609"/>
      <c r="Z32" s="676">
        <v>3</v>
      </c>
      <c r="AA32" s="676"/>
      <c r="AB32" s="676"/>
      <c r="AC32" s="676"/>
      <c r="AD32" s="677">
        <v>2300</v>
      </c>
      <c r="AE32" s="677"/>
      <c r="AF32" s="677"/>
      <c r="AG32" s="677"/>
      <c r="AH32" s="677"/>
      <c r="AI32" s="677"/>
      <c r="AJ32" s="677"/>
      <c r="AK32" s="677"/>
      <c r="AL32" s="656">
        <v>0</v>
      </c>
      <c r="AM32" s="678"/>
      <c r="AN32" s="678"/>
      <c r="AO32" s="679"/>
      <c r="AP32" s="708"/>
      <c r="AQ32" s="709"/>
      <c r="AR32" s="709"/>
      <c r="AS32" s="709"/>
      <c r="AT32" s="700"/>
      <c r="AU32" s="185"/>
      <c r="AV32" s="185"/>
      <c r="AW32" s="185"/>
      <c r="AX32" s="617" t="s">
        <v>300</v>
      </c>
      <c r="AY32" s="618"/>
      <c r="AZ32" s="618"/>
      <c r="BA32" s="618"/>
      <c r="BB32" s="618"/>
      <c r="BC32" s="618"/>
      <c r="BD32" s="618"/>
      <c r="BE32" s="618"/>
      <c r="BF32" s="619"/>
      <c r="BG32" s="683">
        <v>96.5</v>
      </c>
      <c r="BH32" s="621"/>
      <c r="BI32" s="621"/>
      <c r="BJ32" s="621"/>
      <c r="BK32" s="621"/>
      <c r="BL32" s="621"/>
      <c r="BM32" s="674">
        <v>83.1</v>
      </c>
      <c r="BN32" s="621"/>
      <c r="BO32" s="621"/>
      <c r="BP32" s="621"/>
      <c r="BQ32" s="655"/>
      <c r="BR32" s="683">
        <v>96.6</v>
      </c>
      <c r="BS32" s="621"/>
      <c r="BT32" s="621"/>
      <c r="BU32" s="621"/>
      <c r="BV32" s="621"/>
      <c r="BW32" s="621"/>
      <c r="BX32" s="674">
        <v>81.099999999999994</v>
      </c>
      <c r="BY32" s="621"/>
      <c r="BZ32" s="621"/>
      <c r="CA32" s="621"/>
      <c r="CB32" s="655"/>
      <c r="CD32" s="694"/>
      <c r="CE32" s="695"/>
      <c r="CF32" s="650" t="s">
        <v>301</v>
      </c>
      <c r="CG32" s="647"/>
      <c r="CH32" s="647"/>
      <c r="CI32" s="647"/>
      <c r="CJ32" s="647"/>
      <c r="CK32" s="647"/>
      <c r="CL32" s="647"/>
      <c r="CM32" s="647"/>
      <c r="CN32" s="647"/>
      <c r="CO32" s="647"/>
      <c r="CP32" s="647"/>
      <c r="CQ32" s="648"/>
      <c r="CR32" s="607" t="s">
        <v>113</v>
      </c>
      <c r="CS32" s="608"/>
      <c r="CT32" s="608"/>
      <c r="CU32" s="608"/>
      <c r="CV32" s="608"/>
      <c r="CW32" s="608"/>
      <c r="CX32" s="608"/>
      <c r="CY32" s="609"/>
      <c r="CZ32" s="610" t="s">
        <v>113</v>
      </c>
      <c r="DA32" s="635"/>
      <c r="DB32" s="635"/>
      <c r="DC32" s="636"/>
      <c r="DD32" s="613" t="s">
        <v>113</v>
      </c>
      <c r="DE32" s="608"/>
      <c r="DF32" s="608"/>
      <c r="DG32" s="608"/>
      <c r="DH32" s="608"/>
      <c r="DI32" s="608"/>
      <c r="DJ32" s="608"/>
      <c r="DK32" s="609"/>
      <c r="DL32" s="613" t="s">
        <v>113</v>
      </c>
      <c r="DM32" s="608"/>
      <c r="DN32" s="608"/>
      <c r="DO32" s="608"/>
      <c r="DP32" s="608"/>
      <c r="DQ32" s="608"/>
      <c r="DR32" s="608"/>
      <c r="DS32" s="608"/>
      <c r="DT32" s="608"/>
      <c r="DU32" s="608"/>
      <c r="DV32" s="609"/>
      <c r="DW32" s="656" t="s">
        <v>113</v>
      </c>
      <c r="DX32" s="657"/>
      <c r="DY32" s="657"/>
      <c r="DZ32" s="657"/>
      <c r="EA32" s="657"/>
      <c r="EB32" s="657"/>
      <c r="EC32" s="658"/>
    </row>
    <row r="33" spans="2:133" ht="11.25" customHeight="1" x14ac:dyDescent="0.15">
      <c r="B33" s="604" t="s">
        <v>302</v>
      </c>
      <c r="C33" s="605"/>
      <c r="D33" s="605"/>
      <c r="E33" s="605"/>
      <c r="F33" s="605"/>
      <c r="G33" s="605"/>
      <c r="H33" s="605"/>
      <c r="I33" s="605"/>
      <c r="J33" s="605"/>
      <c r="K33" s="605"/>
      <c r="L33" s="605"/>
      <c r="M33" s="605"/>
      <c r="N33" s="605"/>
      <c r="O33" s="605"/>
      <c r="P33" s="605"/>
      <c r="Q33" s="606"/>
      <c r="R33" s="607">
        <v>727100</v>
      </c>
      <c r="S33" s="608"/>
      <c r="T33" s="608"/>
      <c r="U33" s="608"/>
      <c r="V33" s="608"/>
      <c r="W33" s="608"/>
      <c r="X33" s="608"/>
      <c r="Y33" s="609"/>
      <c r="Z33" s="676">
        <v>9.3000000000000007</v>
      </c>
      <c r="AA33" s="676"/>
      <c r="AB33" s="676"/>
      <c r="AC33" s="676"/>
      <c r="AD33" s="677" t="s">
        <v>113</v>
      </c>
      <c r="AE33" s="677"/>
      <c r="AF33" s="677"/>
      <c r="AG33" s="677"/>
      <c r="AH33" s="677"/>
      <c r="AI33" s="677"/>
      <c r="AJ33" s="677"/>
      <c r="AK33" s="677"/>
      <c r="AL33" s="656" t="s">
        <v>113</v>
      </c>
      <c r="AM33" s="678"/>
      <c r="AN33" s="678"/>
      <c r="AO33" s="679"/>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0" t="s">
        <v>303</v>
      </c>
      <c r="CE33" s="647"/>
      <c r="CF33" s="647"/>
      <c r="CG33" s="647"/>
      <c r="CH33" s="647"/>
      <c r="CI33" s="647"/>
      <c r="CJ33" s="647"/>
      <c r="CK33" s="647"/>
      <c r="CL33" s="647"/>
      <c r="CM33" s="647"/>
      <c r="CN33" s="647"/>
      <c r="CO33" s="647"/>
      <c r="CP33" s="647"/>
      <c r="CQ33" s="648"/>
      <c r="CR33" s="607">
        <v>3747700</v>
      </c>
      <c r="CS33" s="633"/>
      <c r="CT33" s="633"/>
      <c r="CU33" s="633"/>
      <c r="CV33" s="633"/>
      <c r="CW33" s="633"/>
      <c r="CX33" s="633"/>
      <c r="CY33" s="634"/>
      <c r="CZ33" s="610">
        <v>50.4</v>
      </c>
      <c r="DA33" s="635"/>
      <c r="DB33" s="635"/>
      <c r="DC33" s="636"/>
      <c r="DD33" s="613">
        <v>3316799</v>
      </c>
      <c r="DE33" s="633"/>
      <c r="DF33" s="633"/>
      <c r="DG33" s="633"/>
      <c r="DH33" s="633"/>
      <c r="DI33" s="633"/>
      <c r="DJ33" s="633"/>
      <c r="DK33" s="634"/>
      <c r="DL33" s="613">
        <v>2349103</v>
      </c>
      <c r="DM33" s="633"/>
      <c r="DN33" s="633"/>
      <c r="DO33" s="633"/>
      <c r="DP33" s="633"/>
      <c r="DQ33" s="633"/>
      <c r="DR33" s="633"/>
      <c r="DS33" s="633"/>
      <c r="DT33" s="633"/>
      <c r="DU33" s="633"/>
      <c r="DV33" s="634"/>
      <c r="DW33" s="656">
        <v>46</v>
      </c>
      <c r="DX33" s="657"/>
      <c r="DY33" s="657"/>
      <c r="DZ33" s="657"/>
      <c r="EA33" s="657"/>
      <c r="EB33" s="657"/>
      <c r="EC33" s="658"/>
    </row>
    <row r="34" spans="2:133" ht="11.25" customHeight="1" x14ac:dyDescent="0.15">
      <c r="B34" s="604" t="s">
        <v>304</v>
      </c>
      <c r="C34" s="605"/>
      <c r="D34" s="605"/>
      <c r="E34" s="605"/>
      <c r="F34" s="605"/>
      <c r="G34" s="605"/>
      <c r="H34" s="605"/>
      <c r="I34" s="605"/>
      <c r="J34" s="605"/>
      <c r="K34" s="605"/>
      <c r="L34" s="605"/>
      <c r="M34" s="605"/>
      <c r="N34" s="605"/>
      <c r="O34" s="605"/>
      <c r="P34" s="605"/>
      <c r="Q34" s="606"/>
      <c r="R34" s="607" t="s">
        <v>113</v>
      </c>
      <c r="S34" s="608"/>
      <c r="T34" s="608"/>
      <c r="U34" s="608"/>
      <c r="V34" s="608"/>
      <c r="W34" s="608"/>
      <c r="X34" s="608"/>
      <c r="Y34" s="609"/>
      <c r="Z34" s="676" t="s">
        <v>113</v>
      </c>
      <c r="AA34" s="676"/>
      <c r="AB34" s="676"/>
      <c r="AC34" s="676"/>
      <c r="AD34" s="677" t="s">
        <v>113</v>
      </c>
      <c r="AE34" s="677"/>
      <c r="AF34" s="677"/>
      <c r="AG34" s="677"/>
      <c r="AH34" s="677"/>
      <c r="AI34" s="677"/>
      <c r="AJ34" s="677"/>
      <c r="AK34" s="677"/>
      <c r="AL34" s="656" t="s">
        <v>113</v>
      </c>
      <c r="AM34" s="678"/>
      <c r="AN34" s="678"/>
      <c r="AO34" s="679"/>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0" t="s">
        <v>307</v>
      </c>
      <c r="CE34" s="647"/>
      <c r="CF34" s="647"/>
      <c r="CG34" s="647"/>
      <c r="CH34" s="647"/>
      <c r="CI34" s="647"/>
      <c r="CJ34" s="647"/>
      <c r="CK34" s="647"/>
      <c r="CL34" s="647"/>
      <c r="CM34" s="647"/>
      <c r="CN34" s="647"/>
      <c r="CO34" s="647"/>
      <c r="CP34" s="647"/>
      <c r="CQ34" s="648"/>
      <c r="CR34" s="607">
        <v>1203978</v>
      </c>
      <c r="CS34" s="608"/>
      <c r="CT34" s="608"/>
      <c r="CU34" s="608"/>
      <c r="CV34" s="608"/>
      <c r="CW34" s="608"/>
      <c r="CX34" s="608"/>
      <c r="CY34" s="609"/>
      <c r="CZ34" s="610">
        <v>16.2</v>
      </c>
      <c r="DA34" s="635"/>
      <c r="DB34" s="635"/>
      <c r="DC34" s="636"/>
      <c r="DD34" s="613">
        <v>1002485</v>
      </c>
      <c r="DE34" s="608"/>
      <c r="DF34" s="608"/>
      <c r="DG34" s="608"/>
      <c r="DH34" s="608"/>
      <c r="DI34" s="608"/>
      <c r="DJ34" s="608"/>
      <c r="DK34" s="609"/>
      <c r="DL34" s="613">
        <v>624059</v>
      </c>
      <c r="DM34" s="608"/>
      <c r="DN34" s="608"/>
      <c r="DO34" s="608"/>
      <c r="DP34" s="608"/>
      <c r="DQ34" s="608"/>
      <c r="DR34" s="608"/>
      <c r="DS34" s="608"/>
      <c r="DT34" s="608"/>
      <c r="DU34" s="608"/>
      <c r="DV34" s="609"/>
      <c r="DW34" s="656">
        <v>12.2</v>
      </c>
      <c r="DX34" s="657"/>
      <c r="DY34" s="657"/>
      <c r="DZ34" s="657"/>
      <c r="EA34" s="657"/>
      <c r="EB34" s="657"/>
      <c r="EC34" s="658"/>
    </row>
    <row r="35" spans="2:133" ht="11.25" customHeight="1" x14ac:dyDescent="0.15">
      <c r="B35" s="604" t="s">
        <v>308</v>
      </c>
      <c r="C35" s="605"/>
      <c r="D35" s="605"/>
      <c r="E35" s="605"/>
      <c r="F35" s="605"/>
      <c r="G35" s="605"/>
      <c r="H35" s="605"/>
      <c r="I35" s="605"/>
      <c r="J35" s="605"/>
      <c r="K35" s="605"/>
      <c r="L35" s="605"/>
      <c r="M35" s="605"/>
      <c r="N35" s="605"/>
      <c r="O35" s="605"/>
      <c r="P35" s="605"/>
      <c r="Q35" s="606"/>
      <c r="R35" s="607">
        <v>296900</v>
      </c>
      <c r="S35" s="608"/>
      <c r="T35" s="608"/>
      <c r="U35" s="608"/>
      <c r="V35" s="608"/>
      <c r="W35" s="608"/>
      <c r="X35" s="608"/>
      <c r="Y35" s="609"/>
      <c r="Z35" s="676">
        <v>3.8</v>
      </c>
      <c r="AA35" s="676"/>
      <c r="AB35" s="676"/>
      <c r="AC35" s="676"/>
      <c r="AD35" s="677" t="s">
        <v>113</v>
      </c>
      <c r="AE35" s="677"/>
      <c r="AF35" s="677"/>
      <c r="AG35" s="677"/>
      <c r="AH35" s="677"/>
      <c r="AI35" s="677"/>
      <c r="AJ35" s="677"/>
      <c r="AK35" s="677"/>
      <c r="AL35" s="656" t="s">
        <v>113</v>
      </c>
      <c r="AM35" s="678"/>
      <c r="AN35" s="678"/>
      <c r="AO35" s="679"/>
      <c r="AP35" s="188"/>
      <c r="AQ35" s="667" t="s">
        <v>309</v>
      </c>
      <c r="AR35" s="668"/>
      <c r="AS35" s="668"/>
      <c r="AT35" s="668"/>
      <c r="AU35" s="668"/>
      <c r="AV35" s="668"/>
      <c r="AW35" s="668"/>
      <c r="AX35" s="668"/>
      <c r="AY35" s="669"/>
      <c r="AZ35" s="664">
        <v>933601</v>
      </c>
      <c r="BA35" s="665"/>
      <c r="BB35" s="665"/>
      <c r="BC35" s="665"/>
      <c r="BD35" s="665"/>
      <c r="BE35" s="665"/>
      <c r="BF35" s="666"/>
      <c r="BG35" s="667" t="s">
        <v>310</v>
      </c>
      <c r="BH35" s="668"/>
      <c r="BI35" s="668"/>
      <c r="BJ35" s="668"/>
      <c r="BK35" s="668"/>
      <c r="BL35" s="668"/>
      <c r="BM35" s="668"/>
      <c r="BN35" s="668"/>
      <c r="BO35" s="668"/>
      <c r="BP35" s="668"/>
      <c r="BQ35" s="668"/>
      <c r="BR35" s="668"/>
      <c r="BS35" s="668"/>
      <c r="BT35" s="668"/>
      <c r="BU35" s="669"/>
      <c r="BV35" s="664">
        <v>73654</v>
      </c>
      <c r="BW35" s="665"/>
      <c r="BX35" s="665"/>
      <c r="BY35" s="665"/>
      <c r="BZ35" s="665"/>
      <c r="CA35" s="665"/>
      <c r="CB35" s="666"/>
      <c r="CD35" s="650" t="s">
        <v>311</v>
      </c>
      <c r="CE35" s="647"/>
      <c r="CF35" s="647"/>
      <c r="CG35" s="647"/>
      <c r="CH35" s="647"/>
      <c r="CI35" s="647"/>
      <c r="CJ35" s="647"/>
      <c r="CK35" s="647"/>
      <c r="CL35" s="647"/>
      <c r="CM35" s="647"/>
      <c r="CN35" s="647"/>
      <c r="CO35" s="647"/>
      <c r="CP35" s="647"/>
      <c r="CQ35" s="648"/>
      <c r="CR35" s="607">
        <v>63472</v>
      </c>
      <c r="CS35" s="633"/>
      <c r="CT35" s="633"/>
      <c r="CU35" s="633"/>
      <c r="CV35" s="633"/>
      <c r="CW35" s="633"/>
      <c r="CX35" s="633"/>
      <c r="CY35" s="634"/>
      <c r="CZ35" s="610">
        <v>0.9</v>
      </c>
      <c r="DA35" s="635"/>
      <c r="DB35" s="635"/>
      <c r="DC35" s="636"/>
      <c r="DD35" s="613">
        <v>60518</v>
      </c>
      <c r="DE35" s="633"/>
      <c r="DF35" s="633"/>
      <c r="DG35" s="633"/>
      <c r="DH35" s="633"/>
      <c r="DI35" s="633"/>
      <c r="DJ35" s="633"/>
      <c r="DK35" s="634"/>
      <c r="DL35" s="613">
        <v>60518</v>
      </c>
      <c r="DM35" s="633"/>
      <c r="DN35" s="633"/>
      <c r="DO35" s="633"/>
      <c r="DP35" s="633"/>
      <c r="DQ35" s="633"/>
      <c r="DR35" s="633"/>
      <c r="DS35" s="633"/>
      <c r="DT35" s="633"/>
      <c r="DU35" s="633"/>
      <c r="DV35" s="634"/>
      <c r="DW35" s="656">
        <v>1.2</v>
      </c>
      <c r="DX35" s="657"/>
      <c r="DY35" s="657"/>
      <c r="DZ35" s="657"/>
      <c r="EA35" s="657"/>
      <c r="EB35" s="657"/>
      <c r="EC35" s="658"/>
    </row>
    <row r="36" spans="2:133" ht="11.25" customHeight="1" x14ac:dyDescent="0.15">
      <c r="B36" s="617" t="s">
        <v>312</v>
      </c>
      <c r="C36" s="618"/>
      <c r="D36" s="618"/>
      <c r="E36" s="618"/>
      <c r="F36" s="618"/>
      <c r="G36" s="618"/>
      <c r="H36" s="618"/>
      <c r="I36" s="618"/>
      <c r="J36" s="618"/>
      <c r="K36" s="618"/>
      <c r="L36" s="618"/>
      <c r="M36" s="618"/>
      <c r="N36" s="618"/>
      <c r="O36" s="618"/>
      <c r="P36" s="618"/>
      <c r="Q36" s="619"/>
      <c r="R36" s="620">
        <v>7838794</v>
      </c>
      <c r="S36" s="654"/>
      <c r="T36" s="654"/>
      <c r="U36" s="654"/>
      <c r="V36" s="654"/>
      <c r="W36" s="654"/>
      <c r="X36" s="654"/>
      <c r="Y36" s="670"/>
      <c r="Z36" s="671">
        <v>100</v>
      </c>
      <c r="AA36" s="671"/>
      <c r="AB36" s="671"/>
      <c r="AC36" s="671"/>
      <c r="AD36" s="672">
        <v>4809219</v>
      </c>
      <c r="AE36" s="672"/>
      <c r="AF36" s="672"/>
      <c r="AG36" s="672"/>
      <c r="AH36" s="672"/>
      <c r="AI36" s="672"/>
      <c r="AJ36" s="672"/>
      <c r="AK36" s="672"/>
      <c r="AL36" s="673">
        <v>100</v>
      </c>
      <c r="AM36" s="674"/>
      <c r="AN36" s="674"/>
      <c r="AO36" s="675"/>
      <c r="AQ36" s="643" t="s">
        <v>313</v>
      </c>
      <c r="AR36" s="644"/>
      <c r="AS36" s="644"/>
      <c r="AT36" s="644"/>
      <c r="AU36" s="644"/>
      <c r="AV36" s="644"/>
      <c r="AW36" s="644"/>
      <c r="AX36" s="644"/>
      <c r="AY36" s="645"/>
      <c r="AZ36" s="607">
        <v>39987</v>
      </c>
      <c r="BA36" s="608"/>
      <c r="BB36" s="608"/>
      <c r="BC36" s="608"/>
      <c r="BD36" s="633"/>
      <c r="BE36" s="633"/>
      <c r="BF36" s="646"/>
      <c r="BG36" s="650" t="s">
        <v>314</v>
      </c>
      <c r="BH36" s="647"/>
      <c r="BI36" s="647"/>
      <c r="BJ36" s="647"/>
      <c r="BK36" s="647"/>
      <c r="BL36" s="647"/>
      <c r="BM36" s="647"/>
      <c r="BN36" s="647"/>
      <c r="BO36" s="647"/>
      <c r="BP36" s="647"/>
      <c r="BQ36" s="647"/>
      <c r="BR36" s="647"/>
      <c r="BS36" s="647"/>
      <c r="BT36" s="647"/>
      <c r="BU36" s="648"/>
      <c r="BV36" s="607">
        <v>-9508</v>
      </c>
      <c r="BW36" s="608"/>
      <c r="BX36" s="608"/>
      <c r="BY36" s="608"/>
      <c r="BZ36" s="608"/>
      <c r="CA36" s="608"/>
      <c r="CB36" s="649"/>
      <c r="CD36" s="650" t="s">
        <v>315</v>
      </c>
      <c r="CE36" s="647"/>
      <c r="CF36" s="647"/>
      <c r="CG36" s="647"/>
      <c r="CH36" s="647"/>
      <c r="CI36" s="647"/>
      <c r="CJ36" s="647"/>
      <c r="CK36" s="647"/>
      <c r="CL36" s="647"/>
      <c r="CM36" s="647"/>
      <c r="CN36" s="647"/>
      <c r="CO36" s="647"/>
      <c r="CP36" s="647"/>
      <c r="CQ36" s="648"/>
      <c r="CR36" s="607">
        <v>1318510</v>
      </c>
      <c r="CS36" s="608"/>
      <c r="CT36" s="608"/>
      <c r="CU36" s="608"/>
      <c r="CV36" s="608"/>
      <c r="CW36" s="608"/>
      <c r="CX36" s="608"/>
      <c r="CY36" s="609"/>
      <c r="CZ36" s="610">
        <v>17.7</v>
      </c>
      <c r="DA36" s="635"/>
      <c r="DB36" s="635"/>
      <c r="DC36" s="636"/>
      <c r="DD36" s="613">
        <v>1257280</v>
      </c>
      <c r="DE36" s="608"/>
      <c r="DF36" s="608"/>
      <c r="DG36" s="608"/>
      <c r="DH36" s="608"/>
      <c r="DI36" s="608"/>
      <c r="DJ36" s="608"/>
      <c r="DK36" s="609"/>
      <c r="DL36" s="613">
        <v>1017881</v>
      </c>
      <c r="DM36" s="608"/>
      <c r="DN36" s="608"/>
      <c r="DO36" s="608"/>
      <c r="DP36" s="608"/>
      <c r="DQ36" s="608"/>
      <c r="DR36" s="608"/>
      <c r="DS36" s="608"/>
      <c r="DT36" s="608"/>
      <c r="DU36" s="608"/>
      <c r="DV36" s="609"/>
      <c r="DW36" s="656">
        <v>19.899999999999999</v>
      </c>
      <c r="DX36" s="657"/>
      <c r="DY36" s="657"/>
      <c r="DZ36" s="657"/>
      <c r="EA36" s="657"/>
      <c r="EB36" s="657"/>
      <c r="EC36" s="658"/>
    </row>
    <row r="37" spans="2:133" ht="11.25" customHeight="1" x14ac:dyDescent="0.15">
      <c r="AQ37" s="643" t="s">
        <v>316</v>
      </c>
      <c r="AR37" s="644"/>
      <c r="AS37" s="644"/>
      <c r="AT37" s="644"/>
      <c r="AU37" s="644"/>
      <c r="AV37" s="644"/>
      <c r="AW37" s="644"/>
      <c r="AX37" s="644"/>
      <c r="AY37" s="645"/>
      <c r="AZ37" s="607">
        <v>38298</v>
      </c>
      <c r="BA37" s="608"/>
      <c r="BB37" s="608"/>
      <c r="BC37" s="608"/>
      <c r="BD37" s="633"/>
      <c r="BE37" s="633"/>
      <c r="BF37" s="646"/>
      <c r="BG37" s="650" t="s">
        <v>317</v>
      </c>
      <c r="BH37" s="647"/>
      <c r="BI37" s="647"/>
      <c r="BJ37" s="647"/>
      <c r="BK37" s="647"/>
      <c r="BL37" s="647"/>
      <c r="BM37" s="647"/>
      <c r="BN37" s="647"/>
      <c r="BO37" s="647"/>
      <c r="BP37" s="647"/>
      <c r="BQ37" s="647"/>
      <c r="BR37" s="647"/>
      <c r="BS37" s="647"/>
      <c r="BT37" s="647"/>
      <c r="BU37" s="648"/>
      <c r="BV37" s="607">
        <v>3475</v>
      </c>
      <c r="BW37" s="608"/>
      <c r="BX37" s="608"/>
      <c r="BY37" s="608"/>
      <c r="BZ37" s="608"/>
      <c r="CA37" s="608"/>
      <c r="CB37" s="649"/>
      <c r="CD37" s="650" t="s">
        <v>318</v>
      </c>
      <c r="CE37" s="647"/>
      <c r="CF37" s="647"/>
      <c r="CG37" s="647"/>
      <c r="CH37" s="647"/>
      <c r="CI37" s="647"/>
      <c r="CJ37" s="647"/>
      <c r="CK37" s="647"/>
      <c r="CL37" s="647"/>
      <c r="CM37" s="647"/>
      <c r="CN37" s="647"/>
      <c r="CO37" s="647"/>
      <c r="CP37" s="647"/>
      <c r="CQ37" s="648"/>
      <c r="CR37" s="607">
        <v>881436</v>
      </c>
      <c r="CS37" s="633"/>
      <c r="CT37" s="633"/>
      <c r="CU37" s="633"/>
      <c r="CV37" s="633"/>
      <c r="CW37" s="633"/>
      <c r="CX37" s="633"/>
      <c r="CY37" s="634"/>
      <c r="CZ37" s="610">
        <v>11.8</v>
      </c>
      <c r="DA37" s="635"/>
      <c r="DB37" s="635"/>
      <c r="DC37" s="636"/>
      <c r="DD37" s="613">
        <v>881436</v>
      </c>
      <c r="DE37" s="633"/>
      <c r="DF37" s="633"/>
      <c r="DG37" s="633"/>
      <c r="DH37" s="633"/>
      <c r="DI37" s="633"/>
      <c r="DJ37" s="633"/>
      <c r="DK37" s="634"/>
      <c r="DL37" s="613">
        <v>787419</v>
      </c>
      <c r="DM37" s="633"/>
      <c r="DN37" s="633"/>
      <c r="DO37" s="633"/>
      <c r="DP37" s="633"/>
      <c r="DQ37" s="633"/>
      <c r="DR37" s="633"/>
      <c r="DS37" s="633"/>
      <c r="DT37" s="633"/>
      <c r="DU37" s="633"/>
      <c r="DV37" s="634"/>
      <c r="DW37" s="656">
        <v>15.4</v>
      </c>
      <c r="DX37" s="657"/>
      <c r="DY37" s="657"/>
      <c r="DZ37" s="657"/>
      <c r="EA37" s="657"/>
      <c r="EB37" s="657"/>
      <c r="EC37" s="658"/>
    </row>
    <row r="38" spans="2:133" ht="11.25" customHeight="1" x14ac:dyDescent="0.15">
      <c r="AQ38" s="643" t="s">
        <v>319</v>
      </c>
      <c r="AR38" s="644"/>
      <c r="AS38" s="644"/>
      <c r="AT38" s="644"/>
      <c r="AU38" s="644"/>
      <c r="AV38" s="644"/>
      <c r="AW38" s="644"/>
      <c r="AX38" s="644"/>
      <c r="AY38" s="645"/>
      <c r="AZ38" s="607" t="s">
        <v>320</v>
      </c>
      <c r="BA38" s="608"/>
      <c r="BB38" s="608"/>
      <c r="BC38" s="608"/>
      <c r="BD38" s="633"/>
      <c r="BE38" s="633"/>
      <c r="BF38" s="646"/>
      <c r="BG38" s="650" t="s">
        <v>321</v>
      </c>
      <c r="BH38" s="647"/>
      <c r="BI38" s="647"/>
      <c r="BJ38" s="647"/>
      <c r="BK38" s="647"/>
      <c r="BL38" s="647"/>
      <c r="BM38" s="647"/>
      <c r="BN38" s="647"/>
      <c r="BO38" s="647"/>
      <c r="BP38" s="647"/>
      <c r="BQ38" s="647"/>
      <c r="BR38" s="647"/>
      <c r="BS38" s="647"/>
      <c r="BT38" s="647"/>
      <c r="BU38" s="648"/>
      <c r="BV38" s="607">
        <v>7044</v>
      </c>
      <c r="BW38" s="608"/>
      <c r="BX38" s="608"/>
      <c r="BY38" s="608"/>
      <c r="BZ38" s="608"/>
      <c r="CA38" s="608"/>
      <c r="CB38" s="649"/>
      <c r="CD38" s="650" t="s">
        <v>322</v>
      </c>
      <c r="CE38" s="647"/>
      <c r="CF38" s="647"/>
      <c r="CG38" s="647"/>
      <c r="CH38" s="647"/>
      <c r="CI38" s="647"/>
      <c r="CJ38" s="647"/>
      <c r="CK38" s="647"/>
      <c r="CL38" s="647"/>
      <c r="CM38" s="647"/>
      <c r="CN38" s="647"/>
      <c r="CO38" s="647"/>
      <c r="CP38" s="647"/>
      <c r="CQ38" s="648"/>
      <c r="CR38" s="607">
        <v>893614</v>
      </c>
      <c r="CS38" s="608"/>
      <c r="CT38" s="608"/>
      <c r="CU38" s="608"/>
      <c r="CV38" s="608"/>
      <c r="CW38" s="608"/>
      <c r="CX38" s="608"/>
      <c r="CY38" s="609"/>
      <c r="CZ38" s="610">
        <v>12</v>
      </c>
      <c r="DA38" s="635"/>
      <c r="DB38" s="635"/>
      <c r="DC38" s="636"/>
      <c r="DD38" s="613">
        <v>754755</v>
      </c>
      <c r="DE38" s="608"/>
      <c r="DF38" s="608"/>
      <c r="DG38" s="608"/>
      <c r="DH38" s="608"/>
      <c r="DI38" s="608"/>
      <c r="DJ38" s="608"/>
      <c r="DK38" s="609"/>
      <c r="DL38" s="613">
        <v>646645</v>
      </c>
      <c r="DM38" s="608"/>
      <c r="DN38" s="608"/>
      <c r="DO38" s="608"/>
      <c r="DP38" s="608"/>
      <c r="DQ38" s="608"/>
      <c r="DR38" s="608"/>
      <c r="DS38" s="608"/>
      <c r="DT38" s="608"/>
      <c r="DU38" s="608"/>
      <c r="DV38" s="609"/>
      <c r="DW38" s="656">
        <v>12.7</v>
      </c>
      <c r="DX38" s="657"/>
      <c r="DY38" s="657"/>
      <c r="DZ38" s="657"/>
      <c r="EA38" s="657"/>
      <c r="EB38" s="657"/>
      <c r="EC38" s="658"/>
    </row>
    <row r="39" spans="2:133" ht="11.25" customHeight="1" x14ac:dyDescent="0.15">
      <c r="AQ39" s="643" t="s">
        <v>323</v>
      </c>
      <c r="AR39" s="644"/>
      <c r="AS39" s="644"/>
      <c r="AT39" s="644"/>
      <c r="AU39" s="644"/>
      <c r="AV39" s="644"/>
      <c r="AW39" s="644"/>
      <c r="AX39" s="644"/>
      <c r="AY39" s="645"/>
      <c r="AZ39" s="607" t="s">
        <v>320</v>
      </c>
      <c r="BA39" s="608"/>
      <c r="BB39" s="608"/>
      <c r="BC39" s="608"/>
      <c r="BD39" s="633"/>
      <c r="BE39" s="633"/>
      <c r="BF39" s="646"/>
      <c r="BG39" s="659" t="s">
        <v>324</v>
      </c>
      <c r="BH39" s="660"/>
      <c r="BI39" s="660"/>
      <c r="BJ39" s="660"/>
      <c r="BK39" s="660"/>
      <c r="BL39" s="189"/>
      <c r="BM39" s="647" t="s">
        <v>325</v>
      </c>
      <c r="BN39" s="647"/>
      <c r="BO39" s="647"/>
      <c r="BP39" s="647"/>
      <c r="BQ39" s="647"/>
      <c r="BR39" s="647"/>
      <c r="BS39" s="647"/>
      <c r="BT39" s="647"/>
      <c r="BU39" s="648"/>
      <c r="BV39" s="607">
        <v>125</v>
      </c>
      <c r="BW39" s="608"/>
      <c r="BX39" s="608"/>
      <c r="BY39" s="608"/>
      <c r="BZ39" s="608"/>
      <c r="CA39" s="608"/>
      <c r="CB39" s="649"/>
      <c r="CD39" s="650" t="s">
        <v>326</v>
      </c>
      <c r="CE39" s="647"/>
      <c r="CF39" s="647"/>
      <c r="CG39" s="647"/>
      <c r="CH39" s="647"/>
      <c r="CI39" s="647"/>
      <c r="CJ39" s="647"/>
      <c r="CK39" s="647"/>
      <c r="CL39" s="647"/>
      <c r="CM39" s="647"/>
      <c r="CN39" s="647"/>
      <c r="CO39" s="647"/>
      <c r="CP39" s="647"/>
      <c r="CQ39" s="648"/>
      <c r="CR39" s="607">
        <v>247126</v>
      </c>
      <c r="CS39" s="633"/>
      <c r="CT39" s="633"/>
      <c r="CU39" s="633"/>
      <c r="CV39" s="633"/>
      <c r="CW39" s="633"/>
      <c r="CX39" s="633"/>
      <c r="CY39" s="634"/>
      <c r="CZ39" s="610">
        <v>3.3</v>
      </c>
      <c r="DA39" s="635"/>
      <c r="DB39" s="635"/>
      <c r="DC39" s="636"/>
      <c r="DD39" s="613">
        <v>241761</v>
      </c>
      <c r="DE39" s="633"/>
      <c r="DF39" s="633"/>
      <c r="DG39" s="633"/>
      <c r="DH39" s="633"/>
      <c r="DI39" s="633"/>
      <c r="DJ39" s="633"/>
      <c r="DK39" s="634"/>
      <c r="DL39" s="613" t="s">
        <v>320</v>
      </c>
      <c r="DM39" s="633"/>
      <c r="DN39" s="633"/>
      <c r="DO39" s="633"/>
      <c r="DP39" s="633"/>
      <c r="DQ39" s="633"/>
      <c r="DR39" s="633"/>
      <c r="DS39" s="633"/>
      <c r="DT39" s="633"/>
      <c r="DU39" s="633"/>
      <c r="DV39" s="634"/>
      <c r="DW39" s="656" t="s">
        <v>320</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3" t="s">
        <v>327</v>
      </c>
      <c r="AR40" s="644"/>
      <c r="AS40" s="644"/>
      <c r="AT40" s="644"/>
      <c r="AU40" s="644"/>
      <c r="AV40" s="644"/>
      <c r="AW40" s="644"/>
      <c r="AX40" s="644"/>
      <c r="AY40" s="645"/>
      <c r="AZ40" s="607">
        <v>231208</v>
      </c>
      <c r="BA40" s="608"/>
      <c r="BB40" s="608"/>
      <c r="BC40" s="608"/>
      <c r="BD40" s="633"/>
      <c r="BE40" s="633"/>
      <c r="BF40" s="646"/>
      <c r="BG40" s="659"/>
      <c r="BH40" s="660"/>
      <c r="BI40" s="660"/>
      <c r="BJ40" s="660"/>
      <c r="BK40" s="660"/>
      <c r="BL40" s="189"/>
      <c r="BM40" s="647" t="s">
        <v>328</v>
      </c>
      <c r="BN40" s="647"/>
      <c r="BO40" s="647"/>
      <c r="BP40" s="647"/>
      <c r="BQ40" s="647"/>
      <c r="BR40" s="647"/>
      <c r="BS40" s="647"/>
      <c r="BT40" s="647"/>
      <c r="BU40" s="648"/>
      <c r="BV40" s="607">
        <v>95</v>
      </c>
      <c r="BW40" s="608"/>
      <c r="BX40" s="608"/>
      <c r="BY40" s="608"/>
      <c r="BZ40" s="608"/>
      <c r="CA40" s="608"/>
      <c r="CB40" s="649"/>
      <c r="CD40" s="650" t="s">
        <v>329</v>
      </c>
      <c r="CE40" s="647"/>
      <c r="CF40" s="647"/>
      <c r="CG40" s="647"/>
      <c r="CH40" s="647"/>
      <c r="CI40" s="647"/>
      <c r="CJ40" s="647"/>
      <c r="CK40" s="647"/>
      <c r="CL40" s="647"/>
      <c r="CM40" s="647"/>
      <c r="CN40" s="647"/>
      <c r="CO40" s="647"/>
      <c r="CP40" s="647"/>
      <c r="CQ40" s="648"/>
      <c r="CR40" s="607">
        <v>21000</v>
      </c>
      <c r="CS40" s="608"/>
      <c r="CT40" s="608"/>
      <c r="CU40" s="608"/>
      <c r="CV40" s="608"/>
      <c r="CW40" s="608"/>
      <c r="CX40" s="608"/>
      <c r="CY40" s="609"/>
      <c r="CZ40" s="610">
        <v>0.3</v>
      </c>
      <c r="DA40" s="635"/>
      <c r="DB40" s="635"/>
      <c r="DC40" s="636"/>
      <c r="DD40" s="613" t="s">
        <v>320</v>
      </c>
      <c r="DE40" s="608"/>
      <c r="DF40" s="608"/>
      <c r="DG40" s="608"/>
      <c r="DH40" s="608"/>
      <c r="DI40" s="608"/>
      <c r="DJ40" s="608"/>
      <c r="DK40" s="609"/>
      <c r="DL40" s="613" t="s">
        <v>320</v>
      </c>
      <c r="DM40" s="608"/>
      <c r="DN40" s="608"/>
      <c r="DO40" s="608"/>
      <c r="DP40" s="608"/>
      <c r="DQ40" s="608"/>
      <c r="DR40" s="608"/>
      <c r="DS40" s="608"/>
      <c r="DT40" s="608"/>
      <c r="DU40" s="608"/>
      <c r="DV40" s="609"/>
      <c r="DW40" s="656" t="s">
        <v>320</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1" t="s">
        <v>330</v>
      </c>
      <c r="AR41" s="652"/>
      <c r="AS41" s="652"/>
      <c r="AT41" s="652"/>
      <c r="AU41" s="652"/>
      <c r="AV41" s="652"/>
      <c r="AW41" s="652"/>
      <c r="AX41" s="652"/>
      <c r="AY41" s="653"/>
      <c r="AZ41" s="620">
        <v>624108</v>
      </c>
      <c r="BA41" s="654"/>
      <c r="BB41" s="654"/>
      <c r="BC41" s="654"/>
      <c r="BD41" s="621"/>
      <c r="BE41" s="621"/>
      <c r="BF41" s="655"/>
      <c r="BG41" s="661"/>
      <c r="BH41" s="662"/>
      <c r="BI41" s="662"/>
      <c r="BJ41" s="662"/>
      <c r="BK41" s="662"/>
      <c r="BL41" s="191"/>
      <c r="BM41" s="652" t="s">
        <v>331</v>
      </c>
      <c r="BN41" s="652"/>
      <c r="BO41" s="652"/>
      <c r="BP41" s="652"/>
      <c r="BQ41" s="652"/>
      <c r="BR41" s="652"/>
      <c r="BS41" s="652"/>
      <c r="BT41" s="652"/>
      <c r="BU41" s="653"/>
      <c r="BV41" s="620">
        <v>267</v>
      </c>
      <c r="BW41" s="654"/>
      <c r="BX41" s="654"/>
      <c r="BY41" s="654"/>
      <c r="BZ41" s="654"/>
      <c r="CA41" s="654"/>
      <c r="CB41" s="663"/>
      <c r="CD41" s="650" t="s">
        <v>332</v>
      </c>
      <c r="CE41" s="647"/>
      <c r="CF41" s="647"/>
      <c r="CG41" s="647"/>
      <c r="CH41" s="647"/>
      <c r="CI41" s="647"/>
      <c r="CJ41" s="647"/>
      <c r="CK41" s="647"/>
      <c r="CL41" s="647"/>
      <c r="CM41" s="647"/>
      <c r="CN41" s="647"/>
      <c r="CO41" s="647"/>
      <c r="CP41" s="647"/>
      <c r="CQ41" s="648"/>
      <c r="CR41" s="607" t="s">
        <v>333</v>
      </c>
      <c r="CS41" s="633"/>
      <c r="CT41" s="633"/>
      <c r="CU41" s="633"/>
      <c r="CV41" s="633"/>
      <c r="CW41" s="633"/>
      <c r="CX41" s="633"/>
      <c r="CY41" s="634"/>
      <c r="CZ41" s="610" t="s">
        <v>333</v>
      </c>
      <c r="DA41" s="635"/>
      <c r="DB41" s="635"/>
      <c r="DC41" s="636"/>
      <c r="DD41" s="613" t="s">
        <v>333</v>
      </c>
      <c r="DE41" s="633"/>
      <c r="DF41" s="633"/>
      <c r="DG41" s="633"/>
      <c r="DH41" s="633"/>
      <c r="DI41" s="633"/>
      <c r="DJ41" s="633"/>
      <c r="DK41" s="634"/>
      <c r="DL41" s="614"/>
      <c r="DM41" s="615"/>
      <c r="DN41" s="615"/>
      <c r="DO41" s="615"/>
      <c r="DP41" s="615"/>
      <c r="DQ41" s="615"/>
      <c r="DR41" s="615"/>
      <c r="DS41" s="615"/>
      <c r="DT41" s="615"/>
      <c r="DU41" s="615"/>
      <c r="DV41" s="616"/>
      <c r="DW41" s="601"/>
      <c r="DX41" s="602"/>
      <c r="DY41" s="602"/>
      <c r="DZ41" s="602"/>
      <c r="EA41" s="602"/>
      <c r="EB41" s="602"/>
      <c r="EC41" s="603"/>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04" t="s">
        <v>335</v>
      </c>
      <c r="CE42" s="605"/>
      <c r="CF42" s="605"/>
      <c r="CG42" s="605"/>
      <c r="CH42" s="605"/>
      <c r="CI42" s="605"/>
      <c r="CJ42" s="605"/>
      <c r="CK42" s="605"/>
      <c r="CL42" s="605"/>
      <c r="CM42" s="605"/>
      <c r="CN42" s="605"/>
      <c r="CO42" s="605"/>
      <c r="CP42" s="605"/>
      <c r="CQ42" s="606"/>
      <c r="CR42" s="607">
        <v>947227</v>
      </c>
      <c r="CS42" s="608"/>
      <c r="CT42" s="608"/>
      <c r="CU42" s="608"/>
      <c r="CV42" s="608"/>
      <c r="CW42" s="608"/>
      <c r="CX42" s="608"/>
      <c r="CY42" s="609"/>
      <c r="CZ42" s="610">
        <v>12.7</v>
      </c>
      <c r="DA42" s="611"/>
      <c r="DB42" s="611"/>
      <c r="DC42" s="612"/>
      <c r="DD42" s="613">
        <v>276519</v>
      </c>
      <c r="DE42" s="608"/>
      <c r="DF42" s="608"/>
      <c r="DG42" s="608"/>
      <c r="DH42" s="608"/>
      <c r="DI42" s="608"/>
      <c r="DJ42" s="608"/>
      <c r="DK42" s="609"/>
      <c r="DL42" s="614"/>
      <c r="DM42" s="615"/>
      <c r="DN42" s="615"/>
      <c r="DO42" s="615"/>
      <c r="DP42" s="615"/>
      <c r="DQ42" s="615"/>
      <c r="DR42" s="615"/>
      <c r="DS42" s="615"/>
      <c r="DT42" s="615"/>
      <c r="DU42" s="615"/>
      <c r="DV42" s="616"/>
      <c r="DW42" s="601"/>
      <c r="DX42" s="602"/>
      <c r="DY42" s="602"/>
      <c r="DZ42" s="602"/>
      <c r="EA42" s="602"/>
      <c r="EB42" s="602"/>
      <c r="EC42" s="603"/>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04" t="s">
        <v>337</v>
      </c>
      <c r="CE43" s="605"/>
      <c r="CF43" s="605"/>
      <c r="CG43" s="605"/>
      <c r="CH43" s="605"/>
      <c r="CI43" s="605"/>
      <c r="CJ43" s="605"/>
      <c r="CK43" s="605"/>
      <c r="CL43" s="605"/>
      <c r="CM43" s="605"/>
      <c r="CN43" s="605"/>
      <c r="CO43" s="605"/>
      <c r="CP43" s="605"/>
      <c r="CQ43" s="606"/>
      <c r="CR43" s="607">
        <v>24603</v>
      </c>
      <c r="CS43" s="633"/>
      <c r="CT43" s="633"/>
      <c r="CU43" s="633"/>
      <c r="CV43" s="633"/>
      <c r="CW43" s="633"/>
      <c r="CX43" s="633"/>
      <c r="CY43" s="634"/>
      <c r="CZ43" s="610">
        <v>0.3</v>
      </c>
      <c r="DA43" s="635"/>
      <c r="DB43" s="635"/>
      <c r="DC43" s="636"/>
      <c r="DD43" s="613">
        <v>24603</v>
      </c>
      <c r="DE43" s="633"/>
      <c r="DF43" s="633"/>
      <c r="DG43" s="633"/>
      <c r="DH43" s="633"/>
      <c r="DI43" s="633"/>
      <c r="DJ43" s="633"/>
      <c r="DK43" s="634"/>
      <c r="DL43" s="614"/>
      <c r="DM43" s="615"/>
      <c r="DN43" s="615"/>
      <c r="DO43" s="615"/>
      <c r="DP43" s="615"/>
      <c r="DQ43" s="615"/>
      <c r="DR43" s="615"/>
      <c r="DS43" s="615"/>
      <c r="DT43" s="615"/>
      <c r="DU43" s="615"/>
      <c r="DV43" s="616"/>
      <c r="DW43" s="601"/>
      <c r="DX43" s="602"/>
      <c r="DY43" s="602"/>
      <c r="DZ43" s="602"/>
      <c r="EA43" s="602"/>
      <c r="EB43" s="602"/>
      <c r="EC43" s="603"/>
    </row>
    <row r="44" spans="2:133" ht="11.25" customHeight="1" x14ac:dyDescent="0.15">
      <c r="B44" s="194" t="s">
        <v>338</v>
      </c>
      <c r="CD44" s="637" t="s">
        <v>290</v>
      </c>
      <c r="CE44" s="638"/>
      <c r="CF44" s="604" t="s">
        <v>339</v>
      </c>
      <c r="CG44" s="605"/>
      <c r="CH44" s="605"/>
      <c r="CI44" s="605"/>
      <c r="CJ44" s="605"/>
      <c r="CK44" s="605"/>
      <c r="CL44" s="605"/>
      <c r="CM44" s="605"/>
      <c r="CN44" s="605"/>
      <c r="CO44" s="605"/>
      <c r="CP44" s="605"/>
      <c r="CQ44" s="606"/>
      <c r="CR44" s="607">
        <v>941283</v>
      </c>
      <c r="CS44" s="608"/>
      <c r="CT44" s="608"/>
      <c r="CU44" s="608"/>
      <c r="CV44" s="608"/>
      <c r="CW44" s="608"/>
      <c r="CX44" s="608"/>
      <c r="CY44" s="609"/>
      <c r="CZ44" s="610">
        <v>12.7</v>
      </c>
      <c r="DA44" s="611"/>
      <c r="DB44" s="611"/>
      <c r="DC44" s="612"/>
      <c r="DD44" s="613">
        <v>276430</v>
      </c>
      <c r="DE44" s="608"/>
      <c r="DF44" s="608"/>
      <c r="DG44" s="608"/>
      <c r="DH44" s="608"/>
      <c r="DI44" s="608"/>
      <c r="DJ44" s="608"/>
      <c r="DK44" s="609"/>
      <c r="DL44" s="614"/>
      <c r="DM44" s="615"/>
      <c r="DN44" s="615"/>
      <c r="DO44" s="615"/>
      <c r="DP44" s="615"/>
      <c r="DQ44" s="615"/>
      <c r="DR44" s="615"/>
      <c r="DS44" s="615"/>
      <c r="DT44" s="615"/>
      <c r="DU44" s="615"/>
      <c r="DV44" s="616"/>
      <c r="DW44" s="601"/>
      <c r="DX44" s="602"/>
      <c r="DY44" s="602"/>
      <c r="DZ44" s="602"/>
      <c r="EA44" s="602"/>
      <c r="EB44" s="602"/>
      <c r="EC44" s="603"/>
    </row>
    <row r="45" spans="2:133" ht="11.25" customHeight="1" x14ac:dyDescent="0.15">
      <c r="CD45" s="639"/>
      <c r="CE45" s="640"/>
      <c r="CF45" s="604" t="s">
        <v>340</v>
      </c>
      <c r="CG45" s="605"/>
      <c r="CH45" s="605"/>
      <c r="CI45" s="605"/>
      <c r="CJ45" s="605"/>
      <c r="CK45" s="605"/>
      <c r="CL45" s="605"/>
      <c r="CM45" s="605"/>
      <c r="CN45" s="605"/>
      <c r="CO45" s="605"/>
      <c r="CP45" s="605"/>
      <c r="CQ45" s="606"/>
      <c r="CR45" s="607">
        <v>243329</v>
      </c>
      <c r="CS45" s="633"/>
      <c r="CT45" s="633"/>
      <c r="CU45" s="633"/>
      <c r="CV45" s="633"/>
      <c r="CW45" s="633"/>
      <c r="CX45" s="633"/>
      <c r="CY45" s="634"/>
      <c r="CZ45" s="610">
        <v>3.3</v>
      </c>
      <c r="DA45" s="635"/>
      <c r="DB45" s="635"/>
      <c r="DC45" s="636"/>
      <c r="DD45" s="613">
        <v>24783</v>
      </c>
      <c r="DE45" s="633"/>
      <c r="DF45" s="633"/>
      <c r="DG45" s="633"/>
      <c r="DH45" s="633"/>
      <c r="DI45" s="633"/>
      <c r="DJ45" s="633"/>
      <c r="DK45" s="634"/>
      <c r="DL45" s="614"/>
      <c r="DM45" s="615"/>
      <c r="DN45" s="615"/>
      <c r="DO45" s="615"/>
      <c r="DP45" s="615"/>
      <c r="DQ45" s="615"/>
      <c r="DR45" s="615"/>
      <c r="DS45" s="615"/>
      <c r="DT45" s="615"/>
      <c r="DU45" s="615"/>
      <c r="DV45" s="616"/>
      <c r="DW45" s="601"/>
      <c r="DX45" s="602"/>
      <c r="DY45" s="602"/>
      <c r="DZ45" s="602"/>
      <c r="EA45" s="602"/>
      <c r="EB45" s="602"/>
      <c r="EC45" s="603"/>
    </row>
    <row r="46" spans="2:133" ht="11.25" customHeight="1" x14ac:dyDescent="0.15">
      <c r="CD46" s="639"/>
      <c r="CE46" s="640"/>
      <c r="CF46" s="604" t="s">
        <v>341</v>
      </c>
      <c r="CG46" s="605"/>
      <c r="CH46" s="605"/>
      <c r="CI46" s="605"/>
      <c r="CJ46" s="605"/>
      <c r="CK46" s="605"/>
      <c r="CL46" s="605"/>
      <c r="CM46" s="605"/>
      <c r="CN46" s="605"/>
      <c r="CO46" s="605"/>
      <c r="CP46" s="605"/>
      <c r="CQ46" s="606"/>
      <c r="CR46" s="607">
        <v>653828</v>
      </c>
      <c r="CS46" s="608"/>
      <c r="CT46" s="608"/>
      <c r="CU46" s="608"/>
      <c r="CV46" s="608"/>
      <c r="CW46" s="608"/>
      <c r="CX46" s="608"/>
      <c r="CY46" s="609"/>
      <c r="CZ46" s="610">
        <v>8.8000000000000007</v>
      </c>
      <c r="DA46" s="611"/>
      <c r="DB46" s="611"/>
      <c r="DC46" s="612"/>
      <c r="DD46" s="613">
        <v>249721</v>
      </c>
      <c r="DE46" s="608"/>
      <c r="DF46" s="608"/>
      <c r="DG46" s="608"/>
      <c r="DH46" s="608"/>
      <c r="DI46" s="608"/>
      <c r="DJ46" s="608"/>
      <c r="DK46" s="609"/>
      <c r="DL46" s="614"/>
      <c r="DM46" s="615"/>
      <c r="DN46" s="615"/>
      <c r="DO46" s="615"/>
      <c r="DP46" s="615"/>
      <c r="DQ46" s="615"/>
      <c r="DR46" s="615"/>
      <c r="DS46" s="615"/>
      <c r="DT46" s="615"/>
      <c r="DU46" s="615"/>
      <c r="DV46" s="616"/>
      <c r="DW46" s="601"/>
      <c r="DX46" s="602"/>
      <c r="DY46" s="602"/>
      <c r="DZ46" s="602"/>
      <c r="EA46" s="602"/>
      <c r="EB46" s="602"/>
      <c r="EC46" s="603"/>
    </row>
    <row r="47" spans="2:133" ht="11.25" customHeight="1" x14ac:dyDescent="0.15">
      <c r="CD47" s="639"/>
      <c r="CE47" s="640"/>
      <c r="CF47" s="604" t="s">
        <v>342</v>
      </c>
      <c r="CG47" s="605"/>
      <c r="CH47" s="605"/>
      <c r="CI47" s="605"/>
      <c r="CJ47" s="605"/>
      <c r="CK47" s="605"/>
      <c r="CL47" s="605"/>
      <c r="CM47" s="605"/>
      <c r="CN47" s="605"/>
      <c r="CO47" s="605"/>
      <c r="CP47" s="605"/>
      <c r="CQ47" s="606"/>
      <c r="CR47" s="607">
        <v>5944</v>
      </c>
      <c r="CS47" s="633"/>
      <c r="CT47" s="633"/>
      <c r="CU47" s="633"/>
      <c r="CV47" s="633"/>
      <c r="CW47" s="633"/>
      <c r="CX47" s="633"/>
      <c r="CY47" s="634"/>
      <c r="CZ47" s="610">
        <v>0.1</v>
      </c>
      <c r="DA47" s="635"/>
      <c r="DB47" s="635"/>
      <c r="DC47" s="636"/>
      <c r="DD47" s="613">
        <v>89</v>
      </c>
      <c r="DE47" s="633"/>
      <c r="DF47" s="633"/>
      <c r="DG47" s="633"/>
      <c r="DH47" s="633"/>
      <c r="DI47" s="633"/>
      <c r="DJ47" s="633"/>
      <c r="DK47" s="634"/>
      <c r="DL47" s="614"/>
      <c r="DM47" s="615"/>
      <c r="DN47" s="615"/>
      <c r="DO47" s="615"/>
      <c r="DP47" s="615"/>
      <c r="DQ47" s="615"/>
      <c r="DR47" s="615"/>
      <c r="DS47" s="615"/>
      <c r="DT47" s="615"/>
      <c r="DU47" s="615"/>
      <c r="DV47" s="616"/>
      <c r="DW47" s="601"/>
      <c r="DX47" s="602"/>
      <c r="DY47" s="602"/>
      <c r="DZ47" s="602"/>
      <c r="EA47" s="602"/>
      <c r="EB47" s="602"/>
      <c r="EC47" s="603"/>
    </row>
    <row r="48" spans="2:133" x14ac:dyDescent="0.15">
      <c r="CD48" s="641"/>
      <c r="CE48" s="642"/>
      <c r="CF48" s="604" t="s">
        <v>343</v>
      </c>
      <c r="CG48" s="605"/>
      <c r="CH48" s="605"/>
      <c r="CI48" s="605"/>
      <c r="CJ48" s="605"/>
      <c r="CK48" s="605"/>
      <c r="CL48" s="605"/>
      <c r="CM48" s="605"/>
      <c r="CN48" s="605"/>
      <c r="CO48" s="605"/>
      <c r="CP48" s="605"/>
      <c r="CQ48" s="606"/>
      <c r="CR48" s="607" t="s">
        <v>113</v>
      </c>
      <c r="CS48" s="608"/>
      <c r="CT48" s="608"/>
      <c r="CU48" s="608"/>
      <c r="CV48" s="608"/>
      <c r="CW48" s="608"/>
      <c r="CX48" s="608"/>
      <c r="CY48" s="609"/>
      <c r="CZ48" s="610" t="s">
        <v>113</v>
      </c>
      <c r="DA48" s="611"/>
      <c r="DB48" s="611"/>
      <c r="DC48" s="612"/>
      <c r="DD48" s="613" t="s">
        <v>113</v>
      </c>
      <c r="DE48" s="608"/>
      <c r="DF48" s="608"/>
      <c r="DG48" s="608"/>
      <c r="DH48" s="608"/>
      <c r="DI48" s="608"/>
      <c r="DJ48" s="608"/>
      <c r="DK48" s="609"/>
      <c r="DL48" s="614"/>
      <c r="DM48" s="615"/>
      <c r="DN48" s="615"/>
      <c r="DO48" s="615"/>
      <c r="DP48" s="615"/>
      <c r="DQ48" s="615"/>
      <c r="DR48" s="615"/>
      <c r="DS48" s="615"/>
      <c r="DT48" s="615"/>
      <c r="DU48" s="615"/>
      <c r="DV48" s="616"/>
      <c r="DW48" s="601"/>
      <c r="DX48" s="602"/>
      <c r="DY48" s="602"/>
      <c r="DZ48" s="602"/>
      <c r="EA48" s="602"/>
      <c r="EB48" s="602"/>
      <c r="EC48" s="603"/>
    </row>
    <row r="49" spans="82:133" ht="11.25" customHeight="1" x14ac:dyDescent="0.15">
      <c r="CD49" s="617" t="s">
        <v>344</v>
      </c>
      <c r="CE49" s="618"/>
      <c r="CF49" s="618"/>
      <c r="CG49" s="618"/>
      <c r="CH49" s="618"/>
      <c r="CI49" s="618"/>
      <c r="CJ49" s="618"/>
      <c r="CK49" s="618"/>
      <c r="CL49" s="618"/>
      <c r="CM49" s="618"/>
      <c r="CN49" s="618"/>
      <c r="CO49" s="618"/>
      <c r="CP49" s="618"/>
      <c r="CQ49" s="619"/>
      <c r="CR49" s="620">
        <v>7440357</v>
      </c>
      <c r="CS49" s="621"/>
      <c r="CT49" s="621"/>
      <c r="CU49" s="621"/>
      <c r="CV49" s="621"/>
      <c r="CW49" s="621"/>
      <c r="CX49" s="621"/>
      <c r="CY49" s="622"/>
      <c r="CZ49" s="623">
        <v>100</v>
      </c>
      <c r="DA49" s="624"/>
      <c r="DB49" s="624"/>
      <c r="DC49" s="625"/>
      <c r="DD49" s="626">
        <v>5668931</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sheetData>
  <sheetProtection password="851F" sheet="1" objects="1" scenarios="1"/>
  <mergeCells count="572">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CD18:CQ18"/>
    <mergeCell ref="CR18:CY18"/>
    <mergeCell ref="CZ18:DC18"/>
    <mergeCell ref="DD18:DP18"/>
    <mergeCell ref="CD19:CQ19"/>
    <mergeCell ref="CR19:CY19"/>
    <mergeCell ref="DD20:DP20"/>
    <mergeCell ref="DQ20:EC20"/>
    <mergeCell ref="CZ20:DC20"/>
    <mergeCell ref="CD20:CQ20"/>
    <mergeCell ref="DD19:DP19"/>
    <mergeCell ref="DQ19:EC19"/>
    <mergeCell ref="DQ18:EC18"/>
    <mergeCell ref="AP20:BF20"/>
    <mergeCell ref="B20:Q20"/>
    <mergeCell ref="R20:Y20"/>
    <mergeCell ref="Z20:AC20"/>
    <mergeCell ref="AD20:AK20"/>
    <mergeCell ref="AL20:AO20"/>
    <mergeCell ref="BG20:BN20"/>
    <mergeCell ref="CR20:CY20"/>
    <mergeCell ref="DQ21:EC21"/>
    <mergeCell ref="BO21:BR21"/>
    <mergeCell ref="BS21:CB21"/>
    <mergeCell ref="BO20:BR20"/>
    <mergeCell ref="BS20:CB20"/>
    <mergeCell ref="CD21:CQ21"/>
    <mergeCell ref="CR21:CY21"/>
    <mergeCell ref="CZ21:DC21"/>
    <mergeCell ref="DD21:DP21"/>
    <mergeCell ref="AP22:BF22"/>
    <mergeCell ref="BG22:BN22"/>
    <mergeCell ref="BO22:BR22"/>
    <mergeCell ref="BS22:CB22"/>
    <mergeCell ref="B21:Q21"/>
    <mergeCell ref="R21:Y21"/>
    <mergeCell ref="Z21:AC21"/>
    <mergeCell ref="AD21:AK21"/>
    <mergeCell ref="AL21:AO21"/>
    <mergeCell ref="AP21:BF21"/>
    <mergeCell ref="BG21:BN21"/>
    <mergeCell ref="BG25:BN25"/>
    <mergeCell ref="BG24:BN24"/>
    <mergeCell ref="BO24:BR24"/>
    <mergeCell ref="DW23:EC23"/>
    <mergeCell ref="CD22:EC22"/>
    <mergeCell ref="B23:Q23"/>
    <mergeCell ref="R23:Y23"/>
    <mergeCell ref="Z23:AC23"/>
    <mergeCell ref="AD23:AK23"/>
    <mergeCell ref="AL23:AO23"/>
    <mergeCell ref="AP23:BF23"/>
    <mergeCell ref="BG23:BN23"/>
    <mergeCell ref="BO23:BR23"/>
    <mergeCell ref="CD23:CQ23"/>
    <mergeCell ref="CR23:CY23"/>
    <mergeCell ref="CZ23:DC23"/>
    <mergeCell ref="DD23:DK23"/>
    <mergeCell ref="DL23:DV23"/>
    <mergeCell ref="BS23:CB23"/>
    <mergeCell ref="B22:Q22"/>
    <mergeCell ref="R22:Y22"/>
    <mergeCell ref="Z22:AC22"/>
    <mergeCell ref="AD22:AK22"/>
    <mergeCell ref="AL22:AO22"/>
    <mergeCell ref="B25:Q25"/>
    <mergeCell ref="R25:Y25"/>
    <mergeCell ref="Z25:AC25"/>
    <mergeCell ref="AD25:AK25"/>
    <mergeCell ref="AL25:AO25"/>
    <mergeCell ref="AP25:BF25"/>
    <mergeCell ref="B24:Q24"/>
    <mergeCell ref="R24:Y24"/>
    <mergeCell ref="Z24:AC24"/>
    <mergeCell ref="AD24:AK24"/>
    <mergeCell ref="AL24:AO24"/>
    <mergeCell ref="AP24:BF24"/>
    <mergeCell ref="DL25:DV25"/>
    <mergeCell ref="DW27:EC27"/>
    <mergeCell ref="DW26:EC26"/>
    <mergeCell ref="BO26:BR26"/>
    <mergeCell ref="BO25:BR25"/>
    <mergeCell ref="DD24:DK24"/>
    <mergeCell ref="DL24:DV24"/>
    <mergeCell ref="DW24:EC24"/>
    <mergeCell ref="CZ24:DC24"/>
    <mergeCell ref="DW25:EC25"/>
    <mergeCell ref="BO27:BR27"/>
    <mergeCell ref="BS27:CB27"/>
    <mergeCell ref="CZ25:DC25"/>
    <mergeCell ref="DD25:DK25"/>
    <mergeCell ref="CD27:CQ27"/>
    <mergeCell ref="CR27:CY27"/>
    <mergeCell ref="CZ27:DC27"/>
    <mergeCell ref="DD27:DK27"/>
    <mergeCell ref="BS24:CB24"/>
    <mergeCell ref="CD24:CQ24"/>
    <mergeCell ref="CR24:CY24"/>
    <mergeCell ref="BS25:CB25"/>
    <mergeCell ref="CD25:CQ25"/>
    <mergeCell ref="CR25:CY25"/>
    <mergeCell ref="BG26:BN26"/>
    <mergeCell ref="B27:Q27"/>
    <mergeCell ref="R27:Y27"/>
    <mergeCell ref="Z27:AC27"/>
    <mergeCell ref="AD27:AK27"/>
    <mergeCell ref="AL27:AO27"/>
    <mergeCell ref="AP27:BF27"/>
    <mergeCell ref="BG27:BN27"/>
    <mergeCell ref="B26:Q26"/>
    <mergeCell ref="R26:Y26"/>
    <mergeCell ref="Z26:AC26"/>
    <mergeCell ref="AD26:AK26"/>
    <mergeCell ref="AL26:AO26"/>
    <mergeCell ref="AP26:BF26"/>
    <mergeCell ref="DW29:EC29"/>
    <mergeCell ref="BS26:CB26"/>
    <mergeCell ref="CD26:CQ26"/>
    <mergeCell ref="CR26:CY26"/>
    <mergeCell ref="CZ26:DC26"/>
    <mergeCell ref="DD26:DK26"/>
    <mergeCell ref="DL26:DV26"/>
    <mergeCell ref="DL27:DV27"/>
    <mergeCell ref="CR28:CY28"/>
    <mergeCell ref="CZ28:DC28"/>
    <mergeCell ref="BS28:CB28"/>
    <mergeCell ref="CD28:CQ28"/>
    <mergeCell ref="Z28:AC28"/>
    <mergeCell ref="AD28:AK28"/>
    <mergeCell ref="AL28:AO28"/>
    <mergeCell ref="AP28:BF28"/>
    <mergeCell ref="AP29:BF29"/>
    <mergeCell ref="BG29:BQ29"/>
    <mergeCell ref="BG28:BN28"/>
    <mergeCell ref="BO28:BR28"/>
    <mergeCell ref="DL29:DV29"/>
    <mergeCell ref="DD28:DK28"/>
    <mergeCell ref="DL28:DV28"/>
    <mergeCell ref="DW28:EC28"/>
    <mergeCell ref="B29:Q29"/>
    <mergeCell ref="R29:Y29"/>
    <mergeCell ref="Z29:AC29"/>
    <mergeCell ref="AD29:AK29"/>
    <mergeCell ref="AL29:AO29"/>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B28:Q28"/>
    <mergeCell ref="R28:Y28"/>
    <mergeCell ref="BG30:BL30"/>
    <mergeCell ref="BM30:BQ30"/>
    <mergeCell ref="BR30:BW30"/>
    <mergeCell ref="BX30:CB30"/>
    <mergeCell ref="CF30:CQ30"/>
    <mergeCell ref="CR30:CY30"/>
    <mergeCell ref="CD29:CE32"/>
    <mergeCell ref="CF29:CQ29"/>
    <mergeCell ref="CR29:CY29"/>
    <mergeCell ref="BR29:CB29"/>
    <mergeCell ref="B31:Q31"/>
    <mergeCell ref="R31:Y31"/>
    <mergeCell ref="Z31:AC31"/>
    <mergeCell ref="AD31:AK31"/>
    <mergeCell ref="AL31:AO31"/>
    <mergeCell ref="AX31:BF31"/>
    <mergeCell ref="BG31:BL31"/>
    <mergeCell ref="BM31:BQ31"/>
    <mergeCell ref="CZ31:DC31"/>
    <mergeCell ref="AT30:AT32"/>
    <mergeCell ref="AX30:BF30"/>
    <mergeCell ref="DL31:DV31"/>
    <mergeCell ref="DW31:EC31"/>
    <mergeCell ref="CZ32:DC32"/>
    <mergeCell ref="DD32:DK32"/>
    <mergeCell ref="BR32:BW32"/>
    <mergeCell ref="BX32:CB32"/>
    <mergeCell ref="CF32:CQ32"/>
    <mergeCell ref="CR32:CY32"/>
    <mergeCell ref="DL30:DV30"/>
    <mergeCell ref="DW30:EC30"/>
    <mergeCell ref="DD31:DK31"/>
    <mergeCell ref="DL32:DV32"/>
    <mergeCell ref="DW32:EC32"/>
    <mergeCell ref="B33:Q33"/>
    <mergeCell ref="R33:Y33"/>
    <mergeCell ref="Z33:AC33"/>
    <mergeCell ref="AD33:AK33"/>
    <mergeCell ref="AL33:AO33"/>
    <mergeCell ref="CD33:CQ33"/>
    <mergeCell ref="BG32:BL32"/>
    <mergeCell ref="BM32:BQ32"/>
    <mergeCell ref="CR33:CY33"/>
    <mergeCell ref="CZ33:DC33"/>
    <mergeCell ref="DD33:DK33"/>
    <mergeCell ref="DL33:DV33"/>
    <mergeCell ref="Z35:AC35"/>
    <mergeCell ref="AD35:AK35"/>
    <mergeCell ref="AL35:AO35"/>
    <mergeCell ref="AQ35:AY35"/>
    <mergeCell ref="DD35:DK35"/>
    <mergeCell ref="B32:Q32"/>
    <mergeCell ref="R32:Y32"/>
    <mergeCell ref="Z32:AC32"/>
    <mergeCell ref="AD32:AK32"/>
    <mergeCell ref="AL32:AO32"/>
    <mergeCell ref="AX32:BF32"/>
    <mergeCell ref="B36:Q36"/>
    <mergeCell ref="R36:Y36"/>
    <mergeCell ref="Z36:AC36"/>
    <mergeCell ref="AD36:AK36"/>
    <mergeCell ref="AL36:AO36"/>
    <mergeCell ref="AQ36:AY36"/>
    <mergeCell ref="DL35:DV35"/>
    <mergeCell ref="DW33:EC33"/>
    <mergeCell ref="B34:Q34"/>
    <mergeCell ref="R34:Y34"/>
    <mergeCell ref="Z34:AC34"/>
    <mergeCell ref="AD34:AK34"/>
    <mergeCell ref="AL34:AO34"/>
    <mergeCell ref="DL34:DV34"/>
    <mergeCell ref="DW34:EC34"/>
    <mergeCell ref="DW35:EC35"/>
    <mergeCell ref="AQ34:BF34"/>
    <mergeCell ref="BG34:CB34"/>
    <mergeCell ref="CD34:CQ34"/>
    <mergeCell ref="CR34:CY34"/>
    <mergeCell ref="CZ34:DC34"/>
    <mergeCell ref="DD34:DK34"/>
    <mergeCell ref="B35:Q35"/>
    <mergeCell ref="R35:Y35"/>
    <mergeCell ref="CZ35:DC35"/>
    <mergeCell ref="AZ36:BF36"/>
    <mergeCell ref="BG36:BU36"/>
    <mergeCell ref="BV36:CB36"/>
    <mergeCell ref="BV35:CB35"/>
    <mergeCell ref="CD35:CQ35"/>
    <mergeCell ref="CR35:CY35"/>
    <mergeCell ref="AZ35:BF35"/>
    <mergeCell ref="BG35:BU35"/>
    <mergeCell ref="DW39:EC39"/>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CZ38:DC38"/>
    <mergeCell ref="DD38:DK38"/>
    <mergeCell ref="DL38:DV38"/>
    <mergeCell ref="DW38:EC38"/>
    <mergeCell ref="DL40:DV40"/>
    <mergeCell ref="BV41:CB41"/>
    <mergeCell ref="CD41:CQ41"/>
    <mergeCell ref="AQ38:AY38"/>
    <mergeCell ref="AZ38:BF38"/>
    <mergeCell ref="BG38:BU38"/>
    <mergeCell ref="BV38:CB38"/>
    <mergeCell ref="CD38:CQ38"/>
    <mergeCell ref="CR38:CY38"/>
    <mergeCell ref="DL39:DV39"/>
    <mergeCell ref="DL41:DV41"/>
    <mergeCell ref="AQ39:AY39"/>
    <mergeCell ref="AZ39:BF39"/>
    <mergeCell ref="DL45:DV45"/>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BG39:BK41"/>
    <mergeCell ref="BM39:BU39"/>
    <mergeCell ref="BV39:CB39"/>
    <mergeCell ref="CD39:CQ39"/>
    <mergeCell ref="CR39:CY39"/>
    <mergeCell ref="CZ39:DC39"/>
    <mergeCell ref="DD39:DK39"/>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CD42:CQ42"/>
    <mergeCell ref="CR42:CY42"/>
    <mergeCell ref="CZ42:DC42"/>
    <mergeCell ref="DD42:DK42"/>
    <mergeCell ref="DL42:DV42"/>
    <mergeCell ref="CF46:CQ46"/>
    <mergeCell ref="CR46:CY46"/>
    <mergeCell ref="CZ46:DC46"/>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DW45:EC45"/>
    <mergeCell ref="CF44:CQ44"/>
    <mergeCell ref="CR44:CY44"/>
    <mergeCell ref="CZ44:DC44"/>
    <mergeCell ref="DD44:DK44"/>
    <mergeCell ref="DL44:DV44"/>
    <mergeCell ref="CF45:CQ45"/>
    <mergeCell ref="CR45:CY45"/>
    <mergeCell ref="DD46:DK46"/>
    <mergeCell ref="DD45:DK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28" t="s">
        <v>346</v>
      </c>
      <c r="DK2" s="1129"/>
      <c r="DL2" s="1129"/>
      <c r="DM2" s="1129"/>
      <c r="DN2" s="1129"/>
      <c r="DO2" s="1130"/>
      <c r="DP2" s="202"/>
      <c r="DQ2" s="1128" t="s">
        <v>347</v>
      </c>
      <c r="DR2" s="1129"/>
      <c r="DS2" s="1129"/>
      <c r="DT2" s="1129"/>
      <c r="DU2" s="1129"/>
      <c r="DV2" s="1129"/>
      <c r="DW2" s="1129"/>
      <c r="DX2" s="1129"/>
      <c r="DY2" s="1129"/>
      <c r="DZ2" s="113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348</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11" t="s">
        <v>350</v>
      </c>
      <c r="B5" s="1012"/>
      <c r="C5" s="1012"/>
      <c r="D5" s="1012"/>
      <c r="E5" s="1012"/>
      <c r="F5" s="1012"/>
      <c r="G5" s="1012"/>
      <c r="H5" s="1012"/>
      <c r="I5" s="1012"/>
      <c r="J5" s="1012"/>
      <c r="K5" s="1012"/>
      <c r="L5" s="1012"/>
      <c r="M5" s="1012"/>
      <c r="N5" s="1012"/>
      <c r="O5" s="1012"/>
      <c r="P5" s="1013"/>
      <c r="Q5" s="1017" t="s">
        <v>351</v>
      </c>
      <c r="R5" s="1018"/>
      <c r="S5" s="1018"/>
      <c r="T5" s="1018"/>
      <c r="U5" s="1019"/>
      <c r="V5" s="1017" t="s">
        <v>352</v>
      </c>
      <c r="W5" s="1018"/>
      <c r="X5" s="1018"/>
      <c r="Y5" s="1018"/>
      <c r="Z5" s="1019"/>
      <c r="AA5" s="1017" t="s">
        <v>353</v>
      </c>
      <c r="AB5" s="1018"/>
      <c r="AC5" s="1018"/>
      <c r="AD5" s="1018"/>
      <c r="AE5" s="1018"/>
      <c r="AF5" s="1131" t="s">
        <v>354</v>
      </c>
      <c r="AG5" s="1018"/>
      <c r="AH5" s="1018"/>
      <c r="AI5" s="1018"/>
      <c r="AJ5" s="1037"/>
      <c r="AK5" s="1018" t="s">
        <v>355</v>
      </c>
      <c r="AL5" s="1018"/>
      <c r="AM5" s="1018"/>
      <c r="AN5" s="1018"/>
      <c r="AO5" s="1019"/>
      <c r="AP5" s="1017" t="s">
        <v>356</v>
      </c>
      <c r="AQ5" s="1018"/>
      <c r="AR5" s="1018"/>
      <c r="AS5" s="1018"/>
      <c r="AT5" s="1019"/>
      <c r="AU5" s="1017" t="s">
        <v>357</v>
      </c>
      <c r="AV5" s="1018"/>
      <c r="AW5" s="1018"/>
      <c r="AX5" s="1018"/>
      <c r="AY5" s="1037"/>
      <c r="AZ5" s="209"/>
      <c r="BA5" s="209"/>
      <c r="BB5" s="209"/>
      <c r="BC5" s="209"/>
      <c r="BD5" s="209"/>
      <c r="BE5" s="210"/>
      <c r="BF5" s="210"/>
      <c r="BG5" s="210"/>
      <c r="BH5" s="210"/>
      <c r="BI5" s="210"/>
      <c r="BJ5" s="210"/>
      <c r="BK5" s="210"/>
      <c r="BL5" s="210"/>
      <c r="BM5" s="210"/>
      <c r="BN5" s="210"/>
      <c r="BO5" s="210"/>
      <c r="BP5" s="210"/>
      <c r="BQ5" s="1011" t="s">
        <v>358</v>
      </c>
      <c r="BR5" s="1012"/>
      <c r="BS5" s="1012"/>
      <c r="BT5" s="1012"/>
      <c r="BU5" s="1012"/>
      <c r="BV5" s="1012"/>
      <c r="BW5" s="1012"/>
      <c r="BX5" s="1012"/>
      <c r="BY5" s="1012"/>
      <c r="BZ5" s="1012"/>
      <c r="CA5" s="1012"/>
      <c r="CB5" s="1012"/>
      <c r="CC5" s="1012"/>
      <c r="CD5" s="1012"/>
      <c r="CE5" s="1012"/>
      <c r="CF5" s="1012"/>
      <c r="CG5" s="1013"/>
      <c r="CH5" s="1017" t="s">
        <v>359</v>
      </c>
      <c r="CI5" s="1018"/>
      <c r="CJ5" s="1018"/>
      <c r="CK5" s="1018"/>
      <c r="CL5" s="1019"/>
      <c r="CM5" s="1017" t="s">
        <v>360</v>
      </c>
      <c r="CN5" s="1018"/>
      <c r="CO5" s="1018"/>
      <c r="CP5" s="1018"/>
      <c r="CQ5" s="1019"/>
      <c r="CR5" s="1017" t="s">
        <v>361</v>
      </c>
      <c r="CS5" s="1018"/>
      <c r="CT5" s="1018"/>
      <c r="CU5" s="1018"/>
      <c r="CV5" s="1019"/>
      <c r="CW5" s="1017" t="s">
        <v>362</v>
      </c>
      <c r="CX5" s="1018"/>
      <c r="CY5" s="1018"/>
      <c r="CZ5" s="1018"/>
      <c r="DA5" s="1019"/>
      <c r="DB5" s="1017" t="s">
        <v>363</v>
      </c>
      <c r="DC5" s="1018"/>
      <c r="DD5" s="1018"/>
      <c r="DE5" s="1018"/>
      <c r="DF5" s="1019"/>
      <c r="DG5" s="1133" t="s">
        <v>364</v>
      </c>
      <c r="DH5" s="1134"/>
      <c r="DI5" s="1134"/>
      <c r="DJ5" s="1134"/>
      <c r="DK5" s="1135"/>
      <c r="DL5" s="1133" t="s">
        <v>365</v>
      </c>
      <c r="DM5" s="1134"/>
      <c r="DN5" s="1134"/>
      <c r="DO5" s="1134"/>
      <c r="DP5" s="1135"/>
      <c r="DQ5" s="1017" t="s">
        <v>366</v>
      </c>
      <c r="DR5" s="1018"/>
      <c r="DS5" s="1018"/>
      <c r="DT5" s="1018"/>
      <c r="DU5" s="1019"/>
      <c r="DV5" s="1017" t="s">
        <v>357</v>
      </c>
      <c r="DW5" s="1018"/>
      <c r="DX5" s="1018"/>
      <c r="DY5" s="1018"/>
      <c r="DZ5" s="1037"/>
      <c r="EA5" s="207"/>
    </row>
    <row r="6" spans="1:131" s="208" customFormat="1" ht="26.25" customHeight="1" thickBot="1" x14ac:dyDescent="0.2">
      <c r="A6" s="1014"/>
      <c r="B6" s="1015"/>
      <c r="C6" s="1015"/>
      <c r="D6" s="1015"/>
      <c r="E6" s="1015"/>
      <c r="F6" s="1015"/>
      <c r="G6" s="1015"/>
      <c r="H6" s="1015"/>
      <c r="I6" s="1015"/>
      <c r="J6" s="1015"/>
      <c r="K6" s="1015"/>
      <c r="L6" s="1015"/>
      <c r="M6" s="1015"/>
      <c r="N6" s="1015"/>
      <c r="O6" s="1015"/>
      <c r="P6" s="1016"/>
      <c r="Q6" s="1020"/>
      <c r="R6" s="1021"/>
      <c r="S6" s="1021"/>
      <c r="T6" s="1021"/>
      <c r="U6" s="1022"/>
      <c r="V6" s="1020"/>
      <c r="W6" s="1021"/>
      <c r="X6" s="1021"/>
      <c r="Y6" s="1021"/>
      <c r="Z6" s="1022"/>
      <c r="AA6" s="1020"/>
      <c r="AB6" s="1021"/>
      <c r="AC6" s="1021"/>
      <c r="AD6" s="1021"/>
      <c r="AE6" s="1021"/>
      <c r="AF6" s="1132"/>
      <c r="AG6" s="1021"/>
      <c r="AH6" s="1021"/>
      <c r="AI6" s="1021"/>
      <c r="AJ6" s="1038"/>
      <c r="AK6" s="1021"/>
      <c r="AL6" s="1021"/>
      <c r="AM6" s="1021"/>
      <c r="AN6" s="1021"/>
      <c r="AO6" s="1022"/>
      <c r="AP6" s="1020"/>
      <c r="AQ6" s="1021"/>
      <c r="AR6" s="1021"/>
      <c r="AS6" s="1021"/>
      <c r="AT6" s="1022"/>
      <c r="AU6" s="1020"/>
      <c r="AV6" s="1021"/>
      <c r="AW6" s="1021"/>
      <c r="AX6" s="1021"/>
      <c r="AY6" s="1038"/>
      <c r="AZ6" s="205"/>
      <c r="BA6" s="205"/>
      <c r="BB6" s="205"/>
      <c r="BC6" s="205"/>
      <c r="BD6" s="205"/>
      <c r="BE6" s="206"/>
      <c r="BF6" s="206"/>
      <c r="BG6" s="206"/>
      <c r="BH6" s="206"/>
      <c r="BI6" s="206"/>
      <c r="BJ6" s="206"/>
      <c r="BK6" s="206"/>
      <c r="BL6" s="206"/>
      <c r="BM6" s="206"/>
      <c r="BN6" s="206"/>
      <c r="BO6" s="206"/>
      <c r="BP6" s="206"/>
      <c r="BQ6" s="1014"/>
      <c r="BR6" s="1015"/>
      <c r="BS6" s="1015"/>
      <c r="BT6" s="1015"/>
      <c r="BU6" s="1015"/>
      <c r="BV6" s="1015"/>
      <c r="BW6" s="1015"/>
      <c r="BX6" s="1015"/>
      <c r="BY6" s="1015"/>
      <c r="BZ6" s="1015"/>
      <c r="CA6" s="1015"/>
      <c r="CB6" s="1015"/>
      <c r="CC6" s="1015"/>
      <c r="CD6" s="1015"/>
      <c r="CE6" s="1015"/>
      <c r="CF6" s="1015"/>
      <c r="CG6" s="1016"/>
      <c r="CH6" s="1020"/>
      <c r="CI6" s="1021"/>
      <c r="CJ6" s="1021"/>
      <c r="CK6" s="1021"/>
      <c r="CL6" s="1022"/>
      <c r="CM6" s="1020"/>
      <c r="CN6" s="1021"/>
      <c r="CO6" s="1021"/>
      <c r="CP6" s="1021"/>
      <c r="CQ6" s="1022"/>
      <c r="CR6" s="1020"/>
      <c r="CS6" s="1021"/>
      <c r="CT6" s="1021"/>
      <c r="CU6" s="1021"/>
      <c r="CV6" s="1022"/>
      <c r="CW6" s="1020"/>
      <c r="CX6" s="1021"/>
      <c r="CY6" s="1021"/>
      <c r="CZ6" s="1021"/>
      <c r="DA6" s="1022"/>
      <c r="DB6" s="1020"/>
      <c r="DC6" s="1021"/>
      <c r="DD6" s="1021"/>
      <c r="DE6" s="1021"/>
      <c r="DF6" s="1022"/>
      <c r="DG6" s="1136"/>
      <c r="DH6" s="1137"/>
      <c r="DI6" s="1137"/>
      <c r="DJ6" s="1137"/>
      <c r="DK6" s="1138"/>
      <c r="DL6" s="1136"/>
      <c r="DM6" s="1137"/>
      <c r="DN6" s="1137"/>
      <c r="DO6" s="1137"/>
      <c r="DP6" s="1138"/>
      <c r="DQ6" s="1020"/>
      <c r="DR6" s="1021"/>
      <c r="DS6" s="1021"/>
      <c r="DT6" s="1021"/>
      <c r="DU6" s="1022"/>
      <c r="DV6" s="1020"/>
      <c r="DW6" s="1021"/>
      <c r="DX6" s="1021"/>
      <c r="DY6" s="1021"/>
      <c r="DZ6" s="1038"/>
      <c r="EA6" s="207"/>
    </row>
    <row r="7" spans="1:131" s="208" customFormat="1" ht="26.25" customHeight="1" thickTop="1" x14ac:dyDescent="0.15">
      <c r="A7" s="211">
        <v>1</v>
      </c>
      <c r="B7" s="1075" t="s">
        <v>367</v>
      </c>
      <c r="C7" s="1076"/>
      <c r="D7" s="1076"/>
      <c r="E7" s="1076"/>
      <c r="F7" s="1076"/>
      <c r="G7" s="1076"/>
      <c r="H7" s="1076"/>
      <c r="I7" s="1076"/>
      <c r="J7" s="1076"/>
      <c r="K7" s="1076"/>
      <c r="L7" s="1076"/>
      <c r="M7" s="1076"/>
      <c r="N7" s="1076"/>
      <c r="O7" s="1076"/>
      <c r="P7" s="1077"/>
      <c r="Q7" s="1139">
        <v>7838</v>
      </c>
      <c r="R7" s="1140"/>
      <c r="S7" s="1140"/>
      <c r="T7" s="1140"/>
      <c r="U7" s="1140"/>
      <c r="V7" s="1140">
        <v>7440</v>
      </c>
      <c r="W7" s="1140"/>
      <c r="X7" s="1140"/>
      <c r="Y7" s="1140"/>
      <c r="Z7" s="1140"/>
      <c r="AA7" s="1140">
        <v>398</v>
      </c>
      <c r="AB7" s="1140"/>
      <c r="AC7" s="1140"/>
      <c r="AD7" s="1140"/>
      <c r="AE7" s="1141"/>
      <c r="AF7" s="1142">
        <v>398</v>
      </c>
      <c r="AG7" s="1143"/>
      <c r="AH7" s="1143"/>
      <c r="AI7" s="1143"/>
      <c r="AJ7" s="1144"/>
      <c r="AK7" s="1145">
        <v>103</v>
      </c>
      <c r="AL7" s="1146"/>
      <c r="AM7" s="1146"/>
      <c r="AN7" s="1146"/>
      <c r="AO7" s="1146"/>
      <c r="AP7" s="1146">
        <v>6699</v>
      </c>
      <c r="AQ7" s="1146"/>
      <c r="AR7" s="1146"/>
      <c r="AS7" s="1146"/>
      <c r="AT7" s="1146"/>
      <c r="AU7" s="1117"/>
      <c r="AV7" s="1117"/>
      <c r="AW7" s="1117"/>
      <c r="AX7" s="1117"/>
      <c r="AY7" s="1118"/>
      <c r="AZ7" s="205"/>
      <c r="BA7" s="205"/>
      <c r="BB7" s="205"/>
      <c r="BC7" s="205"/>
      <c r="BD7" s="205"/>
      <c r="BE7" s="206"/>
      <c r="BF7" s="206"/>
      <c r="BG7" s="206"/>
      <c r="BH7" s="206"/>
      <c r="BI7" s="206"/>
      <c r="BJ7" s="206"/>
      <c r="BK7" s="206"/>
      <c r="BL7" s="206"/>
      <c r="BM7" s="206"/>
      <c r="BN7" s="206"/>
      <c r="BO7" s="206"/>
      <c r="BP7" s="206"/>
      <c r="BQ7" s="212">
        <v>1</v>
      </c>
      <c r="BR7" s="213"/>
      <c r="BS7" s="1119"/>
      <c r="BT7" s="1120"/>
      <c r="BU7" s="1120"/>
      <c r="BV7" s="1120"/>
      <c r="BW7" s="1120"/>
      <c r="BX7" s="1120"/>
      <c r="BY7" s="1120"/>
      <c r="BZ7" s="1120"/>
      <c r="CA7" s="1120"/>
      <c r="CB7" s="1120"/>
      <c r="CC7" s="1120"/>
      <c r="CD7" s="1120"/>
      <c r="CE7" s="1120"/>
      <c r="CF7" s="1120"/>
      <c r="CG7" s="112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25"/>
      <c r="DW7" s="1126"/>
      <c r="DX7" s="1126"/>
      <c r="DY7" s="1126"/>
      <c r="DZ7" s="1127"/>
      <c r="EA7" s="207"/>
    </row>
    <row r="8" spans="1:131" s="208" customFormat="1" ht="26.25" customHeight="1" x14ac:dyDescent="0.15">
      <c r="A8" s="214">
        <v>2</v>
      </c>
      <c r="B8" s="1062"/>
      <c r="C8" s="1063"/>
      <c r="D8" s="1063"/>
      <c r="E8" s="1063"/>
      <c r="F8" s="1063"/>
      <c r="G8" s="1063"/>
      <c r="H8" s="1063"/>
      <c r="I8" s="1063"/>
      <c r="J8" s="1063"/>
      <c r="K8" s="1063"/>
      <c r="L8" s="1063"/>
      <c r="M8" s="1063"/>
      <c r="N8" s="1063"/>
      <c r="O8" s="1063"/>
      <c r="P8" s="1064"/>
      <c r="Q8" s="1071"/>
      <c r="R8" s="1072"/>
      <c r="S8" s="1072"/>
      <c r="T8" s="1072"/>
      <c r="U8" s="1072"/>
      <c r="V8" s="1072"/>
      <c r="W8" s="1072"/>
      <c r="X8" s="1072"/>
      <c r="Y8" s="1072"/>
      <c r="Z8" s="1072"/>
      <c r="AA8" s="1072"/>
      <c r="AB8" s="1072"/>
      <c r="AC8" s="1072"/>
      <c r="AD8" s="1072"/>
      <c r="AE8" s="1073"/>
      <c r="AF8" s="1058"/>
      <c r="AG8" s="1059"/>
      <c r="AH8" s="1059"/>
      <c r="AI8" s="1059"/>
      <c r="AJ8" s="1060"/>
      <c r="AK8" s="1113"/>
      <c r="AL8" s="1114"/>
      <c r="AM8" s="1114"/>
      <c r="AN8" s="1114"/>
      <c r="AO8" s="1114"/>
      <c r="AP8" s="1114"/>
      <c r="AQ8" s="1114"/>
      <c r="AR8" s="1114"/>
      <c r="AS8" s="1114"/>
      <c r="AT8" s="1114"/>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39"/>
      <c r="BT8" s="1040"/>
      <c r="BU8" s="1040"/>
      <c r="BV8" s="1040"/>
      <c r="BW8" s="1040"/>
      <c r="BX8" s="1040"/>
      <c r="BY8" s="1040"/>
      <c r="BZ8" s="1040"/>
      <c r="CA8" s="1040"/>
      <c r="CB8" s="1040"/>
      <c r="CC8" s="1040"/>
      <c r="CD8" s="1040"/>
      <c r="CE8" s="1040"/>
      <c r="CF8" s="1040"/>
      <c r="CG8" s="1041"/>
      <c r="CH8" s="1042"/>
      <c r="CI8" s="1043"/>
      <c r="CJ8" s="1043"/>
      <c r="CK8" s="1043"/>
      <c r="CL8" s="1044"/>
      <c r="CM8" s="1042"/>
      <c r="CN8" s="1043"/>
      <c r="CO8" s="1043"/>
      <c r="CP8" s="1043"/>
      <c r="CQ8" s="1044"/>
      <c r="CR8" s="1042"/>
      <c r="CS8" s="1043"/>
      <c r="CT8" s="1043"/>
      <c r="CU8" s="1043"/>
      <c r="CV8" s="1044"/>
      <c r="CW8" s="1042"/>
      <c r="CX8" s="1043"/>
      <c r="CY8" s="1043"/>
      <c r="CZ8" s="1043"/>
      <c r="DA8" s="1044"/>
      <c r="DB8" s="1042"/>
      <c r="DC8" s="1043"/>
      <c r="DD8" s="1043"/>
      <c r="DE8" s="1043"/>
      <c r="DF8" s="1044"/>
      <c r="DG8" s="1042"/>
      <c r="DH8" s="1043"/>
      <c r="DI8" s="1043"/>
      <c r="DJ8" s="1043"/>
      <c r="DK8" s="1044"/>
      <c r="DL8" s="1042"/>
      <c r="DM8" s="1043"/>
      <c r="DN8" s="1043"/>
      <c r="DO8" s="1043"/>
      <c r="DP8" s="1044"/>
      <c r="DQ8" s="1042"/>
      <c r="DR8" s="1043"/>
      <c r="DS8" s="1043"/>
      <c r="DT8" s="1043"/>
      <c r="DU8" s="1044"/>
      <c r="DV8" s="1045"/>
      <c r="DW8" s="1046"/>
      <c r="DX8" s="1046"/>
      <c r="DY8" s="1046"/>
      <c r="DZ8" s="1047"/>
      <c r="EA8" s="207"/>
    </row>
    <row r="9" spans="1:131" s="208" customFormat="1" ht="26.25" customHeight="1" x14ac:dyDescent="0.15">
      <c r="A9" s="214">
        <v>3</v>
      </c>
      <c r="B9" s="1062"/>
      <c r="C9" s="1063"/>
      <c r="D9" s="1063"/>
      <c r="E9" s="1063"/>
      <c r="F9" s="1063"/>
      <c r="G9" s="1063"/>
      <c r="H9" s="1063"/>
      <c r="I9" s="1063"/>
      <c r="J9" s="1063"/>
      <c r="K9" s="1063"/>
      <c r="L9" s="1063"/>
      <c r="M9" s="1063"/>
      <c r="N9" s="1063"/>
      <c r="O9" s="1063"/>
      <c r="P9" s="1064"/>
      <c r="Q9" s="1071"/>
      <c r="R9" s="1072"/>
      <c r="S9" s="1072"/>
      <c r="T9" s="1072"/>
      <c r="U9" s="1072"/>
      <c r="V9" s="1072"/>
      <c r="W9" s="1072"/>
      <c r="X9" s="1072"/>
      <c r="Y9" s="1072"/>
      <c r="Z9" s="1072"/>
      <c r="AA9" s="1072"/>
      <c r="AB9" s="1072"/>
      <c r="AC9" s="1072"/>
      <c r="AD9" s="1072"/>
      <c r="AE9" s="1073"/>
      <c r="AF9" s="1058"/>
      <c r="AG9" s="1059"/>
      <c r="AH9" s="1059"/>
      <c r="AI9" s="1059"/>
      <c r="AJ9" s="1060"/>
      <c r="AK9" s="1113"/>
      <c r="AL9" s="1114"/>
      <c r="AM9" s="1114"/>
      <c r="AN9" s="1114"/>
      <c r="AO9" s="1114"/>
      <c r="AP9" s="1114"/>
      <c r="AQ9" s="1114"/>
      <c r="AR9" s="1114"/>
      <c r="AS9" s="1114"/>
      <c r="AT9" s="1114"/>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39"/>
      <c r="BT9" s="1040"/>
      <c r="BU9" s="1040"/>
      <c r="BV9" s="1040"/>
      <c r="BW9" s="1040"/>
      <c r="BX9" s="1040"/>
      <c r="BY9" s="1040"/>
      <c r="BZ9" s="1040"/>
      <c r="CA9" s="1040"/>
      <c r="CB9" s="1040"/>
      <c r="CC9" s="1040"/>
      <c r="CD9" s="1040"/>
      <c r="CE9" s="1040"/>
      <c r="CF9" s="1040"/>
      <c r="CG9" s="1041"/>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207"/>
    </row>
    <row r="10" spans="1:131" s="208" customFormat="1" ht="26.25" customHeight="1" x14ac:dyDescent="0.15">
      <c r="A10" s="214">
        <v>4</v>
      </c>
      <c r="B10" s="1062"/>
      <c r="C10" s="1063"/>
      <c r="D10" s="1063"/>
      <c r="E10" s="1063"/>
      <c r="F10" s="1063"/>
      <c r="G10" s="1063"/>
      <c r="H10" s="1063"/>
      <c r="I10" s="1063"/>
      <c r="J10" s="1063"/>
      <c r="K10" s="1063"/>
      <c r="L10" s="1063"/>
      <c r="M10" s="1063"/>
      <c r="N10" s="1063"/>
      <c r="O10" s="1063"/>
      <c r="P10" s="1064"/>
      <c r="Q10" s="1071"/>
      <c r="R10" s="1072"/>
      <c r="S10" s="1072"/>
      <c r="T10" s="1072"/>
      <c r="U10" s="1072"/>
      <c r="V10" s="1072"/>
      <c r="W10" s="1072"/>
      <c r="X10" s="1072"/>
      <c r="Y10" s="1072"/>
      <c r="Z10" s="1072"/>
      <c r="AA10" s="1072"/>
      <c r="AB10" s="1072"/>
      <c r="AC10" s="1072"/>
      <c r="AD10" s="1072"/>
      <c r="AE10" s="1073"/>
      <c r="AF10" s="1058"/>
      <c r="AG10" s="1059"/>
      <c r="AH10" s="1059"/>
      <c r="AI10" s="1059"/>
      <c r="AJ10" s="1060"/>
      <c r="AK10" s="1113"/>
      <c r="AL10" s="1114"/>
      <c r="AM10" s="1114"/>
      <c r="AN10" s="1114"/>
      <c r="AO10" s="1114"/>
      <c r="AP10" s="1114"/>
      <c r="AQ10" s="1114"/>
      <c r="AR10" s="1114"/>
      <c r="AS10" s="1114"/>
      <c r="AT10" s="1114"/>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39"/>
      <c r="BT10" s="1040"/>
      <c r="BU10" s="1040"/>
      <c r="BV10" s="1040"/>
      <c r="BW10" s="1040"/>
      <c r="BX10" s="1040"/>
      <c r="BY10" s="1040"/>
      <c r="BZ10" s="1040"/>
      <c r="CA10" s="1040"/>
      <c r="CB10" s="1040"/>
      <c r="CC10" s="1040"/>
      <c r="CD10" s="1040"/>
      <c r="CE10" s="1040"/>
      <c r="CF10" s="1040"/>
      <c r="CG10" s="1041"/>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207"/>
    </row>
    <row r="11" spans="1:131" s="208" customFormat="1" ht="26.25" customHeight="1" x14ac:dyDescent="0.15">
      <c r="A11" s="214">
        <v>5</v>
      </c>
      <c r="B11" s="1062"/>
      <c r="C11" s="1063"/>
      <c r="D11" s="1063"/>
      <c r="E11" s="1063"/>
      <c r="F11" s="1063"/>
      <c r="G11" s="1063"/>
      <c r="H11" s="1063"/>
      <c r="I11" s="1063"/>
      <c r="J11" s="1063"/>
      <c r="K11" s="1063"/>
      <c r="L11" s="1063"/>
      <c r="M11" s="1063"/>
      <c r="N11" s="1063"/>
      <c r="O11" s="1063"/>
      <c r="P11" s="1064"/>
      <c r="Q11" s="1071"/>
      <c r="R11" s="1072"/>
      <c r="S11" s="1072"/>
      <c r="T11" s="1072"/>
      <c r="U11" s="1072"/>
      <c r="V11" s="1072"/>
      <c r="W11" s="1072"/>
      <c r="X11" s="1072"/>
      <c r="Y11" s="1072"/>
      <c r="Z11" s="1072"/>
      <c r="AA11" s="1072"/>
      <c r="AB11" s="1072"/>
      <c r="AC11" s="1072"/>
      <c r="AD11" s="1072"/>
      <c r="AE11" s="1073"/>
      <c r="AF11" s="1058"/>
      <c r="AG11" s="1059"/>
      <c r="AH11" s="1059"/>
      <c r="AI11" s="1059"/>
      <c r="AJ11" s="1060"/>
      <c r="AK11" s="1113"/>
      <c r="AL11" s="1114"/>
      <c r="AM11" s="1114"/>
      <c r="AN11" s="1114"/>
      <c r="AO11" s="1114"/>
      <c r="AP11" s="1114"/>
      <c r="AQ11" s="1114"/>
      <c r="AR11" s="1114"/>
      <c r="AS11" s="1114"/>
      <c r="AT11" s="1114"/>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39"/>
      <c r="BT11" s="1040"/>
      <c r="BU11" s="1040"/>
      <c r="BV11" s="1040"/>
      <c r="BW11" s="1040"/>
      <c r="BX11" s="1040"/>
      <c r="BY11" s="1040"/>
      <c r="BZ11" s="1040"/>
      <c r="CA11" s="1040"/>
      <c r="CB11" s="1040"/>
      <c r="CC11" s="1040"/>
      <c r="CD11" s="1040"/>
      <c r="CE11" s="1040"/>
      <c r="CF11" s="1040"/>
      <c r="CG11" s="1041"/>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207"/>
    </row>
    <row r="12" spans="1:131" s="208" customFormat="1" ht="26.25" customHeight="1" x14ac:dyDescent="0.15">
      <c r="A12" s="214">
        <v>6</v>
      </c>
      <c r="B12" s="1062"/>
      <c r="C12" s="1063"/>
      <c r="D12" s="1063"/>
      <c r="E12" s="1063"/>
      <c r="F12" s="1063"/>
      <c r="G12" s="1063"/>
      <c r="H12" s="1063"/>
      <c r="I12" s="1063"/>
      <c r="J12" s="1063"/>
      <c r="K12" s="1063"/>
      <c r="L12" s="1063"/>
      <c r="M12" s="1063"/>
      <c r="N12" s="1063"/>
      <c r="O12" s="1063"/>
      <c r="P12" s="1064"/>
      <c r="Q12" s="1071"/>
      <c r="R12" s="1072"/>
      <c r="S12" s="1072"/>
      <c r="T12" s="1072"/>
      <c r="U12" s="1072"/>
      <c r="V12" s="1072"/>
      <c r="W12" s="1072"/>
      <c r="X12" s="1072"/>
      <c r="Y12" s="1072"/>
      <c r="Z12" s="1072"/>
      <c r="AA12" s="1072"/>
      <c r="AB12" s="1072"/>
      <c r="AC12" s="1072"/>
      <c r="AD12" s="1072"/>
      <c r="AE12" s="1073"/>
      <c r="AF12" s="1058"/>
      <c r="AG12" s="1059"/>
      <c r="AH12" s="1059"/>
      <c r="AI12" s="1059"/>
      <c r="AJ12" s="1060"/>
      <c r="AK12" s="1113"/>
      <c r="AL12" s="1114"/>
      <c r="AM12" s="1114"/>
      <c r="AN12" s="1114"/>
      <c r="AO12" s="1114"/>
      <c r="AP12" s="1114"/>
      <c r="AQ12" s="1114"/>
      <c r="AR12" s="1114"/>
      <c r="AS12" s="1114"/>
      <c r="AT12" s="1114"/>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39"/>
      <c r="BT12" s="1040"/>
      <c r="BU12" s="1040"/>
      <c r="BV12" s="1040"/>
      <c r="BW12" s="1040"/>
      <c r="BX12" s="1040"/>
      <c r="BY12" s="1040"/>
      <c r="BZ12" s="1040"/>
      <c r="CA12" s="1040"/>
      <c r="CB12" s="1040"/>
      <c r="CC12" s="1040"/>
      <c r="CD12" s="1040"/>
      <c r="CE12" s="1040"/>
      <c r="CF12" s="1040"/>
      <c r="CG12" s="1041"/>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207"/>
    </row>
    <row r="13" spans="1:131" s="208" customFormat="1" ht="26.25" customHeight="1" x14ac:dyDescent="0.15">
      <c r="A13" s="214">
        <v>7</v>
      </c>
      <c r="B13" s="1062"/>
      <c r="C13" s="1063"/>
      <c r="D13" s="1063"/>
      <c r="E13" s="1063"/>
      <c r="F13" s="1063"/>
      <c r="G13" s="1063"/>
      <c r="H13" s="1063"/>
      <c r="I13" s="1063"/>
      <c r="J13" s="1063"/>
      <c r="K13" s="1063"/>
      <c r="L13" s="1063"/>
      <c r="M13" s="1063"/>
      <c r="N13" s="1063"/>
      <c r="O13" s="1063"/>
      <c r="P13" s="1064"/>
      <c r="Q13" s="1071"/>
      <c r="R13" s="1072"/>
      <c r="S13" s="1072"/>
      <c r="T13" s="1072"/>
      <c r="U13" s="1072"/>
      <c r="V13" s="1072"/>
      <c r="W13" s="1072"/>
      <c r="X13" s="1072"/>
      <c r="Y13" s="1072"/>
      <c r="Z13" s="1072"/>
      <c r="AA13" s="1072"/>
      <c r="AB13" s="1072"/>
      <c r="AC13" s="1072"/>
      <c r="AD13" s="1072"/>
      <c r="AE13" s="1073"/>
      <c r="AF13" s="1058"/>
      <c r="AG13" s="1059"/>
      <c r="AH13" s="1059"/>
      <c r="AI13" s="1059"/>
      <c r="AJ13" s="1060"/>
      <c r="AK13" s="1113"/>
      <c r="AL13" s="1114"/>
      <c r="AM13" s="1114"/>
      <c r="AN13" s="1114"/>
      <c r="AO13" s="1114"/>
      <c r="AP13" s="1114"/>
      <c r="AQ13" s="1114"/>
      <c r="AR13" s="1114"/>
      <c r="AS13" s="1114"/>
      <c r="AT13" s="1114"/>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39"/>
      <c r="BT13" s="1040"/>
      <c r="BU13" s="1040"/>
      <c r="BV13" s="1040"/>
      <c r="BW13" s="1040"/>
      <c r="BX13" s="1040"/>
      <c r="BY13" s="1040"/>
      <c r="BZ13" s="1040"/>
      <c r="CA13" s="1040"/>
      <c r="CB13" s="1040"/>
      <c r="CC13" s="1040"/>
      <c r="CD13" s="1040"/>
      <c r="CE13" s="1040"/>
      <c r="CF13" s="1040"/>
      <c r="CG13" s="1041"/>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07"/>
    </row>
    <row r="14" spans="1:131" s="208" customFormat="1" ht="26.25" customHeight="1" x14ac:dyDescent="0.15">
      <c r="A14" s="214">
        <v>8</v>
      </c>
      <c r="B14" s="1062"/>
      <c r="C14" s="1063"/>
      <c r="D14" s="1063"/>
      <c r="E14" s="1063"/>
      <c r="F14" s="1063"/>
      <c r="G14" s="1063"/>
      <c r="H14" s="1063"/>
      <c r="I14" s="1063"/>
      <c r="J14" s="1063"/>
      <c r="K14" s="1063"/>
      <c r="L14" s="1063"/>
      <c r="M14" s="1063"/>
      <c r="N14" s="1063"/>
      <c r="O14" s="1063"/>
      <c r="P14" s="1064"/>
      <c r="Q14" s="1071"/>
      <c r="R14" s="1072"/>
      <c r="S14" s="1072"/>
      <c r="T14" s="1072"/>
      <c r="U14" s="1072"/>
      <c r="V14" s="1072"/>
      <c r="W14" s="1072"/>
      <c r="X14" s="1072"/>
      <c r="Y14" s="1072"/>
      <c r="Z14" s="1072"/>
      <c r="AA14" s="1072"/>
      <c r="AB14" s="1072"/>
      <c r="AC14" s="1072"/>
      <c r="AD14" s="1072"/>
      <c r="AE14" s="1073"/>
      <c r="AF14" s="1058"/>
      <c r="AG14" s="1059"/>
      <c r="AH14" s="1059"/>
      <c r="AI14" s="1059"/>
      <c r="AJ14" s="1060"/>
      <c r="AK14" s="1113"/>
      <c r="AL14" s="1114"/>
      <c r="AM14" s="1114"/>
      <c r="AN14" s="1114"/>
      <c r="AO14" s="1114"/>
      <c r="AP14" s="1114"/>
      <c r="AQ14" s="1114"/>
      <c r="AR14" s="1114"/>
      <c r="AS14" s="1114"/>
      <c r="AT14" s="1114"/>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39"/>
      <c r="BT14" s="1040"/>
      <c r="BU14" s="1040"/>
      <c r="BV14" s="1040"/>
      <c r="BW14" s="1040"/>
      <c r="BX14" s="1040"/>
      <c r="BY14" s="1040"/>
      <c r="BZ14" s="1040"/>
      <c r="CA14" s="1040"/>
      <c r="CB14" s="1040"/>
      <c r="CC14" s="1040"/>
      <c r="CD14" s="1040"/>
      <c r="CE14" s="1040"/>
      <c r="CF14" s="1040"/>
      <c r="CG14" s="1041"/>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07"/>
    </row>
    <row r="15" spans="1:131" s="208" customFormat="1" ht="26.25" customHeight="1" x14ac:dyDescent="0.15">
      <c r="A15" s="214">
        <v>9</v>
      </c>
      <c r="B15" s="1062"/>
      <c r="C15" s="1063"/>
      <c r="D15" s="1063"/>
      <c r="E15" s="1063"/>
      <c r="F15" s="1063"/>
      <c r="G15" s="1063"/>
      <c r="H15" s="1063"/>
      <c r="I15" s="1063"/>
      <c r="J15" s="1063"/>
      <c r="K15" s="1063"/>
      <c r="L15" s="1063"/>
      <c r="M15" s="1063"/>
      <c r="N15" s="1063"/>
      <c r="O15" s="1063"/>
      <c r="P15" s="1064"/>
      <c r="Q15" s="1071"/>
      <c r="R15" s="1072"/>
      <c r="S15" s="1072"/>
      <c r="T15" s="1072"/>
      <c r="U15" s="1072"/>
      <c r="V15" s="1072"/>
      <c r="W15" s="1072"/>
      <c r="X15" s="1072"/>
      <c r="Y15" s="1072"/>
      <c r="Z15" s="1072"/>
      <c r="AA15" s="1072"/>
      <c r="AB15" s="1072"/>
      <c r="AC15" s="1072"/>
      <c r="AD15" s="1072"/>
      <c r="AE15" s="1073"/>
      <c r="AF15" s="1058"/>
      <c r="AG15" s="1059"/>
      <c r="AH15" s="1059"/>
      <c r="AI15" s="1059"/>
      <c r="AJ15" s="1060"/>
      <c r="AK15" s="1113"/>
      <c r="AL15" s="1114"/>
      <c r="AM15" s="1114"/>
      <c r="AN15" s="1114"/>
      <c r="AO15" s="1114"/>
      <c r="AP15" s="1114"/>
      <c r="AQ15" s="1114"/>
      <c r="AR15" s="1114"/>
      <c r="AS15" s="1114"/>
      <c r="AT15" s="1114"/>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39"/>
      <c r="BT15" s="1040"/>
      <c r="BU15" s="1040"/>
      <c r="BV15" s="1040"/>
      <c r="BW15" s="1040"/>
      <c r="BX15" s="1040"/>
      <c r="BY15" s="1040"/>
      <c r="BZ15" s="1040"/>
      <c r="CA15" s="1040"/>
      <c r="CB15" s="1040"/>
      <c r="CC15" s="1040"/>
      <c r="CD15" s="1040"/>
      <c r="CE15" s="1040"/>
      <c r="CF15" s="1040"/>
      <c r="CG15" s="1041"/>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07"/>
    </row>
    <row r="16" spans="1:131" s="208" customFormat="1" ht="26.25" customHeight="1" x14ac:dyDescent="0.15">
      <c r="A16" s="214">
        <v>10</v>
      </c>
      <c r="B16" s="1062"/>
      <c r="C16" s="1063"/>
      <c r="D16" s="1063"/>
      <c r="E16" s="1063"/>
      <c r="F16" s="1063"/>
      <c r="G16" s="1063"/>
      <c r="H16" s="1063"/>
      <c r="I16" s="1063"/>
      <c r="J16" s="1063"/>
      <c r="K16" s="1063"/>
      <c r="L16" s="1063"/>
      <c r="M16" s="1063"/>
      <c r="N16" s="1063"/>
      <c r="O16" s="1063"/>
      <c r="P16" s="1064"/>
      <c r="Q16" s="1071"/>
      <c r="R16" s="1072"/>
      <c r="S16" s="1072"/>
      <c r="T16" s="1072"/>
      <c r="U16" s="1072"/>
      <c r="V16" s="1072"/>
      <c r="W16" s="1072"/>
      <c r="X16" s="1072"/>
      <c r="Y16" s="1072"/>
      <c r="Z16" s="1072"/>
      <c r="AA16" s="1072"/>
      <c r="AB16" s="1072"/>
      <c r="AC16" s="1072"/>
      <c r="AD16" s="1072"/>
      <c r="AE16" s="1073"/>
      <c r="AF16" s="1058"/>
      <c r="AG16" s="1059"/>
      <c r="AH16" s="1059"/>
      <c r="AI16" s="1059"/>
      <c r="AJ16" s="1060"/>
      <c r="AK16" s="1113"/>
      <c r="AL16" s="1114"/>
      <c r="AM16" s="1114"/>
      <c r="AN16" s="1114"/>
      <c r="AO16" s="1114"/>
      <c r="AP16" s="1114"/>
      <c r="AQ16" s="1114"/>
      <c r="AR16" s="1114"/>
      <c r="AS16" s="1114"/>
      <c r="AT16" s="1114"/>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39"/>
      <c r="BT16" s="1040"/>
      <c r="BU16" s="1040"/>
      <c r="BV16" s="1040"/>
      <c r="BW16" s="1040"/>
      <c r="BX16" s="1040"/>
      <c r="BY16" s="1040"/>
      <c r="BZ16" s="1040"/>
      <c r="CA16" s="1040"/>
      <c r="CB16" s="1040"/>
      <c r="CC16" s="1040"/>
      <c r="CD16" s="1040"/>
      <c r="CE16" s="1040"/>
      <c r="CF16" s="1040"/>
      <c r="CG16" s="1041"/>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07"/>
    </row>
    <row r="17" spans="1:131" s="208" customFormat="1" ht="26.25" customHeight="1" x14ac:dyDescent="0.15">
      <c r="A17" s="214">
        <v>11</v>
      </c>
      <c r="B17" s="1062"/>
      <c r="C17" s="1063"/>
      <c r="D17" s="1063"/>
      <c r="E17" s="1063"/>
      <c r="F17" s="1063"/>
      <c r="G17" s="1063"/>
      <c r="H17" s="1063"/>
      <c r="I17" s="1063"/>
      <c r="J17" s="1063"/>
      <c r="K17" s="1063"/>
      <c r="L17" s="1063"/>
      <c r="M17" s="1063"/>
      <c r="N17" s="1063"/>
      <c r="O17" s="1063"/>
      <c r="P17" s="1064"/>
      <c r="Q17" s="1071"/>
      <c r="R17" s="1072"/>
      <c r="S17" s="1072"/>
      <c r="T17" s="1072"/>
      <c r="U17" s="1072"/>
      <c r="V17" s="1072"/>
      <c r="W17" s="1072"/>
      <c r="X17" s="1072"/>
      <c r="Y17" s="1072"/>
      <c r="Z17" s="1072"/>
      <c r="AA17" s="1072"/>
      <c r="AB17" s="1072"/>
      <c r="AC17" s="1072"/>
      <c r="AD17" s="1072"/>
      <c r="AE17" s="1073"/>
      <c r="AF17" s="1058"/>
      <c r="AG17" s="1059"/>
      <c r="AH17" s="1059"/>
      <c r="AI17" s="1059"/>
      <c r="AJ17" s="1060"/>
      <c r="AK17" s="1113"/>
      <c r="AL17" s="1114"/>
      <c r="AM17" s="1114"/>
      <c r="AN17" s="1114"/>
      <c r="AO17" s="1114"/>
      <c r="AP17" s="1114"/>
      <c r="AQ17" s="1114"/>
      <c r="AR17" s="1114"/>
      <c r="AS17" s="1114"/>
      <c r="AT17" s="1114"/>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39"/>
      <c r="BT17" s="1040"/>
      <c r="BU17" s="1040"/>
      <c r="BV17" s="1040"/>
      <c r="BW17" s="1040"/>
      <c r="BX17" s="1040"/>
      <c r="BY17" s="1040"/>
      <c r="BZ17" s="1040"/>
      <c r="CA17" s="1040"/>
      <c r="CB17" s="1040"/>
      <c r="CC17" s="1040"/>
      <c r="CD17" s="1040"/>
      <c r="CE17" s="1040"/>
      <c r="CF17" s="1040"/>
      <c r="CG17" s="1041"/>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07"/>
    </row>
    <row r="18" spans="1:131" s="208" customFormat="1" ht="26.25" customHeight="1" x14ac:dyDescent="0.15">
      <c r="A18" s="214">
        <v>12</v>
      </c>
      <c r="B18" s="1062"/>
      <c r="C18" s="1063"/>
      <c r="D18" s="1063"/>
      <c r="E18" s="1063"/>
      <c r="F18" s="1063"/>
      <c r="G18" s="1063"/>
      <c r="H18" s="1063"/>
      <c r="I18" s="1063"/>
      <c r="J18" s="1063"/>
      <c r="K18" s="1063"/>
      <c r="L18" s="1063"/>
      <c r="M18" s="1063"/>
      <c r="N18" s="1063"/>
      <c r="O18" s="1063"/>
      <c r="P18" s="1064"/>
      <c r="Q18" s="1071"/>
      <c r="R18" s="1072"/>
      <c r="S18" s="1072"/>
      <c r="T18" s="1072"/>
      <c r="U18" s="1072"/>
      <c r="V18" s="1072"/>
      <c r="W18" s="1072"/>
      <c r="X18" s="1072"/>
      <c r="Y18" s="1072"/>
      <c r="Z18" s="1072"/>
      <c r="AA18" s="1072"/>
      <c r="AB18" s="1072"/>
      <c r="AC18" s="1072"/>
      <c r="AD18" s="1072"/>
      <c r="AE18" s="1073"/>
      <c r="AF18" s="1058"/>
      <c r="AG18" s="1059"/>
      <c r="AH18" s="1059"/>
      <c r="AI18" s="1059"/>
      <c r="AJ18" s="1060"/>
      <c r="AK18" s="1113"/>
      <c r="AL18" s="1114"/>
      <c r="AM18" s="1114"/>
      <c r="AN18" s="1114"/>
      <c r="AO18" s="1114"/>
      <c r="AP18" s="1114"/>
      <c r="AQ18" s="1114"/>
      <c r="AR18" s="1114"/>
      <c r="AS18" s="1114"/>
      <c r="AT18" s="1114"/>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39"/>
      <c r="BT18" s="1040"/>
      <c r="BU18" s="1040"/>
      <c r="BV18" s="1040"/>
      <c r="BW18" s="1040"/>
      <c r="BX18" s="1040"/>
      <c r="BY18" s="1040"/>
      <c r="BZ18" s="1040"/>
      <c r="CA18" s="1040"/>
      <c r="CB18" s="1040"/>
      <c r="CC18" s="1040"/>
      <c r="CD18" s="1040"/>
      <c r="CE18" s="1040"/>
      <c r="CF18" s="1040"/>
      <c r="CG18" s="1041"/>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07"/>
    </row>
    <row r="19" spans="1:131" s="208" customFormat="1" ht="26.25" customHeight="1" x14ac:dyDescent="0.15">
      <c r="A19" s="214">
        <v>13</v>
      </c>
      <c r="B19" s="1062"/>
      <c r="C19" s="1063"/>
      <c r="D19" s="1063"/>
      <c r="E19" s="1063"/>
      <c r="F19" s="1063"/>
      <c r="G19" s="1063"/>
      <c r="H19" s="1063"/>
      <c r="I19" s="1063"/>
      <c r="J19" s="1063"/>
      <c r="K19" s="1063"/>
      <c r="L19" s="1063"/>
      <c r="M19" s="1063"/>
      <c r="N19" s="1063"/>
      <c r="O19" s="1063"/>
      <c r="P19" s="1064"/>
      <c r="Q19" s="1071"/>
      <c r="R19" s="1072"/>
      <c r="S19" s="1072"/>
      <c r="T19" s="1072"/>
      <c r="U19" s="1072"/>
      <c r="V19" s="1072"/>
      <c r="W19" s="1072"/>
      <c r="X19" s="1072"/>
      <c r="Y19" s="1072"/>
      <c r="Z19" s="1072"/>
      <c r="AA19" s="1072"/>
      <c r="AB19" s="1072"/>
      <c r="AC19" s="1072"/>
      <c r="AD19" s="1072"/>
      <c r="AE19" s="1073"/>
      <c r="AF19" s="1058"/>
      <c r="AG19" s="1059"/>
      <c r="AH19" s="1059"/>
      <c r="AI19" s="1059"/>
      <c r="AJ19" s="1060"/>
      <c r="AK19" s="1113"/>
      <c r="AL19" s="1114"/>
      <c r="AM19" s="1114"/>
      <c r="AN19" s="1114"/>
      <c r="AO19" s="1114"/>
      <c r="AP19" s="1114"/>
      <c r="AQ19" s="1114"/>
      <c r="AR19" s="1114"/>
      <c r="AS19" s="1114"/>
      <c r="AT19" s="1114"/>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39"/>
      <c r="BT19" s="1040"/>
      <c r="BU19" s="1040"/>
      <c r="BV19" s="1040"/>
      <c r="BW19" s="1040"/>
      <c r="BX19" s="1040"/>
      <c r="BY19" s="1040"/>
      <c r="BZ19" s="1040"/>
      <c r="CA19" s="1040"/>
      <c r="CB19" s="1040"/>
      <c r="CC19" s="1040"/>
      <c r="CD19" s="1040"/>
      <c r="CE19" s="1040"/>
      <c r="CF19" s="1040"/>
      <c r="CG19" s="1041"/>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07"/>
    </row>
    <row r="20" spans="1:131" s="208" customFormat="1" ht="26.25" customHeight="1" x14ac:dyDescent="0.15">
      <c r="A20" s="214">
        <v>14</v>
      </c>
      <c r="B20" s="1062"/>
      <c r="C20" s="1063"/>
      <c r="D20" s="1063"/>
      <c r="E20" s="1063"/>
      <c r="F20" s="1063"/>
      <c r="G20" s="1063"/>
      <c r="H20" s="1063"/>
      <c r="I20" s="1063"/>
      <c r="J20" s="1063"/>
      <c r="K20" s="1063"/>
      <c r="L20" s="1063"/>
      <c r="M20" s="1063"/>
      <c r="N20" s="1063"/>
      <c r="O20" s="1063"/>
      <c r="P20" s="1064"/>
      <c r="Q20" s="1071"/>
      <c r="R20" s="1072"/>
      <c r="S20" s="1072"/>
      <c r="T20" s="1072"/>
      <c r="U20" s="1072"/>
      <c r="V20" s="1072"/>
      <c r="W20" s="1072"/>
      <c r="X20" s="1072"/>
      <c r="Y20" s="1072"/>
      <c r="Z20" s="1072"/>
      <c r="AA20" s="1072"/>
      <c r="AB20" s="1072"/>
      <c r="AC20" s="1072"/>
      <c r="AD20" s="1072"/>
      <c r="AE20" s="1073"/>
      <c r="AF20" s="1058"/>
      <c r="AG20" s="1059"/>
      <c r="AH20" s="1059"/>
      <c r="AI20" s="1059"/>
      <c r="AJ20" s="1060"/>
      <c r="AK20" s="1113"/>
      <c r="AL20" s="1114"/>
      <c r="AM20" s="1114"/>
      <c r="AN20" s="1114"/>
      <c r="AO20" s="1114"/>
      <c r="AP20" s="1114"/>
      <c r="AQ20" s="1114"/>
      <c r="AR20" s="1114"/>
      <c r="AS20" s="1114"/>
      <c r="AT20" s="1114"/>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39"/>
      <c r="BT20" s="1040"/>
      <c r="BU20" s="1040"/>
      <c r="BV20" s="1040"/>
      <c r="BW20" s="1040"/>
      <c r="BX20" s="1040"/>
      <c r="BY20" s="1040"/>
      <c r="BZ20" s="1040"/>
      <c r="CA20" s="1040"/>
      <c r="CB20" s="1040"/>
      <c r="CC20" s="1040"/>
      <c r="CD20" s="1040"/>
      <c r="CE20" s="1040"/>
      <c r="CF20" s="1040"/>
      <c r="CG20" s="1041"/>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07"/>
    </row>
    <row r="21" spans="1:131" s="208" customFormat="1" ht="26.25" customHeight="1" thickBot="1" x14ac:dyDescent="0.2">
      <c r="A21" s="214">
        <v>15</v>
      </c>
      <c r="B21" s="1062"/>
      <c r="C21" s="1063"/>
      <c r="D21" s="1063"/>
      <c r="E21" s="1063"/>
      <c r="F21" s="1063"/>
      <c r="G21" s="1063"/>
      <c r="H21" s="1063"/>
      <c r="I21" s="1063"/>
      <c r="J21" s="1063"/>
      <c r="K21" s="1063"/>
      <c r="L21" s="1063"/>
      <c r="M21" s="1063"/>
      <c r="N21" s="1063"/>
      <c r="O21" s="1063"/>
      <c r="P21" s="1064"/>
      <c r="Q21" s="1071"/>
      <c r="R21" s="1072"/>
      <c r="S21" s="1072"/>
      <c r="T21" s="1072"/>
      <c r="U21" s="1072"/>
      <c r="V21" s="1072"/>
      <c r="W21" s="1072"/>
      <c r="X21" s="1072"/>
      <c r="Y21" s="1072"/>
      <c r="Z21" s="1072"/>
      <c r="AA21" s="1072"/>
      <c r="AB21" s="1072"/>
      <c r="AC21" s="1072"/>
      <c r="AD21" s="1072"/>
      <c r="AE21" s="1073"/>
      <c r="AF21" s="1058"/>
      <c r="AG21" s="1059"/>
      <c r="AH21" s="1059"/>
      <c r="AI21" s="1059"/>
      <c r="AJ21" s="1060"/>
      <c r="AK21" s="1113"/>
      <c r="AL21" s="1114"/>
      <c r="AM21" s="1114"/>
      <c r="AN21" s="1114"/>
      <c r="AO21" s="1114"/>
      <c r="AP21" s="1114"/>
      <c r="AQ21" s="1114"/>
      <c r="AR21" s="1114"/>
      <c r="AS21" s="1114"/>
      <c r="AT21" s="1114"/>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39"/>
      <c r="BT21" s="1040"/>
      <c r="BU21" s="1040"/>
      <c r="BV21" s="1040"/>
      <c r="BW21" s="1040"/>
      <c r="BX21" s="1040"/>
      <c r="BY21" s="1040"/>
      <c r="BZ21" s="1040"/>
      <c r="CA21" s="1040"/>
      <c r="CB21" s="1040"/>
      <c r="CC21" s="1040"/>
      <c r="CD21" s="1040"/>
      <c r="CE21" s="1040"/>
      <c r="CF21" s="1040"/>
      <c r="CG21" s="1041"/>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07"/>
    </row>
    <row r="22" spans="1:131" s="208" customFormat="1" ht="26.25" customHeight="1" x14ac:dyDescent="0.15">
      <c r="A22" s="214">
        <v>16</v>
      </c>
      <c r="B22" s="1062"/>
      <c r="C22" s="1063"/>
      <c r="D22" s="1063"/>
      <c r="E22" s="1063"/>
      <c r="F22" s="1063"/>
      <c r="G22" s="1063"/>
      <c r="H22" s="1063"/>
      <c r="I22" s="1063"/>
      <c r="J22" s="1063"/>
      <c r="K22" s="1063"/>
      <c r="L22" s="1063"/>
      <c r="M22" s="1063"/>
      <c r="N22" s="1063"/>
      <c r="O22" s="1063"/>
      <c r="P22" s="1064"/>
      <c r="Q22" s="1106"/>
      <c r="R22" s="1107"/>
      <c r="S22" s="1107"/>
      <c r="T22" s="1107"/>
      <c r="U22" s="1107"/>
      <c r="V22" s="1107"/>
      <c r="W22" s="1107"/>
      <c r="X22" s="1107"/>
      <c r="Y22" s="1107"/>
      <c r="Z22" s="1107"/>
      <c r="AA22" s="1107"/>
      <c r="AB22" s="1107"/>
      <c r="AC22" s="1107"/>
      <c r="AD22" s="1107"/>
      <c r="AE22" s="1108"/>
      <c r="AF22" s="1058"/>
      <c r="AG22" s="1059"/>
      <c r="AH22" s="1059"/>
      <c r="AI22" s="1059"/>
      <c r="AJ22" s="1060"/>
      <c r="AK22" s="1109"/>
      <c r="AL22" s="1110"/>
      <c r="AM22" s="1110"/>
      <c r="AN22" s="1110"/>
      <c r="AO22" s="1110"/>
      <c r="AP22" s="1110"/>
      <c r="AQ22" s="1110"/>
      <c r="AR22" s="1110"/>
      <c r="AS22" s="1110"/>
      <c r="AT22" s="1110"/>
      <c r="AU22" s="1111"/>
      <c r="AV22" s="1111"/>
      <c r="AW22" s="1111"/>
      <c r="AX22" s="1111"/>
      <c r="AY22" s="1112"/>
      <c r="AZ22" s="1069" t="s">
        <v>368</v>
      </c>
      <c r="BA22" s="1069"/>
      <c r="BB22" s="1069"/>
      <c r="BC22" s="1069"/>
      <c r="BD22" s="1070"/>
      <c r="BE22" s="206"/>
      <c r="BF22" s="206"/>
      <c r="BG22" s="206"/>
      <c r="BH22" s="206"/>
      <c r="BI22" s="206"/>
      <c r="BJ22" s="206"/>
      <c r="BK22" s="206"/>
      <c r="BL22" s="206"/>
      <c r="BM22" s="206"/>
      <c r="BN22" s="206"/>
      <c r="BO22" s="206"/>
      <c r="BP22" s="206"/>
      <c r="BQ22" s="215">
        <v>16</v>
      </c>
      <c r="BR22" s="216"/>
      <c r="BS22" s="1039"/>
      <c r="BT22" s="1040"/>
      <c r="BU22" s="1040"/>
      <c r="BV22" s="1040"/>
      <c r="BW22" s="1040"/>
      <c r="BX22" s="1040"/>
      <c r="BY22" s="1040"/>
      <c r="BZ22" s="1040"/>
      <c r="CA22" s="1040"/>
      <c r="CB22" s="1040"/>
      <c r="CC22" s="1040"/>
      <c r="CD22" s="1040"/>
      <c r="CE22" s="1040"/>
      <c r="CF22" s="1040"/>
      <c r="CG22" s="1041"/>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07"/>
    </row>
    <row r="23" spans="1:131" s="208" customFormat="1" ht="26.25" customHeight="1" thickBot="1" x14ac:dyDescent="0.2">
      <c r="A23" s="217" t="s">
        <v>369</v>
      </c>
      <c r="B23" s="982" t="s">
        <v>370</v>
      </c>
      <c r="C23" s="983"/>
      <c r="D23" s="983"/>
      <c r="E23" s="983"/>
      <c r="F23" s="983"/>
      <c r="G23" s="983"/>
      <c r="H23" s="983"/>
      <c r="I23" s="983"/>
      <c r="J23" s="983"/>
      <c r="K23" s="983"/>
      <c r="L23" s="983"/>
      <c r="M23" s="983"/>
      <c r="N23" s="983"/>
      <c r="O23" s="983"/>
      <c r="P23" s="984"/>
      <c r="Q23" s="1094">
        <v>7838</v>
      </c>
      <c r="R23" s="1095"/>
      <c r="S23" s="1095"/>
      <c r="T23" s="1095"/>
      <c r="U23" s="1095"/>
      <c r="V23" s="1095">
        <v>7440</v>
      </c>
      <c r="W23" s="1095"/>
      <c r="X23" s="1095"/>
      <c r="Y23" s="1095"/>
      <c r="Z23" s="1095"/>
      <c r="AA23" s="1095">
        <v>398</v>
      </c>
      <c r="AB23" s="1095"/>
      <c r="AC23" s="1095"/>
      <c r="AD23" s="1095"/>
      <c r="AE23" s="1096"/>
      <c r="AF23" s="1097">
        <v>398</v>
      </c>
      <c r="AG23" s="1095"/>
      <c r="AH23" s="1095"/>
      <c r="AI23" s="1095"/>
      <c r="AJ23" s="1098"/>
      <c r="AK23" s="1099"/>
      <c r="AL23" s="1100"/>
      <c r="AM23" s="1100"/>
      <c r="AN23" s="1100"/>
      <c r="AO23" s="1100"/>
      <c r="AP23" s="1095">
        <v>6699</v>
      </c>
      <c r="AQ23" s="1095"/>
      <c r="AR23" s="1095"/>
      <c r="AS23" s="1095"/>
      <c r="AT23" s="1095"/>
      <c r="AU23" s="1101"/>
      <c r="AV23" s="1101"/>
      <c r="AW23" s="1101"/>
      <c r="AX23" s="1101"/>
      <c r="AY23" s="1102"/>
      <c r="AZ23" s="1103" t="s">
        <v>113</v>
      </c>
      <c r="BA23" s="1104"/>
      <c r="BB23" s="1104"/>
      <c r="BC23" s="1104"/>
      <c r="BD23" s="1105"/>
      <c r="BE23" s="206"/>
      <c r="BF23" s="206"/>
      <c r="BG23" s="206"/>
      <c r="BH23" s="206"/>
      <c r="BI23" s="206"/>
      <c r="BJ23" s="206"/>
      <c r="BK23" s="206"/>
      <c r="BL23" s="206"/>
      <c r="BM23" s="206"/>
      <c r="BN23" s="206"/>
      <c r="BO23" s="206"/>
      <c r="BP23" s="206"/>
      <c r="BQ23" s="215">
        <v>17</v>
      </c>
      <c r="BR23" s="216"/>
      <c r="BS23" s="1039"/>
      <c r="BT23" s="1040"/>
      <c r="BU23" s="1040"/>
      <c r="BV23" s="1040"/>
      <c r="BW23" s="1040"/>
      <c r="BX23" s="1040"/>
      <c r="BY23" s="1040"/>
      <c r="BZ23" s="1040"/>
      <c r="CA23" s="1040"/>
      <c r="CB23" s="1040"/>
      <c r="CC23" s="1040"/>
      <c r="CD23" s="1040"/>
      <c r="CE23" s="1040"/>
      <c r="CF23" s="1040"/>
      <c r="CG23" s="1041"/>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07"/>
    </row>
    <row r="24" spans="1:131" s="208" customFormat="1" ht="26.25" customHeight="1" x14ac:dyDescent="0.15">
      <c r="A24" s="1092" t="s">
        <v>371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39"/>
      <c r="BT24" s="1040"/>
      <c r="BU24" s="1040"/>
      <c r="BV24" s="1040"/>
      <c r="BW24" s="1040"/>
      <c r="BX24" s="1040"/>
      <c r="BY24" s="1040"/>
      <c r="BZ24" s="1040"/>
      <c r="CA24" s="1040"/>
      <c r="CB24" s="1040"/>
      <c r="CC24" s="1040"/>
      <c r="CD24" s="1040"/>
      <c r="CE24" s="1040"/>
      <c r="CF24" s="1040"/>
      <c r="CG24" s="1041"/>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07"/>
    </row>
    <row r="25" spans="1:131" s="200" customFormat="1" ht="26.25" customHeight="1" thickBot="1" x14ac:dyDescent="0.2">
      <c r="A25" s="1093" t="s">
        <v>372</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39"/>
      <c r="BT25" s="1040"/>
      <c r="BU25" s="1040"/>
      <c r="BV25" s="1040"/>
      <c r="BW25" s="1040"/>
      <c r="BX25" s="1040"/>
      <c r="BY25" s="1040"/>
      <c r="BZ25" s="1040"/>
      <c r="CA25" s="1040"/>
      <c r="CB25" s="1040"/>
      <c r="CC25" s="1040"/>
      <c r="CD25" s="1040"/>
      <c r="CE25" s="1040"/>
      <c r="CF25" s="1040"/>
      <c r="CG25" s="1041"/>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199"/>
    </row>
    <row r="26" spans="1:131" s="200" customFormat="1" ht="26.25" customHeight="1" x14ac:dyDescent="0.15">
      <c r="A26" s="1011" t="s">
        <v>350</v>
      </c>
      <c r="B26" s="1012"/>
      <c r="C26" s="1012"/>
      <c r="D26" s="1012"/>
      <c r="E26" s="1012"/>
      <c r="F26" s="1012"/>
      <c r="G26" s="1012"/>
      <c r="H26" s="1012"/>
      <c r="I26" s="1012"/>
      <c r="J26" s="1012"/>
      <c r="K26" s="1012"/>
      <c r="L26" s="1012"/>
      <c r="M26" s="1012"/>
      <c r="N26" s="1012"/>
      <c r="O26" s="1012"/>
      <c r="P26" s="1013"/>
      <c r="Q26" s="1017" t="s">
        <v>373</v>
      </c>
      <c r="R26" s="1018"/>
      <c r="S26" s="1018"/>
      <c r="T26" s="1018"/>
      <c r="U26" s="1019"/>
      <c r="V26" s="1017" t="s">
        <v>374</v>
      </c>
      <c r="W26" s="1018"/>
      <c r="X26" s="1018"/>
      <c r="Y26" s="1018"/>
      <c r="Z26" s="1019"/>
      <c r="AA26" s="1017" t="s">
        <v>375</v>
      </c>
      <c r="AB26" s="1018"/>
      <c r="AC26" s="1018"/>
      <c r="AD26" s="1018"/>
      <c r="AE26" s="1018"/>
      <c r="AF26" s="1088" t="s">
        <v>376</v>
      </c>
      <c r="AG26" s="1024"/>
      <c r="AH26" s="1024"/>
      <c r="AI26" s="1024"/>
      <c r="AJ26" s="1089"/>
      <c r="AK26" s="1018" t="s">
        <v>377</v>
      </c>
      <c r="AL26" s="1018"/>
      <c r="AM26" s="1018"/>
      <c r="AN26" s="1018"/>
      <c r="AO26" s="1019"/>
      <c r="AP26" s="1017" t="s">
        <v>378</v>
      </c>
      <c r="AQ26" s="1018"/>
      <c r="AR26" s="1018"/>
      <c r="AS26" s="1018"/>
      <c r="AT26" s="1019"/>
      <c r="AU26" s="1017" t="s">
        <v>379</v>
      </c>
      <c r="AV26" s="1018"/>
      <c r="AW26" s="1018"/>
      <c r="AX26" s="1018"/>
      <c r="AY26" s="1019"/>
      <c r="AZ26" s="1017" t="s">
        <v>380</v>
      </c>
      <c r="BA26" s="1018"/>
      <c r="BB26" s="1018"/>
      <c r="BC26" s="1018"/>
      <c r="BD26" s="1019"/>
      <c r="BE26" s="1017" t="s">
        <v>357</v>
      </c>
      <c r="BF26" s="1018"/>
      <c r="BG26" s="1018"/>
      <c r="BH26" s="1018"/>
      <c r="BI26" s="1037"/>
      <c r="BJ26" s="205"/>
      <c r="BK26" s="205"/>
      <c r="BL26" s="205"/>
      <c r="BM26" s="205"/>
      <c r="BN26" s="205"/>
      <c r="BO26" s="218"/>
      <c r="BP26" s="218"/>
      <c r="BQ26" s="215">
        <v>20</v>
      </c>
      <c r="BR26" s="216"/>
      <c r="BS26" s="1039"/>
      <c r="BT26" s="1040"/>
      <c r="BU26" s="1040"/>
      <c r="BV26" s="1040"/>
      <c r="BW26" s="1040"/>
      <c r="BX26" s="1040"/>
      <c r="BY26" s="1040"/>
      <c r="BZ26" s="1040"/>
      <c r="CA26" s="1040"/>
      <c r="CB26" s="1040"/>
      <c r="CC26" s="1040"/>
      <c r="CD26" s="1040"/>
      <c r="CE26" s="1040"/>
      <c r="CF26" s="1040"/>
      <c r="CG26" s="1041"/>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199"/>
    </row>
    <row r="27" spans="1:131" s="200" customFormat="1" ht="26.25" customHeight="1" thickBot="1" x14ac:dyDescent="0.2">
      <c r="A27" s="1014"/>
      <c r="B27" s="1015"/>
      <c r="C27" s="1015"/>
      <c r="D27" s="1015"/>
      <c r="E27" s="1015"/>
      <c r="F27" s="1015"/>
      <c r="G27" s="1015"/>
      <c r="H27" s="1015"/>
      <c r="I27" s="1015"/>
      <c r="J27" s="1015"/>
      <c r="K27" s="1015"/>
      <c r="L27" s="1015"/>
      <c r="M27" s="1015"/>
      <c r="N27" s="1015"/>
      <c r="O27" s="1015"/>
      <c r="P27" s="1016"/>
      <c r="Q27" s="1020"/>
      <c r="R27" s="1021"/>
      <c r="S27" s="1021"/>
      <c r="T27" s="1021"/>
      <c r="U27" s="1022"/>
      <c r="V27" s="1020"/>
      <c r="W27" s="1021"/>
      <c r="X27" s="1021"/>
      <c r="Y27" s="1021"/>
      <c r="Z27" s="1022"/>
      <c r="AA27" s="1020"/>
      <c r="AB27" s="1021"/>
      <c r="AC27" s="1021"/>
      <c r="AD27" s="1021"/>
      <c r="AE27" s="1021"/>
      <c r="AF27" s="1090"/>
      <c r="AG27" s="1027"/>
      <c r="AH27" s="1027"/>
      <c r="AI27" s="1027"/>
      <c r="AJ27" s="1091"/>
      <c r="AK27" s="1021"/>
      <c r="AL27" s="1021"/>
      <c r="AM27" s="1021"/>
      <c r="AN27" s="1021"/>
      <c r="AO27" s="1022"/>
      <c r="AP27" s="1020"/>
      <c r="AQ27" s="1021"/>
      <c r="AR27" s="1021"/>
      <c r="AS27" s="1021"/>
      <c r="AT27" s="1022"/>
      <c r="AU27" s="1020"/>
      <c r="AV27" s="1021"/>
      <c r="AW27" s="1021"/>
      <c r="AX27" s="1021"/>
      <c r="AY27" s="1022"/>
      <c r="AZ27" s="1020"/>
      <c r="BA27" s="1021"/>
      <c r="BB27" s="1021"/>
      <c r="BC27" s="1021"/>
      <c r="BD27" s="1022"/>
      <c r="BE27" s="1020"/>
      <c r="BF27" s="1021"/>
      <c r="BG27" s="1021"/>
      <c r="BH27" s="1021"/>
      <c r="BI27" s="1038"/>
      <c r="BJ27" s="205"/>
      <c r="BK27" s="205"/>
      <c r="BL27" s="205"/>
      <c r="BM27" s="205"/>
      <c r="BN27" s="205"/>
      <c r="BO27" s="218"/>
      <c r="BP27" s="218"/>
      <c r="BQ27" s="215">
        <v>21</v>
      </c>
      <c r="BR27" s="216"/>
      <c r="BS27" s="1039"/>
      <c r="BT27" s="1040"/>
      <c r="BU27" s="1040"/>
      <c r="BV27" s="1040"/>
      <c r="BW27" s="1040"/>
      <c r="BX27" s="1040"/>
      <c r="BY27" s="1040"/>
      <c r="BZ27" s="1040"/>
      <c r="CA27" s="1040"/>
      <c r="CB27" s="1040"/>
      <c r="CC27" s="1040"/>
      <c r="CD27" s="1040"/>
      <c r="CE27" s="1040"/>
      <c r="CF27" s="1040"/>
      <c r="CG27" s="1041"/>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199"/>
    </row>
    <row r="28" spans="1:131" s="200" customFormat="1" ht="26.25" customHeight="1" thickTop="1" x14ac:dyDescent="0.15">
      <c r="A28" s="219">
        <v>1</v>
      </c>
      <c r="B28" s="1075" t="s">
        <v>381</v>
      </c>
      <c r="C28" s="1076"/>
      <c r="D28" s="1076"/>
      <c r="E28" s="1076"/>
      <c r="F28" s="1076"/>
      <c r="G28" s="1076"/>
      <c r="H28" s="1076"/>
      <c r="I28" s="1076"/>
      <c r="J28" s="1076"/>
      <c r="K28" s="1076"/>
      <c r="L28" s="1076"/>
      <c r="M28" s="1076"/>
      <c r="N28" s="1076"/>
      <c r="O28" s="1076"/>
      <c r="P28" s="1077"/>
      <c r="Q28" s="1078">
        <v>3392</v>
      </c>
      <c r="R28" s="1079"/>
      <c r="S28" s="1079"/>
      <c r="T28" s="1079"/>
      <c r="U28" s="1079"/>
      <c r="V28" s="1079">
        <v>3318</v>
      </c>
      <c r="W28" s="1079"/>
      <c r="X28" s="1079"/>
      <c r="Y28" s="1079"/>
      <c r="Z28" s="1079"/>
      <c r="AA28" s="1079">
        <v>74</v>
      </c>
      <c r="AB28" s="1079"/>
      <c r="AC28" s="1079"/>
      <c r="AD28" s="1079"/>
      <c r="AE28" s="1080"/>
      <c r="AF28" s="1081">
        <v>74</v>
      </c>
      <c r="AG28" s="1079"/>
      <c r="AH28" s="1079"/>
      <c r="AI28" s="1079"/>
      <c r="AJ28" s="1082"/>
      <c r="AK28" s="1083">
        <v>225</v>
      </c>
      <c r="AL28" s="1084"/>
      <c r="AM28" s="1084"/>
      <c r="AN28" s="1084"/>
      <c r="AO28" s="1084"/>
      <c r="AP28" s="1084" t="s">
        <v>535</v>
      </c>
      <c r="AQ28" s="1084"/>
      <c r="AR28" s="1084"/>
      <c r="AS28" s="1084"/>
      <c r="AT28" s="1084"/>
      <c r="AU28" s="1084" t="s">
        <v>535</v>
      </c>
      <c r="AV28" s="1084"/>
      <c r="AW28" s="1084"/>
      <c r="AX28" s="1084"/>
      <c r="AY28" s="1084"/>
      <c r="AZ28" s="1085" t="s">
        <v>535</v>
      </c>
      <c r="BA28" s="1085"/>
      <c r="BB28" s="1085"/>
      <c r="BC28" s="1085"/>
      <c r="BD28" s="1085"/>
      <c r="BE28" s="1086"/>
      <c r="BF28" s="1086"/>
      <c r="BG28" s="1086"/>
      <c r="BH28" s="1086"/>
      <c r="BI28" s="1087"/>
      <c r="BJ28" s="205"/>
      <c r="BK28" s="205"/>
      <c r="BL28" s="205"/>
      <c r="BM28" s="205"/>
      <c r="BN28" s="205"/>
      <c r="BO28" s="218"/>
      <c r="BP28" s="218"/>
      <c r="BQ28" s="215">
        <v>22</v>
      </c>
      <c r="BR28" s="216"/>
      <c r="BS28" s="1039"/>
      <c r="BT28" s="1040"/>
      <c r="BU28" s="1040"/>
      <c r="BV28" s="1040"/>
      <c r="BW28" s="1040"/>
      <c r="BX28" s="1040"/>
      <c r="BY28" s="1040"/>
      <c r="BZ28" s="1040"/>
      <c r="CA28" s="1040"/>
      <c r="CB28" s="1040"/>
      <c r="CC28" s="1040"/>
      <c r="CD28" s="1040"/>
      <c r="CE28" s="1040"/>
      <c r="CF28" s="1040"/>
      <c r="CG28" s="1041"/>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199"/>
    </row>
    <row r="29" spans="1:131" s="200" customFormat="1" ht="26.25" customHeight="1" x14ac:dyDescent="0.15">
      <c r="A29" s="219">
        <v>2</v>
      </c>
      <c r="B29" s="1062" t="s">
        <v>382</v>
      </c>
      <c r="C29" s="1063"/>
      <c r="D29" s="1063"/>
      <c r="E29" s="1063"/>
      <c r="F29" s="1063"/>
      <c r="G29" s="1063"/>
      <c r="H29" s="1063"/>
      <c r="I29" s="1063"/>
      <c r="J29" s="1063"/>
      <c r="K29" s="1063"/>
      <c r="L29" s="1063"/>
      <c r="M29" s="1063"/>
      <c r="N29" s="1063"/>
      <c r="O29" s="1063"/>
      <c r="P29" s="1064"/>
      <c r="Q29" s="1071">
        <v>1932</v>
      </c>
      <c r="R29" s="1072"/>
      <c r="S29" s="1072"/>
      <c r="T29" s="1072"/>
      <c r="U29" s="1072"/>
      <c r="V29" s="1072">
        <v>1808</v>
      </c>
      <c r="W29" s="1072"/>
      <c r="X29" s="1072"/>
      <c r="Y29" s="1072"/>
      <c r="Z29" s="1072"/>
      <c r="AA29" s="1072">
        <v>124</v>
      </c>
      <c r="AB29" s="1072"/>
      <c r="AC29" s="1072"/>
      <c r="AD29" s="1072"/>
      <c r="AE29" s="1073"/>
      <c r="AF29" s="1058">
        <v>124</v>
      </c>
      <c r="AG29" s="1059"/>
      <c r="AH29" s="1059"/>
      <c r="AI29" s="1059"/>
      <c r="AJ29" s="1060"/>
      <c r="AK29" s="1009">
        <v>271</v>
      </c>
      <c r="AL29" s="1004"/>
      <c r="AM29" s="1004"/>
      <c r="AN29" s="1004"/>
      <c r="AO29" s="1004"/>
      <c r="AP29" s="1004" t="s">
        <v>535</v>
      </c>
      <c r="AQ29" s="1004"/>
      <c r="AR29" s="1004"/>
      <c r="AS29" s="1004"/>
      <c r="AT29" s="1004"/>
      <c r="AU29" s="1004" t="s">
        <v>536</v>
      </c>
      <c r="AV29" s="1004"/>
      <c r="AW29" s="1004"/>
      <c r="AX29" s="1004"/>
      <c r="AY29" s="1004"/>
      <c r="AZ29" s="1074" t="s">
        <v>536</v>
      </c>
      <c r="BA29" s="1074"/>
      <c r="BB29" s="1074"/>
      <c r="BC29" s="1074"/>
      <c r="BD29" s="1074"/>
      <c r="BE29" s="1066"/>
      <c r="BF29" s="1066"/>
      <c r="BG29" s="1066"/>
      <c r="BH29" s="1066"/>
      <c r="BI29" s="1067"/>
      <c r="BJ29" s="205"/>
      <c r="BK29" s="205"/>
      <c r="BL29" s="205"/>
      <c r="BM29" s="205"/>
      <c r="BN29" s="205"/>
      <c r="BO29" s="218"/>
      <c r="BP29" s="218"/>
      <c r="BQ29" s="215">
        <v>23</v>
      </c>
      <c r="BR29" s="216"/>
      <c r="BS29" s="1039"/>
      <c r="BT29" s="1040"/>
      <c r="BU29" s="1040"/>
      <c r="BV29" s="1040"/>
      <c r="BW29" s="1040"/>
      <c r="BX29" s="1040"/>
      <c r="BY29" s="1040"/>
      <c r="BZ29" s="1040"/>
      <c r="CA29" s="1040"/>
      <c r="CB29" s="1040"/>
      <c r="CC29" s="1040"/>
      <c r="CD29" s="1040"/>
      <c r="CE29" s="1040"/>
      <c r="CF29" s="1040"/>
      <c r="CG29" s="1041"/>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199"/>
    </row>
    <row r="30" spans="1:131" s="200" customFormat="1" ht="26.25" customHeight="1" x14ac:dyDescent="0.15">
      <c r="A30" s="219">
        <v>3</v>
      </c>
      <c r="B30" s="1062" t="s">
        <v>383</v>
      </c>
      <c r="C30" s="1063"/>
      <c r="D30" s="1063"/>
      <c r="E30" s="1063"/>
      <c r="F30" s="1063"/>
      <c r="G30" s="1063"/>
      <c r="H30" s="1063"/>
      <c r="I30" s="1063"/>
      <c r="J30" s="1063"/>
      <c r="K30" s="1063"/>
      <c r="L30" s="1063"/>
      <c r="M30" s="1063"/>
      <c r="N30" s="1063"/>
      <c r="O30" s="1063"/>
      <c r="P30" s="1064"/>
      <c r="Q30" s="1071">
        <v>244</v>
      </c>
      <c r="R30" s="1072"/>
      <c r="S30" s="1072"/>
      <c r="T30" s="1072"/>
      <c r="U30" s="1072"/>
      <c r="V30" s="1072">
        <v>242</v>
      </c>
      <c r="W30" s="1072"/>
      <c r="X30" s="1072"/>
      <c r="Y30" s="1072"/>
      <c r="Z30" s="1072"/>
      <c r="AA30" s="1072">
        <v>2</v>
      </c>
      <c r="AB30" s="1072"/>
      <c r="AC30" s="1072"/>
      <c r="AD30" s="1072"/>
      <c r="AE30" s="1073"/>
      <c r="AF30" s="1058">
        <v>2</v>
      </c>
      <c r="AG30" s="1059"/>
      <c r="AH30" s="1059"/>
      <c r="AI30" s="1059"/>
      <c r="AJ30" s="1060"/>
      <c r="AK30" s="1009">
        <v>70</v>
      </c>
      <c r="AL30" s="1004"/>
      <c r="AM30" s="1004"/>
      <c r="AN30" s="1004"/>
      <c r="AO30" s="1004"/>
      <c r="AP30" s="1004" t="s">
        <v>535</v>
      </c>
      <c r="AQ30" s="1004"/>
      <c r="AR30" s="1004"/>
      <c r="AS30" s="1004"/>
      <c r="AT30" s="1004"/>
      <c r="AU30" s="1004" t="s">
        <v>536</v>
      </c>
      <c r="AV30" s="1004"/>
      <c r="AW30" s="1004"/>
      <c r="AX30" s="1004"/>
      <c r="AY30" s="1004"/>
      <c r="AZ30" s="1074" t="s">
        <v>536</v>
      </c>
      <c r="BA30" s="1074"/>
      <c r="BB30" s="1074"/>
      <c r="BC30" s="1074"/>
      <c r="BD30" s="1074"/>
      <c r="BE30" s="1066"/>
      <c r="BF30" s="1066"/>
      <c r="BG30" s="1066"/>
      <c r="BH30" s="1066"/>
      <c r="BI30" s="1067"/>
      <c r="BJ30" s="205"/>
      <c r="BK30" s="205"/>
      <c r="BL30" s="205"/>
      <c r="BM30" s="205"/>
      <c r="BN30" s="205"/>
      <c r="BO30" s="218"/>
      <c r="BP30" s="218"/>
      <c r="BQ30" s="215">
        <v>24</v>
      </c>
      <c r="BR30" s="216"/>
      <c r="BS30" s="1039"/>
      <c r="BT30" s="1040"/>
      <c r="BU30" s="1040"/>
      <c r="BV30" s="1040"/>
      <c r="BW30" s="1040"/>
      <c r="BX30" s="1040"/>
      <c r="BY30" s="1040"/>
      <c r="BZ30" s="1040"/>
      <c r="CA30" s="1040"/>
      <c r="CB30" s="1040"/>
      <c r="CC30" s="1040"/>
      <c r="CD30" s="1040"/>
      <c r="CE30" s="1040"/>
      <c r="CF30" s="1040"/>
      <c r="CG30" s="1041"/>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199"/>
    </row>
    <row r="31" spans="1:131" s="200" customFormat="1" ht="26.25" customHeight="1" x14ac:dyDescent="0.15">
      <c r="A31" s="219">
        <v>4</v>
      </c>
      <c r="B31" s="1062" t="s">
        <v>384</v>
      </c>
      <c r="C31" s="1063"/>
      <c r="D31" s="1063"/>
      <c r="E31" s="1063"/>
      <c r="F31" s="1063"/>
      <c r="G31" s="1063"/>
      <c r="H31" s="1063"/>
      <c r="I31" s="1063"/>
      <c r="J31" s="1063"/>
      <c r="K31" s="1063"/>
      <c r="L31" s="1063"/>
      <c r="M31" s="1063"/>
      <c r="N31" s="1063"/>
      <c r="O31" s="1063"/>
      <c r="P31" s="1064"/>
      <c r="Q31" s="1071">
        <v>109</v>
      </c>
      <c r="R31" s="1072"/>
      <c r="S31" s="1072"/>
      <c r="T31" s="1072"/>
      <c r="U31" s="1072"/>
      <c r="V31" s="1072">
        <v>95</v>
      </c>
      <c r="W31" s="1072"/>
      <c r="X31" s="1072"/>
      <c r="Y31" s="1072"/>
      <c r="Z31" s="1072"/>
      <c r="AA31" s="1072">
        <v>14</v>
      </c>
      <c r="AB31" s="1072"/>
      <c r="AC31" s="1072"/>
      <c r="AD31" s="1072"/>
      <c r="AE31" s="1073"/>
      <c r="AF31" s="1058">
        <v>14</v>
      </c>
      <c r="AG31" s="1059"/>
      <c r="AH31" s="1059"/>
      <c r="AI31" s="1059"/>
      <c r="AJ31" s="1060"/>
      <c r="AK31" s="1009" t="s">
        <v>535</v>
      </c>
      <c r="AL31" s="1004"/>
      <c r="AM31" s="1004"/>
      <c r="AN31" s="1004"/>
      <c r="AO31" s="1004"/>
      <c r="AP31" s="1004">
        <v>142</v>
      </c>
      <c r="AQ31" s="1004"/>
      <c r="AR31" s="1004"/>
      <c r="AS31" s="1004"/>
      <c r="AT31" s="1004"/>
      <c r="AU31" s="1004" t="s">
        <v>536</v>
      </c>
      <c r="AV31" s="1004"/>
      <c r="AW31" s="1004"/>
      <c r="AX31" s="1004"/>
      <c r="AY31" s="1004"/>
      <c r="AZ31" s="1074" t="s">
        <v>536</v>
      </c>
      <c r="BA31" s="1074"/>
      <c r="BB31" s="1074"/>
      <c r="BC31" s="1074"/>
      <c r="BD31" s="1074"/>
      <c r="BE31" s="1066"/>
      <c r="BF31" s="1066"/>
      <c r="BG31" s="1066"/>
      <c r="BH31" s="1066"/>
      <c r="BI31" s="1067"/>
      <c r="BJ31" s="205"/>
      <c r="BK31" s="205"/>
      <c r="BL31" s="205"/>
      <c r="BM31" s="205"/>
      <c r="BN31" s="205"/>
      <c r="BO31" s="218"/>
      <c r="BP31" s="218"/>
      <c r="BQ31" s="215">
        <v>25</v>
      </c>
      <c r="BR31" s="216"/>
      <c r="BS31" s="1039"/>
      <c r="BT31" s="1040"/>
      <c r="BU31" s="1040"/>
      <c r="BV31" s="1040"/>
      <c r="BW31" s="1040"/>
      <c r="BX31" s="1040"/>
      <c r="BY31" s="1040"/>
      <c r="BZ31" s="1040"/>
      <c r="CA31" s="1040"/>
      <c r="CB31" s="1040"/>
      <c r="CC31" s="1040"/>
      <c r="CD31" s="1040"/>
      <c r="CE31" s="1040"/>
      <c r="CF31" s="1040"/>
      <c r="CG31" s="1041"/>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199"/>
    </row>
    <row r="32" spans="1:131" s="200" customFormat="1" ht="26.25" customHeight="1" x14ac:dyDescent="0.15">
      <c r="A32" s="219">
        <v>5</v>
      </c>
      <c r="B32" s="1062" t="s">
        <v>385</v>
      </c>
      <c r="C32" s="1063"/>
      <c r="D32" s="1063"/>
      <c r="E32" s="1063"/>
      <c r="F32" s="1063"/>
      <c r="G32" s="1063"/>
      <c r="H32" s="1063"/>
      <c r="I32" s="1063"/>
      <c r="J32" s="1063"/>
      <c r="K32" s="1063"/>
      <c r="L32" s="1063"/>
      <c r="M32" s="1063"/>
      <c r="N32" s="1063"/>
      <c r="O32" s="1063"/>
      <c r="P32" s="1064"/>
      <c r="Q32" s="1071">
        <v>749</v>
      </c>
      <c r="R32" s="1072"/>
      <c r="S32" s="1072"/>
      <c r="T32" s="1072"/>
      <c r="U32" s="1072"/>
      <c r="V32" s="1072">
        <v>748</v>
      </c>
      <c r="W32" s="1072"/>
      <c r="X32" s="1072"/>
      <c r="Y32" s="1072"/>
      <c r="Z32" s="1072"/>
      <c r="AA32" s="1072">
        <v>1</v>
      </c>
      <c r="AB32" s="1072"/>
      <c r="AC32" s="1072"/>
      <c r="AD32" s="1072"/>
      <c r="AE32" s="1073"/>
      <c r="AF32" s="1058">
        <v>1</v>
      </c>
      <c r="AG32" s="1059"/>
      <c r="AH32" s="1059"/>
      <c r="AI32" s="1059"/>
      <c r="AJ32" s="1060"/>
      <c r="AK32" s="1009" t="s">
        <v>543</v>
      </c>
      <c r="AL32" s="1004"/>
      <c r="AM32" s="1004"/>
      <c r="AN32" s="1004"/>
      <c r="AO32" s="1004"/>
      <c r="AP32" s="1004">
        <v>1926</v>
      </c>
      <c r="AQ32" s="1004"/>
      <c r="AR32" s="1004"/>
      <c r="AS32" s="1004"/>
      <c r="AT32" s="1004"/>
      <c r="AU32" s="1004">
        <v>237</v>
      </c>
      <c r="AV32" s="1004"/>
      <c r="AW32" s="1004"/>
      <c r="AX32" s="1004"/>
      <c r="AY32" s="1004"/>
      <c r="AZ32" s="1074" t="s">
        <v>535</v>
      </c>
      <c r="BA32" s="1074"/>
      <c r="BB32" s="1074"/>
      <c r="BC32" s="1074"/>
      <c r="BD32" s="1074"/>
      <c r="BE32" s="1066" t="s">
        <v>386</v>
      </c>
      <c r="BF32" s="1066"/>
      <c r="BG32" s="1066"/>
      <c r="BH32" s="1066"/>
      <c r="BI32" s="1067"/>
      <c r="BJ32" s="205"/>
      <c r="BK32" s="205"/>
      <c r="BL32" s="205"/>
      <c r="BM32" s="205"/>
      <c r="BN32" s="205"/>
      <c r="BO32" s="218"/>
      <c r="BP32" s="218"/>
      <c r="BQ32" s="215">
        <v>26</v>
      </c>
      <c r="BR32" s="216"/>
      <c r="BS32" s="1039"/>
      <c r="BT32" s="1040"/>
      <c r="BU32" s="1040"/>
      <c r="BV32" s="1040"/>
      <c r="BW32" s="1040"/>
      <c r="BX32" s="1040"/>
      <c r="BY32" s="1040"/>
      <c r="BZ32" s="1040"/>
      <c r="CA32" s="1040"/>
      <c r="CB32" s="1040"/>
      <c r="CC32" s="1040"/>
      <c r="CD32" s="1040"/>
      <c r="CE32" s="1040"/>
      <c r="CF32" s="1040"/>
      <c r="CG32" s="1041"/>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199"/>
    </row>
    <row r="33" spans="1:131" s="200" customFormat="1" ht="26.25" customHeight="1" x14ac:dyDescent="0.15">
      <c r="A33" s="219">
        <v>6</v>
      </c>
      <c r="B33" s="1062" t="s">
        <v>387</v>
      </c>
      <c r="C33" s="1063"/>
      <c r="D33" s="1063"/>
      <c r="E33" s="1063"/>
      <c r="F33" s="1063"/>
      <c r="G33" s="1063"/>
      <c r="H33" s="1063"/>
      <c r="I33" s="1063"/>
      <c r="J33" s="1063"/>
      <c r="K33" s="1063"/>
      <c r="L33" s="1063"/>
      <c r="M33" s="1063"/>
      <c r="N33" s="1063"/>
      <c r="O33" s="1063"/>
      <c r="P33" s="1064"/>
      <c r="Q33" s="1071">
        <v>88</v>
      </c>
      <c r="R33" s="1072"/>
      <c r="S33" s="1072"/>
      <c r="T33" s="1072"/>
      <c r="U33" s="1072"/>
      <c r="V33" s="1072">
        <v>77</v>
      </c>
      <c r="W33" s="1072"/>
      <c r="X33" s="1072"/>
      <c r="Y33" s="1072"/>
      <c r="Z33" s="1072"/>
      <c r="AA33" s="1072">
        <v>11</v>
      </c>
      <c r="AB33" s="1072"/>
      <c r="AC33" s="1072"/>
      <c r="AD33" s="1072"/>
      <c r="AE33" s="1073"/>
      <c r="AF33" s="1058">
        <v>11</v>
      </c>
      <c r="AG33" s="1059"/>
      <c r="AH33" s="1059"/>
      <c r="AI33" s="1059"/>
      <c r="AJ33" s="1060"/>
      <c r="AK33" s="1009">
        <v>46</v>
      </c>
      <c r="AL33" s="1004"/>
      <c r="AM33" s="1004"/>
      <c r="AN33" s="1004"/>
      <c r="AO33" s="1004"/>
      <c r="AP33" s="1004">
        <v>301</v>
      </c>
      <c r="AQ33" s="1004"/>
      <c r="AR33" s="1004"/>
      <c r="AS33" s="1004"/>
      <c r="AT33" s="1004"/>
      <c r="AU33" s="1004">
        <v>301</v>
      </c>
      <c r="AV33" s="1004"/>
      <c r="AW33" s="1004"/>
      <c r="AX33" s="1004"/>
      <c r="AY33" s="1004"/>
      <c r="AZ33" s="1074" t="s">
        <v>535</v>
      </c>
      <c r="BA33" s="1074"/>
      <c r="BB33" s="1074"/>
      <c r="BC33" s="1074"/>
      <c r="BD33" s="1074"/>
      <c r="BE33" s="1066" t="s">
        <v>388</v>
      </c>
      <c r="BF33" s="1066"/>
      <c r="BG33" s="1066"/>
      <c r="BH33" s="1066"/>
      <c r="BI33" s="1067"/>
      <c r="BJ33" s="205"/>
      <c r="BK33" s="205"/>
      <c r="BL33" s="205"/>
      <c r="BM33" s="205"/>
      <c r="BN33" s="205"/>
      <c r="BO33" s="218"/>
      <c r="BP33" s="218"/>
      <c r="BQ33" s="215">
        <v>27</v>
      </c>
      <c r="BR33" s="216"/>
      <c r="BS33" s="1039"/>
      <c r="BT33" s="1040"/>
      <c r="BU33" s="1040"/>
      <c r="BV33" s="1040"/>
      <c r="BW33" s="1040"/>
      <c r="BX33" s="1040"/>
      <c r="BY33" s="1040"/>
      <c r="BZ33" s="1040"/>
      <c r="CA33" s="1040"/>
      <c r="CB33" s="1040"/>
      <c r="CC33" s="1040"/>
      <c r="CD33" s="1040"/>
      <c r="CE33" s="1040"/>
      <c r="CF33" s="1040"/>
      <c r="CG33" s="1041"/>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199"/>
    </row>
    <row r="34" spans="1:131" s="200" customFormat="1" ht="26.25" customHeight="1" x14ac:dyDescent="0.15">
      <c r="A34" s="219">
        <v>7</v>
      </c>
      <c r="B34" s="1062"/>
      <c r="C34" s="1063"/>
      <c r="D34" s="1063"/>
      <c r="E34" s="1063"/>
      <c r="F34" s="1063"/>
      <c r="G34" s="1063"/>
      <c r="H34" s="1063"/>
      <c r="I34" s="1063"/>
      <c r="J34" s="1063"/>
      <c r="K34" s="1063"/>
      <c r="L34" s="1063"/>
      <c r="M34" s="1063"/>
      <c r="N34" s="1063"/>
      <c r="O34" s="1063"/>
      <c r="P34" s="1064"/>
      <c r="Q34" s="1071"/>
      <c r="R34" s="1072"/>
      <c r="S34" s="1072"/>
      <c r="T34" s="1072"/>
      <c r="U34" s="1072"/>
      <c r="V34" s="1072"/>
      <c r="W34" s="1072"/>
      <c r="X34" s="1072"/>
      <c r="Y34" s="1072"/>
      <c r="Z34" s="1072"/>
      <c r="AA34" s="1072"/>
      <c r="AB34" s="1072"/>
      <c r="AC34" s="1072"/>
      <c r="AD34" s="1072"/>
      <c r="AE34" s="1073"/>
      <c r="AF34" s="1058"/>
      <c r="AG34" s="1059"/>
      <c r="AH34" s="1059"/>
      <c r="AI34" s="1059"/>
      <c r="AJ34" s="1060"/>
      <c r="AK34" s="1009"/>
      <c r="AL34" s="1004"/>
      <c r="AM34" s="1004"/>
      <c r="AN34" s="1004"/>
      <c r="AO34" s="1004"/>
      <c r="AP34" s="1004"/>
      <c r="AQ34" s="1004"/>
      <c r="AR34" s="1004"/>
      <c r="AS34" s="1004"/>
      <c r="AT34" s="1004"/>
      <c r="AU34" s="1004"/>
      <c r="AV34" s="1004"/>
      <c r="AW34" s="1004"/>
      <c r="AX34" s="1004"/>
      <c r="AY34" s="1004"/>
      <c r="AZ34" s="1074"/>
      <c r="BA34" s="1074"/>
      <c r="BB34" s="1074"/>
      <c r="BC34" s="1074"/>
      <c r="BD34" s="1074"/>
      <c r="BE34" s="1066"/>
      <c r="BF34" s="1066"/>
      <c r="BG34" s="1066"/>
      <c r="BH34" s="1066"/>
      <c r="BI34" s="1067"/>
      <c r="BJ34" s="205"/>
      <c r="BK34" s="205"/>
      <c r="BL34" s="205"/>
      <c r="BM34" s="205"/>
      <c r="BN34" s="205"/>
      <c r="BO34" s="218"/>
      <c r="BP34" s="218"/>
      <c r="BQ34" s="215">
        <v>28</v>
      </c>
      <c r="BR34" s="216"/>
      <c r="BS34" s="1039"/>
      <c r="BT34" s="1040"/>
      <c r="BU34" s="1040"/>
      <c r="BV34" s="1040"/>
      <c r="BW34" s="1040"/>
      <c r="BX34" s="1040"/>
      <c r="BY34" s="1040"/>
      <c r="BZ34" s="1040"/>
      <c r="CA34" s="1040"/>
      <c r="CB34" s="1040"/>
      <c r="CC34" s="1040"/>
      <c r="CD34" s="1040"/>
      <c r="CE34" s="1040"/>
      <c r="CF34" s="1040"/>
      <c r="CG34" s="1041"/>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199"/>
    </row>
    <row r="35" spans="1:131" s="200" customFormat="1" ht="26.25" customHeight="1" x14ac:dyDescent="0.15">
      <c r="A35" s="219">
        <v>8</v>
      </c>
      <c r="B35" s="1062"/>
      <c r="C35" s="1063"/>
      <c r="D35" s="1063"/>
      <c r="E35" s="1063"/>
      <c r="F35" s="1063"/>
      <c r="G35" s="1063"/>
      <c r="H35" s="1063"/>
      <c r="I35" s="1063"/>
      <c r="J35" s="1063"/>
      <c r="K35" s="1063"/>
      <c r="L35" s="1063"/>
      <c r="M35" s="1063"/>
      <c r="N35" s="1063"/>
      <c r="O35" s="1063"/>
      <c r="P35" s="1064"/>
      <c r="Q35" s="1071"/>
      <c r="R35" s="1072"/>
      <c r="S35" s="1072"/>
      <c r="T35" s="1072"/>
      <c r="U35" s="1072"/>
      <c r="V35" s="1072"/>
      <c r="W35" s="1072"/>
      <c r="X35" s="1072"/>
      <c r="Y35" s="1072"/>
      <c r="Z35" s="1072"/>
      <c r="AA35" s="1072"/>
      <c r="AB35" s="1072"/>
      <c r="AC35" s="1072"/>
      <c r="AD35" s="1072"/>
      <c r="AE35" s="1073"/>
      <c r="AF35" s="1058"/>
      <c r="AG35" s="1059"/>
      <c r="AH35" s="1059"/>
      <c r="AI35" s="1059"/>
      <c r="AJ35" s="1060"/>
      <c r="AK35" s="1009"/>
      <c r="AL35" s="1004"/>
      <c r="AM35" s="1004"/>
      <c r="AN35" s="1004"/>
      <c r="AO35" s="1004"/>
      <c r="AP35" s="1004"/>
      <c r="AQ35" s="1004"/>
      <c r="AR35" s="1004"/>
      <c r="AS35" s="1004"/>
      <c r="AT35" s="1004"/>
      <c r="AU35" s="1004"/>
      <c r="AV35" s="1004"/>
      <c r="AW35" s="1004"/>
      <c r="AX35" s="1004"/>
      <c r="AY35" s="1004"/>
      <c r="AZ35" s="1074"/>
      <c r="BA35" s="1074"/>
      <c r="BB35" s="1074"/>
      <c r="BC35" s="1074"/>
      <c r="BD35" s="1074"/>
      <c r="BE35" s="1066"/>
      <c r="BF35" s="1066"/>
      <c r="BG35" s="1066"/>
      <c r="BH35" s="1066"/>
      <c r="BI35" s="1067"/>
      <c r="BJ35" s="205"/>
      <c r="BK35" s="205"/>
      <c r="BL35" s="205"/>
      <c r="BM35" s="205"/>
      <c r="BN35" s="205"/>
      <c r="BO35" s="218"/>
      <c r="BP35" s="218"/>
      <c r="BQ35" s="215">
        <v>29</v>
      </c>
      <c r="BR35" s="216"/>
      <c r="BS35" s="1039"/>
      <c r="BT35" s="1040"/>
      <c r="BU35" s="1040"/>
      <c r="BV35" s="1040"/>
      <c r="BW35" s="1040"/>
      <c r="BX35" s="1040"/>
      <c r="BY35" s="1040"/>
      <c r="BZ35" s="1040"/>
      <c r="CA35" s="1040"/>
      <c r="CB35" s="1040"/>
      <c r="CC35" s="1040"/>
      <c r="CD35" s="1040"/>
      <c r="CE35" s="1040"/>
      <c r="CF35" s="1040"/>
      <c r="CG35" s="1041"/>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199"/>
    </row>
    <row r="36" spans="1:131" s="200" customFormat="1" ht="26.25" customHeight="1" x14ac:dyDescent="0.15">
      <c r="A36" s="219">
        <v>9</v>
      </c>
      <c r="B36" s="1062"/>
      <c r="C36" s="1063"/>
      <c r="D36" s="1063"/>
      <c r="E36" s="1063"/>
      <c r="F36" s="1063"/>
      <c r="G36" s="1063"/>
      <c r="H36" s="1063"/>
      <c r="I36" s="1063"/>
      <c r="J36" s="1063"/>
      <c r="K36" s="1063"/>
      <c r="L36" s="1063"/>
      <c r="M36" s="1063"/>
      <c r="N36" s="1063"/>
      <c r="O36" s="1063"/>
      <c r="P36" s="1064"/>
      <c r="Q36" s="1071"/>
      <c r="R36" s="1072"/>
      <c r="S36" s="1072"/>
      <c r="T36" s="1072"/>
      <c r="U36" s="1072"/>
      <c r="V36" s="1072"/>
      <c r="W36" s="1072"/>
      <c r="X36" s="1072"/>
      <c r="Y36" s="1072"/>
      <c r="Z36" s="1072"/>
      <c r="AA36" s="1072"/>
      <c r="AB36" s="1072"/>
      <c r="AC36" s="1072"/>
      <c r="AD36" s="1072"/>
      <c r="AE36" s="1073"/>
      <c r="AF36" s="1058"/>
      <c r="AG36" s="1059"/>
      <c r="AH36" s="1059"/>
      <c r="AI36" s="1059"/>
      <c r="AJ36" s="1060"/>
      <c r="AK36" s="1009"/>
      <c r="AL36" s="1004"/>
      <c r="AM36" s="1004"/>
      <c r="AN36" s="1004"/>
      <c r="AO36" s="1004"/>
      <c r="AP36" s="1004"/>
      <c r="AQ36" s="1004"/>
      <c r="AR36" s="1004"/>
      <c r="AS36" s="1004"/>
      <c r="AT36" s="1004"/>
      <c r="AU36" s="1004"/>
      <c r="AV36" s="1004"/>
      <c r="AW36" s="1004"/>
      <c r="AX36" s="1004"/>
      <c r="AY36" s="1004"/>
      <c r="AZ36" s="1074"/>
      <c r="BA36" s="1074"/>
      <c r="BB36" s="1074"/>
      <c r="BC36" s="1074"/>
      <c r="BD36" s="1074"/>
      <c r="BE36" s="1066"/>
      <c r="BF36" s="1066"/>
      <c r="BG36" s="1066"/>
      <c r="BH36" s="1066"/>
      <c r="BI36" s="1067"/>
      <c r="BJ36" s="205"/>
      <c r="BK36" s="205"/>
      <c r="BL36" s="205"/>
      <c r="BM36" s="205"/>
      <c r="BN36" s="205"/>
      <c r="BO36" s="218"/>
      <c r="BP36" s="218"/>
      <c r="BQ36" s="215">
        <v>30</v>
      </c>
      <c r="BR36" s="216"/>
      <c r="BS36" s="1039"/>
      <c r="BT36" s="1040"/>
      <c r="BU36" s="1040"/>
      <c r="BV36" s="1040"/>
      <c r="BW36" s="1040"/>
      <c r="BX36" s="1040"/>
      <c r="BY36" s="1040"/>
      <c r="BZ36" s="1040"/>
      <c r="CA36" s="1040"/>
      <c r="CB36" s="1040"/>
      <c r="CC36" s="1040"/>
      <c r="CD36" s="1040"/>
      <c r="CE36" s="1040"/>
      <c r="CF36" s="1040"/>
      <c r="CG36" s="1041"/>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199"/>
    </row>
    <row r="37" spans="1:131" s="200" customFormat="1" ht="26.25" customHeight="1" x14ac:dyDescent="0.15">
      <c r="A37" s="219">
        <v>10</v>
      </c>
      <c r="B37" s="1062"/>
      <c r="C37" s="1063"/>
      <c r="D37" s="1063"/>
      <c r="E37" s="1063"/>
      <c r="F37" s="1063"/>
      <c r="G37" s="1063"/>
      <c r="H37" s="1063"/>
      <c r="I37" s="1063"/>
      <c r="J37" s="1063"/>
      <c r="K37" s="1063"/>
      <c r="L37" s="1063"/>
      <c r="M37" s="1063"/>
      <c r="N37" s="1063"/>
      <c r="O37" s="1063"/>
      <c r="P37" s="1064"/>
      <c r="Q37" s="1071"/>
      <c r="R37" s="1072"/>
      <c r="S37" s="1072"/>
      <c r="T37" s="1072"/>
      <c r="U37" s="1072"/>
      <c r="V37" s="1072"/>
      <c r="W37" s="1072"/>
      <c r="X37" s="1072"/>
      <c r="Y37" s="1072"/>
      <c r="Z37" s="1072"/>
      <c r="AA37" s="1072"/>
      <c r="AB37" s="1072"/>
      <c r="AC37" s="1072"/>
      <c r="AD37" s="1072"/>
      <c r="AE37" s="1073"/>
      <c r="AF37" s="1058"/>
      <c r="AG37" s="1059"/>
      <c r="AH37" s="1059"/>
      <c r="AI37" s="1059"/>
      <c r="AJ37" s="1060"/>
      <c r="AK37" s="1009"/>
      <c r="AL37" s="1004"/>
      <c r="AM37" s="1004"/>
      <c r="AN37" s="1004"/>
      <c r="AO37" s="1004"/>
      <c r="AP37" s="1004"/>
      <c r="AQ37" s="1004"/>
      <c r="AR37" s="1004"/>
      <c r="AS37" s="1004"/>
      <c r="AT37" s="1004"/>
      <c r="AU37" s="1004"/>
      <c r="AV37" s="1004"/>
      <c r="AW37" s="1004"/>
      <c r="AX37" s="1004"/>
      <c r="AY37" s="1004"/>
      <c r="AZ37" s="1074"/>
      <c r="BA37" s="1074"/>
      <c r="BB37" s="1074"/>
      <c r="BC37" s="1074"/>
      <c r="BD37" s="1074"/>
      <c r="BE37" s="1066"/>
      <c r="BF37" s="1066"/>
      <c r="BG37" s="1066"/>
      <c r="BH37" s="1066"/>
      <c r="BI37" s="1067"/>
      <c r="BJ37" s="205"/>
      <c r="BK37" s="205"/>
      <c r="BL37" s="205"/>
      <c r="BM37" s="205"/>
      <c r="BN37" s="205"/>
      <c r="BO37" s="218"/>
      <c r="BP37" s="218"/>
      <c r="BQ37" s="215">
        <v>31</v>
      </c>
      <c r="BR37" s="216"/>
      <c r="BS37" s="1039"/>
      <c r="BT37" s="1040"/>
      <c r="BU37" s="1040"/>
      <c r="BV37" s="1040"/>
      <c r="BW37" s="1040"/>
      <c r="BX37" s="1040"/>
      <c r="BY37" s="1040"/>
      <c r="BZ37" s="1040"/>
      <c r="CA37" s="1040"/>
      <c r="CB37" s="1040"/>
      <c r="CC37" s="1040"/>
      <c r="CD37" s="1040"/>
      <c r="CE37" s="1040"/>
      <c r="CF37" s="1040"/>
      <c r="CG37" s="1041"/>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199"/>
    </row>
    <row r="38" spans="1:131" s="200" customFormat="1" ht="26.25" customHeight="1" x14ac:dyDescent="0.15">
      <c r="A38" s="219">
        <v>11</v>
      </c>
      <c r="B38" s="1062"/>
      <c r="C38" s="1063"/>
      <c r="D38" s="1063"/>
      <c r="E38" s="1063"/>
      <c r="F38" s="1063"/>
      <c r="G38" s="1063"/>
      <c r="H38" s="1063"/>
      <c r="I38" s="1063"/>
      <c r="J38" s="1063"/>
      <c r="K38" s="1063"/>
      <c r="L38" s="1063"/>
      <c r="M38" s="1063"/>
      <c r="N38" s="1063"/>
      <c r="O38" s="1063"/>
      <c r="P38" s="1064"/>
      <c r="Q38" s="1071"/>
      <c r="R38" s="1072"/>
      <c r="S38" s="1072"/>
      <c r="T38" s="1072"/>
      <c r="U38" s="1072"/>
      <c r="V38" s="1072"/>
      <c r="W38" s="1072"/>
      <c r="X38" s="1072"/>
      <c r="Y38" s="1072"/>
      <c r="Z38" s="1072"/>
      <c r="AA38" s="1072"/>
      <c r="AB38" s="1072"/>
      <c r="AC38" s="1072"/>
      <c r="AD38" s="1072"/>
      <c r="AE38" s="1073"/>
      <c r="AF38" s="1058"/>
      <c r="AG38" s="1059"/>
      <c r="AH38" s="1059"/>
      <c r="AI38" s="1059"/>
      <c r="AJ38" s="1060"/>
      <c r="AK38" s="1009"/>
      <c r="AL38" s="1004"/>
      <c r="AM38" s="1004"/>
      <c r="AN38" s="1004"/>
      <c r="AO38" s="1004"/>
      <c r="AP38" s="1004"/>
      <c r="AQ38" s="1004"/>
      <c r="AR38" s="1004"/>
      <c r="AS38" s="1004"/>
      <c r="AT38" s="1004"/>
      <c r="AU38" s="1004"/>
      <c r="AV38" s="1004"/>
      <c r="AW38" s="1004"/>
      <c r="AX38" s="1004"/>
      <c r="AY38" s="1004"/>
      <c r="AZ38" s="1074"/>
      <c r="BA38" s="1074"/>
      <c r="BB38" s="1074"/>
      <c r="BC38" s="1074"/>
      <c r="BD38" s="1074"/>
      <c r="BE38" s="1066"/>
      <c r="BF38" s="1066"/>
      <c r="BG38" s="1066"/>
      <c r="BH38" s="1066"/>
      <c r="BI38" s="1067"/>
      <c r="BJ38" s="205"/>
      <c r="BK38" s="205"/>
      <c r="BL38" s="205"/>
      <c r="BM38" s="205"/>
      <c r="BN38" s="205"/>
      <c r="BO38" s="218"/>
      <c r="BP38" s="218"/>
      <c r="BQ38" s="215">
        <v>32</v>
      </c>
      <c r="BR38" s="216"/>
      <c r="BS38" s="1039"/>
      <c r="BT38" s="1040"/>
      <c r="BU38" s="1040"/>
      <c r="BV38" s="1040"/>
      <c r="BW38" s="1040"/>
      <c r="BX38" s="1040"/>
      <c r="BY38" s="1040"/>
      <c r="BZ38" s="1040"/>
      <c r="CA38" s="1040"/>
      <c r="CB38" s="1040"/>
      <c r="CC38" s="1040"/>
      <c r="CD38" s="1040"/>
      <c r="CE38" s="1040"/>
      <c r="CF38" s="1040"/>
      <c r="CG38" s="1041"/>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199"/>
    </row>
    <row r="39" spans="1:131" s="200" customFormat="1" ht="26.25" customHeight="1" x14ac:dyDescent="0.15">
      <c r="A39" s="219">
        <v>12</v>
      </c>
      <c r="B39" s="1062"/>
      <c r="C39" s="1063"/>
      <c r="D39" s="1063"/>
      <c r="E39" s="1063"/>
      <c r="F39" s="1063"/>
      <c r="G39" s="1063"/>
      <c r="H39" s="1063"/>
      <c r="I39" s="1063"/>
      <c r="J39" s="1063"/>
      <c r="K39" s="1063"/>
      <c r="L39" s="1063"/>
      <c r="M39" s="1063"/>
      <c r="N39" s="1063"/>
      <c r="O39" s="1063"/>
      <c r="P39" s="1064"/>
      <c r="Q39" s="1071"/>
      <c r="R39" s="1072"/>
      <c r="S39" s="1072"/>
      <c r="T39" s="1072"/>
      <c r="U39" s="1072"/>
      <c r="V39" s="1072"/>
      <c r="W39" s="1072"/>
      <c r="X39" s="1072"/>
      <c r="Y39" s="1072"/>
      <c r="Z39" s="1072"/>
      <c r="AA39" s="1072"/>
      <c r="AB39" s="1072"/>
      <c r="AC39" s="1072"/>
      <c r="AD39" s="1072"/>
      <c r="AE39" s="1073"/>
      <c r="AF39" s="1058"/>
      <c r="AG39" s="1059"/>
      <c r="AH39" s="1059"/>
      <c r="AI39" s="1059"/>
      <c r="AJ39" s="1060"/>
      <c r="AK39" s="1009"/>
      <c r="AL39" s="1004"/>
      <c r="AM39" s="1004"/>
      <c r="AN39" s="1004"/>
      <c r="AO39" s="1004"/>
      <c r="AP39" s="1004"/>
      <c r="AQ39" s="1004"/>
      <c r="AR39" s="1004"/>
      <c r="AS39" s="1004"/>
      <c r="AT39" s="1004"/>
      <c r="AU39" s="1004"/>
      <c r="AV39" s="1004"/>
      <c r="AW39" s="1004"/>
      <c r="AX39" s="1004"/>
      <c r="AY39" s="1004"/>
      <c r="AZ39" s="1074"/>
      <c r="BA39" s="1074"/>
      <c r="BB39" s="1074"/>
      <c r="BC39" s="1074"/>
      <c r="BD39" s="1074"/>
      <c r="BE39" s="1066"/>
      <c r="BF39" s="1066"/>
      <c r="BG39" s="1066"/>
      <c r="BH39" s="1066"/>
      <c r="BI39" s="1067"/>
      <c r="BJ39" s="205"/>
      <c r="BK39" s="205"/>
      <c r="BL39" s="205"/>
      <c r="BM39" s="205"/>
      <c r="BN39" s="205"/>
      <c r="BO39" s="218"/>
      <c r="BP39" s="218"/>
      <c r="BQ39" s="215">
        <v>33</v>
      </c>
      <c r="BR39" s="216"/>
      <c r="BS39" s="1039"/>
      <c r="BT39" s="1040"/>
      <c r="BU39" s="1040"/>
      <c r="BV39" s="1040"/>
      <c r="BW39" s="1040"/>
      <c r="BX39" s="1040"/>
      <c r="BY39" s="1040"/>
      <c r="BZ39" s="1040"/>
      <c r="CA39" s="1040"/>
      <c r="CB39" s="1040"/>
      <c r="CC39" s="1040"/>
      <c r="CD39" s="1040"/>
      <c r="CE39" s="1040"/>
      <c r="CF39" s="1040"/>
      <c r="CG39" s="1041"/>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199"/>
    </row>
    <row r="40" spans="1:131" s="200" customFormat="1" ht="26.25" customHeight="1" x14ac:dyDescent="0.15">
      <c r="A40" s="214">
        <v>13</v>
      </c>
      <c r="B40" s="1062"/>
      <c r="C40" s="1063"/>
      <c r="D40" s="1063"/>
      <c r="E40" s="1063"/>
      <c r="F40" s="1063"/>
      <c r="G40" s="1063"/>
      <c r="H40" s="1063"/>
      <c r="I40" s="1063"/>
      <c r="J40" s="1063"/>
      <c r="K40" s="1063"/>
      <c r="L40" s="1063"/>
      <c r="M40" s="1063"/>
      <c r="N40" s="1063"/>
      <c r="O40" s="1063"/>
      <c r="P40" s="1064"/>
      <c r="Q40" s="1071"/>
      <c r="R40" s="1072"/>
      <c r="S40" s="1072"/>
      <c r="T40" s="1072"/>
      <c r="U40" s="1072"/>
      <c r="V40" s="1072"/>
      <c r="W40" s="1072"/>
      <c r="X40" s="1072"/>
      <c r="Y40" s="1072"/>
      <c r="Z40" s="1072"/>
      <c r="AA40" s="1072"/>
      <c r="AB40" s="1072"/>
      <c r="AC40" s="1072"/>
      <c r="AD40" s="1072"/>
      <c r="AE40" s="1073"/>
      <c r="AF40" s="1058"/>
      <c r="AG40" s="1059"/>
      <c r="AH40" s="1059"/>
      <c r="AI40" s="1059"/>
      <c r="AJ40" s="1060"/>
      <c r="AK40" s="1009"/>
      <c r="AL40" s="1004"/>
      <c r="AM40" s="1004"/>
      <c r="AN40" s="1004"/>
      <c r="AO40" s="1004"/>
      <c r="AP40" s="1004"/>
      <c r="AQ40" s="1004"/>
      <c r="AR40" s="1004"/>
      <c r="AS40" s="1004"/>
      <c r="AT40" s="1004"/>
      <c r="AU40" s="1004"/>
      <c r="AV40" s="1004"/>
      <c r="AW40" s="1004"/>
      <c r="AX40" s="1004"/>
      <c r="AY40" s="1004"/>
      <c r="AZ40" s="1074"/>
      <c r="BA40" s="1074"/>
      <c r="BB40" s="1074"/>
      <c r="BC40" s="1074"/>
      <c r="BD40" s="1074"/>
      <c r="BE40" s="1066"/>
      <c r="BF40" s="1066"/>
      <c r="BG40" s="1066"/>
      <c r="BH40" s="1066"/>
      <c r="BI40" s="1067"/>
      <c r="BJ40" s="205"/>
      <c r="BK40" s="205"/>
      <c r="BL40" s="205"/>
      <c r="BM40" s="205"/>
      <c r="BN40" s="205"/>
      <c r="BO40" s="218"/>
      <c r="BP40" s="218"/>
      <c r="BQ40" s="215">
        <v>34</v>
      </c>
      <c r="BR40" s="216"/>
      <c r="BS40" s="1039"/>
      <c r="BT40" s="1040"/>
      <c r="BU40" s="1040"/>
      <c r="BV40" s="1040"/>
      <c r="BW40" s="1040"/>
      <c r="BX40" s="1040"/>
      <c r="BY40" s="1040"/>
      <c r="BZ40" s="1040"/>
      <c r="CA40" s="1040"/>
      <c r="CB40" s="1040"/>
      <c r="CC40" s="1040"/>
      <c r="CD40" s="1040"/>
      <c r="CE40" s="1040"/>
      <c r="CF40" s="1040"/>
      <c r="CG40" s="1041"/>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199"/>
    </row>
    <row r="41" spans="1:131" s="200" customFormat="1" ht="26.25" customHeight="1" x14ac:dyDescent="0.15">
      <c r="A41" s="214">
        <v>14</v>
      </c>
      <c r="B41" s="1062"/>
      <c r="C41" s="1063"/>
      <c r="D41" s="1063"/>
      <c r="E41" s="1063"/>
      <c r="F41" s="1063"/>
      <c r="G41" s="1063"/>
      <c r="H41" s="1063"/>
      <c r="I41" s="1063"/>
      <c r="J41" s="1063"/>
      <c r="K41" s="1063"/>
      <c r="L41" s="1063"/>
      <c r="M41" s="1063"/>
      <c r="N41" s="1063"/>
      <c r="O41" s="1063"/>
      <c r="P41" s="1064"/>
      <c r="Q41" s="1071"/>
      <c r="R41" s="1072"/>
      <c r="S41" s="1072"/>
      <c r="T41" s="1072"/>
      <c r="U41" s="1072"/>
      <c r="V41" s="1072"/>
      <c r="W41" s="1072"/>
      <c r="X41" s="1072"/>
      <c r="Y41" s="1072"/>
      <c r="Z41" s="1072"/>
      <c r="AA41" s="1072"/>
      <c r="AB41" s="1072"/>
      <c r="AC41" s="1072"/>
      <c r="AD41" s="1072"/>
      <c r="AE41" s="1073"/>
      <c r="AF41" s="1058"/>
      <c r="AG41" s="1059"/>
      <c r="AH41" s="1059"/>
      <c r="AI41" s="1059"/>
      <c r="AJ41" s="1060"/>
      <c r="AK41" s="1009"/>
      <c r="AL41" s="1004"/>
      <c r="AM41" s="1004"/>
      <c r="AN41" s="1004"/>
      <c r="AO41" s="1004"/>
      <c r="AP41" s="1004"/>
      <c r="AQ41" s="1004"/>
      <c r="AR41" s="1004"/>
      <c r="AS41" s="1004"/>
      <c r="AT41" s="1004"/>
      <c r="AU41" s="1004"/>
      <c r="AV41" s="1004"/>
      <c r="AW41" s="1004"/>
      <c r="AX41" s="1004"/>
      <c r="AY41" s="1004"/>
      <c r="AZ41" s="1074"/>
      <c r="BA41" s="1074"/>
      <c r="BB41" s="1074"/>
      <c r="BC41" s="1074"/>
      <c r="BD41" s="1074"/>
      <c r="BE41" s="1066"/>
      <c r="BF41" s="1066"/>
      <c r="BG41" s="1066"/>
      <c r="BH41" s="1066"/>
      <c r="BI41" s="1067"/>
      <c r="BJ41" s="205"/>
      <c r="BK41" s="205"/>
      <c r="BL41" s="205"/>
      <c r="BM41" s="205"/>
      <c r="BN41" s="205"/>
      <c r="BO41" s="218"/>
      <c r="BP41" s="218"/>
      <c r="BQ41" s="215">
        <v>35</v>
      </c>
      <c r="BR41" s="216"/>
      <c r="BS41" s="1039"/>
      <c r="BT41" s="1040"/>
      <c r="BU41" s="1040"/>
      <c r="BV41" s="1040"/>
      <c r="BW41" s="1040"/>
      <c r="BX41" s="1040"/>
      <c r="BY41" s="1040"/>
      <c r="BZ41" s="1040"/>
      <c r="CA41" s="1040"/>
      <c r="CB41" s="1040"/>
      <c r="CC41" s="1040"/>
      <c r="CD41" s="1040"/>
      <c r="CE41" s="1040"/>
      <c r="CF41" s="1040"/>
      <c r="CG41" s="1041"/>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199"/>
    </row>
    <row r="42" spans="1:131" s="200" customFormat="1" ht="26.25" customHeight="1" x14ac:dyDescent="0.15">
      <c r="A42" s="214">
        <v>15</v>
      </c>
      <c r="B42" s="1062"/>
      <c r="C42" s="1063"/>
      <c r="D42" s="1063"/>
      <c r="E42" s="1063"/>
      <c r="F42" s="1063"/>
      <c r="G42" s="1063"/>
      <c r="H42" s="1063"/>
      <c r="I42" s="1063"/>
      <c r="J42" s="1063"/>
      <c r="K42" s="1063"/>
      <c r="L42" s="1063"/>
      <c r="M42" s="1063"/>
      <c r="N42" s="1063"/>
      <c r="O42" s="1063"/>
      <c r="P42" s="1064"/>
      <c r="Q42" s="1071"/>
      <c r="R42" s="1072"/>
      <c r="S42" s="1072"/>
      <c r="T42" s="1072"/>
      <c r="U42" s="1072"/>
      <c r="V42" s="1072"/>
      <c r="W42" s="1072"/>
      <c r="X42" s="1072"/>
      <c r="Y42" s="1072"/>
      <c r="Z42" s="1072"/>
      <c r="AA42" s="1072"/>
      <c r="AB42" s="1072"/>
      <c r="AC42" s="1072"/>
      <c r="AD42" s="1072"/>
      <c r="AE42" s="1073"/>
      <c r="AF42" s="1058"/>
      <c r="AG42" s="1059"/>
      <c r="AH42" s="1059"/>
      <c r="AI42" s="1059"/>
      <c r="AJ42" s="1060"/>
      <c r="AK42" s="1009"/>
      <c r="AL42" s="1004"/>
      <c r="AM42" s="1004"/>
      <c r="AN42" s="1004"/>
      <c r="AO42" s="1004"/>
      <c r="AP42" s="1004"/>
      <c r="AQ42" s="1004"/>
      <c r="AR42" s="1004"/>
      <c r="AS42" s="1004"/>
      <c r="AT42" s="1004"/>
      <c r="AU42" s="1004"/>
      <c r="AV42" s="1004"/>
      <c r="AW42" s="1004"/>
      <c r="AX42" s="1004"/>
      <c r="AY42" s="1004"/>
      <c r="AZ42" s="1074"/>
      <c r="BA42" s="1074"/>
      <c r="BB42" s="1074"/>
      <c r="BC42" s="1074"/>
      <c r="BD42" s="1074"/>
      <c r="BE42" s="1066"/>
      <c r="BF42" s="1066"/>
      <c r="BG42" s="1066"/>
      <c r="BH42" s="1066"/>
      <c r="BI42" s="1067"/>
      <c r="BJ42" s="205"/>
      <c r="BK42" s="205"/>
      <c r="BL42" s="205"/>
      <c r="BM42" s="205"/>
      <c r="BN42" s="205"/>
      <c r="BO42" s="218"/>
      <c r="BP42" s="218"/>
      <c r="BQ42" s="215">
        <v>36</v>
      </c>
      <c r="BR42" s="216"/>
      <c r="BS42" s="1039"/>
      <c r="BT42" s="1040"/>
      <c r="BU42" s="1040"/>
      <c r="BV42" s="1040"/>
      <c r="BW42" s="1040"/>
      <c r="BX42" s="1040"/>
      <c r="BY42" s="1040"/>
      <c r="BZ42" s="1040"/>
      <c r="CA42" s="1040"/>
      <c r="CB42" s="1040"/>
      <c r="CC42" s="1040"/>
      <c r="CD42" s="1040"/>
      <c r="CE42" s="1040"/>
      <c r="CF42" s="1040"/>
      <c r="CG42" s="1041"/>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199"/>
    </row>
    <row r="43" spans="1:131" s="200" customFormat="1" ht="26.25" customHeight="1" x14ac:dyDescent="0.15">
      <c r="A43" s="214">
        <v>16</v>
      </c>
      <c r="B43" s="1062"/>
      <c r="C43" s="1063"/>
      <c r="D43" s="1063"/>
      <c r="E43" s="1063"/>
      <c r="F43" s="1063"/>
      <c r="G43" s="1063"/>
      <c r="H43" s="1063"/>
      <c r="I43" s="1063"/>
      <c r="J43" s="1063"/>
      <c r="K43" s="1063"/>
      <c r="L43" s="1063"/>
      <c r="M43" s="1063"/>
      <c r="N43" s="1063"/>
      <c r="O43" s="1063"/>
      <c r="P43" s="1064"/>
      <c r="Q43" s="1071"/>
      <c r="R43" s="1072"/>
      <c r="S43" s="1072"/>
      <c r="T43" s="1072"/>
      <c r="U43" s="1072"/>
      <c r="V43" s="1072"/>
      <c r="W43" s="1072"/>
      <c r="X43" s="1072"/>
      <c r="Y43" s="1072"/>
      <c r="Z43" s="1072"/>
      <c r="AA43" s="1072"/>
      <c r="AB43" s="1072"/>
      <c r="AC43" s="1072"/>
      <c r="AD43" s="1072"/>
      <c r="AE43" s="1073"/>
      <c r="AF43" s="1058"/>
      <c r="AG43" s="1059"/>
      <c r="AH43" s="1059"/>
      <c r="AI43" s="1059"/>
      <c r="AJ43" s="1060"/>
      <c r="AK43" s="1009"/>
      <c r="AL43" s="1004"/>
      <c r="AM43" s="1004"/>
      <c r="AN43" s="1004"/>
      <c r="AO43" s="1004"/>
      <c r="AP43" s="1004"/>
      <c r="AQ43" s="1004"/>
      <c r="AR43" s="1004"/>
      <c r="AS43" s="1004"/>
      <c r="AT43" s="1004"/>
      <c r="AU43" s="1004"/>
      <c r="AV43" s="1004"/>
      <c r="AW43" s="1004"/>
      <c r="AX43" s="1004"/>
      <c r="AY43" s="1004"/>
      <c r="AZ43" s="1074"/>
      <c r="BA43" s="1074"/>
      <c r="BB43" s="1074"/>
      <c r="BC43" s="1074"/>
      <c r="BD43" s="1074"/>
      <c r="BE43" s="1066"/>
      <c r="BF43" s="1066"/>
      <c r="BG43" s="1066"/>
      <c r="BH43" s="1066"/>
      <c r="BI43" s="1067"/>
      <c r="BJ43" s="205"/>
      <c r="BK43" s="205"/>
      <c r="BL43" s="205"/>
      <c r="BM43" s="205"/>
      <c r="BN43" s="205"/>
      <c r="BO43" s="218"/>
      <c r="BP43" s="218"/>
      <c r="BQ43" s="215">
        <v>37</v>
      </c>
      <c r="BR43" s="216"/>
      <c r="BS43" s="1039"/>
      <c r="BT43" s="1040"/>
      <c r="BU43" s="1040"/>
      <c r="BV43" s="1040"/>
      <c r="BW43" s="1040"/>
      <c r="BX43" s="1040"/>
      <c r="BY43" s="1040"/>
      <c r="BZ43" s="1040"/>
      <c r="CA43" s="1040"/>
      <c r="CB43" s="1040"/>
      <c r="CC43" s="1040"/>
      <c r="CD43" s="1040"/>
      <c r="CE43" s="1040"/>
      <c r="CF43" s="1040"/>
      <c r="CG43" s="1041"/>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199"/>
    </row>
    <row r="44" spans="1:131" s="200" customFormat="1" ht="26.25" customHeight="1" x14ac:dyDescent="0.15">
      <c r="A44" s="214">
        <v>17</v>
      </c>
      <c r="B44" s="1062"/>
      <c r="C44" s="1063"/>
      <c r="D44" s="1063"/>
      <c r="E44" s="1063"/>
      <c r="F44" s="1063"/>
      <c r="G44" s="1063"/>
      <c r="H44" s="1063"/>
      <c r="I44" s="1063"/>
      <c r="J44" s="1063"/>
      <c r="K44" s="1063"/>
      <c r="L44" s="1063"/>
      <c r="M44" s="1063"/>
      <c r="N44" s="1063"/>
      <c r="O44" s="1063"/>
      <c r="P44" s="1064"/>
      <c r="Q44" s="1071"/>
      <c r="R44" s="1072"/>
      <c r="S44" s="1072"/>
      <c r="T44" s="1072"/>
      <c r="U44" s="1072"/>
      <c r="V44" s="1072"/>
      <c r="W44" s="1072"/>
      <c r="X44" s="1072"/>
      <c r="Y44" s="1072"/>
      <c r="Z44" s="1072"/>
      <c r="AA44" s="1072"/>
      <c r="AB44" s="1072"/>
      <c r="AC44" s="1072"/>
      <c r="AD44" s="1072"/>
      <c r="AE44" s="1073"/>
      <c r="AF44" s="1058"/>
      <c r="AG44" s="1059"/>
      <c r="AH44" s="1059"/>
      <c r="AI44" s="1059"/>
      <c r="AJ44" s="1060"/>
      <c r="AK44" s="1009"/>
      <c r="AL44" s="1004"/>
      <c r="AM44" s="1004"/>
      <c r="AN44" s="1004"/>
      <c r="AO44" s="1004"/>
      <c r="AP44" s="1004"/>
      <c r="AQ44" s="1004"/>
      <c r="AR44" s="1004"/>
      <c r="AS44" s="1004"/>
      <c r="AT44" s="1004"/>
      <c r="AU44" s="1004"/>
      <c r="AV44" s="1004"/>
      <c r="AW44" s="1004"/>
      <c r="AX44" s="1004"/>
      <c r="AY44" s="1004"/>
      <c r="AZ44" s="1074"/>
      <c r="BA44" s="1074"/>
      <c r="BB44" s="1074"/>
      <c r="BC44" s="1074"/>
      <c r="BD44" s="1074"/>
      <c r="BE44" s="1066"/>
      <c r="BF44" s="1066"/>
      <c r="BG44" s="1066"/>
      <c r="BH44" s="1066"/>
      <c r="BI44" s="1067"/>
      <c r="BJ44" s="205"/>
      <c r="BK44" s="205"/>
      <c r="BL44" s="205"/>
      <c r="BM44" s="205"/>
      <c r="BN44" s="205"/>
      <c r="BO44" s="218"/>
      <c r="BP44" s="218"/>
      <c r="BQ44" s="215">
        <v>38</v>
      </c>
      <c r="BR44" s="216"/>
      <c r="BS44" s="1039"/>
      <c r="BT44" s="1040"/>
      <c r="BU44" s="1040"/>
      <c r="BV44" s="1040"/>
      <c r="BW44" s="1040"/>
      <c r="BX44" s="1040"/>
      <c r="BY44" s="1040"/>
      <c r="BZ44" s="1040"/>
      <c r="CA44" s="1040"/>
      <c r="CB44" s="1040"/>
      <c r="CC44" s="1040"/>
      <c r="CD44" s="1040"/>
      <c r="CE44" s="1040"/>
      <c r="CF44" s="1040"/>
      <c r="CG44" s="1041"/>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199"/>
    </row>
    <row r="45" spans="1:131" s="200" customFormat="1" ht="26.25" customHeight="1" x14ac:dyDescent="0.15">
      <c r="A45" s="214">
        <v>18</v>
      </c>
      <c r="B45" s="1062"/>
      <c r="C45" s="1063"/>
      <c r="D45" s="1063"/>
      <c r="E45" s="1063"/>
      <c r="F45" s="1063"/>
      <c r="G45" s="1063"/>
      <c r="H45" s="1063"/>
      <c r="I45" s="1063"/>
      <c r="J45" s="1063"/>
      <c r="K45" s="1063"/>
      <c r="L45" s="1063"/>
      <c r="M45" s="1063"/>
      <c r="N45" s="1063"/>
      <c r="O45" s="1063"/>
      <c r="P45" s="1064"/>
      <c r="Q45" s="1071"/>
      <c r="R45" s="1072"/>
      <c r="S45" s="1072"/>
      <c r="T45" s="1072"/>
      <c r="U45" s="1072"/>
      <c r="V45" s="1072"/>
      <c r="W45" s="1072"/>
      <c r="X45" s="1072"/>
      <c r="Y45" s="1072"/>
      <c r="Z45" s="1072"/>
      <c r="AA45" s="1072"/>
      <c r="AB45" s="1072"/>
      <c r="AC45" s="1072"/>
      <c r="AD45" s="1072"/>
      <c r="AE45" s="1073"/>
      <c r="AF45" s="1058"/>
      <c r="AG45" s="1059"/>
      <c r="AH45" s="1059"/>
      <c r="AI45" s="1059"/>
      <c r="AJ45" s="1060"/>
      <c r="AK45" s="1009"/>
      <c r="AL45" s="1004"/>
      <c r="AM45" s="1004"/>
      <c r="AN45" s="1004"/>
      <c r="AO45" s="1004"/>
      <c r="AP45" s="1004"/>
      <c r="AQ45" s="1004"/>
      <c r="AR45" s="1004"/>
      <c r="AS45" s="1004"/>
      <c r="AT45" s="1004"/>
      <c r="AU45" s="1004"/>
      <c r="AV45" s="1004"/>
      <c r="AW45" s="1004"/>
      <c r="AX45" s="1004"/>
      <c r="AY45" s="1004"/>
      <c r="AZ45" s="1074"/>
      <c r="BA45" s="1074"/>
      <c r="BB45" s="1074"/>
      <c r="BC45" s="1074"/>
      <c r="BD45" s="1074"/>
      <c r="BE45" s="1066"/>
      <c r="BF45" s="1066"/>
      <c r="BG45" s="1066"/>
      <c r="BH45" s="1066"/>
      <c r="BI45" s="1067"/>
      <c r="BJ45" s="205"/>
      <c r="BK45" s="205"/>
      <c r="BL45" s="205"/>
      <c r="BM45" s="205"/>
      <c r="BN45" s="205"/>
      <c r="BO45" s="218"/>
      <c r="BP45" s="218"/>
      <c r="BQ45" s="215">
        <v>39</v>
      </c>
      <c r="BR45" s="216"/>
      <c r="BS45" s="1039"/>
      <c r="BT45" s="1040"/>
      <c r="BU45" s="1040"/>
      <c r="BV45" s="1040"/>
      <c r="BW45" s="1040"/>
      <c r="BX45" s="1040"/>
      <c r="BY45" s="1040"/>
      <c r="BZ45" s="1040"/>
      <c r="CA45" s="1040"/>
      <c r="CB45" s="1040"/>
      <c r="CC45" s="1040"/>
      <c r="CD45" s="1040"/>
      <c r="CE45" s="1040"/>
      <c r="CF45" s="1040"/>
      <c r="CG45" s="1041"/>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199"/>
    </row>
    <row r="46" spans="1:131" s="200" customFormat="1" ht="26.25" customHeight="1" x14ac:dyDescent="0.15">
      <c r="A46" s="214">
        <v>19</v>
      </c>
      <c r="B46" s="1062"/>
      <c r="C46" s="1063"/>
      <c r="D46" s="1063"/>
      <c r="E46" s="1063"/>
      <c r="F46" s="1063"/>
      <c r="G46" s="1063"/>
      <c r="H46" s="1063"/>
      <c r="I46" s="1063"/>
      <c r="J46" s="1063"/>
      <c r="K46" s="1063"/>
      <c r="L46" s="1063"/>
      <c r="M46" s="1063"/>
      <c r="N46" s="1063"/>
      <c r="O46" s="1063"/>
      <c r="P46" s="1064"/>
      <c r="Q46" s="1071"/>
      <c r="R46" s="1072"/>
      <c r="S46" s="1072"/>
      <c r="T46" s="1072"/>
      <c r="U46" s="1072"/>
      <c r="V46" s="1072"/>
      <c r="W46" s="1072"/>
      <c r="X46" s="1072"/>
      <c r="Y46" s="1072"/>
      <c r="Z46" s="1072"/>
      <c r="AA46" s="1072"/>
      <c r="AB46" s="1072"/>
      <c r="AC46" s="1072"/>
      <c r="AD46" s="1072"/>
      <c r="AE46" s="1073"/>
      <c r="AF46" s="1058"/>
      <c r="AG46" s="1059"/>
      <c r="AH46" s="1059"/>
      <c r="AI46" s="1059"/>
      <c r="AJ46" s="1060"/>
      <c r="AK46" s="1009"/>
      <c r="AL46" s="1004"/>
      <c r="AM46" s="1004"/>
      <c r="AN46" s="1004"/>
      <c r="AO46" s="1004"/>
      <c r="AP46" s="1004"/>
      <c r="AQ46" s="1004"/>
      <c r="AR46" s="1004"/>
      <c r="AS46" s="1004"/>
      <c r="AT46" s="1004"/>
      <c r="AU46" s="1004"/>
      <c r="AV46" s="1004"/>
      <c r="AW46" s="1004"/>
      <c r="AX46" s="1004"/>
      <c r="AY46" s="1004"/>
      <c r="AZ46" s="1074"/>
      <c r="BA46" s="1074"/>
      <c r="BB46" s="1074"/>
      <c r="BC46" s="1074"/>
      <c r="BD46" s="1074"/>
      <c r="BE46" s="1066"/>
      <c r="BF46" s="1066"/>
      <c r="BG46" s="1066"/>
      <c r="BH46" s="1066"/>
      <c r="BI46" s="1067"/>
      <c r="BJ46" s="205"/>
      <c r="BK46" s="205"/>
      <c r="BL46" s="205"/>
      <c r="BM46" s="205"/>
      <c r="BN46" s="205"/>
      <c r="BO46" s="218"/>
      <c r="BP46" s="218"/>
      <c r="BQ46" s="215">
        <v>40</v>
      </c>
      <c r="BR46" s="216"/>
      <c r="BS46" s="1039"/>
      <c r="BT46" s="1040"/>
      <c r="BU46" s="1040"/>
      <c r="BV46" s="1040"/>
      <c r="BW46" s="1040"/>
      <c r="BX46" s="1040"/>
      <c r="BY46" s="1040"/>
      <c r="BZ46" s="1040"/>
      <c r="CA46" s="1040"/>
      <c r="CB46" s="1040"/>
      <c r="CC46" s="1040"/>
      <c r="CD46" s="1040"/>
      <c r="CE46" s="1040"/>
      <c r="CF46" s="1040"/>
      <c r="CG46" s="1041"/>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199"/>
    </row>
    <row r="47" spans="1:131" s="200" customFormat="1" ht="26.25" customHeight="1" x14ac:dyDescent="0.15">
      <c r="A47" s="214">
        <v>20</v>
      </c>
      <c r="B47" s="1062"/>
      <c r="C47" s="1063"/>
      <c r="D47" s="1063"/>
      <c r="E47" s="1063"/>
      <c r="F47" s="1063"/>
      <c r="G47" s="1063"/>
      <c r="H47" s="1063"/>
      <c r="I47" s="1063"/>
      <c r="J47" s="1063"/>
      <c r="K47" s="1063"/>
      <c r="L47" s="1063"/>
      <c r="M47" s="1063"/>
      <c r="N47" s="1063"/>
      <c r="O47" s="1063"/>
      <c r="P47" s="1064"/>
      <c r="Q47" s="1071"/>
      <c r="R47" s="1072"/>
      <c r="S47" s="1072"/>
      <c r="T47" s="1072"/>
      <c r="U47" s="1072"/>
      <c r="V47" s="1072"/>
      <c r="W47" s="1072"/>
      <c r="X47" s="1072"/>
      <c r="Y47" s="1072"/>
      <c r="Z47" s="1072"/>
      <c r="AA47" s="1072"/>
      <c r="AB47" s="1072"/>
      <c r="AC47" s="1072"/>
      <c r="AD47" s="1072"/>
      <c r="AE47" s="1073"/>
      <c r="AF47" s="1058"/>
      <c r="AG47" s="1059"/>
      <c r="AH47" s="1059"/>
      <c r="AI47" s="1059"/>
      <c r="AJ47" s="1060"/>
      <c r="AK47" s="1009"/>
      <c r="AL47" s="1004"/>
      <c r="AM47" s="1004"/>
      <c r="AN47" s="1004"/>
      <c r="AO47" s="1004"/>
      <c r="AP47" s="1004"/>
      <c r="AQ47" s="1004"/>
      <c r="AR47" s="1004"/>
      <c r="AS47" s="1004"/>
      <c r="AT47" s="1004"/>
      <c r="AU47" s="1004"/>
      <c r="AV47" s="1004"/>
      <c r="AW47" s="1004"/>
      <c r="AX47" s="1004"/>
      <c r="AY47" s="1004"/>
      <c r="AZ47" s="1074"/>
      <c r="BA47" s="1074"/>
      <c r="BB47" s="1074"/>
      <c r="BC47" s="1074"/>
      <c r="BD47" s="1074"/>
      <c r="BE47" s="1066"/>
      <c r="BF47" s="1066"/>
      <c r="BG47" s="1066"/>
      <c r="BH47" s="1066"/>
      <c r="BI47" s="1067"/>
      <c r="BJ47" s="205"/>
      <c r="BK47" s="205"/>
      <c r="BL47" s="205"/>
      <c r="BM47" s="205"/>
      <c r="BN47" s="205"/>
      <c r="BO47" s="218"/>
      <c r="BP47" s="218"/>
      <c r="BQ47" s="215">
        <v>41</v>
      </c>
      <c r="BR47" s="216"/>
      <c r="BS47" s="1039"/>
      <c r="BT47" s="1040"/>
      <c r="BU47" s="1040"/>
      <c r="BV47" s="1040"/>
      <c r="BW47" s="1040"/>
      <c r="BX47" s="1040"/>
      <c r="BY47" s="1040"/>
      <c r="BZ47" s="1040"/>
      <c r="CA47" s="1040"/>
      <c r="CB47" s="1040"/>
      <c r="CC47" s="1040"/>
      <c r="CD47" s="1040"/>
      <c r="CE47" s="1040"/>
      <c r="CF47" s="1040"/>
      <c r="CG47" s="1041"/>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199"/>
    </row>
    <row r="48" spans="1:131" s="200" customFormat="1" ht="26.25" customHeight="1" x14ac:dyDescent="0.15">
      <c r="A48" s="214">
        <v>21</v>
      </c>
      <c r="B48" s="1062"/>
      <c r="C48" s="1063"/>
      <c r="D48" s="1063"/>
      <c r="E48" s="1063"/>
      <c r="F48" s="1063"/>
      <c r="G48" s="1063"/>
      <c r="H48" s="1063"/>
      <c r="I48" s="1063"/>
      <c r="J48" s="1063"/>
      <c r="K48" s="1063"/>
      <c r="L48" s="1063"/>
      <c r="M48" s="1063"/>
      <c r="N48" s="1063"/>
      <c r="O48" s="1063"/>
      <c r="P48" s="1064"/>
      <c r="Q48" s="1071"/>
      <c r="R48" s="1072"/>
      <c r="S48" s="1072"/>
      <c r="T48" s="1072"/>
      <c r="U48" s="1072"/>
      <c r="V48" s="1072"/>
      <c r="W48" s="1072"/>
      <c r="X48" s="1072"/>
      <c r="Y48" s="1072"/>
      <c r="Z48" s="1072"/>
      <c r="AA48" s="1072"/>
      <c r="AB48" s="1072"/>
      <c r="AC48" s="1072"/>
      <c r="AD48" s="1072"/>
      <c r="AE48" s="1073"/>
      <c r="AF48" s="1058"/>
      <c r="AG48" s="1059"/>
      <c r="AH48" s="1059"/>
      <c r="AI48" s="1059"/>
      <c r="AJ48" s="1060"/>
      <c r="AK48" s="1009"/>
      <c r="AL48" s="1004"/>
      <c r="AM48" s="1004"/>
      <c r="AN48" s="1004"/>
      <c r="AO48" s="1004"/>
      <c r="AP48" s="1004"/>
      <c r="AQ48" s="1004"/>
      <c r="AR48" s="1004"/>
      <c r="AS48" s="1004"/>
      <c r="AT48" s="1004"/>
      <c r="AU48" s="1004"/>
      <c r="AV48" s="1004"/>
      <c r="AW48" s="1004"/>
      <c r="AX48" s="1004"/>
      <c r="AY48" s="1004"/>
      <c r="AZ48" s="1074"/>
      <c r="BA48" s="1074"/>
      <c r="BB48" s="1074"/>
      <c r="BC48" s="1074"/>
      <c r="BD48" s="1074"/>
      <c r="BE48" s="1066"/>
      <c r="BF48" s="1066"/>
      <c r="BG48" s="1066"/>
      <c r="BH48" s="1066"/>
      <c r="BI48" s="1067"/>
      <c r="BJ48" s="205"/>
      <c r="BK48" s="205"/>
      <c r="BL48" s="205"/>
      <c r="BM48" s="205"/>
      <c r="BN48" s="205"/>
      <c r="BO48" s="218"/>
      <c r="BP48" s="218"/>
      <c r="BQ48" s="215">
        <v>42</v>
      </c>
      <c r="BR48" s="216"/>
      <c r="BS48" s="1039"/>
      <c r="BT48" s="1040"/>
      <c r="BU48" s="1040"/>
      <c r="BV48" s="1040"/>
      <c r="BW48" s="1040"/>
      <c r="BX48" s="1040"/>
      <c r="BY48" s="1040"/>
      <c r="BZ48" s="1040"/>
      <c r="CA48" s="1040"/>
      <c r="CB48" s="1040"/>
      <c r="CC48" s="1040"/>
      <c r="CD48" s="1040"/>
      <c r="CE48" s="1040"/>
      <c r="CF48" s="1040"/>
      <c r="CG48" s="1041"/>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199"/>
    </row>
    <row r="49" spans="1:131" s="200" customFormat="1" ht="26.25" customHeight="1" x14ac:dyDescent="0.15">
      <c r="A49" s="214">
        <v>22</v>
      </c>
      <c r="B49" s="1062"/>
      <c r="C49" s="1063"/>
      <c r="D49" s="1063"/>
      <c r="E49" s="1063"/>
      <c r="F49" s="1063"/>
      <c r="G49" s="1063"/>
      <c r="H49" s="1063"/>
      <c r="I49" s="1063"/>
      <c r="J49" s="1063"/>
      <c r="K49" s="1063"/>
      <c r="L49" s="1063"/>
      <c r="M49" s="1063"/>
      <c r="N49" s="1063"/>
      <c r="O49" s="1063"/>
      <c r="P49" s="1064"/>
      <c r="Q49" s="1071"/>
      <c r="R49" s="1072"/>
      <c r="S49" s="1072"/>
      <c r="T49" s="1072"/>
      <c r="U49" s="1072"/>
      <c r="V49" s="1072"/>
      <c r="W49" s="1072"/>
      <c r="X49" s="1072"/>
      <c r="Y49" s="1072"/>
      <c r="Z49" s="1072"/>
      <c r="AA49" s="1072"/>
      <c r="AB49" s="1072"/>
      <c r="AC49" s="1072"/>
      <c r="AD49" s="1072"/>
      <c r="AE49" s="1073"/>
      <c r="AF49" s="1058"/>
      <c r="AG49" s="1059"/>
      <c r="AH49" s="1059"/>
      <c r="AI49" s="1059"/>
      <c r="AJ49" s="1060"/>
      <c r="AK49" s="1009"/>
      <c r="AL49" s="1004"/>
      <c r="AM49" s="1004"/>
      <c r="AN49" s="1004"/>
      <c r="AO49" s="1004"/>
      <c r="AP49" s="1004"/>
      <c r="AQ49" s="1004"/>
      <c r="AR49" s="1004"/>
      <c r="AS49" s="1004"/>
      <c r="AT49" s="1004"/>
      <c r="AU49" s="1004"/>
      <c r="AV49" s="1004"/>
      <c r="AW49" s="1004"/>
      <c r="AX49" s="1004"/>
      <c r="AY49" s="1004"/>
      <c r="AZ49" s="1074"/>
      <c r="BA49" s="1074"/>
      <c r="BB49" s="1074"/>
      <c r="BC49" s="1074"/>
      <c r="BD49" s="1074"/>
      <c r="BE49" s="1066"/>
      <c r="BF49" s="1066"/>
      <c r="BG49" s="1066"/>
      <c r="BH49" s="1066"/>
      <c r="BI49" s="1067"/>
      <c r="BJ49" s="205"/>
      <c r="BK49" s="205"/>
      <c r="BL49" s="205"/>
      <c r="BM49" s="205"/>
      <c r="BN49" s="205"/>
      <c r="BO49" s="218"/>
      <c r="BP49" s="218"/>
      <c r="BQ49" s="215">
        <v>43</v>
      </c>
      <c r="BR49" s="216"/>
      <c r="BS49" s="1039"/>
      <c r="BT49" s="1040"/>
      <c r="BU49" s="1040"/>
      <c r="BV49" s="1040"/>
      <c r="BW49" s="1040"/>
      <c r="BX49" s="1040"/>
      <c r="BY49" s="1040"/>
      <c r="BZ49" s="1040"/>
      <c r="CA49" s="1040"/>
      <c r="CB49" s="1040"/>
      <c r="CC49" s="1040"/>
      <c r="CD49" s="1040"/>
      <c r="CE49" s="1040"/>
      <c r="CF49" s="1040"/>
      <c r="CG49" s="1041"/>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199"/>
    </row>
    <row r="50" spans="1:131" s="200" customFormat="1" ht="26.25" customHeight="1" x14ac:dyDescent="0.15">
      <c r="A50" s="214">
        <v>23</v>
      </c>
      <c r="B50" s="1062"/>
      <c r="C50" s="1063"/>
      <c r="D50" s="1063"/>
      <c r="E50" s="1063"/>
      <c r="F50" s="1063"/>
      <c r="G50" s="1063"/>
      <c r="H50" s="1063"/>
      <c r="I50" s="1063"/>
      <c r="J50" s="1063"/>
      <c r="K50" s="1063"/>
      <c r="L50" s="1063"/>
      <c r="M50" s="1063"/>
      <c r="N50" s="1063"/>
      <c r="O50" s="1063"/>
      <c r="P50" s="1064"/>
      <c r="Q50" s="1065"/>
      <c r="R50" s="1055"/>
      <c r="S50" s="1055"/>
      <c r="T50" s="1055"/>
      <c r="U50" s="1055"/>
      <c r="V50" s="1055"/>
      <c r="W50" s="1055"/>
      <c r="X50" s="1055"/>
      <c r="Y50" s="1055"/>
      <c r="Z50" s="1055"/>
      <c r="AA50" s="1055"/>
      <c r="AB50" s="1055"/>
      <c r="AC50" s="1055"/>
      <c r="AD50" s="1055"/>
      <c r="AE50" s="1057"/>
      <c r="AF50" s="1058"/>
      <c r="AG50" s="1059"/>
      <c r="AH50" s="1059"/>
      <c r="AI50" s="1059"/>
      <c r="AJ50" s="1060"/>
      <c r="AK50" s="1061"/>
      <c r="AL50" s="1055"/>
      <c r="AM50" s="1055"/>
      <c r="AN50" s="1055"/>
      <c r="AO50" s="1055"/>
      <c r="AP50" s="1055"/>
      <c r="AQ50" s="1055"/>
      <c r="AR50" s="1055"/>
      <c r="AS50" s="1055"/>
      <c r="AT50" s="1055"/>
      <c r="AU50" s="1055"/>
      <c r="AV50" s="1055"/>
      <c r="AW50" s="1055"/>
      <c r="AX50" s="1055"/>
      <c r="AY50" s="1055"/>
      <c r="AZ50" s="1056"/>
      <c r="BA50" s="1056"/>
      <c r="BB50" s="1056"/>
      <c r="BC50" s="1056"/>
      <c r="BD50" s="1056"/>
      <c r="BE50" s="1066"/>
      <c r="BF50" s="1066"/>
      <c r="BG50" s="1066"/>
      <c r="BH50" s="1066"/>
      <c r="BI50" s="1067"/>
      <c r="BJ50" s="205"/>
      <c r="BK50" s="205"/>
      <c r="BL50" s="205"/>
      <c r="BM50" s="205"/>
      <c r="BN50" s="205"/>
      <c r="BO50" s="218"/>
      <c r="BP50" s="218"/>
      <c r="BQ50" s="215">
        <v>44</v>
      </c>
      <c r="BR50" s="216"/>
      <c r="BS50" s="1039"/>
      <c r="BT50" s="1040"/>
      <c r="BU50" s="1040"/>
      <c r="BV50" s="1040"/>
      <c r="BW50" s="1040"/>
      <c r="BX50" s="1040"/>
      <c r="BY50" s="1040"/>
      <c r="BZ50" s="1040"/>
      <c r="CA50" s="1040"/>
      <c r="CB50" s="1040"/>
      <c r="CC50" s="1040"/>
      <c r="CD50" s="1040"/>
      <c r="CE50" s="1040"/>
      <c r="CF50" s="1040"/>
      <c r="CG50" s="1041"/>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199"/>
    </row>
    <row r="51" spans="1:131" s="200" customFormat="1" ht="26.25" customHeight="1" x14ac:dyDescent="0.15">
      <c r="A51" s="214">
        <v>24</v>
      </c>
      <c r="B51" s="1062"/>
      <c r="C51" s="1063"/>
      <c r="D51" s="1063"/>
      <c r="E51" s="1063"/>
      <c r="F51" s="1063"/>
      <c r="G51" s="1063"/>
      <c r="H51" s="1063"/>
      <c r="I51" s="1063"/>
      <c r="J51" s="1063"/>
      <c r="K51" s="1063"/>
      <c r="L51" s="1063"/>
      <c r="M51" s="1063"/>
      <c r="N51" s="1063"/>
      <c r="O51" s="1063"/>
      <c r="P51" s="1064"/>
      <c r="Q51" s="1065"/>
      <c r="R51" s="1055"/>
      <c r="S51" s="1055"/>
      <c r="T51" s="1055"/>
      <c r="U51" s="1055"/>
      <c r="V51" s="1055"/>
      <c r="W51" s="1055"/>
      <c r="X51" s="1055"/>
      <c r="Y51" s="1055"/>
      <c r="Z51" s="1055"/>
      <c r="AA51" s="1055"/>
      <c r="AB51" s="1055"/>
      <c r="AC51" s="1055"/>
      <c r="AD51" s="1055"/>
      <c r="AE51" s="1057"/>
      <c r="AF51" s="1058"/>
      <c r="AG51" s="1059"/>
      <c r="AH51" s="1059"/>
      <c r="AI51" s="1059"/>
      <c r="AJ51" s="1060"/>
      <c r="AK51" s="1061"/>
      <c r="AL51" s="1055"/>
      <c r="AM51" s="1055"/>
      <c r="AN51" s="1055"/>
      <c r="AO51" s="1055"/>
      <c r="AP51" s="1055"/>
      <c r="AQ51" s="1055"/>
      <c r="AR51" s="1055"/>
      <c r="AS51" s="1055"/>
      <c r="AT51" s="1055"/>
      <c r="AU51" s="1055"/>
      <c r="AV51" s="1055"/>
      <c r="AW51" s="1055"/>
      <c r="AX51" s="1055"/>
      <c r="AY51" s="1055"/>
      <c r="AZ51" s="1056"/>
      <c r="BA51" s="1056"/>
      <c r="BB51" s="1056"/>
      <c r="BC51" s="1056"/>
      <c r="BD51" s="1056"/>
      <c r="BE51" s="1066"/>
      <c r="BF51" s="1066"/>
      <c r="BG51" s="1066"/>
      <c r="BH51" s="1066"/>
      <c r="BI51" s="1067"/>
      <c r="BJ51" s="205"/>
      <c r="BK51" s="205"/>
      <c r="BL51" s="205"/>
      <c r="BM51" s="205"/>
      <c r="BN51" s="205"/>
      <c r="BO51" s="218"/>
      <c r="BP51" s="218"/>
      <c r="BQ51" s="215">
        <v>45</v>
      </c>
      <c r="BR51" s="216"/>
      <c r="BS51" s="1039"/>
      <c r="BT51" s="1040"/>
      <c r="BU51" s="1040"/>
      <c r="BV51" s="1040"/>
      <c r="BW51" s="1040"/>
      <c r="BX51" s="1040"/>
      <c r="BY51" s="1040"/>
      <c r="BZ51" s="1040"/>
      <c r="CA51" s="1040"/>
      <c r="CB51" s="1040"/>
      <c r="CC51" s="1040"/>
      <c r="CD51" s="1040"/>
      <c r="CE51" s="1040"/>
      <c r="CF51" s="1040"/>
      <c r="CG51" s="1041"/>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199"/>
    </row>
    <row r="52" spans="1:131" s="200" customFormat="1" ht="26.25" customHeight="1" x14ac:dyDescent="0.15">
      <c r="A52" s="214">
        <v>25</v>
      </c>
      <c r="B52" s="1062"/>
      <c r="C52" s="1063"/>
      <c r="D52" s="1063"/>
      <c r="E52" s="1063"/>
      <c r="F52" s="1063"/>
      <c r="G52" s="1063"/>
      <c r="H52" s="1063"/>
      <c r="I52" s="1063"/>
      <c r="J52" s="1063"/>
      <c r="K52" s="1063"/>
      <c r="L52" s="1063"/>
      <c r="M52" s="1063"/>
      <c r="N52" s="1063"/>
      <c r="O52" s="1063"/>
      <c r="P52" s="1064"/>
      <c r="Q52" s="1065"/>
      <c r="R52" s="1055"/>
      <c r="S52" s="1055"/>
      <c r="T52" s="1055"/>
      <c r="U52" s="1055"/>
      <c r="V52" s="1055"/>
      <c r="W52" s="1055"/>
      <c r="X52" s="1055"/>
      <c r="Y52" s="1055"/>
      <c r="Z52" s="1055"/>
      <c r="AA52" s="1055"/>
      <c r="AB52" s="1055"/>
      <c r="AC52" s="1055"/>
      <c r="AD52" s="1055"/>
      <c r="AE52" s="1057"/>
      <c r="AF52" s="1058"/>
      <c r="AG52" s="1059"/>
      <c r="AH52" s="1059"/>
      <c r="AI52" s="1059"/>
      <c r="AJ52" s="1060"/>
      <c r="AK52" s="1061"/>
      <c r="AL52" s="1055"/>
      <c r="AM52" s="1055"/>
      <c r="AN52" s="1055"/>
      <c r="AO52" s="1055"/>
      <c r="AP52" s="1055"/>
      <c r="AQ52" s="1055"/>
      <c r="AR52" s="1055"/>
      <c r="AS52" s="1055"/>
      <c r="AT52" s="1055"/>
      <c r="AU52" s="1055"/>
      <c r="AV52" s="1055"/>
      <c r="AW52" s="1055"/>
      <c r="AX52" s="1055"/>
      <c r="AY52" s="1055"/>
      <c r="AZ52" s="1056"/>
      <c r="BA52" s="1056"/>
      <c r="BB52" s="1056"/>
      <c r="BC52" s="1056"/>
      <c r="BD52" s="1056"/>
      <c r="BE52" s="1066"/>
      <c r="BF52" s="1066"/>
      <c r="BG52" s="1066"/>
      <c r="BH52" s="1066"/>
      <c r="BI52" s="1067"/>
      <c r="BJ52" s="205"/>
      <c r="BK52" s="205"/>
      <c r="BL52" s="205"/>
      <c r="BM52" s="205"/>
      <c r="BN52" s="205"/>
      <c r="BO52" s="218"/>
      <c r="BP52" s="218"/>
      <c r="BQ52" s="215">
        <v>46</v>
      </c>
      <c r="BR52" s="216"/>
      <c r="BS52" s="1039"/>
      <c r="BT52" s="1040"/>
      <c r="BU52" s="1040"/>
      <c r="BV52" s="1040"/>
      <c r="BW52" s="1040"/>
      <c r="BX52" s="1040"/>
      <c r="BY52" s="1040"/>
      <c r="BZ52" s="1040"/>
      <c r="CA52" s="1040"/>
      <c r="CB52" s="1040"/>
      <c r="CC52" s="1040"/>
      <c r="CD52" s="1040"/>
      <c r="CE52" s="1040"/>
      <c r="CF52" s="1040"/>
      <c r="CG52" s="1041"/>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199"/>
    </row>
    <row r="53" spans="1:131" s="200" customFormat="1" ht="26.25" customHeight="1" x14ac:dyDescent="0.15">
      <c r="A53" s="214">
        <v>26</v>
      </c>
      <c r="B53" s="1062"/>
      <c r="C53" s="1063"/>
      <c r="D53" s="1063"/>
      <c r="E53" s="1063"/>
      <c r="F53" s="1063"/>
      <c r="G53" s="1063"/>
      <c r="H53" s="1063"/>
      <c r="I53" s="1063"/>
      <c r="J53" s="1063"/>
      <c r="K53" s="1063"/>
      <c r="L53" s="1063"/>
      <c r="M53" s="1063"/>
      <c r="N53" s="1063"/>
      <c r="O53" s="1063"/>
      <c r="P53" s="1064"/>
      <c r="Q53" s="1065"/>
      <c r="R53" s="1055"/>
      <c r="S53" s="1055"/>
      <c r="T53" s="1055"/>
      <c r="U53" s="1055"/>
      <c r="V53" s="1055"/>
      <c r="W53" s="1055"/>
      <c r="X53" s="1055"/>
      <c r="Y53" s="1055"/>
      <c r="Z53" s="1055"/>
      <c r="AA53" s="1055"/>
      <c r="AB53" s="1055"/>
      <c r="AC53" s="1055"/>
      <c r="AD53" s="1055"/>
      <c r="AE53" s="1057"/>
      <c r="AF53" s="1058"/>
      <c r="AG53" s="1059"/>
      <c r="AH53" s="1059"/>
      <c r="AI53" s="1059"/>
      <c r="AJ53" s="1060"/>
      <c r="AK53" s="1061"/>
      <c r="AL53" s="1055"/>
      <c r="AM53" s="1055"/>
      <c r="AN53" s="1055"/>
      <c r="AO53" s="1055"/>
      <c r="AP53" s="1055"/>
      <c r="AQ53" s="1055"/>
      <c r="AR53" s="1055"/>
      <c r="AS53" s="1055"/>
      <c r="AT53" s="1055"/>
      <c r="AU53" s="1055"/>
      <c r="AV53" s="1055"/>
      <c r="AW53" s="1055"/>
      <c r="AX53" s="1055"/>
      <c r="AY53" s="1055"/>
      <c r="AZ53" s="1056"/>
      <c r="BA53" s="1056"/>
      <c r="BB53" s="1056"/>
      <c r="BC53" s="1056"/>
      <c r="BD53" s="1056"/>
      <c r="BE53" s="1066"/>
      <c r="BF53" s="1066"/>
      <c r="BG53" s="1066"/>
      <c r="BH53" s="1066"/>
      <c r="BI53" s="1067"/>
      <c r="BJ53" s="205"/>
      <c r="BK53" s="205"/>
      <c r="BL53" s="205"/>
      <c r="BM53" s="205"/>
      <c r="BN53" s="205"/>
      <c r="BO53" s="218"/>
      <c r="BP53" s="218"/>
      <c r="BQ53" s="215">
        <v>47</v>
      </c>
      <c r="BR53" s="216"/>
      <c r="BS53" s="1039"/>
      <c r="BT53" s="1040"/>
      <c r="BU53" s="1040"/>
      <c r="BV53" s="1040"/>
      <c r="BW53" s="1040"/>
      <c r="BX53" s="1040"/>
      <c r="BY53" s="1040"/>
      <c r="BZ53" s="1040"/>
      <c r="CA53" s="1040"/>
      <c r="CB53" s="1040"/>
      <c r="CC53" s="1040"/>
      <c r="CD53" s="1040"/>
      <c r="CE53" s="1040"/>
      <c r="CF53" s="1040"/>
      <c r="CG53" s="1041"/>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199"/>
    </row>
    <row r="54" spans="1:131" s="200" customFormat="1" ht="26.25" customHeight="1" x14ac:dyDescent="0.15">
      <c r="A54" s="214">
        <v>27</v>
      </c>
      <c r="B54" s="1062"/>
      <c r="C54" s="1063"/>
      <c r="D54" s="1063"/>
      <c r="E54" s="1063"/>
      <c r="F54" s="1063"/>
      <c r="G54" s="1063"/>
      <c r="H54" s="1063"/>
      <c r="I54" s="1063"/>
      <c r="J54" s="1063"/>
      <c r="K54" s="1063"/>
      <c r="L54" s="1063"/>
      <c r="M54" s="1063"/>
      <c r="N54" s="1063"/>
      <c r="O54" s="1063"/>
      <c r="P54" s="1064"/>
      <c r="Q54" s="1065"/>
      <c r="R54" s="1055"/>
      <c r="S54" s="1055"/>
      <c r="T54" s="1055"/>
      <c r="U54" s="1055"/>
      <c r="V54" s="1055"/>
      <c r="W54" s="1055"/>
      <c r="X54" s="1055"/>
      <c r="Y54" s="1055"/>
      <c r="Z54" s="1055"/>
      <c r="AA54" s="1055"/>
      <c r="AB54" s="1055"/>
      <c r="AC54" s="1055"/>
      <c r="AD54" s="1055"/>
      <c r="AE54" s="1057"/>
      <c r="AF54" s="1058"/>
      <c r="AG54" s="1059"/>
      <c r="AH54" s="1059"/>
      <c r="AI54" s="1059"/>
      <c r="AJ54" s="1060"/>
      <c r="AK54" s="1061"/>
      <c r="AL54" s="1055"/>
      <c r="AM54" s="1055"/>
      <c r="AN54" s="1055"/>
      <c r="AO54" s="1055"/>
      <c r="AP54" s="1055"/>
      <c r="AQ54" s="1055"/>
      <c r="AR54" s="1055"/>
      <c r="AS54" s="1055"/>
      <c r="AT54" s="1055"/>
      <c r="AU54" s="1055"/>
      <c r="AV54" s="1055"/>
      <c r="AW54" s="1055"/>
      <c r="AX54" s="1055"/>
      <c r="AY54" s="1055"/>
      <c r="AZ54" s="1056"/>
      <c r="BA54" s="1056"/>
      <c r="BB54" s="1056"/>
      <c r="BC54" s="1056"/>
      <c r="BD54" s="1056"/>
      <c r="BE54" s="1066"/>
      <c r="BF54" s="1066"/>
      <c r="BG54" s="1066"/>
      <c r="BH54" s="1066"/>
      <c r="BI54" s="1067"/>
      <c r="BJ54" s="205"/>
      <c r="BK54" s="205"/>
      <c r="BL54" s="205"/>
      <c r="BM54" s="205"/>
      <c r="BN54" s="205"/>
      <c r="BO54" s="218"/>
      <c r="BP54" s="218"/>
      <c r="BQ54" s="215">
        <v>48</v>
      </c>
      <c r="BR54" s="216"/>
      <c r="BS54" s="1039"/>
      <c r="BT54" s="1040"/>
      <c r="BU54" s="1040"/>
      <c r="BV54" s="1040"/>
      <c r="BW54" s="1040"/>
      <c r="BX54" s="1040"/>
      <c r="BY54" s="1040"/>
      <c r="BZ54" s="1040"/>
      <c r="CA54" s="1040"/>
      <c r="CB54" s="1040"/>
      <c r="CC54" s="1040"/>
      <c r="CD54" s="1040"/>
      <c r="CE54" s="1040"/>
      <c r="CF54" s="1040"/>
      <c r="CG54" s="1041"/>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199"/>
    </row>
    <row r="55" spans="1:131" s="200" customFormat="1" ht="26.25" customHeight="1" x14ac:dyDescent="0.15">
      <c r="A55" s="214">
        <v>28</v>
      </c>
      <c r="B55" s="1062"/>
      <c r="C55" s="1063"/>
      <c r="D55" s="1063"/>
      <c r="E55" s="1063"/>
      <c r="F55" s="1063"/>
      <c r="G55" s="1063"/>
      <c r="H55" s="1063"/>
      <c r="I55" s="1063"/>
      <c r="J55" s="1063"/>
      <c r="K55" s="1063"/>
      <c r="L55" s="1063"/>
      <c r="M55" s="1063"/>
      <c r="N55" s="1063"/>
      <c r="O55" s="1063"/>
      <c r="P55" s="1064"/>
      <c r="Q55" s="1065"/>
      <c r="R55" s="1055"/>
      <c r="S55" s="1055"/>
      <c r="T55" s="1055"/>
      <c r="U55" s="1055"/>
      <c r="V55" s="1055"/>
      <c r="W55" s="1055"/>
      <c r="X55" s="1055"/>
      <c r="Y55" s="1055"/>
      <c r="Z55" s="1055"/>
      <c r="AA55" s="1055"/>
      <c r="AB55" s="1055"/>
      <c r="AC55" s="1055"/>
      <c r="AD55" s="1055"/>
      <c r="AE55" s="1057"/>
      <c r="AF55" s="1058"/>
      <c r="AG55" s="1059"/>
      <c r="AH55" s="1059"/>
      <c r="AI55" s="1059"/>
      <c r="AJ55" s="1060"/>
      <c r="AK55" s="1061"/>
      <c r="AL55" s="1055"/>
      <c r="AM55" s="1055"/>
      <c r="AN55" s="1055"/>
      <c r="AO55" s="1055"/>
      <c r="AP55" s="1055"/>
      <c r="AQ55" s="1055"/>
      <c r="AR55" s="1055"/>
      <c r="AS55" s="1055"/>
      <c r="AT55" s="1055"/>
      <c r="AU55" s="1055"/>
      <c r="AV55" s="1055"/>
      <c r="AW55" s="1055"/>
      <c r="AX55" s="1055"/>
      <c r="AY55" s="1055"/>
      <c r="AZ55" s="1056"/>
      <c r="BA55" s="1056"/>
      <c r="BB55" s="1056"/>
      <c r="BC55" s="1056"/>
      <c r="BD55" s="1056"/>
      <c r="BE55" s="1066"/>
      <c r="BF55" s="1066"/>
      <c r="BG55" s="1066"/>
      <c r="BH55" s="1066"/>
      <c r="BI55" s="1067"/>
      <c r="BJ55" s="205"/>
      <c r="BK55" s="205"/>
      <c r="BL55" s="205"/>
      <c r="BM55" s="205"/>
      <c r="BN55" s="205"/>
      <c r="BO55" s="218"/>
      <c r="BP55" s="218"/>
      <c r="BQ55" s="215">
        <v>49</v>
      </c>
      <c r="BR55" s="216"/>
      <c r="BS55" s="1039"/>
      <c r="BT55" s="1040"/>
      <c r="BU55" s="1040"/>
      <c r="BV55" s="1040"/>
      <c r="BW55" s="1040"/>
      <c r="BX55" s="1040"/>
      <c r="BY55" s="1040"/>
      <c r="BZ55" s="1040"/>
      <c r="CA55" s="1040"/>
      <c r="CB55" s="1040"/>
      <c r="CC55" s="1040"/>
      <c r="CD55" s="1040"/>
      <c r="CE55" s="1040"/>
      <c r="CF55" s="1040"/>
      <c r="CG55" s="1041"/>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199"/>
    </row>
    <row r="56" spans="1:131" s="200" customFormat="1" ht="26.25" customHeight="1" x14ac:dyDescent="0.15">
      <c r="A56" s="214">
        <v>29</v>
      </c>
      <c r="B56" s="1062"/>
      <c r="C56" s="1063"/>
      <c r="D56" s="1063"/>
      <c r="E56" s="1063"/>
      <c r="F56" s="1063"/>
      <c r="G56" s="1063"/>
      <c r="H56" s="1063"/>
      <c r="I56" s="1063"/>
      <c r="J56" s="1063"/>
      <c r="K56" s="1063"/>
      <c r="L56" s="1063"/>
      <c r="M56" s="1063"/>
      <c r="N56" s="1063"/>
      <c r="O56" s="1063"/>
      <c r="P56" s="1064"/>
      <c r="Q56" s="1065"/>
      <c r="R56" s="1055"/>
      <c r="S56" s="1055"/>
      <c r="T56" s="1055"/>
      <c r="U56" s="1055"/>
      <c r="V56" s="1055"/>
      <c r="W56" s="1055"/>
      <c r="X56" s="1055"/>
      <c r="Y56" s="1055"/>
      <c r="Z56" s="1055"/>
      <c r="AA56" s="1055"/>
      <c r="AB56" s="1055"/>
      <c r="AC56" s="1055"/>
      <c r="AD56" s="1055"/>
      <c r="AE56" s="1057"/>
      <c r="AF56" s="1058"/>
      <c r="AG56" s="1059"/>
      <c r="AH56" s="1059"/>
      <c r="AI56" s="1059"/>
      <c r="AJ56" s="1060"/>
      <c r="AK56" s="1061"/>
      <c r="AL56" s="1055"/>
      <c r="AM56" s="1055"/>
      <c r="AN56" s="1055"/>
      <c r="AO56" s="1055"/>
      <c r="AP56" s="1055"/>
      <c r="AQ56" s="1055"/>
      <c r="AR56" s="1055"/>
      <c r="AS56" s="1055"/>
      <c r="AT56" s="1055"/>
      <c r="AU56" s="1055"/>
      <c r="AV56" s="1055"/>
      <c r="AW56" s="1055"/>
      <c r="AX56" s="1055"/>
      <c r="AY56" s="1055"/>
      <c r="AZ56" s="1056"/>
      <c r="BA56" s="1056"/>
      <c r="BB56" s="1056"/>
      <c r="BC56" s="1056"/>
      <c r="BD56" s="1056"/>
      <c r="BE56" s="1066"/>
      <c r="BF56" s="1066"/>
      <c r="BG56" s="1066"/>
      <c r="BH56" s="1066"/>
      <c r="BI56" s="1067"/>
      <c r="BJ56" s="205"/>
      <c r="BK56" s="205"/>
      <c r="BL56" s="205"/>
      <c r="BM56" s="205"/>
      <c r="BN56" s="205"/>
      <c r="BO56" s="218"/>
      <c r="BP56" s="218"/>
      <c r="BQ56" s="215">
        <v>50</v>
      </c>
      <c r="BR56" s="216"/>
      <c r="BS56" s="1039"/>
      <c r="BT56" s="1040"/>
      <c r="BU56" s="1040"/>
      <c r="BV56" s="1040"/>
      <c r="BW56" s="1040"/>
      <c r="BX56" s="1040"/>
      <c r="BY56" s="1040"/>
      <c r="BZ56" s="1040"/>
      <c r="CA56" s="1040"/>
      <c r="CB56" s="1040"/>
      <c r="CC56" s="1040"/>
      <c r="CD56" s="1040"/>
      <c r="CE56" s="1040"/>
      <c r="CF56" s="1040"/>
      <c r="CG56" s="1041"/>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199"/>
    </row>
    <row r="57" spans="1:131" s="200" customFormat="1" ht="26.25" customHeight="1" x14ac:dyDescent="0.15">
      <c r="A57" s="214">
        <v>30</v>
      </c>
      <c r="B57" s="1062"/>
      <c r="C57" s="1063"/>
      <c r="D57" s="1063"/>
      <c r="E57" s="1063"/>
      <c r="F57" s="1063"/>
      <c r="G57" s="1063"/>
      <c r="H57" s="1063"/>
      <c r="I57" s="1063"/>
      <c r="J57" s="1063"/>
      <c r="K57" s="1063"/>
      <c r="L57" s="1063"/>
      <c r="M57" s="1063"/>
      <c r="N57" s="1063"/>
      <c r="O57" s="1063"/>
      <c r="P57" s="1064"/>
      <c r="Q57" s="1065"/>
      <c r="R57" s="1055"/>
      <c r="S57" s="1055"/>
      <c r="T57" s="1055"/>
      <c r="U57" s="1055"/>
      <c r="V57" s="1055"/>
      <c r="W57" s="1055"/>
      <c r="X57" s="1055"/>
      <c r="Y57" s="1055"/>
      <c r="Z57" s="1055"/>
      <c r="AA57" s="1055"/>
      <c r="AB57" s="1055"/>
      <c r="AC57" s="1055"/>
      <c r="AD57" s="1055"/>
      <c r="AE57" s="1057"/>
      <c r="AF57" s="1058"/>
      <c r="AG57" s="1059"/>
      <c r="AH57" s="1059"/>
      <c r="AI57" s="1059"/>
      <c r="AJ57" s="1060"/>
      <c r="AK57" s="1061"/>
      <c r="AL57" s="1055"/>
      <c r="AM57" s="1055"/>
      <c r="AN57" s="1055"/>
      <c r="AO57" s="1055"/>
      <c r="AP57" s="1055"/>
      <c r="AQ57" s="1055"/>
      <c r="AR57" s="1055"/>
      <c r="AS57" s="1055"/>
      <c r="AT57" s="1055"/>
      <c r="AU57" s="1055"/>
      <c r="AV57" s="1055"/>
      <c r="AW57" s="1055"/>
      <c r="AX57" s="1055"/>
      <c r="AY57" s="1055"/>
      <c r="AZ57" s="1056"/>
      <c r="BA57" s="1056"/>
      <c r="BB57" s="1056"/>
      <c r="BC57" s="1056"/>
      <c r="BD57" s="1056"/>
      <c r="BE57" s="1066"/>
      <c r="BF57" s="1066"/>
      <c r="BG57" s="1066"/>
      <c r="BH57" s="1066"/>
      <c r="BI57" s="1067"/>
      <c r="BJ57" s="205"/>
      <c r="BK57" s="205"/>
      <c r="BL57" s="205"/>
      <c r="BM57" s="205"/>
      <c r="BN57" s="205"/>
      <c r="BO57" s="218"/>
      <c r="BP57" s="218"/>
      <c r="BQ57" s="215">
        <v>51</v>
      </c>
      <c r="BR57" s="216"/>
      <c r="BS57" s="1039"/>
      <c r="BT57" s="1040"/>
      <c r="BU57" s="1040"/>
      <c r="BV57" s="1040"/>
      <c r="BW57" s="1040"/>
      <c r="BX57" s="1040"/>
      <c r="BY57" s="1040"/>
      <c r="BZ57" s="1040"/>
      <c r="CA57" s="1040"/>
      <c r="CB57" s="1040"/>
      <c r="CC57" s="1040"/>
      <c r="CD57" s="1040"/>
      <c r="CE57" s="1040"/>
      <c r="CF57" s="1040"/>
      <c r="CG57" s="1041"/>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199"/>
    </row>
    <row r="58" spans="1:131" s="200" customFormat="1" ht="26.25" customHeight="1" x14ac:dyDescent="0.15">
      <c r="A58" s="214">
        <v>31</v>
      </c>
      <c r="B58" s="1062"/>
      <c r="C58" s="1063"/>
      <c r="D58" s="1063"/>
      <c r="E58" s="1063"/>
      <c r="F58" s="1063"/>
      <c r="G58" s="1063"/>
      <c r="H58" s="1063"/>
      <c r="I58" s="1063"/>
      <c r="J58" s="1063"/>
      <c r="K58" s="1063"/>
      <c r="L58" s="1063"/>
      <c r="M58" s="1063"/>
      <c r="N58" s="1063"/>
      <c r="O58" s="1063"/>
      <c r="P58" s="1064"/>
      <c r="Q58" s="1065"/>
      <c r="R58" s="1055"/>
      <c r="S58" s="1055"/>
      <c r="T58" s="1055"/>
      <c r="U58" s="1055"/>
      <c r="V58" s="1055"/>
      <c r="W58" s="1055"/>
      <c r="X58" s="1055"/>
      <c r="Y58" s="1055"/>
      <c r="Z58" s="1055"/>
      <c r="AA58" s="1055"/>
      <c r="AB58" s="1055"/>
      <c r="AC58" s="1055"/>
      <c r="AD58" s="1055"/>
      <c r="AE58" s="1057"/>
      <c r="AF58" s="1058"/>
      <c r="AG58" s="1059"/>
      <c r="AH58" s="1059"/>
      <c r="AI58" s="1059"/>
      <c r="AJ58" s="1060"/>
      <c r="AK58" s="1061"/>
      <c r="AL58" s="1055"/>
      <c r="AM58" s="1055"/>
      <c r="AN58" s="1055"/>
      <c r="AO58" s="1055"/>
      <c r="AP58" s="1055"/>
      <c r="AQ58" s="1055"/>
      <c r="AR58" s="1055"/>
      <c r="AS58" s="1055"/>
      <c r="AT58" s="1055"/>
      <c r="AU58" s="1055"/>
      <c r="AV58" s="1055"/>
      <c r="AW58" s="1055"/>
      <c r="AX58" s="1055"/>
      <c r="AY58" s="1055"/>
      <c r="AZ58" s="1056"/>
      <c r="BA58" s="1056"/>
      <c r="BB58" s="1056"/>
      <c r="BC58" s="1056"/>
      <c r="BD58" s="1056"/>
      <c r="BE58" s="1066"/>
      <c r="BF58" s="1066"/>
      <c r="BG58" s="1066"/>
      <c r="BH58" s="1066"/>
      <c r="BI58" s="1067"/>
      <c r="BJ58" s="205"/>
      <c r="BK58" s="205"/>
      <c r="BL58" s="205"/>
      <c r="BM58" s="205"/>
      <c r="BN58" s="205"/>
      <c r="BO58" s="218"/>
      <c r="BP58" s="218"/>
      <c r="BQ58" s="215">
        <v>52</v>
      </c>
      <c r="BR58" s="216"/>
      <c r="BS58" s="1039"/>
      <c r="BT58" s="1040"/>
      <c r="BU58" s="1040"/>
      <c r="BV58" s="1040"/>
      <c r="BW58" s="1040"/>
      <c r="BX58" s="1040"/>
      <c r="BY58" s="1040"/>
      <c r="BZ58" s="1040"/>
      <c r="CA58" s="1040"/>
      <c r="CB58" s="1040"/>
      <c r="CC58" s="1040"/>
      <c r="CD58" s="1040"/>
      <c r="CE58" s="1040"/>
      <c r="CF58" s="1040"/>
      <c r="CG58" s="1041"/>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199"/>
    </row>
    <row r="59" spans="1:131" s="200" customFormat="1" ht="26.25" customHeight="1" x14ac:dyDescent="0.15">
      <c r="A59" s="214">
        <v>32</v>
      </c>
      <c r="B59" s="1062"/>
      <c r="C59" s="1063"/>
      <c r="D59" s="1063"/>
      <c r="E59" s="1063"/>
      <c r="F59" s="1063"/>
      <c r="G59" s="1063"/>
      <c r="H59" s="1063"/>
      <c r="I59" s="1063"/>
      <c r="J59" s="1063"/>
      <c r="K59" s="1063"/>
      <c r="L59" s="1063"/>
      <c r="M59" s="1063"/>
      <c r="N59" s="1063"/>
      <c r="O59" s="1063"/>
      <c r="P59" s="1064"/>
      <c r="Q59" s="1065"/>
      <c r="R59" s="1055"/>
      <c r="S59" s="1055"/>
      <c r="T59" s="1055"/>
      <c r="U59" s="1055"/>
      <c r="V59" s="1055"/>
      <c r="W59" s="1055"/>
      <c r="X59" s="1055"/>
      <c r="Y59" s="1055"/>
      <c r="Z59" s="1055"/>
      <c r="AA59" s="1055"/>
      <c r="AB59" s="1055"/>
      <c r="AC59" s="1055"/>
      <c r="AD59" s="1055"/>
      <c r="AE59" s="1057"/>
      <c r="AF59" s="1058"/>
      <c r="AG59" s="1059"/>
      <c r="AH59" s="1059"/>
      <c r="AI59" s="1059"/>
      <c r="AJ59" s="1060"/>
      <c r="AK59" s="1061"/>
      <c r="AL59" s="1055"/>
      <c r="AM59" s="1055"/>
      <c r="AN59" s="1055"/>
      <c r="AO59" s="1055"/>
      <c r="AP59" s="1055"/>
      <c r="AQ59" s="1055"/>
      <c r="AR59" s="1055"/>
      <c r="AS59" s="1055"/>
      <c r="AT59" s="1055"/>
      <c r="AU59" s="1055"/>
      <c r="AV59" s="1055"/>
      <c r="AW59" s="1055"/>
      <c r="AX59" s="1055"/>
      <c r="AY59" s="1055"/>
      <c r="AZ59" s="1056"/>
      <c r="BA59" s="1056"/>
      <c r="BB59" s="1056"/>
      <c r="BC59" s="1056"/>
      <c r="BD59" s="1056"/>
      <c r="BE59" s="1066"/>
      <c r="BF59" s="1066"/>
      <c r="BG59" s="1066"/>
      <c r="BH59" s="1066"/>
      <c r="BI59" s="1067"/>
      <c r="BJ59" s="205"/>
      <c r="BK59" s="205"/>
      <c r="BL59" s="205"/>
      <c r="BM59" s="205"/>
      <c r="BN59" s="205"/>
      <c r="BO59" s="218"/>
      <c r="BP59" s="218"/>
      <c r="BQ59" s="215">
        <v>53</v>
      </c>
      <c r="BR59" s="216"/>
      <c r="BS59" s="1039"/>
      <c r="BT59" s="1040"/>
      <c r="BU59" s="1040"/>
      <c r="BV59" s="1040"/>
      <c r="BW59" s="1040"/>
      <c r="BX59" s="1040"/>
      <c r="BY59" s="1040"/>
      <c r="BZ59" s="1040"/>
      <c r="CA59" s="1040"/>
      <c r="CB59" s="1040"/>
      <c r="CC59" s="1040"/>
      <c r="CD59" s="1040"/>
      <c r="CE59" s="1040"/>
      <c r="CF59" s="1040"/>
      <c r="CG59" s="1041"/>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199"/>
    </row>
    <row r="60" spans="1:131" s="200" customFormat="1" ht="26.25" customHeight="1" x14ac:dyDescent="0.15">
      <c r="A60" s="214">
        <v>33</v>
      </c>
      <c r="B60" s="1062"/>
      <c r="C60" s="1063"/>
      <c r="D60" s="1063"/>
      <c r="E60" s="1063"/>
      <c r="F60" s="1063"/>
      <c r="G60" s="1063"/>
      <c r="H60" s="1063"/>
      <c r="I60" s="1063"/>
      <c r="J60" s="1063"/>
      <c r="K60" s="1063"/>
      <c r="L60" s="1063"/>
      <c r="M60" s="1063"/>
      <c r="N60" s="1063"/>
      <c r="O60" s="1063"/>
      <c r="P60" s="1064"/>
      <c r="Q60" s="1065"/>
      <c r="R60" s="1055"/>
      <c r="S60" s="1055"/>
      <c r="T60" s="1055"/>
      <c r="U60" s="1055"/>
      <c r="V60" s="1055"/>
      <c r="W60" s="1055"/>
      <c r="X60" s="1055"/>
      <c r="Y60" s="1055"/>
      <c r="Z60" s="1055"/>
      <c r="AA60" s="1055"/>
      <c r="AB60" s="1055"/>
      <c r="AC60" s="1055"/>
      <c r="AD60" s="1055"/>
      <c r="AE60" s="1057"/>
      <c r="AF60" s="1058"/>
      <c r="AG60" s="1059"/>
      <c r="AH60" s="1059"/>
      <c r="AI60" s="1059"/>
      <c r="AJ60" s="1060"/>
      <c r="AK60" s="1061"/>
      <c r="AL60" s="1055"/>
      <c r="AM60" s="1055"/>
      <c r="AN60" s="1055"/>
      <c r="AO60" s="1055"/>
      <c r="AP60" s="1055"/>
      <c r="AQ60" s="1055"/>
      <c r="AR60" s="1055"/>
      <c r="AS60" s="1055"/>
      <c r="AT60" s="1055"/>
      <c r="AU60" s="1055"/>
      <c r="AV60" s="1055"/>
      <c r="AW60" s="1055"/>
      <c r="AX60" s="1055"/>
      <c r="AY60" s="1055"/>
      <c r="AZ60" s="1056"/>
      <c r="BA60" s="1056"/>
      <c r="BB60" s="1056"/>
      <c r="BC60" s="1056"/>
      <c r="BD60" s="1056"/>
      <c r="BE60" s="1066"/>
      <c r="BF60" s="1066"/>
      <c r="BG60" s="1066"/>
      <c r="BH60" s="1066"/>
      <c r="BI60" s="1067"/>
      <c r="BJ60" s="205"/>
      <c r="BK60" s="205"/>
      <c r="BL60" s="205"/>
      <c r="BM60" s="205"/>
      <c r="BN60" s="205"/>
      <c r="BO60" s="218"/>
      <c r="BP60" s="218"/>
      <c r="BQ60" s="215">
        <v>54</v>
      </c>
      <c r="BR60" s="216"/>
      <c r="BS60" s="1039"/>
      <c r="BT60" s="1040"/>
      <c r="BU60" s="1040"/>
      <c r="BV60" s="1040"/>
      <c r="BW60" s="1040"/>
      <c r="BX60" s="1040"/>
      <c r="BY60" s="1040"/>
      <c r="BZ60" s="1040"/>
      <c r="CA60" s="1040"/>
      <c r="CB60" s="1040"/>
      <c r="CC60" s="1040"/>
      <c r="CD60" s="1040"/>
      <c r="CE60" s="1040"/>
      <c r="CF60" s="1040"/>
      <c r="CG60" s="1041"/>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199"/>
    </row>
    <row r="61" spans="1:131" s="200" customFormat="1" ht="26.25" customHeight="1" thickBot="1" x14ac:dyDescent="0.2">
      <c r="A61" s="214">
        <v>34</v>
      </c>
      <c r="B61" s="1062"/>
      <c r="C61" s="1063"/>
      <c r="D61" s="1063"/>
      <c r="E61" s="1063"/>
      <c r="F61" s="1063"/>
      <c r="G61" s="1063"/>
      <c r="H61" s="1063"/>
      <c r="I61" s="1063"/>
      <c r="J61" s="1063"/>
      <c r="K61" s="1063"/>
      <c r="L61" s="1063"/>
      <c r="M61" s="1063"/>
      <c r="N61" s="1063"/>
      <c r="O61" s="1063"/>
      <c r="P61" s="1064"/>
      <c r="Q61" s="1065"/>
      <c r="R61" s="1055"/>
      <c r="S61" s="1055"/>
      <c r="T61" s="1055"/>
      <c r="U61" s="1055"/>
      <c r="V61" s="1055"/>
      <c r="W61" s="1055"/>
      <c r="X61" s="1055"/>
      <c r="Y61" s="1055"/>
      <c r="Z61" s="1055"/>
      <c r="AA61" s="1055"/>
      <c r="AB61" s="1055"/>
      <c r="AC61" s="1055"/>
      <c r="AD61" s="1055"/>
      <c r="AE61" s="1057"/>
      <c r="AF61" s="1058"/>
      <c r="AG61" s="1059"/>
      <c r="AH61" s="1059"/>
      <c r="AI61" s="1059"/>
      <c r="AJ61" s="1060"/>
      <c r="AK61" s="1061"/>
      <c r="AL61" s="1055"/>
      <c r="AM61" s="1055"/>
      <c r="AN61" s="1055"/>
      <c r="AO61" s="1055"/>
      <c r="AP61" s="1055"/>
      <c r="AQ61" s="1055"/>
      <c r="AR61" s="1055"/>
      <c r="AS61" s="1055"/>
      <c r="AT61" s="1055"/>
      <c r="AU61" s="1055"/>
      <c r="AV61" s="1055"/>
      <c r="AW61" s="1055"/>
      <c r="AX61" s="1055"/>
      <c r="AY61" s="1055"/>
      <c r="AZ61" s="1056"/>
      <c r="BA61" s="1056"/>
      <c r="BB61" s="1056"/>
      <c r="BC61" s="1056"/>
      <c r="BD61" s="1056"/>
      <c r="BE61" s="1066"/>
      <c r="BF61" s="1066"/>
      <c r="BG61" s="1066"/>
      <c r="BH61" s="1066"/>
      <c r="BI61" s="1067"/>
      <c r="BJ61" s="205"/>
      <c r="BK61" s="205"/>
      <c r="BL61" s="205"/>
      <c r="BM61" s="205"/>
      <c r="BN61" s="205"/>
      <c r="BO61" s="218"/>
      <c r="BP61" s="218"/>
      <c r="BQ61" s="215">
        <v>55</v>
      </c>
      <c r="BR61" s="216"/>
      <c r="BS61" s="1039"/>
      <c r="BT61" s="1040"/>
      <c r="BU61" s="1040"/>
      <c r="BV61" s="1040"/>
      <c r="BW61" s="1040"/>
      <c r="BX61" s="1040"/>
      <c r="BY61" s="1040"/>
      <c r="BZ61" s="1040"/>
      <c r="CA61" s="1040"/>
      <c r="CB61" s="1040"/>
      <c r="CC61" s="1040"/>
      <c r="CD61" s="1040"/>
      <c r="CE61" s="1040"/>
      <c r="CF61" s="1040"/>
      <c r="CG61" s="1041"/>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199"/>
    </row>
    <row r="62" spans="1:131" s="200" customFormat="1" ht="26.25" customHeight="1" x14ac:dyDescent="0.15">
      <c r="A62" s="214">
        <v>35</v>
      </c>
      <c r="B62" s="1062"/>
      <c r="C62" s="1063"/>
      <c r="D62" s="1063"/>
      <c r="E62" s="1063"/>
      <c r="F62" s="1063"/>
      <c r="G62" s="1063"/>
      <c r="H62" s="1063"/>
      <c r="I62" s="1063"/>
      <c r="J62" s="1063"/>
      <c r="K62" s="1063"/>
      <c r="L62" s="1063"/>
      <c r="M62" s="1063"/>
      <c r="N62" s="1063"/>
      <c r="O62" s="1063"/>
      <c r="P62" s="1064"/>
      <c r="Q62" s="1065"/>
      <c r="R62" s="1055"/>
      <c r="S62" s="1055"/>
      <c r="T62" s="1055"/>
      <c r="U62" s="1055"/>
      <c r="V62" s="1055"/>
      <c r="W62" s="1055"/>
      <c r="X62" s="1055"/>
      <c r="Y62" s="1055"/>
      <c r="Z62" s="1055"/>
      <c r="AA62" s="1055"/>
      <c r="AB62" s="1055"/>
      <c r="AC62" s="1055"/>
      <c r="AD62" s="1055"/>
      <c r="AE62" s="1057"/>
      <c r="AF62" s="1058"/>
      <c r="AG62" s="1059"/>
      <c r="AH62" s="1059"/>
      <c r="AI62" s="1059"/>
      <c r="AJ62" s="1060"/>
      <c r="AK62" s="1061"/>
      <c r="AL62" s="1055"/>
      <c r="AM62" s="1055"/>
      <c r="AN62" s="1055"/>
      <c r="AO62" s="1055"/>
      <c r="AP62" s="1055"/>
      <c r="AQ62" s="1055"/>
      <c r="AR62" s="1055"/>
      <c r="AS62" s="1055"/>
      <c r="AT62" s="1055"/>
      <c r="AU62" s="1055"/>
      <c r="AV62" s="1055"/>
      <c r="AW62" s="1055"/>
      <c r="AX62" s="1055"/>
      <c r="AY62" s="1055"/>
      <c r="AZ62" s="1056"/>
      <c r="BA62" s="1056"/>
      <c r="BB62" s="1056"/>
      <c r="BC62" s="1056"/>
      <c r="BD62" s="1056"/>
      <c r="BE62" s="1066"/>
      <c r="BF62" s="1066"/>
      <c r="BG62" s="1066"/>
      <c r="BH62" s="1066"/>
      <c r="BI62" s="1067"/>
      <c r="BJ62" s="1068" t="s">
        <v>389</v>
      </c>
      <c r="BK62" s="1069"/>
      <c r="BL62" s="1069"/>
      <c r="BM62" s="1069"/>
      <c r="BN62" s="1070"/>
      <c r="BO62" s="218"/>
      <c r="BP62" s="218"/>
      <c r="BQ62" s="215">
        <v>56</v>
      </c>
      <c r="BR62" s="216"/>
      <c r="BS62" s="1039"/>
      <c r="BT62" s="1040"/>
      <c r="BU62" s="1040"/>
      <c r="BV62" s="1040"/>
      <c r="BW62" s="1040"/>
      <c r="BX62" s="1040"/>
      <c r="BY62" s="1040"/>
      <c r="BZ62" s="1040"/>
      <c r="CA62" s="1040"/>
      <c r="CB62" s="1040"/>
      <c r="CC62" s="1040"/>
      <c r="CD62" s="1040"/>
      <c r="CE62" s="1040"/>
      <c r="CF62" s="1040"/>
      <c r="CG62" s="1041"/>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199"/>
    </row>
    <row r="63" spans="1:131" s="200" customFormat="1" ht="26.25" customHeight="1" thickBot="1" x14ac:dyDescent="0.2">
      <c r="A63" s="217" t="s">
        <v>369</v>
      </c>
      <c r="B63" s="982" t="s">
        <v>390</v>
      </c>
      <c r="C63" s="983"/>
      <c r="D63" s="983"/>
      <c r="E63" s="983"/>
      <c r="F63" s="983"/>
      <c r="G63" s="983"/>
      <c r="H63" s="983"/>
      <c r="I63" s="983"/>
      <c r="J63" s="983"/>
      <c r="K63" s="983"/>
      <c r="L63" s="983"/>
      <c r="M63" s="983"/>
      <c r="N63" s="983"/>
      <c r="O63" s="983"/>
      <c r="P63" s="984"/>
      <c r="Q63" s="988"/>
      <c r="R63" s="989"/>
      <c r="S63" s="989"/>
      <c r="T63" s="989"/>
      <c r="U63" s="989"/>
      <c r="V63" s="989"/>
      <c r="W63" s="989"/>
      <c r="X63" s="989"/>
      <c r="Y63" s="989"/>
      <c r="Z63" s="989"/>
      <c r="AA63" s="989"/>
      <c r="AB63" s="989"/>
      <c r="AC63" s="989"/>
      <c r="AD63" s="989"/>
      <c r="AE63" s="1048"/>
      <c r="AF63" s="1049">
        <v>1248</v>
      </c>
      <c r="AG63" s="990"/>
      <c r="AH63" s="990"/>
      <c r="AI63" s="990"/>
      <c r="AJ63" s="1050"/>
      <c r="AK63" s="1051"/>
      <c r="AL63" s="989"/>
      <c r="AM63" s="989"/>
      <c r="AN63" s="989"/>
      <c r="AO63" s="989"/>
      <c r="AP63" s="990">
        <v>2369</v>
      </c>
      <c r="AQ63" s="990"/>
      <c r="AR63" s="990"/>
      <c r="AS63" s="990"/>
      <c r="AT63" s="990"/>
      <c r="AU63" s="990">
        <v>538</v>
      </c>
      <c r="AV63" s="990"/>
      <c r="AW63" s="990"/>
      <c r="AX63" s="990"/>
      <c r="AY63" s="990"/>
      <c r="AZ63" s="1052"/>
      <c r="BA63" s="1052"/>
      <c r="BB63" s="1052"/>
      <c r="BC63" s="1052"/>
      <c r="BD63" s="1052"/>
      <c r="BE63" s="991"/>
      <c r="BF63" s="991"/>
      <c r="BG63" s="991"/>
      <c r="BH63" s="991"/>
      <c r="BI63" s="992"/>
      <c r="BJ63" s="1053" t="s">
        <v>113</v>
      </c>
      <c r="BK63" s="971"/>
      <c r="BL63" s="971"/>
      <c r="BM63" s="971"/>
      <c r="BN63" s="1054"/>
      <c r="BO63" s="218"/>
      <c r="BP63" s="218"/>
      <c r="BQ63" s="215">
        <v>57</v>
      </c>
      <c r="BR63" s="216"/>
      <c r="BS63" s="1039"/>
      <c r="BT63" s="1040"/>
      <c r="BU63" s="1040"/>
      <c r="BV63" s="1040"/>
      <c r="BW63" s="1040"/>
      <c r="BX63" s="1040"/>
      <c r="BY63" s="1040"/>
      <c r="BZ63" s="1040"/>
      <c r="CA63" s="1040"/>
      <c r="CB63" s="1040"/>
      <c r="CC63" s="1040"/>
      <c r="CD63" s="1040"/>
      <c r="CE63" s="1040"/>
      <c r="CF63" s="1040"/>
      <c r="CG63" s="1041"/>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39"/>
      <c r="BT64" s="1040"/>
      <c r="BU64" s="1040"/>
      <c r="BV64" s="1040"/>
      <c r="BW64" s="1040"/>
      <c r="BX64" s="1040"/>
      <c r="BY64" s="1040"/>
      <c r="BZ64" s="1040"/>
      <c r="CA64" s="1040"/>
      <c r="CB64" s="1040"/>
      <c r="CC64" s="1040"/>
      <c r="CD64" s="1040"/>
      <c r="CE64" s="1040"/>
      <c r="CF64" s="1040"/>
      <c r="CG64" s="1041"/>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39"/>
      <c r="BT65" s="1040"/>
      <c r="BU65" s="1040"/>
      <c r="BV65" s="1040"/>
      <c r="BW65" s="1040"/>
      <c r="BX65" s="1040"/>
      <c r="BY65" s="1040"/>
      <c r="BZ65" s="1040"/>
      <c r="CA65" s="1040"/>
      <c r="CB65" s="1040"/>
      <c r="CC65" s="1040"/>
      <c r="CD65" s="1040"/>
      <c r="CE65" s="1040"/>
      <c r="CF65" s="1040"/>
      <c r="CG65" s="1041"/>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199"/>
    </row>
    <row r="66" spans="1:131" s="200" customFormat="1" ht="26.25" customHeight="1" x14ac:dyDescent="0.15">
      <c r="A66" s="1011" t="s">
        <v>392</v>
      </c>
      <c r="B66" s="1012"/>
      <c r="C66" s="1012"/>
      <c r="D66" s="1012"/>
      <c r="E66" s="1012"/>
      <c r="F66" s="1012"/>
      <c r="G66" s="1012"/>
      <c r="H66" s="1012"/>
      <c r="I66" s="1012"/>
      <c r="J66" s="1012"/>
      <c r="K66" s="1012"/>
      <c r="L66" s="1012"/>
      <c r="M66" s="1012"/>
      <c r="N66" s="1012"/>
      <c r="O66" s="1012"/>
      <c r="P66" s="1013"/>
      <c r="Q66" s="1017" t="s">
        <v>373</v>
      </c>
      <c r="R66" s="1018"/>
      <c r="S66" s="1018"/>
      <c r="T66" s="1018"/>
      <c r="U66" s="1019"/>
      <c r="V66" s="1017" t="s">
        <v>374</v>
      </c>
      <c r="W66" s="1018"/>
      <c r="X66" s="1018"/>
      <c r="Y66" s="1018"/>
      <c r="Z66" s="1019"/>
      <c r="AA66" s="1017" t="s">
        <v>375</v>
      </c>
      <c r="AB66" s="1018"/>
      <c r="AC66" s="1018"/>
      <c r="AD66" s="1018"/>
      <c r="AE66" s="1019"/>
      <c r="AF66" s="1023" t="s">
        <v>376</v>
      </c>
      <c r="AG66" s="1024"/>
      <c r="AH66" s="1024"/>
      <c r="AI66" s="1024"/>
      <c r="AJ66" s="1025"/>
      <c r="AK66" s="1017" t="s">
        <v>377</v>
      </c>
      <c r="AL66" s="1012"/>
      <c r="AM66" s="1012"/>
      <c r="AN66" s="1012"/>
      <c r="AO66" s="1013"/>
      <c r="AP66" s="1017" t="s">
        <v>378</v>
      </c>
      <c r="AQ66" s="1018"/>
      <c r="AR66" s="1018"/>
      <c r="AS66" s="1018"/>
      <c r="AT66" s="1019"/>
      <c r="AU66" s="1017" t="s">
        <v>393</v>
      </c>
      <c r="AV66" s="1018"/>
      <c r="AW66" s="1018"/>
      <c r="AX66" s="1018"/>
      <c r="AY66" s="1019"/>
      <c r="AZ66" s="1017" t="s">
        <v>357</v>
      </c>
      <c r="BA66" s="1018"/>
      <c r="BB66" s="1018"/>
      <c r="BC66" s="1018"/>
      <c r="BD66" s="1037"/>
      <c r="BE66" s="218"/>
      <c r="BF66" s="218"/>
      <c r="BG66" s="218"/>
      <c r="BH66" s="218"/>
      <c r="BI66" s="218"/>
      <c r="BJ66" s="218"/>
      <c r="BK66" s="218"/>
      <c r="BL66" s="218"/>
      <c r="BM66" s="218"/>
      <c r="BN66" s="218"/>
      <c r="BO66" s="218"/>
      <c r="BP66" s="218"/>
      <c r="BQ66" s="215">
        <v>60</v>
      </c>
      <c r="BR66" s="220"/>
      <c r="BS66" s="976"/>
      <c r="BT66" s="977"/>
      <c r="BU66" s="977"/>
      <c r="BV66" s="977"/>
      <c r="BW66" s="977"/>
      <c r="BX66" s="977"/>
      <c r="BY66" s="977"/>
      <c r="BZ66" s="977"/>
      <c r="CA66" s="977"/>
      <c r="CB66" s="977"/>
      <c r="CC66" s="977"/>
      <c r="CD66" s="977"/>
      <c r="CE66" s="977"/>
      <c r="CF66" s="977"/>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73"/>
      <c r="DW66" s="974"/>
      <c r="DX66" s="974"/>
      <c r="DY66" s="974"/>
      <c r="DZ66" s="975"/>
      <c r="EA66" s="199"/>
    </row>
    <row r="67" spans="1:131" s="200" customFormat="1" ht="26.25" customHeight="1" thickBot="1" x14ac:dyDescent="0.2">
      <c r="A67" s="1014"/>
      <c r="B67" s="1015"/>
      <c r="C67" s="1015"/>
      <c r="D67" s="1015"/>
      <c r="E67" s="1015"/>
      <c r="F67" s="1015"/>
      <c r="G67" s="1015"/>
      <c r="H67" s="1015"/>
      <c r="I67" s="1015"/>
      <c r="J67" s="1015"/>
      <c r="K67" s="1015"/>
      <c r="L67" s="1015"/>
      <c r="M67" s="1015"/>
      <c r="N67" s="1015"/>
      <c r="O67" s="1015"/>
      <c r="P67" s="1016"/>
      <c r="Q67" s="1020"/>
      <c r="R67" s="1021"/>
      <c r="S67" s="1021"/>
      <c r="T67" s="1021"/>
      <c r="U67" s="1022"/>
      <c r="V67" s="1020"/>
      <c r="W67" s="1021"/>
      <c r="X67" s="1021"/>
      <c r="Y67" s="1021"/>
      <c r="Z67" s="1022"/>
      <c r="AA67" s="1020"/>
      <c r="AB67" s="1021"/>
      <c r="AC67" s="1021"/>
      <c r="AD67" s="1021"/>
      <c r="AE67" s="1022"/>
      <c r="AF67" s="1026"/>
      <c r="AG67" s="1027"/>
      <c r="AH67" s="1027"/>
      <c r="AI67" s="1027"/>
      <c r="AJ67" s="1028"/>
      <c r="AK67" s="1029"/>
      <c r="AL67" s="1015"/>
      <c r="AM67" s="1015"/>
      <c r="AN67" s="1015"/>
      <c r="AO67" s="1016"/>
      <c r="AP67" s="1020"/>
      <c r="AQ67" s="1021"/>
      <c r="AR67" s="1021"/>
      <c r="AS67" s="1021"/>
      <c r="AT67" s="1022"/>
      <c r="AU67" s="1020"/>
      <c r="AV67" s="1021"/>
      <c r="AW67" s="1021"/>
      <c r="AX67" s="1021"/>
      <c r="AY67" s="1022"/>
      <c r="AZ67" s="1020"/>
      <c r="BA67" s="1021"/>
      <c r="BB67" s="1021"/>
      <c r="BC67" s="1021"/>
      <c r="BD67" s="1038"/>
      <c r="BE67" s="218"/>
      <c r="BF67" s="218"/>
      <c r="BG67" s="218"/>
      <c r="BH67" s="218"/>
      <c r="BI67" s="218"/>
      <c r="BJ67" s="218"/>
      <c r="BK67" s="218"/>
      <c r="BL67" s="218"/>
      <c r="BM67" s="218"/>
      <c r="BN67" s="218"/>
      <c r="BO67" s="218"/>
      <c r="BP67" s="218"/>
      <c r="BQ67" s="215">
        <v>61</v>
      </c>
      <c r="BR67" s="220"/>
      <c r="BS67" s="976"/>
      <c r="BT67" s="977"/>
      <c r="BU67" s="977"/>
      <c r="BV67" s="977"/>
      <c r="BW67" s="977"/>
      <c r="BX67" s="977"/>
      <c r="BY67" s="977"/>
      <c r="BZ67" s="977"/>
      <c r="CA67" s="977"/>
      <c r="CB67" s="977"/>
      <c r="CC67" s="977"/>
      <c r="CD67" s="977"/>
      <c r="CE67" s="977"/>
      <c r="CF67" s="977"/>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73"/>
      <c r="DW67" s="974"/>
      <c r="DX67" s="974"/>
      <c r="DY67" s="974"/>
      <c r="DZ67" s="975"/>
      <c r="EA67" s="199"/>
    </row>
    <row r="68" spans="1:131" s="200" customFormat="1" ht="26.25" customHeight="1" thickTop="1" x14ac:dyDescent="0.15">
      <c r="A68" s="211">
        <v>1</v>
      </c>
      <c r="B68" s="1030" t="s">
        <v>537</v>
      </c>
      <c r="C68" s="1031"/>
      <c r="D68" s="1031"/>
      <c r="E68" s="1031"/>
      <c r="F68" s="1031"/>
      <c r="G68" s="1031"/>
      <c r="H68" s="1031"/>
      <c r="I68" s="1031"/>
      <c r="J68" s="1031"/>
      <c r="K68" s="1031"/>
      <c r="L68" s="1031"/>
      <c r="M68" s="1031"/>
      <c r="N68" s="1031"/>
      <c r="O68" s="1031"/>
      <c r="P68" s="1032"/>
      <c r="Q68" s="1033">
        <v>818</v>
      </c>
      <c r="R68" s="1034"/>
      <c r="S68" s="1034"/>
      <c r="T68" s="1034"/>
      <c r="U68" s="1034"/>
      <c r="V68" s="1034">
        <v>810</v>
      </c>
      <c r="W68" s="1034"/>
      <c r="X68" s="1034"/>
      <c r="Y68" s="1034"/>
      <c r="Z68" s="1034"/>
      <c r="AA68" s="1034">
        <v>8</v>
      </c>
      <c r="AB68" s="1034"/>
      <c r="AC68" s="1034"/>
      <c r="AD68" s="1034"/>
      <c r="AE68" s="1034"/>
      <c r="AF68" s="1034">
        <v>8</v>
      </c>
      <c r="AG68" s="1034"/>
      <c r="AH68" s="1034"/>
      <c r="AI68" s="1034"/>
      <c r="AJ68" s="1034"/>
      <c r="AK68" s="1034" t="s">
        <v>536</v>
      </c>
      <c r="AL68" s="1034"/>
      <c r="AM68" s="1034"/>
      <c r="AN68" s="1034"/>
      <c r="AO68" s="1034"/>
      <c r="AP68" s="1034">
        <v>222</v>
      </c>
      <c r="AQ68" s="1034"/>
      <c r="AR68" s="1034"/>
      <c r="AS68" s="1034"/>
      <c r="AT68" s="1034"/>
      <c r="AU68" s="1034">
        <v>105</v>
      </c>
      <c r="AV68" s="1034"/>
      <c r="AW68" s="1034"/>
      <c r="AX68" s="1034"/>
      <c r="AY68" s="1034"/>
      <c r="AZ68" s="1035"/>
      <c r="BA68" s="1035"/>
      <c r="BB68" s="1035"/>
      <c r="BC68" s="1035"/>
      <c r="BD68" s="1036"/>
      <c r="BE68" s="218"/>
      <c r="BF68" s="218"/>
      <c r="BG68" s="218"/>
      <c r="BH68" s="218"/>
      <c r="BI68" s="218"/>
      <c r="BJ68" s="218"/>
      <c r="BK68" s="218"/>
      <c r="BL68" s="218"/>
      <c r="BM68" s="218"/>
      <c r="BN68" s="218"/>
      <c r="BO68" s="218"/>
      <c r="BP68" s="218"/>
      <c r="BQ68" s="215">
        <v>62</v>
      </c>
      <c r="BR68" s="220"/>
      <c r="BS68" s="976"/>
      <c r="BT68" s="977"/>
      <c r="BU68" s="977"/>
      <c r="BV68" s="977"/>
      <c r="BW68" s="977"/>
      <c r="BX68" s="977"/>
      <c r="BY68" s="977"/>
      <c r="BZ68" s="977"/>
      <c r="CA68" s="977"/>
      <c r="CB68" s="977"/>
      <c r="CC68" s="977"/>
      <c r="CD68" s="977"/>
      <c r="CE68" s="977"/>
      <c r="CF68" s="977"/>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73"/>
      <c r="DW68" s="974"/>
      <c r="DX68" s="974"/>
      <c r="DY68" s="974"/>
      <c r="DZ68" s="975"/>
      <c r="EA68" s="199"/>
    </row>
    <row r="69" spans="1:131" s="200" customFormat="1" ht="26.25" customHeight="1" x14ac:dyDescent="0.15">
      <c r="A69" s="214">
        <v>2</v>
      </c>
      <c r="B69" s="1000" t="s">
        <v>538</v>
      </c>
      <c r="C69" s="1001"/>
      <c r="D69" s="1001"/>
      <c r="E69" s="1001"/>
      <c r="F69" s="1001"/>
      <c r="G69" s="1001"/>
      <c r="H69" s="1001"/>
      <c r="I69" s="1001"/>
      <c r="J69" s="1001"/>
      <c r="K69" s="1001"/>
      <c r="L69" s="1001"/>
      <c r="M69" s="1001"/>
      <c r="N69" s="1001"/>
      <c r="O69" s="1001"/>
      <c r="P69" s="1002"/>
      <c r="Q69" s="1003">
        <v>1070</v>
      </c>
      <c r="R69" s="1004"/>
      <c r="S69" s="1004"/>
      <c r="T69" s="1004"/>
      <c r="U69" s="1004"/>
      <c r="V69" s="1004">
        <v>1060</v>
      </c>
      <c r="W69" s="1004"/>
      <c r="X69" s="1004"/>
      <c r="Y69" s="1004"/>
      <c r="Z69" s="1004"/>
      <c r="AA69" s="1004">
        <v>10</v>
      </c>
      <c r="AB69" s="1004"/>
      <c r="AC69" s="1004"/>
      <c r="AD69" s="1004"/>
      <c r="AE69" s="1004"/>
      <c r="AF69" s="1004">
        <v>10</v>
      </c>
      <c r="AG69" s="1004"/>
      <c r="AH69" s="1004"/>
      <c r="AI69" s="1004"/>
      <c r="AJ69" s="1004"/>
      <c r="AK69" s="1004" t="s">
        <v>536</v>
      </c>
      <c r="AL69" s="1004"/>
      <c r="AM69" s="1004"/>
      <c r="AN69" s="1004"/>
      <c r="AO69" s="1004"/>
      <c r="AP69" s="1004">
        <v>425</v>
      </c>
      <c r="AQ69" s="1004"/>
      <c r="AR69" s="1004"/>
      <c r="AS69" s="1004"/>
      <c r="AT69" s="1004"/>
      <c r="AU69" s="1004">
        <v>204</v>
      </c>
      <c r="AV69" s="1004"/>
      <c r="AW69" s="1004"/>
      <c r="AX69" s="1004"/>
      <c r="AY69" s="1004"/>
      <c r="AZ69" s="1005"/>
      <c r="BA69" s="1005"/>
      <c r="BB69" s="1005"/>
      <c r="BC69" s="1005"/>
      <c r="BD69" s="1006"/>
      <c r="BE69" s="218"/>
      <c r="BF69" s="218"/>
      <c r="BG69" s="218"/>
      <c r="BH69" s="218"/>
      <c r="BI69" s="218"/>
      <c r="BJ69" s="218"/>
      <c r="BK69" s="218"/>
      <c r="BL69" s="218"/>
      <c r="BM69" s="218"/>
      <c r="BN69" s="218"/>
      <c r="BO69" s="218"/>
      <c r="BP69" s="218"/>
      <c r="BQ69" s="215">
        <v>63</v>
      </c>
      <c r="BR69" s="220"/>
      <c r="BS69" s="976"/>
      <c r="BT69" s="977"/>
      <c r="BU69" s="977"/>
      <c r="BV69" s="977"/>
      <c r="BW69" s="977"/>
      <c r="BX69" s="977"/>
      <c r="BY69" s="977"/>
      <c r="BZ69" s="977"/>
      <c r="CA69" s="977"/>
      <c r="CB69" s="977"/>
      <c r="CC69" s="977"/>
      <c r="CD69" s="977"/>
      <c r="CE69" s="977"/>
      <c r="CF69" s="977"/>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73"/>
      <c r="DW69" s="974"/>
      <c r="DX69" s="974"/>
      <c r="DY69" s="974"/>
      <c r="DZ69" s="975"/>
      <c r="EA69" s="199"/>
    </row>
    <row r="70" spans="1:131" s="200" customFormat="1" ht="26.25" customHeight="1" x14ac:dyDescent="0.15">
      <c r="A70" s="214">
        <v>3</v>
      </c>
      <c r="B70" s="1000" t="s">
        <v>539</v>
      </c>
      <c r="C70" s="1001"/>
      <c r="D70" s="1001"/>
      <c r="E70" s="1001"/>
      <c r="F70" s="1001"/>
      <c r="G70" s="1001"/>
      <c r="H70" s="1001"/>
      <c r="I70" s="1001"/>
      <c r="J70" s="1001"/>
      <c r="K70" s="1001"/>
      <c r="L70" s="1001"/>
      <c r="M70" s="1001"/>
      <c r="N70" s="1001"/>
      <c r="O70" s="1001"/>
      <c r="P70" s="1002"/>
      <c r="Q70" s="1003">
        <v>9154</v>
      </c>
      <c r="R70" s="1004"/>
      <c r="S70" s="1004"/>
      <c r="T70" s="1004"/>
      <c r="U70" s="1004"/>
      <c r="V70" s="1004">
        <v>9003</v>
      </c>
      <c r="W70" s="1004"/>
      <c r="X70" s="1004"/>
      <c r="Y70" s="1004"/>
      <c r="Z70" s="1004"/>
      <c r="AA70" s="1004">
        <v>152</v>
      </c>
      <c r="AB70" s="1004"/>
      <c r="AC70" s="1004"/>
      <c r="AD70" s="1004"/>
      <c r="AE70" s="1004"/>
      <c r="AF70" s="1004">
        <v>152</v>
      </c>
      <c r="AG70" s="1004"/>
      <c r="AH70" s="1004"/>
      <c r="AI70" s="1004"/>
      <c r="AJ70" s="1004"/>
      <c r="AK70" s="1004">
        <v>1080</v>
      </c>
      <c r="AL70" s="1004"/>
      <c r="AM70" s="1004"/>
      <c r="AN70" s="1004"/>
      <c r="AO70" s="1004"/>
      <c r="AP70" s="1004" t="s">
        <v>536</v>
      </c>
      <c r="AQ70" s="1004"/>
      <c r="AR70" s="1004"/>
      <c r="AS70" s="1004"/>
      <c r="AT70" s="1004"/>
      <c r="AU70" s="1004" t="s">
        <v>536</v>
      </c>
      <c r="AV70" s="1004"/>
      <c r="AW70" s="1004"/>
      <c r="AX70" s="1004"/>
      <c r="AY70" s="1004"/>
      <c r="AZ70" s="1005"/>
      <c r="BA70" s="1005"/>
      <c r="BB70" s="1005"/>
      <c r="BC70" s="1005"/>
      <c r="BD70" s="1006"/>
      <c r="BE70" s="218"/>
      <c r="BF70" s="218"/>
      <c r="BG70" s="218"/>
      <c r="BH70" s="218"/>
      <c r="BI70" s="218"/>
      <c r="BJ70" s="218"/>
      <c r="BK70" s="218"/>
      <c r="BL70" s="218"/>
      <c r="BM70" s="218"/>
      <c r="BN70" s="218"/>
      <c r="BO70" s="218"/>
      <c r="BP70" s="218"/>
      <c r="BQ70" s="215">
        <v>64</v>
      </c>
      <c r="BR70" s="220"/>
      <c r="BS70" s="976"/>
      <c r="BT70" s="977"/>
      <c r="BU70" s="977"/>
      <c r="BV70" s="977"/>
      <c r="BW70" s="977"/>
      <c r="BX70" s="977"/>
      <c r="BY70" s="977"/>
      <c r="BZ70" s="977"/>
      <c r="CA70" s="977"/>
      <c r="CB70" s="977"/>
      <c r="CC70" s="977"/>
      <c r="CD70" s="977"/>
      <c r="CE70" s="977"/>
      <c r="CF70" s="977"/>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73"/>
      <c r="DW70" s="974"/>
      <c r="DX70" s="974"/>
      <c r="DY70" s="974"/>
      <c r="DZ70" s="975"/>
      <c r="EA70" s="199"/>
    </row>
    <row r="71" spans="1:131" s="200" customFormat="1" ht="26.25" customHeight="1" x14ac:dyDescent="0.15">
      <c r="A71" s="214">
        <v>4</v>
      </c>
      <c r="B71" s="1000" t="s">
        <v>541</v>
      </c>
      <c r="C71" s="1001"/>
      <c r="D71" s="1001"/>
      <c r="E71" s="1001"/>
      <c r="F71" s="1001"/>
      <c r="G71" s="1001"/>
      <c r="H71" s="1001"/>
      <c r="I71" s="1001"/>
      <c r="J71" s="1001"/>
      <c r="K71" s="1001"/>
      <c r="L71" s="1001"/>
      <c r="M71" s="1001"/>
      <c r="N71" s="1001"/>
      <c r="O71" s="1001"/>
      <c r="P71" s="1002"/>
      <c r="Q71" s="1003">
        <v>1549</v>
      </c>
      <c r="R71" s="1004"/>
      <c r="S71" s="1004"/>
      <c r="T71" s="1004"/>
      <c r="U71" s="1004"/>
      <c r="V71" s="1004">
        <v>1445</v>
      </c>
      <c r="W71" s="1004"/>
      <c r="X71" s="1004"/>
      <c r="Y71" s="1004"/>
      <c r="Z71" s="1004"/>
      <c r="AA71" s="1004">
        <v>104</v>
      </c>
      <c r="AB71" s="1004"/>
      <c r="AC71" s="1004"/>
      <c r="AD71" s="1004"/>
      <c r="AE71" s="1004"/>
      <c r="AF71" s="1004">
        <v>104</v>
      </c>
      <c r="AG71" s="1004"/>
      <c r="AH71" s="1004"/>
      <c r="AI71" s="1004"/>
      <c r="AJ71" s="1004"/>
      <c r="AK71" s="1004" t="s">
        <v>536</v>
      </c>
      <c r="AL71" s="1004"/>
      <c r="AM71" s="1004"/>
      <c r="AN71" s="1004"/>
      <c r="AO71" s="1004"/>
      <c r="AP71" s="1004" t="s">
        <v>536</v>
      </c>
      <c r="AQ71" s="1004"/>
      <c r="AR71" s="1004"/>
      <c r="AS71" s="1004"/>
      <c r="AT71" s="1004"/>
      <c r="AU71" s="1004" t="s">
        <v>536</v>
      </c>
      <c r="AV71" s="1004"/>
      <c r="AW71" s="1004"/>
      <c r="AX71" s="1004"/>
      <c r="AY71" s="1004"/>
      <c r="AZ71" s="1005"/>
      <c r="BA71" s="1005"/>
      <c r="BB71" s="1005"/>
      <c r="BC71" s="1005"/>
      <c r="BD71" s="1006"/>
      <c r="BE71" s="218"/>
      <c r="BF71" s="218"/>
      <c r="BG71" s="218"/>
      <c r="BH71" s="218"/>
      <c r="BI71" s="218"/>
      <c r="BJ71" s="218"/>
      <c r="BK71" s="218"/>
      <c r="BL71" s="218"/>
      <c r="BM71" s="218"/>
      <c r="BN71" s="218"/>
      <c r="BO71" s="218"/>
      <c r="BP71" s="218"/>
      <c r="BQ71" s="215">
        <v>65</v>
      </c>
      <c r="BR71" s="220"/>
      <c r="BS71" s="976"/>
      <c r="BT71" s="977"/>
      <c r="BU71" s="977"/>
      <c r="BV71" s="977"/>
      <c r="BW71" s="977"/>
      <c r="BX71" s="977"/>
      <c r="BY71" s="977"/>
      <c r="BZ71" s="977"/>
      <c r="CA71" s="977"/>
      <c r="CB71" s="977"/>
      <c r="CC71" s="977"/>
      <c r="CD71" s="977"/>
      <c r="CE71" s="977"/>
      <c r="CF71" s="977"/>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73"/>
      <c r="DW71" s="974"/>
      <c r="DX71" s="974"/>
      <c r="DY71" s="974"/>
      <c r="DZ71" s="975"/>
      <c r="EA71" s="199"/>
    </row>
    <row r="72" spans="1:131" s="200" customFormat="1" ht="26.25" customHeight="1" x14ac:dyDescent="0.15">
      <c r="A72" s="214">
        <v>5</v>
      </c>
      <c r="B72" s="1000" t="s">
        <v>542</v>
      </c>
      <c r="C72" s="1001"/>
      <c r="D72" s="1001"/>
      <c r="E72" s="1001"/>
      <c r="F72" s="1001"/>
      <c r="G72" s="1001"/>
      <c r="H72" s="1001"/>
      <c r="I72" s="1001"/>
      <c r="J72" s="1001"/>
      <c r="K72" s="1001"/>
      <c r="L72" s="1001"/>
      <c r="M72" s="1001"/>
      <c r="N72" s="1001"/>
      <c r="O72" s="1001"/>
      <c r="P72" s="1002"/>
      <c r="Q72" s="1003">
        <v>795514</v>
      </c>
      <c r="R72" s="1004"/>
      <c r="S72" s="1004"/>
      <c r="T72" s="1004"/>
      <c r="U72" s="1004"/>
      <c r="V72" s="1004">
        <v>763822</v>
      </c>
      <c r="W72" s="1004"/>
      <c r="X72" s="1004"/>
      <c r="Y72" s="1004"/>
      <c r="Z72" s="1004"/>
      <c r="AA72" s="1004">
        <v>31692</v>
      </c>
      <c r="AB72" s="1004"/>
      <c r="AC72" s="1004"/>
      <c r="AD72" s="1004"/>
      <c r="AE72" s="1004"/>
      <c r="AF72" s="1004">
        <v>31692</v>
      </c>
      <c r="AG72" s="1004"/>
      <c r="AH72" s="1004"/>
      <c r="AI72" s="1004"/>
      <c r="AJ72" s="1004"/>
      <c r="AK72" s="1004">
        <v>1</v>
      </c>
      <c r="AL72" s="1004"/>
      <c r="AM72" s="1004"/>
      <c r="AN72" s="1004"/>
      <c r="AO72" s="1004"/>
      <c r="AP72" s="1004" t="s">
        <v>536</v>
      </c>
      <c r="AQ72" s="1004"/>
      <c r="AR72" s="1004"/>
      <c r="AS72" s="1004"/>
      <c r="AT72" s="1004"/>
      <c r="AU72" s="1004" t="s">
        <v>536</v>
      </c>
      <c r="AV72" s="1004"/>
      <c r="AW72" s="1004"/>
      <c r="AX72" s="1004"/>
      <c r="AY72" s="1004"/>
      <c r="AZ72" s="1005"/>
      <c r="BA72" s="1005"/>
      <c r="BB72" s="1005"/>
      <c r="BC72" s="1005"/>
      <c r="BD72" s="1006"/>
      <c r="BE72" s="218"/>
      <c r="BF72" s="218"/>
      <c r="BG72" s="218"/>
      <c r="BH72" s="218"/>
      <c r="BI72" s="218"/>
      <c r="BJ72" s="218"/>
      <c r="BK72" s="218"/>
      <c r="BL72" s="218"/>
      <c r="BM72" s="218"/>
      <c r="BN72" s="218"/>
      <c r="BO72" s="218"/>
      <c r="BP72" s="218"/>
      <c r="BQ72" s="215">
        <v>66</v>
      </c>
      <c r="BR72" s="220"/>
      <c r="BS72" s="976"/>
      <c r="BT72" s="977"/>
      <c r="BU72" s="977"/>
      <c r="BV72" s="977"/>
      <c r="BW72" s="977"/>
      <c r="BX72" s="977"/>
      <c r="BY72" s="977"/>
      <c r="BZ72" s="977"/>
      <c r="CA72" s="977"/>
      <c r="CB72" s="977"/>
      <c r="CC72" s="977"/>
      <c r="CD72" s="977"/>
      <c r="CE72" s="977"/>
      <c r="CF72" s="977"/>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73"/>
      <c r="DW72" s="974"/>
      <c r="DX72" s="974"/>
      <c r="DY72" s="974"/>
      <c r="DZ72" s="975"/>
      <c r="EA72" s="199"/>
    </row>
    <row r="73" spans="1:131" s="200" customFormat="1" ht="26.25" customHeight="1" x14ac:dyDescent="0.15">
      <c r="A73" s="214">
        <v>6</v>
      </c>
      <c r="B73" s="1000" t="s">
        <v>540</v>
      </c>
      <c r="C73" s="1001"/>
      <c r="D73" s="1001"/>
      <c r="E73" s="1001"/>
      <c r="F73" s="1001"/>
      <c r="G73" s="1001"/>
      <c r="H73" s="1001"/>
      <c r="I73" s="1001"/>
      <c r="J73" s="1001"/>
      <c r="K73" s="1001"/>
      <c r="L73" s="1001"/>
      <c r="M73" s="1001"/>
      <c r="N73" s="1001"/>
      <c r="O73" s="1001"/>
      <c r="P73" s="1002"/>
      <c r="Q73" s="1003">
        <v>169</v>
      </c>
      <c r="R73" s="1004"/>
      <c r="S73" s="1004"/>
      <c r="T73" s="1004"/>
      <c r="U73" s="1004"/>
      <c r="V73" s="1004">
        <v>166</v>
      </c>
      <c r="W73" s="1004"/>
      <c r="X73" s="1004"/>
      <c r="Y73" s="1004"/>
      <c r="Z73" s="1004"/>
      <c r="AA73" s="1004">
        <v>3</v>
      </c>
      <c r="AB73" s="1004"/>
      <c r="AC73" s="1004"/>
      <c r="AD73" s="1004"/>
      <c r="AE73" s="1004"/>
      <c r="AF73" s="1004">
        <v>3</v>
      </c>
      <c r="AG73" s="1004"/>
      <c r="AH73" s="1004"/>
      <c r="AI73" s="1004"/>
      <c r="AJ73" s="1004"/>
      <c r="AK73" s="1004" t="s">
        <v>536</v>
      </c>
      <c r="AL73" s="1004"/>
      <c r="AM73" s="1004"/>
      <c r="AN73" s="1004"/>
      <c r="AO73" s="1004"/>
      <c r="AP73" s="1004" t="s">
        <v>536</v>
      </c>
      <c r="AQ73" s="1004"/>
      <c r="AR73" s="1004"/>
      <c r="AS73" s="1004"/>
      <c r="AT73" s="1004"/>
      <c r="AU73" s="1004" t="s">
        <v>536</v>
      </c>
      <c r="AV73" s="1004"/>
      <c r="AW73" s="1004"/>
      <c r="AX73" s="1004"/>
      <c r="AY73" s="1004"/>
      <c r="AZ73" s="1005"/>
      <c r="BA73" s="1005"/>
      <c r="BB73" s="1005"/>
      <c r="BC73" s="1005"/>
      <c r="BD73" s="1006"/>
      <c r="BE73" s="218"/>
      <c r="BF73" s="218"/>
      <c r="BG73" s="218"/>
      <c r="BH73" s="218"/>
      <c r="BI73" s="218"/>
      <c r="BJ73" s="218"/>
      <c r="BK73" s="218"/>
      <c r="BL73" s="218"/>
      <c r="BM73" s="218"/>
      <c r="BN73" s="218"/>
      <c r="BO73" s="218"/>
      <c r="BP73" s="218"/>
      <c r="BQ73" s="215">
        <v>67</v>
      </c>
      <c r="BR73" s="220"/>
      <c r="BS73" s="976"/>
      <c r="BT73" s="977"/>
      <c r="BU73" s="977"/>
      <c r="BV73" s="977"/>
      <c r="BW73" s="977"/>
      <c r="BX73" s="977"/>
      <c r="BY73" s="977"/>
      <c r="BZ73" s="977"/>
      <c r="CA73" s="977"/>
      <c r="CB73" s="977"/>
      <c r="CC73" s="977"/>
      <c r="CD73" s="977"/>
      <c r="CE73" s="977"/>
      <c r="CF73" s="977"/>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73"/>
      <c r="DW73" s="974"/>
      <c r="DX73" s="974"/>
      <c r="DY73" s="974"/>
      <c r="DZ73" s="975"/>
      <c r="EA73" s="199"/>
    </row>
    <row r="74" spans="1:131" s="200" customFormat="1" ht="26.25" customHeight="1" x14ac:dyDescent="0.15">
      <c r="A74" s="214">
        <v>7</v>
      </c>
      <c r="B74" s="1000"/>
      <c r="C74" s="1001"/>
      <c r="D74" s="1001"/>
      <c r="E74" s="1001"/>
      <c r="F74" s="1001"/>
      <c r="G74" s="1001"/>
      <c r="H74" s="1001"/>
      <c r="I74" s="1001"/>
      <c r="J74" s="1001"/>
      <c r="K74" s="1001"/>
      <c r="L74" s="1001"/>
      <c r="M74" s="1001"/>
      <c r="N74" s="1001"/>
      <c r="O74" s="1001"/>
      <c r="P74" s="1002"/>
      <c r="Q74" s="1003"/>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18"/>
      <c r="BF74" s="218"/>
      <c r="BG74" s="218"/>
      <c r="BH74" s="218"/>
      <c r="BI74" s="218"/>
      <c r="BJ74" s="218"/>
      <c r="BK74" s="218"/>
      <c r="BL74" s="218"/>
      <c r="BM74" s="218"/>
      <c r="BN74" s="218"/>
      <c r="BO74" s="218"/>
      <c r="BP74" s="218"/>
      <c r="BQ74" s="215">
        <v>68</v>
      </c>
      <c r="BR74" s="220"/>
      <c r="BS74" s="976"/>
      <c r="BT74" s="977"/>
      <c r="BU74" s="977"/>
      <c r="BV74" s="977"/>
      <c r="BW74" s="977"/>
      <c r="BX74" s="977"/>
      <c r="BY74" s="977"/>
      <c r="BZ74" s="977"/>
      <c r="CA74" s="977"/>
      <c r="CB74" s="977"/>
      <c r="CC74" s="977"/>
      <c r="CD74" s="977"/>
      <c r="CE74" s="977"/>
      <c r="CF74" s="977"/>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73"/>
      <c r="DW74" s="974"/>
      <c r="DX74" s="974"/>
      <c r="DY74" s="974"/>
      <c r="DZ74" s="975"/>
      <c r="EA74" s="199"/>
    </row>
    <row r="75" spans="1:131" s="200" customFormat="1" ht="26.25" customHeight="1" x14ac:dyDescent="0.15">
      <c r="A75" s="214">
        <v>8</v>
      </c>
      <c r="B75" s="1000"/>
      <c r="C75" s="1001"/>
      <c r="D75" s="1001"/>
      <c r="E75" s="1001"/>
      <c r="F75" s="1001"/>
      <c r="G75" s="1001"/>
      <c r="H75" s="1001"/>
      <c r="I75" s="1001"/>
      <c r="J75" s="1001"/>
      <c r="K75" s="1001"/>
      <c r="L75" s="1001"/>
      <c r="M75" s="1001"/>
      <c r="N75" s="1001"/>
      <c r="O75" s="1001"/>
      <c r="P75" s="1002"/>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5"/>
      <c r="BA75" s="1005"/>
      <c r="BB75" s="1005"/>
      <c r="BC75" s="1005"/>
      <c r="BD75" s="1006"/>
      <c r="BE75" s="218"/>
      <c r="BF75" s="218"/>
      <c r="BG75" s="218"/>
      <c r="BH75" s="218"/>
      <c r="BI75" s="218"/>
      <c r="BJ75" s="218"/>
      <c r="BK75" s="218"/>
      <c r="BL75" s="218"/>
      <c r="BM75" s="218"/>
      <c r="BN75" s="218"/>
      <c r="BO75" s="218"/>
      <c r="BP75" s="218"/>
      <c r="BQ75" s="215">
        <v>69</v>
      </c>
      <c r="BR75" s="220"/>
      <c r="BS75" s="976"/>
      <c r="BT75" s="977"/>
      <c r="BU75" s="977"/>
      <c r="BV75" s="977"/>
      <c r="BW75" s="977"/>
      <c r="BX75" s="977"/>
      <c r="BY75" s="977"/>
      <c r="BZ75" s="977"/>
      <c r="CA75" s="977"/>
      <c r="CB75" s="977"/>
      <c r="CC75" s="977"/>
      <c r="CD75" s="977"/>
      <c r="CE75" s="977"/>
      <c r="CF75" s="977"/>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73"/>
      <c r="DW75" s="974"/>
      <c r="DX75" s="974"/>
      <c r="DY75" s="974"/>
      <c r="DZ75" s="975"/>
      <c r="EA75" s="199"/>
    </row>
    <row r="76" spans="1:131" s="200" customFormat="1" ht="26.25" customHeight="1" x14ac:dyDescent="0.15">
      <c r="A76" s="214">
        <v>9</v>
      </c>
      <c r="B76" s="1000"/>
      <c r="C76" s="1001"/>
      <c r="D76" s="1001"/>
      <c r="E76" s="1001"/>
      <c r="F76" s="1001"/>
      <c r="G76" s="1001"/>
      <c r="H76" s="1001"/>
      <c r="I76" s="1001"/>
      <c r="J76" s="1001"/>
      <c r="K76" s="1001"/>
      <c r="L76" s="1001"/>
      <c r="M76" s="1001"/>
      <c r="N76" s="1001"/>
      <c r="O76" s="1001"/>
      <c r="P76" s="1002"/>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5"/>
      <c r="BA76" s="1005"/>
      <c r="BB76" s="1005"/>
      <c r="BC76" s="1005"/>
      <c r="BD76" s="1006"/>
      <c r="BE76" s="218"/>
      <c r="BF76" s="218"/>
      <c r="BG76" s="218"/>
      <c r="BH76" s="218"/>
      <c r="BI76" s="218"/>
      <c r="BJ76" s="218"/>
      <c r="BK76" s="218"/>
      <c r="BL76" s="218"/>
      <c r="BM76" s="218"/>
      <c r="BN76" s="218"/>
      <c r="BO76" s="218"/>
      <c r="BP76" s="218"/>
      <c r="BQ76" s="215">
        <v>70</v>
      </c>
      <c r="BR76" s="220"/>
      <c r="BS76" s="976"/>
      <c r="BT76" s="977"/>
      <c r="BU76" s="977"/>
      <c r="BV76" s="977"/>
      <c r="BW76" s="977"/>
      <c r="BX76" s="977"/>
      <c r="BY76" s="977"/>
      <c r="BZ76" s="977"/>
      <c r="CA76" s="977"/>
      <c r="CB76" s="977"/>
      <c r="CC76" s="977"/>
      <c r="CD76" s="977"/>
      <c r="CE76" s="977"/>
      <c r="CF76" s="977"/>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73"/>
      <c r="DW76" s="974"/>
      <c r="DX76" s="974"/>
      <c r="DY76" s="974"/>
      <c r="DZ76" s="975"/>
      <c r="EA76" s="199"/>
    </row>
    <row r="77" spans="1:131" s="200" customFormat="1" ht="26.25" customHeight="1" x14ac:dyDescent="0.15">
      <c r="A77" s="214">
        <v>10</v>
      </c>
      <c r="B77" s="1000"/>
      <c r="C77" s="1001"/>
      <c r="D77" s="1001"/>
      <c r="E77" s="1001"/>
      <c r="F77" s="1001"/>
      <c r="G77" s="1001"/>
      <c r="H77" s="1001"/>
      <c r="I77" s="1001"/>
      <c r="J77" s="1001"/>
      <c r="K77" s="1001"/>
      <c r="L77" s="1001"/>
      <c r="M77" s="1001"/>
      <c r="N77" s="1001"/>
      <c r="O77" s="1001"/>
      <c r="P77" s="1002"/>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5"/>
      <c r="BA77" s="1005"/>
      <c r="BB77" s="1005"/>
      <c r="BC77" s="1005"/>
      <c r="BD77" s="1006"/>
      <c r="BE77" s="218"/>
      <c r="BF77" s="218"/>
      <c r="BG77" s="218"/>
      <c r="BH77" s="218"/>
      <c r="BI77" s="218"/>
      <c r="BJ77" s="218"/>
      <c r="BK77" s="218"/>
      <c r="BL77" s="218"/>
      <c r="BM77" s="218"/>
      <c r="BN77" s="218"/>
      <c r="BO77" s="218"/>
      <c r="BP77" s="218"/>
      <c r="BQ77" s="215">
        <v>71</v>
      </c>
      <c r="BR77" s="220"/>
      <c r="BS77" s="976"/>
      <c r="BT77" s="977"/>
      <c r="BU77" s="977"/>
      <c r="BV77" s="977"/>
      <c r="BW77" s="977"/>
      <c r="BX77" s="977"/>
      <c r="BY77" s="977"/>
      <c r="BZ77" s="977"/>
      <c r="CA77" s="977"/>
      <c r="CB77" s="977"/>
      <c r="CC77" s="977"/>
      <c r="CD77" s="977"/>
      <c r="CE77" s="977"/>
      <c r="CF77" s="977"/>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73"/>
      <c r="DW77" s="974"/>
      <c r="DX77" s="974"/>
      <c r="DY77" s="974"/>
      <c r="DZ77" s="975"/>
      <c r="EA77" s="199"/>
    </row>
    <row r="78" spans="1:131" s="200" customFormat="1" ht="26.25" customHeight="1" x14ac:dyDescent="0.15">
      <c r="A78" s="214">
        <v>11</v>
      </c>
      <c r="B78" s="1000"/>
      <c r="C78" s="1001"/>
      <c r="D78" s="1001"/>
      <c r="E78" s="1001"/>
      <c r="F78" s="1001"/>
      <c r="G78" s="1001"/>
      <c r="H78" s="1001"/>
      <c r="I78" s="1001"/>
      <c r="J78" s="1001"/>
      <c r="K78" s="1001"/>
      <c r="L78" s="1001"/>
      <c r="M78" s="1001"/>
      <c r="N78" s="1001"/>
      <c r="O78" s="1001"/>
      <c r="P78" s="1002"/>
      <c r="Q78" s="1003"/>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18"/>
      <c r="BF78" s="218"/>
      <c r="BG78" s="218"/>
      <c r="BH78" s="218"/>
      <c r="BI78" s="218"/>
      <c r="BJ78" s="221"/>
      <c r="BK78" s="221"/>
      <c r="BL78" s="221"/>
      <c r="BM78" s="221"/>
      <c r="BN78" s="221"/>
      <c r="BO78" s="218"/>
      <c r="BP78" s="218"/>
      <c r="BQ78" s="215">
        <v>72</v>
      </c>
      <c r="BR78" s="220"/>
      <c r="BS78" s="976"/>
      <c r="BT78" s="977"/>
      <c r="BU78" s="977"/>
      <c r="BV78" s="977"/>
      <c r="BW78" s="977"/>
      <c r="BX78" s="977"/>
      <c r="BY78" s="977"/>
      <c r="BZ78" s="977"/>
      <c r="CA78" s="977"/>
      <c r="CB78" s="977"/>
      <c r="CC78" s="977"/>
      <c r="CD78" s="977"/>
      <c r="CE78" s="977"/>
      <c r="CF78" s="977"/>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73"/>
      <c r="DW78" s="974"/>
      <c r="DX78" s="974"/>
      <c r="DY78" s="974"/>
      <c r="DZ78" s="975"/>
      <c r="EA78" s="199"/>
    </row>
    <row r="79" spans="1:131" s="200" customFormat="1" ht="26.25" customHeight="1" x14ac:dyDescent="0.15">
      <c r="A79" s="214">
        <v>12</v>
      </c>
      <c r="B79" s="1000"/>
      <c r="C79" s="1001"/>
      <c r="D79" s="1001"/>
      <c r="E79" s="1001"/>
      <c r="F79" s="1001"/>
      <c r="G79" s="1001"/>
      <c r="H79" s="1001"/>
      <c r="I79" s="1001"/>
      <c r="J79" s="1001"/>
      <c r="K79" s="1001"/>
      <c r="L79" s="1001"/>
      <c r="M79" s="1001"/>
      <c r="N79" s="1001"/>
      <c r="O79" s="1001"/>
      <c r="P79" s="1002"/>
      <c r="Q79" s="1003"/>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18"/>
      <c r="BF79" s="218"/>
      <c r="BG79" s="218"/>
      <c r="BH79" s="218"/>
      <c r="BI79" s="218"/>
      <c r="BJ79" s="221"/>
      <c r="BK79" s="221"/>
      <c r="BL79" s="221"/>
      <c r="BM79" s="221"/>
      <c r="BN79" s="221"/>
      <c r="BO79" s="218"/>
      <c r="BP79" s="218"/>
      <c r="BQ79" s="215">
        <v>73</v>
      </c>
      <c r="BR79" s="220"/>
      <c r="BS79" s="976"/>
      <c r="BT79" s="977"/>
      <c r="BU79" s="977"/>
      <c r="BV79" s="977"/>
      <c r="BW79" s="977"/>
      <c r="BX79" s="977"/>
      <c r="BY79" s="977"/>
      <c r="BZ79" s="977"/>
      <c r="CA79" s="977"/>
      <c r="CB79" s="977"/>
      <c r="CC79" s="977"/>
      <c r="CD79" s="977"/>
      <c r="CE79" s="977"/>
      <c r="CF79" s="977"/>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73"/>
      <c r="DW79" s="974"/>
      <c r="DX79" s="974"/>
      <c r="DY79" s="974"/>
      <c r="DZ79" s="975"/>
      <c r="EA79" s="199"/>
    </row>
    <row r="80" spans="1:131" s="200" customFormat="1" ht="26.25" customHeight="1" x14ac:dyDescent="0.15">
      <c r="A80" s="214">
        <v>13</v>
      </c>
      <c r="B80" s="1000"/>
      <c r="C80" s="1001"/>
      <c r="D80" s="1001"/>
      <c r="E80" s="1001"/>
      <c r="F80" s="1001"/>
      <c r="G80" s="1001"/>
      <c r="H80" s="1001"/>
      <c r="I80" s="1001"/>
      <c r="J80" s="1001"/>
      <c r="K80" s="1001"/>
      <c r="L80" s="1001"/>
      <c r="M80" s="1001"/>
      <c r="N80" s="1001"/>
      <c r="O80" s="1001"/>
      <c r="P80" s="1002"/>
      <c r="Q80" s="1003"/>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18"/>
      <c r="BF80" s="218"/>
      <c r="BG80" s="218"/>
      <c r="BH80" s="218"/>
      <c r="BI80" s="218"/>
      <c r="BJ80" s="218"/>
      <c r="BK80" s="218"/>
      <c r="BL80" s="218"/>
      <c r="BM80" s="218"/>
      <c r="BN80" s="218"/>
      <c r="BO80" s="218"/>
      <c r="BP80" s="218"/>
      <c r="BQ80" s="215">
        <v>74</v>
      </c>
      <c r="BR80" s="220"/>
      <c r="BS80" s="976"/>
      <c r="BT80" s="977"/>
      <c r="BU80" s="977"/>
      <c r="BV80" s="977"/>
      <c r="BW80" s="977"/>
      <c r="BX80" s="977"/>
      <c r="BY80" s="977"/>
      <c r="BZ80" s="977"/>
      <c r="CA80" s="977"/>
      <c r="CB80" s="977"/>
      <c r="CC80" s="977"/>
      <c r="CD80" s="977"/>
      <c r="CE80" s="977"/>
      <c r="CF80" s="977"/>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73"/>
      <c r="DW80" s="974"/>
      <c r="DX80" s="974"/>
      <c r="DY80" s="974"/>
      <c r="DZ80" s="975"/>
      <c r="EA80" s="199"/>
    </row>
    <row r="81" spans="1:131" s="200" customFormat="1" ht="26.25" customHeight="1" x14ac:dyDescent="0.15">
      <c r="A81" s="214">
        <v>14</v>
      </c>
      <c r="B81" s="1000"/>
      <c r="C81" s="1001"/>
      <c r="D81" s="1001"/>
      <c r="E81" s="1001"/>
      <c r="F81" s="1001"/>
      <c r="G81" s="1001"/>
      <c r="H81" s="1001"/>
      <c r="I81" s="1001"/>
      <c r="J81" s="1001"/>
      <c r="K81" s="1001"/>
      <c r="L81" s="1001"/>
      <c r="M81" s="1001"/>
      <c r="N81" s="1001"/>
      <c r="O81" s="1001"/>
      <c r="P81" s="1002"/>
      <c r="Q81" s="1003"/>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18"/>
      <c r="BF81" s="218"/>
      <c r="BG81" s="218"/>
      <c r="BH81" s="218"/>
      <c r="BI81" s="218"/>
      <c r="BJ81" s="218"/>
      <c r="BK81" s="218"/>
      <c r="BL81" s="218"/>
      <c r="BM81" s="218"/>
      <c r="BN81" s="218"/>
      <c r="BO81" s="218"/>
      <c r="BP81" s="218"/>
      <c r="BQ81" s="215">
        <v>75</v>
      </c>
      <c r="BR81" s="220"/>
      <c r="BS81" s="976"/>
      <c r="BT81" s="977"/>
      <c r="BU81" s="977"/>
      <c r="BV81" s="977"/>
      <c r="BW81" s="977"/>
      <c r="BX81" s="977"/>
      <c r="BY81" s="977"/>
      <c r="BZ81" s="977"/>
      <c r="CA81" s="977"/>
      <c r="CB81" s="977"/>
      <c r="CC81" s="977"/>
      <c r="CD81" s="977"/>
      <c r="CE81" s="977"/>
      <c r="CF81" s="977"/>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73"/>
      <c r="DW81" s="974"/>
      <c r="DX81" s="974"/>
      <c r="DY81" s="974"/>
      <c r="DZ81" s="975"/>
      <c r="EA81" s="199"/>
    </row>
    <row r="82" spans="1:131" s="200" customFormat="1" ht="26.25" customHeight="1" x14ac:dyDescent="0.15">
      <c r="A82" s="214">
        <v>15</v>
      </c>
      <c r="B82" s="1000"/>
      <c r="C82" s="1001"/>
      <c r="D82" s="1001"/>
      <c r="E82" s="1001"/>
      <c r="F82" s="1001"/>
      <c r="G82" s="1001"/>
      <c r="H82" s="1001"/>
      <c r="I82" s="1001"/>
      <c r="J82" s="1001"/>
      <c r="K82" s="1001"/>
      <c r="L82" s="1001"/>
      <c r="M82" s="1001"/>
      <c r="N82" s="1001"/>
      <c r="O82" s="1001"/>
      <c r="P82" s="1002"/>
      <c r="Q82" s="1003"/>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18"/>
      <c r="BF82" s="218"/>
      <c r="BG82" s="218"/>
      <c r="BH82" s="218"/>
      <c r="BI82" s="218"/>
      <c r="BJ82" s="218"/>
      <c r="BK82" s="218"/>
      <c r="BL82" s="218"/>
      <c r="BM82" s="218"/>
      <c r="BN82" s="218"/>
      <c r="BO82" s="218"/>
      <c r="BP82" s="218"/>
      <c r="BQ82" s="215">
        <v>76</v>
      </c>
      <c r="BR82" s="220"/>
      <c r="BS82" s="976"/>
      <c r="BT82" s="977"/>
      <c r="BU82" s="977"/>
      <c r="BV82" s="977"/>
      <c r="BW82" s="977"/>
      <c r="BX82" s="977"/>
      <c r="BY82" s="977"/>
      <c r="BZ82" s="977"/>
      <c r="CA82" s="977"/>
      <c r="CB82" s="977"/>
      <c r="CC82" s="977"/>
      <c r="CD82" s="977"/>
      <c r="CE82" s="977"/>
      <c r="CF82" s="977"/>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73"/>
      <c r="DW82" s="974"/>
      <c r="DX82" s="974"/>
      <c r="DY82" s="974"/>
      <c r="DZ82" s="975"/>
      <c r="EA82" s="199"/>
    </row>
    <row r="83" spans="1:131" s="200" customFormat="1" ht="26.25" customHeight="1" x14ac:dyDescent="0.15">
      <c r="A83" s="214">
        <v>16</v>
      </c>
      <c r="B83" s="1000"/>
      <c r="C83" s="1001"/>
      <c r="D83" s="1001"/>
      <c r="E83" s="1001"/>
      <c r="F83" s="1001"/>
      <c r="G83" s="1001"/>
      <c r="H83" s="1001"/>
      <c r="I83" s="1001"/>
      <c r="J83" s="1001"/>
      <c r="K83" s="1001"/>
      <c r="L83" s="1001"/>
      <c r="M83" s="1001"/>
      <c r="N83" s="1001"/>
      <c r="O83" s="1001"/>
      <c r="P83" s="1002"/>
      <c r="Q83" s="1003"/>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18"/>
      <c r="BF83" s="218"/>
      <c r="BG83" s="218"/>
      <c r="BH83" s="218"/>
      <c r="BI83" s="218"/>
      <c r="BJ83" s="218"/>
      <c r="BK83" s="218"/>
      <c r="BL83" s="218"/>
      <c r="BM83" s="218"/>
      <c r="BN83" s="218"/>
      <c r="BO83" s="218"/>
      <c r="BP83" s="218"/>
      <c r="BQ83" s="215">
        <v>77</v>
      </c>
      <c r="BR83" s="220"/>
      <c r="BS83" s="976"/>
      <c r="BT83" s="977"/>
      <c r="BU83" s="977"/>
      <c r="BV83" s="977"/>
      <c r="BW83" s="977"/>
      <c r="BX83" s="977"/>
      <c r="BY83" s="977"/>
      <c r="BZ83" s="977"/>
      <c r="CA83" s="977"/>
      <c r="CB83" s="977"/>
      <c r="CC83" s="977"/>
      <c r="CD83" s="977"/>
      <c r="CE83" s="977"/>
      <c r="CF83" s="977"/>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73"/>
      <c r="DW83" s="974"/>
      <c r="DX83" s="974"/>
      <c r="DY83" s="974"/>
      <c r="DZ83" s="975"/>
      <c r="EA83" s="199"/>
    </row>
    <row r="84" spans="1:131" s="200" customFormat="1" ht="26.25" customHeight="1" x14ac:dyDescent="0.15">
      <c r="A84" s="214">
        <v>17</v>
      </c>
      <c r="B84" s="1000"/>
      <c r="C84" s="1001"/>
      <c r="D84" s="1001"/>
      <c r="E84" s="1001"/>
      <c r="F84" s="1001"/>
      <c r="G84" s="1001"/>
      <c r="H84" s="1001"/>
      <c r="I84" s="1001"/>
      <c r="J84" s="1001"/>
      <c r="K84" s="1001"/>
      <c r="L84" s="1001"/>
      <c r="M84" s="1001"/>
      <c r="N84" s="1001"/>
      <c r="O84" s="1001"/>
      <c r="P84" s="1002"/>
      <c r="Q84" s="1003"/>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18"/>
      <c r="BF84" s="218"/>
      <c r="BG84" s="218"/>
      <c r="BH84" s="218"/>
      <c r="BI84" s="218"/>
      <c r="BJ84" s="218"/>
      <c r="BK84" s="218"/>
      <c r="BL84" s="218"/>
      <c r="BM84" s="218"/>
      <c r="BN84" s="218"/>
      <c r="BO84" s="218"/>
      <c r="BP84" s="218"/>
      <c r="BQ84" s="215">
        <v>78</v>
      </c>
      <c r="BR84" s="220"/>
      <c r="BS84" s="976"/>
      <c r="BT84" s="977"/>
      <c r="BU84" s="977"/>
      <c r="BV84" s="977"/>
      <c r="BW84" s="977"/>
      <c r="BX84" s="977"/>
      <c r="BY84" s="977"/>
      <c r="BZ84" s="977"/>
      <c r="CA84" s="977"/>
      <c r="CB84" s="977"/>
      <c r="CC84" s="977"/>
      <c r="CD84" s="977"/>
      <c r="CE84" s="977"/>
      <c r="CF84" s="977"/>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73"/>
      <c r="DW84" s="974"/>
      <c r="DX84" s="974"/>
      <c r="DY84" s="974"/>
      <c r="DZ84" s="975"/>
      <c r="EA84" s="199"/>
    </row>
    <row r="85" spans="1:131" s="200" customFormat="1" ht="26.25" customHeight="1" x14ac:dyDescent="0.15">
      <c r="A85" s="214">
        <v>18</v>
      </c>
      <c r="B85" s="1000"/>
      <c r="C85" s="1001"/>
      <c r="D85" s="1001"/>
      <c r="E85" s="1001"/>
      <c r="F85" s="1001"/>
      <c r="G85" s="1001"/>
      <c r="H85" s="1001"/>
      <c r="I85" s="1001"/>
      <c r="J85" s="1001"/>
      <c r="K85" s="1001"/>
      <c r="L85" s="1001"/>
      <c r="M85" s="1001"/>
      <c r="N85" s="1001"/>
      <c r="O85" s="1001"/>
      <c r="P85" s="1002"/>
      <c r="Q85" s="1003"/>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18"/>
      <c r="BF85" s="218"/>
      <c r="BG85" s="218"/>
      <c r="BH85" s="218"/>
      <c r="BI85" s="218"/>
      <c r="BJ85" s="218"/>
      <c r="BK85" s="218"/>
      <c r="BL85" s="218"/>
      <c r="BM85" s="218"/>
      <c r="BN85" s="218"/>
      <c r="BO85" s="218"/>
      <c r="BP85" s="218"/>
      <c r="BQ85" s="215">
        <v>79</v>
      </c>
      <c r="BR85" s="220"/>
      <c r="BS85" s="976"/>
      <c r="BT85" s="977"/>
      <c r="BU85" s="977"/>
      <c r="BV85" s="977"/>
      <c r="BW85" s="977"/>
      <c r="BX85" s="977"/>
      <c r="BY85" s="977"/>
      <c r="BZ85" s="977"/>
      <c r="CA85" s="977"/>
      <c r="CB85" s="977"/>
      <c r="CC85" s="977"/>
      <c r="CD85" s="977"/>
      <c r="CE85" s="977"/>
      <c r="CF85" s="977"/>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73"/>
      <c r="DW85" s="974"/>
      <c r="DX85" s="974"/>
      <c r="DY85" s="974"/>
      <c r="DZ85" s="975"/>
      <c r="EA85" s="199"/>
    </row>
    <row r="86" spans="1:131" s="200" customFormat="1" ht="26.25" customHeight="1" x14ac:dyDescent="0.15">
      <c r="A86" s="214">
        <v>19</v>
      </c>
      <c r="B86" s="1000"/>
      <c r="C86" s="1001"/>
      <c r="D86" s="1001"/>
      <c r="E86" s="1001"/>
      <c r="F86" s="1001"/>
      <c r="G86" s="1001"/>
      <c r="H86" s="1001"/>
      <c r="I86" s="1001"/>
      <c r="J86" s="1001"/>
      <c r="K86" s="1001"/>
      <c r="L86" s="1001"/>
      <c r="M86" s="1001"/>
      <c r="N86" s="1001"/>
      <c r="O86" s="1001"/>
      <c r="P86" s="1002"/>
      <c r="Q86" s="1003"/>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18"/>
      <c r="BF86" s="218"/>
      <c r="BG86" s="218"/>
      <c r="BH86" s="218"/>
      <c r="BI86" s="218"/>
      <c r="BJ86" s="218"/>
      <c r="BK86" s="218"/>
      <c r="BL86" s="218"/>
      <c r="BM86" s="218"/>
      <c r="BN86" s="218"/>
      <c r="BO86" s="218"/>
      <c r="BP86" s="218"/>
      <c r="BQ86" s="215">
        <v>80</v>
      </c>
      <c r="BR86" s="220"/>
      <c r="BS86" s="976"/>
      <c r="BT86" s="977"/>
      <c r="BU86" s="977"/>
      <c r="BV86" s="977"/>
      <c r="BW86" s="977"/>
      <c r="BX86" s="977"/>
      <c r="BY86" s="977"/>
      <c r="BZ86" s="977"/>
      <c r="CA86" s="977"/>
      <c r="CB86" s="977"/>
      <c r="CC86" s="977"/>
      <c r="CD86" s="977"/>
      <c r="CE86" s="977"/>
      <c r="CF86" s="977"/>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73"/>
      <c r="DW86" s="974"/>
      <c r="DX86" s="974"/>
      <c r="DY86" s="974"/>
      <c r="DZ86" s="975"/>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76"/>
      <c r="BT87" s="977"/>
      <c r="BU87" s="977"/>
      <c r="BV87" s="977"/>
      <c r="BW87" s="977"/>
      <c r="BX87" s="977"/>
      <c r="BY87" s="977"/>
      <c r="BZ87" s="977"/>
      <c r="CA87" s="977"/>
      <c r="CB87" s="977"/>
      <c r="CC87" s="977"/>
      <c r="CD87" s="977"/>
      <c r="CE87" s="977"/>
      <c r="CF87" s="977"/>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73"/>
      <c r="DW87" s="974"/>
      <c r="DX87" s="974"/>
      <c r="DY87" s="974"/>
      <c r="DZ87" s="975"/>
      <c r="EA87" s="199"/>
    </row>
    <row r="88" spans="1:131" s="200" customFormat="1" ht="26.25" customHeight="1" thickBot="1" x14ac:dyDescent="0.2">
      <c r="A88" s="217" t="s">
        <v>369</v>
      </c>
      <c r="B88" s="982" t="s">
        <v>394</v>
      </c>
      <c r="C88" s="983"/>
      <c r="D88" s="983"/>
      <c r="E88" s="983"/>
      <c r="F88" s="983"/>
      <c r="G88" s="983"/>
      <c r="H88" s="983"/>
      <c r="I88" s="983"/>
      <c r="J88" s="983"/>
      <c r="K88" s="983"/>
      <c r="L88" s="983"/>
      <c r="M88" s="983"/>
      <c r="N88" s="983"/>
      <c r="O88" s="983"/>
      <c r="P88" s="984"/>
      <c r="Q88" s="988"/>
      <c r="R88" s="989"/>
      <c r="S88" s="989"/>
      <c r="T88" s="989"/>
      <c r="U88" s="989"/>
      <c r="V88" s="989"/>
      <c r="W88" s="989"/>
      <c r="X88" s="989"/>
      <c r="Y88" s="989"/>
      <c r="Z88" s="989"/>
      <c r="AA88" s="989"/>
      <c r="AB88" s="989"/>
      <c r="AC88" s="989"/>
      <c r="AD88" s="989"/>
      <c r="AE88" s="989"/>
      <c r="AF88" s="990">
        <v>31969</v>
      </c>
      <c r="AG88" s="990"/>
      <c r="AH88" s="990"/>
      <c r="AI88" s="990"/>
      <c r="AJ88" s="990"/>
      <c r="AK88" s="989"/>
      <c r="AL88" s="989"/>
      <c r="AM88" s="989"/>
      <c r="AN88" s="989"/>
      <c r="AO88" s="989"/>
      <c r="AP88" s="990">
        <v>1653</v>
      </c>
      <c r="AQ88" s="990"/>
      <c r="AR88" s="990"/>
      <c r="AS88" s="990"/>
      <c r="AT88" s="990"/>
      <c r="AU88" s="990">
        <v>405</v>
      </c>
      <c r="AV88" s="990"/>
      <c r="AW88" s="990"/>
      <c r="AX88" s="990"/>
      <c r="AY88" s="990"/>
      <c r="AZ88" s="991"/>
      <c r="BA88" s="991"/>
      <c r="BB88" s="991"/>
      <c r="BC88" s="991"/>
      <c r="BD88" s="992"/>
      <c r="BE88" s="218"/>
      <c r="BF88" s="218"/>
      <c r="BG88" s="218"/>
      <c r="BH88" s="218"/>
      <c r="BI88" s="218"/>
      <c r="BJ88" s="218"/>
      <c r="BK88" s="218"/>
      <c r="BL88" s="218"/>
      <c r="BM88" s="218"/>
      <c r="BN88" s="218"/>
      <c r="BO88" s="218"/>
      <c r="BP88" s="218"/>
      <c r="BQ88" s="215">
        <v>82</v>
      </c>
      <c r="BR88" s="220"/>
      <c r="BS88" s="976"/>
      <c r="BT88" s="977"/>
      <c r="BU88" s="977"/>
      <c r="BV88" s="977"/>
      <c r="BW88" s="977"/>
      <c r="BX88" s="977"/>
      <c r="BY88" s="977"/>
      <c r="BZ88" s="977"/>
      <c r="CA88" s="977"/>
      <c r="CB88" s="977"/>
      <c r="CC88" s="977"/>
      <c r="CD88" s="977"/>
      <c r="CE88" s="977"/>
      <c r="CF88" s="977"/>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73"/>
      <c r="DW88" s="974"/>
      <c r="DX88" s="974"/>
      <c r="DY88" s="974"/>
      <c r="DZ88" s="975"/>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76"/>
      <c r="BT89" s="977"/>
      <c r="BU89" s="977"/>
      <c r="BV89" s="977"/>
      <c r="BW89" s="977"/>
      <c r="BX89" s="977"/>
      <c r="BY89" s="977"/>
      <c r="BZ89" s="977"/>
      <c r="CA89" s="977"/>
      <c r="CB89" s="977"/>
      <c r="CC89" s="977"/>
      <c r="CD89" s="977"/>
      <c r="CE89" s="977"/>
      <c r="CF89" s="977"/>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73"/>
      <c r="DW89" s="974"/>
      <c r="DX89" s="974"/>
      <c r="DY89" s="974"/>
      <c r="DZ89" s="975"/>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76"/>
      <c r="BT90" s="977"/>
      <c r="BU90" s="977"/>
      <c r="BV90" s="977"/>
      <c r="BW90" s="977"/>
      <c r="BX90" s="977"/>
      <c r="BY90" s="977"/>
      <c r="BZ90" s="977"/>
      <c r="CA90" s="977"/>
      <c r="CB90" s="977"/>
      <c r="CC90" s="977"/>
      <c r="CD90" s="977"/>
      <c r="CE90" s="977"/>
      <c r="CF90" s="977"/>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73"/>
      <c r="DW90" s="974"/>
      <c r="DX90" s="974"/>
      <c r="DY90" s="974"/>
      <c r="DZ90" s="975"/>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76"/>
      <c r="BT91" s="977"/>
      <c r="BU91" s="977"/>
      <c r="BV91" s="977"/>
      <c r="BW91" s="977"/>
      <c r="BX91" s="977"/>
      <c r="BY91" s="977"/>
      <c r="BZ91" s="977"/>
      <c r="CA91" s="977"/>
      <c r="CB91" s="977"/>
      <c r="CC91" s="977"/>
      <c r="CD91" s="977"/>
      <c r="CE91" s="977"/>
      <c r="CF91" s="977"/>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73"/>
      <c r="DW91" s="974"/>
      <c r="DX91" s="974"/>
      <c r="DY91" s="974"/>
      <c r="DZ91" s="975"/>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76"/>
      <c r="BT92" s="977"/>
      <c r="BU92" s="977"/>
      <c r="BV92" s="977"/>
      <c r="BW92" s="977"/>
      <c r="BX92" s="977"/>
      <c r="BY92" s="977"/>
      <c r="BZ92" s="977"/>
      <c r="CA92" s="977"/>
      <c r="CB92" s="977"/>
      <c r="CC92" s="977"/>
      <c r="CD92" s="977"/>
      <c r="CE92" s="977"/>
      <c r="CF92" s="977"/>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73"/>
      <c r="DW92" s="974"/>
      <c r="DX92" s="974"/>
      <c r="DY92" s="974"/>
      <c r="DZ92" s="975"/>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76"/>
      <c r="BT93" s="977"/>
      <c r="BU93" s="977"/>
      <c r="BV93" s="977"/>
      <c r="BW93" s="977"/>
      <c r="BX93" s="977"/>
      <c r="BY93" s="977"/>
      <c r="BZ93" s="977"/>
      <c r="CA93" s="977"/>
      <c r="CB93" s="977"/>
      <c r="CC93" s="977"/>
      <c r="CD93" s="977"/>
      <c r="CE93" s="977"/>
      <c r="CF93" s="977"/>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73"/>
      <c r="DW93" s="974"/>
      <c r="DX93" s="974"/>
      <c r="DY93" s="974"/>
      <c r="DZ93" s="975"/>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76"/>
      <c r="BT94" s="977"/>
      <c r="BU94" s="977"/>
      <c r="BV94" s="977"/>
      <c r="BW94" s="977"/>
      <c r="BX94" s="977"/>
      <c r="BY94" s="977"/>
      <c r="BZ94" s="977"/>
      <c r="CA94" s="977"/>
      <c r="CB94" s="977"/>
      <c r="CC94" s="977"/>
      <c r="CD94" s="977"/>
      <c r="CE94" s="977"/>
      <c r="CF94" s="977"/>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73"/>
      <c r="DW94" s="974"/>
      <c r="DX94" s="974"/>
      <c r="DY94" s="974"/>
      <c r="DZ94" s="975"/>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76"/>
      <c r="BT95" s="977"/>
      <c r="BU95" s="977"/>
      <c r="BV95" s="977"/>
      <c r="BW95" s="977"/>
      <c r="BX95" s="977"/>
      <c r="BY95" s="977"/>
      <c r="BZ95" s="977"/>
      <c r="CA95" s="977"/>
      <c r="CB95" s="977"/>
      <c r="CC95" s="977"/>
      <c r="CD95" s="977"/>
      <c r="CE95" s="977"/>
      <c r="CF95" s="977"/>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73"/>
      <c r="DW95" s="974"/>
      <c r="DX95" s="974"/>
      <c r="DY95" s="974"/>
      <c r="DZ95" s="975"/>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76"/>
      <c r="BT96" s="977"/>
      <c r="BU96" s="977"/>
      <c r="BV96" s="977"/>
      <c r="BW96" s="977"/>
      <c r="BX96" s="977"/>
      <c r="BY96" s="977"/>
      <c r="BZ96" s="977"/>
      <c r="CA96" s="977"/>
      <c r="CB96" s="977"/>
      <c r="CC96" s="977"/>
      <c r="CD96" s="977"/>
      <c r="CE96" s="977"/>
      <c r="CF96" s="977"/>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73"/>
      <c r="DW96" s="974"/>
      <c r="DX96" s="974"/>
      <c r="DY96" s="974"/>
      <c r="DZ96" s="975"/>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76"/>
      <c r="BT97" s="977"/>
      <c r="BU97" s="977"/>
      <c r="BV97" s="977"/>
      <c r="BW97" s="977"/>
      <c r="BX97" s="977"/>
      <c r="BY97" s="977"/>
      <c r="BZ97" s="977"/>
      <c r="CA97" s="977"/>
      <c r="CB97" s="977"/>
      <c r="CC97" s="977"/>
      <c r="CD97" s="977"/>
      <c r="CE97" s="977"/>
      <c r="CF97" s="977"/>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73"/>
      <c r="DW97" s="974"/>
      <c r="DX97" s="974"/>
      <c r="DY97" s="974"/>
      <c r="DZ97" s="975"/>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76"/>
      <c r="BT98" s="977"/>
      <c r="BU98" s="977"/>
      <c r="BV98" s="977"/>
      <c r="BW98" s="977"/>
      <c r="BX98" s="977"/>
      <c r="BY98" s="977"/>
      <c r="BZ98" s="977"/>
      <c r="CA98" s="977"/>
      <c r="CB98" s="977"/>
      <c r="CC98" s="977"/>
      <c r="CD98" s="977"/>
      <c r="CE98" s="977"/>
      <c r="CF98" s="977"/>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73"/>
      <c r="DW98" s="974"/>
      <c r="DX98" s="974"/>
      <c r="DY98" s="974"/>
      <c r="DZ98" s="975"/>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76"/>
      <c r="BT99" s="977"/>
      <c r="BU99" s="977"/>
      <c r="BV99" s="977"/>
      <c r="BW99" s="977"/>
      <c r="BX99" s="977"/>
      <c r="BY99" s="977"/>
      <c r="BZ99" s="977"/>
      <c r="CA99" s="977"/>
      <c r="CB99" s="977"/>
      <c r="CC99" s="977"/>
      <c r="CD99" s="977"/>
      <c r="CE99" s="977"/>
      <c r="CF99" s="977"/>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73"/>
      <c r="DW99" s="974"/>
      <c r="DX99" s="974"/>
      <c r="DY99" s="974"/>
      <c r="DZ99" s="975"/>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76"/>
      <c r="BT100" s="977"/>
      <c r="BU100" s="977"/>
      <c r="BV100" s="977"/>
      <c r="BW100" s="977"/>
      <c r="BX100" s="977"/>
      <c r="BY100" s="977"/>
      <c r="BZ100" s="977"/>
      <c r="CA100" s="977"/>
      <c r="CB100" s="977"/>
      <c r="CC100" s="977"/>
      <c r="CD100" s="977"/>
      <c r="CE100" s="977"/>
      <c r="CF100" s="977"/>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73"/>
      <c r="DW100" s="974"/>
      <c r="DX100" s="974"/>
      <c r="DY100" s="974"/>
      <c r="DZ100" s="975"/>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76"/>
      <c r="BT101" s="977"/>
      <c r="BU101" s="977"/>
      <c r="BV101" s="977"/>
      <c r="BW101" s="977"/>
      <c r="BX101" s="977"/>
      <c r="BY101" s="977"/>
      <c r="BZ101" s="977"/>
      <c r="CA101" s="977"/>
      <c r="CB101" s="977"/>
      <c r="CC101" s="977"/>
      <c r="CD101" s="977"/>
      <c r="CE101" s="977"/>
      <c r="CF101" s="977"/>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73"/>
      <c r="DW101" s="974"/>
      <c r="DX101" s="974"/>
      <c r="DY101" s="974"/>
      <c r="DZ101" s="975"/>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82" t="s">
        <v>395</v>
      </c>
      <c r="BS102" s="983"/>
      <c r="BT102" s="983"/>
      <c r="BU102" s="983"/>
      <c r="BV102" s="983"/>
      <c r="BW102" s="983"/>
      <c r="BX102" s="983"/>
      <c r="BY102" s="983"/>
      <c r="BZ102" s="983"/>
      <c r="CA102" s="983"/>
      <c r="CB102" s="983"/>
      <c r="CC102" s="983"/>
      <c r="CD102" s="983"/>
      <c r="CE102" s="983"/>
      <c r="CF102" s="983"/>
      <c r="CG102" s="984"/>
      <c r="CH102" s="985"/>
      <c r="CI102" s="986"/>
      <c r="CJ102" s="986"/>
      <c r="CK102" s="986"/>
      <c r="CL102" s="987"/>
      <c r="CM102" s="985"/>
      <c r="CN102" s="986"/>
      <c r="CO102" s="986"/>
      <c r="CP102" s="986"/>
      <c r="CQ102" s="987"/>
      <c r="CR102" s="970"/>
      <c r="CS102" s="971"/>
      <c r="CT102" s="971"/>
      <c r="CU102" s="971"/>
      <c r="CV102" s="972"/>
      <c r="CW102" s="970"/>
      <c r="CX102" s="971"/>
      <c r="CY102" s="971"/>
      <c r="CZ102" s="971"/>
      <c r="DA102" s="972"/>
      <c r="DB102" s="970"/>
      <c r="DC102" s="971"/>
      <c r="DD102" s="971"/>
      <c r="DE102" s="971"/>
      <c r="DF102" s="972"/>
      <c r="DG102" s="970"/>
      <c r="DH102" s="971"/>
      <c r="DI102" s="971"/>
      <c r="DJ102" s="971"/>
      <c r="DK102" s="972"/>
      <c r="DL102" s="970"/>
      <c r="DM102" s="971"/>
      <c r="DN102" s="971"/>
      <c r="DO102" s="971"/>
      <c r="DP102" s="972"/>
      <c r="DQ102" s="970"/>
      <c r="DR102" s="971"/>
      <c r="DS102" s="971"/>
      <c r="DT102" s="971"/>
      <c r="DU102" s="972"/>
      <c r="DV102" s="956"/>
      <c r="DW102" s="957"/>
      <c r="DX102" s="957"/>
      <c r="DY102" s="957"/>
      <c r="DZ102" s="95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59" t="s">
        <v>396</v>
      </c>
      <c r="BR103" s="959"/>
      <c r="BS103" s="959"/>
      <c r="BT103" s="959"/>
      <c r="BU103" s="959"/>
      <c r="BV103" s="959"/>
      <c r="BW103" s="959"/>
      <c r="BX103" s="959"/>
      <c r="BY103" s="959"/>
      <c r="BZ103" s="959"/>
      <c r="CA103" s="959"/>
      <c r="CB103" s="959"/>
      <c r="CC103" s="959"/>
      <c r="CD103" s="959"/>
      <c r="CE103" s="959"/>
      <c r="CF103" s="959"/>
      <c r="CG103" s="959"/>
      <c r="CH103" s="959"/>
      <c r="CI103" s="959"/>
      <c r="CJ103" s="959"/>
      <c r="CK103" s="959"/>
      <c r="CL103" s="959"/>
      <c r="CM103" s="959"/>
      <c r="CN103" s="959"/>
      <c r="CO103" s="959"/>
      <c r="CP103" s="959"/>
      <c r="CQ103" s="959"/>
      <c r="CR103" s="959"/>
      <c r="CS103" s="959"/>
      <c r="CT103" s="959"/>
      <c r="CU103" s="959"/>
      <c r="CV103" s="959"/>
      <c r="CW103" s="959"/>
      <c r="CX103" s="959"/>
      <c r="CY103" s="959"/>
      <c r="CZ103" s="959"/>
      <c r="DA103" s="959"/>
      <c r="DB103" s="959"/>
      <c r="DC103" s="959"/>
      <c r="DD103" s="959"/>
      <c r="DE103" s="959"/>
      <c r="DF103" s="959"/>
      <c r="DG103" s="959"/>
      <c r="DH103" s="959"/>
      <c r="DI103" s="959"/>
      <c r="DJ103" s="959"/>
      <c r="DK103" s="959"/>
      <c r="DL103" s="959"/>
      <c r="DM103" s="959"/>
      <c r="DN103" s="959"/>
      <c r="DO103" s="959"/>
      <c r="DP103" s="959"/>
      <c r="DQ103" s="959"/>
      <c r="DR103" s="959"/>
      <c r="DS103" s="959"/>
      <c r="DT103" s="959"/>
      <c r="DU103" s="959"/>
      <c r="DV103" s="959"/>
      <c r="DW103" s="959"/>
      <c r="DX103" s="959"/>
      <c r="DY103" s="959"/>
      <c r="DZ103" s="95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0" t="s">
        <v>397</v>
      </c>
      <c r="BR104" s="960"/>
      <c r="BS104" s="960"/>
      <c r="BT104" s="960"/>
      <c r="BU104" s="960"/>
      <c r="BV104" s="960"/>
      <c r="BW104" s="960"/>
      <c r="BX104" s="960"/>
      <c r="BY104" s="960"/>
      <c r="BZ104" s="960"/>
      <c r="CA104" s="960"/>
      <c r="CB104" s="960"/>
      <c r="CC104" s="960"/>
      <c r="CD104" s="960"/>
      <c r="CE104" s="960"/>
      <c r="CF104" s="960"/>
      <c r="CG104" s="960"/>
      <c r="CH104" s="960"/>
      <c r="CI104" s="960"/>
      <c r="CJ104" s="960"/>
      <c r="CK104" s="960"/>
      <c r="CL104" s="960"/>
      <c r="CM104" s="960"/>
      <c r="CN104" s="960"/>
      <c r="CO104" s="960"/>
      <c r="CP104" s="960"/>
      <c r="CQ104" s="960"/>
      <c r="CR104" s="960"/>
      <c r="CS104" s="960"/>
      <c r="CT104" s="960"/>
      <c r="CU104" s="960"/>
      <c r="CV104" s="960"/>
      <c r="CW104" s="960"/>
      <c r="CX104" s="960"/>
      <c r="CY104" s="960"/>
      <c r="CZ104" s="960"/>
      <c r="DA104" s="960"/>
      <c r="DB104" s="960"/>
      <c r="DC104" s="960"/>
      <c r="DD104" s="960"/>
      <c r="DE104" s="960"/>
      <c r="DF104" s="960"/>
      <c r="DG104" s="960"/>
      <c r="DH104" s="960"/>
      <c r="DI104" s="960"/>
      <c r="DJ104" s="960"/>
      <c r="DK104" s="960"/>
      <c r="DL104" s="960"/>
      <c r="DM104" s="960"/>
      <c r="DN104" s="960"/>
      <c r="DO104" s="960"/>
      <c r="DP104" s="960"/>
      <c r="DQ104" s="960"/>
      <c r="DR104" s="960"/>
      <c r="DS104" s="960"/>
      <c r="DT104" s="960"/>
      <c r="DU104" s="960"/>
      <c r="DV104" s="960"/>
      <c r="DW104" s="960"/>
      <c r="DX104" s="960"/>
      <c r="DY104" s="960"/>
      <c r="DZ104" s="96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1" t="s">
        <v>400</v>
      </c>
      <c r="B108" s="962"/>
      <c r="C108" s="962"/>
      <c r="D108" s="962"/>
      <c r="E108" s="962"/>
      <c r="F108" s="962"/>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2"/>
      <c r="AO108" s="962"/>
      <c r="AP108" s="962"/>
      <c r="AQ108" s="962"/>
      <c r="AR108" s="962"/>
      <c r="AS108" s="962"/>
      <c r="AT108" s="963"/>
      <c r="AU108" s="961" t="s">
        <v>401</v>
      </c>
      <c r="AV108" s="962"/>
      <c r="AW108" s="962"/>
      <c r="AX108" s="962"/>
      <c r="AY108" s="962"/>
      <c r="AZ108" s="962"/>
      <c r="BA108" s="962"/>
      <c r="BB108" s="962"/>
      <c r="BC108" s="962"/>
      <c r="BD108" s="962"/>
      <c r="BE108" s="962"/>
      <c r="BF108" s="962"/>
      <c r="BG108" s="962"/>
      <c r="BH108" s="962"/>
      <c r="BI108" s="962"/>
      <c r="BJ108" s="962"/>
      <c r="BK108" s="962"/>
      <c r="BL108" s="962"/>
      <c r="BM108" s="962"/>
      <c r="BN108" s="962"/>
      <c r="BO108" s="962"/>
      <c r="BP108" s="962"/>
      <c r="BQ108" s="962"/>
      <c r="BR108" s="962"/>
      <c r="BS108" s="962"/>
      <c r="BT108" s="962"/>
      <c r="BU108" s="962"/>
      <c r="BV108" s="962"/>
      <c r="BW108" s="962"/>
      <c r="BX108" s="962"/>
      <c r="BY108" s="962"/>
      <c r="BZ108" s="962"/>
      <c r="CA108" s="962"/>
      <c r="CB108" s="962"/>
      <c r="CC108" s="962"/>
      <c r="CD108" s="962"/>
      <c r="CE108" s="962"/>
      <c r="CF108" s="962"/>
      <c r="CG108" s="962"/>
      <c r="CH108" s="962"/>
      <c r="CI108" s="962"/>
      <c r="CJ108" s="962"/>
      <c r="CK108" s="962"/>
      <c r="CL108" s="962"/>
      <c r="CM108" s="962"/>
      <c r="CN108" s="962"/>
      <c r="CO108" s="962"/>
      <c r="CP108" s="962"/>
      <c r="CQ108" s="962"/>
      <c r="CR108" s="962"/>
      <c r="CS108" s="962"/>
      <c r="CT108" s="962"/>
      <c r="CU108" s="962"/>
      <c r="CV108" s="962"/>
      <c r="CW108" s="962"/>
      <c r="CX108" s="962"/>
      <c r="CY108" s="962"/>
      <c r="CZ108" s="962"/>
      <c r="DA108" s="962"/>
      <c r="DB108" s="962"/>
      <c r="DC108" s="962"/>
      <c r="DD108" s="962"/>
      <c r="DE108" s="962"/>
      <c r="DF108" s="962"/>
      <c r="DG108" s="962"/>
      <c r="DH108" s="962"/>
      <c r="DI108" s="962"/>
      <c r="DJ108" s="962"/>
      <c r="DK108" s="962"/>
      <c r="DL108" s="962"/>
      <c r="DM108" s="962"/>
      <c r="DN108" s="962"/>
      <c r="DO108" s="962"/>
      <c r="DP108" s="962"/>
      <c r="DQ108" s="962"/>
      <c r="DR108" s="962"/>
      <c r="DS108" s="962"/>
      <c r="DT108" s="962"/>
      <c r="DU108" s="962"/>
      <c r="DV108" s="962"/>
      <c r="DW108" s="962"/>
      <c r="DX108" s="962"/>
      <c r="DY108" s="962"/>
      <c r="DZ108" s="963"/>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32" t="s">
        <v>403</v>
      </c>
      <c r="AB109" s="923"/>
      <c r="AC109" s="923"/>
      <c r="AD109" s="923"/>
      <c r="AE109" s="924"/>
      <c r="AF109" s="932" t="s">
        <v>289</v>
      </c>
      <c r="AG109" s="923"/>
      <c r="AH109" s="923"/>
      <c r="AI109" s="923"/>
      <c r="AJ109" s="924"/>
      <c r="AK109" s="932" t="s">
        <v>288</v>
      </c>
      <c r="AL109" s="923"/>
      <c r="AM109" s="923"/>
      <c r="AN109" s="923"/>
      <c r="AO109" s="924"/>
      <c r="AP109" s="932"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32" t="s">
        <v>403</v>
      </c>
      <c r="BR109" s="923"/>
      <c r="BS109" s="923"/>
      <c r="BT109" s="923"/>
      <c r="BU109" s="924"/>
      <c r="BV109" s="932" t="s">
        <v>289</v>
      </c>
      <c r="BW109" s="923"/>
      <c r="BX109" s="923"/>
      <c r="BY109" s="923"/>
      <c r="BZ109" s="924"/>
      <c r="CA109" s="932" t="s">
        <v>288</v>
      </c>
      <c r="CB109" s="923"/>
      <c r="CC109" s="923"/>
      <c r="CD109" s="923"/>
      <c r="CE109" s="924"/>
      <c r="CF109" s="955" t="s">
        <v>404</v>
      </c>
      <c r="CG109" s="955"/>
      <c r="CH109" s="955"/>
      <c r="CI109" s="955"/>
      <c r="CJ109" s="955"/>
      <c r="CK109" s="932"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32" t="s">
        <v>403</v>
      </c>
      <c r="DH109" s="923"/>
      <c r="DI109" s="923"/>
      <c r="DJ109" s="923"/>
      <c r="DK109" s="924"/>
      <c r="DL109" s="932" t="s">
        <v>289</v>
      </c>
      <c r="DM109" s="923"/>
      <c r="DN109" s="923"/>
      <c r="DO109" s="923"/>
      <c r="DP109" s="924"/>
      <c r="DQ109" s="932" t="s">
        <v>288</v>
      </c>
      <c r="DR109" s="923"/>
      <c r="DS109" s="923"/>
      <c r="DT109" s="923"/>
      <c r="DU109" s="924"/>
      <c r="DV109" s="932" t="s">
        <v>404</v>
      </c>
      <c r="DW109" s="923"/>
      <c r="DX109" s="923"/>
      <c r="DY109" s="923"/>
      <c r="DZ109" s="954"/>
    </row>
    <row r="110" spans="1:131" s="199" customFormat="1" ht="26.25" customHeight="1" x14ac:dyDescent="0.15">
      <c r="A110" s="836" t="s">
        <v>406</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07">
        <v>472461</v>
      </c>
      <c r="AB110" s="908"/>
      <c r="AC110" s="908"/>
      <c r="AD110" s="908"/>
      <c r="AE110" s="909"/>
      <c r="AF110" s="910">
        <v>472089</v>
      </c>
      <c r="AG110" s="908"/>
      <c r="AH110" s="908"/>
      <c r="AI110" s="908"/>
      <c r="AJ110" s="909"/>
      <c r="AK110" s="910">
        <v>481048</v>
      </c>
      <c r="AL110" s="908"/>
      <c r="AM110" s="908"/>
      <c r="AN110" s="908"/>
      <c r="AO110" s="909"/>
      <c r="AP110" s="911">
        <v>10.6</v>
      </c>
      <c r="AQ110" s="912"/>
      <c r="AR110" s="912"/>
      <c r="AS110" s="912"/>
      <c r="AT110" s="913"/>
      <c r="AU110" s="964" t="s">
        <v>61</v>
      </c>
      <c r="AV110" s="965"/>
      <c r="AW110" s="965"/>
      <c r="AX110" s="965"/>
      <c r="AY110" s="965"/>
      <c r="AZ110" s="878" t="s">
        <v>407</v>
      </c>
      <c r="BA110" s="837"/>
      <c r="BB110" s="837"/>
      <c r="BC110" s="837"/>
      <c r="BD110" s="837"/>
      <c r="BE110" s="837"/>
      <c r="BF110" s="837"/>
      <c r="BG110" s="837"/>
      <c r="BH110" s="837"/>
      <c r="BI110" s="837"/>
      <c r="BJ110" s="837"/>
      <c r="BK110" s="837"/>
      <c r="BL110" s="837"/>
      <c r="BM110" s="837"/>
      <c r="BN110" s="837"/>
      <c r="BO110" s="837"/>
      <c r="BP110" s="838"/>
      <c r="BQ110" s="879">
        <v>6042736</v>
      </c>
      <c r="BR110" s="849"/>
      <c r="BS110" s="849"/>
      <c r="BT110" s="849"/>
      <c r="BU110" s="849"/>
      <c r="BV110" s="849">
        <v>6396761</v>
      </c>
      <c r="BW110" s="849"/>
      <c r="BX110" s="849"/>
      <c r="BY110" s="849"/>
      <c r="BZ110" s="849"/>
      <c r="CA110" s="849">
        <v>6698903</v>
      </c>
      <c r="CB110" s="849"/>
      <c r="CC110" s="849"/>
      <c r="CD110" s="849"/>
      <c r="CE110" s="849"/>
      <c r="CF110" s="895">
        <v>146.9</v>
      </c>
      <c r="CG110" s="896"/>
      <c r="CH110" s="896"/>
      <c r="CI110" s="896"/>
      <c r="CJ110" s="896"/>
      <c r="CK110" s="950" t="s">
        <v>408</v>
      </c>
      <c r="CL110" s="805"/>
      <c r="CM110" s="904" t="s">
        <v>409</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879" t="s">
        <v>113</v>
      </c>
      <c r="DH110" s="849"/>
      <c r="DI110" s="849"/>
      <c r="DJ110" s="849"/>
      <c r="DK110" s="849"/>
      <c r="DL110" s="849" t="s">
        <v>113</v>
      </c>
      <c r="DM110" s="849"/>
      <c r="DN110" s="849"/>
      <c r="DO110" s="849"/>
      <c r="DP110" s="849"/>
      <c r="DQ110" s="849" t="s">
        <v>113</v>
      </c>
      <c r="DR110" s="849"/>
      <c r="DS110" s="849"/>
      <c r="DT110" s="849"/>
      <c r="DU110" s="849"/>
      <c r="DV110" s="850" t="s">
        <v>113</v>
      </c>
      <c r="DW110" s="850"/>
      <c r="DX110" s="850"/>
      <c r="DY110" s="850"/>
      <c r="DZ110" s="851"/>
    </row>
    <row r="111" spans="1:131" s="199" customFormat="1" ht="26.25" customHeight="1" x14ac:dyDescent="0.15">
      <c r="A111" s="779" t="s">
        <v>410</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53"/>
      <c r="AA111" s="946" t="s">
        <v>113</v>
      </c>
      <c r="AB111" s="947"/>
      <c r="AC111" s="947"/>
      <c r="AD111" s="947"/>
      <c r="AE111" s="948"/>
      <c r="AF111" s="949" t="s">
        <v>113</v>
      </c>
      <c r="AG111" s="947"/>
      <c r="AH111" s="947"/>
      <c r="AI111" s="947"/>
      <c r="AJ111" s="948"/>
      <c r="AK111" s="949" t="s">
        <v>113</v>
      </c>
      <c r="AL111" s="947"/>
      <c r="AM111" s="947"/>
      <c r="AN111" s="947"/>
      <c r="AO111" s="948"/>
      <c r="AP111" s="937" t="s">
        <v>113</v>
      </c>
      <c r="AQ111" s="938"/>
      <c r="AR111" s="938"/>
      <c r="AS111" s="938"/>
      <c r="AT111" s="939"/>
      <c r="AU111" s="966"/>
      <c r="AV111" s="967"/>
      <c r="AW111" s="967"/>
      <c r="AX111" s="967"/>
      <c r="AY111" s="967"/>
      <c r="AZ111" s="820" t="s">
        <v>411</v>
      </c>
      <c r="BA111" s="792"/>
      <c r="BB111" s="792"/>
      <c r="BC111" s="792"/>
      <c r="BD111" s="792"/>
      <c r="BE111" s="792"/>
      <c r="BF111" s="792"/>
      <c r="BG111" s="792"/>
      <c r="BH111" s="792"/>
      <c r="BI111" s="792"/>
      <c r="BJ111" s="792"/>
      <c r="BK111" s="792"/>
      <c r="BL111" s="792"/>
      <c r="BM111" s="792"/>
      <c r="BN111" s="792"/>
      <c r="BO111" s="792"/>
      <c r="BP111" s="793"/>
      <c r="BQ111" s="821">
        <v>87000</v>
      </c>
      <c r="BR111" s="822"/>
      <c r="BS111" s="822"/>
      <c r="BT111" s="822"/>
      <c r="BU111" s="822"/>
      <c r="BV111" s="822">
        <v>60000</v>
      </c>
      <c r="BW111" s="822"/>
      <c r="BX111" s="822"/>
      <c r="BY111" s="822"/>
      <c r="BZ111" s="822"/>
      <c r="CA111" s="822">
        <v>33000</v>
      </c>
      <c r="CB111" s="822"/>
      <c r="CC111" s="822"/>
      <c r="CD111" s="822"/>
      <c r="CE111" s="822"/>
      <c r="CF111" s="893">
        <v>0.7</v>
      </c>
      <c r="CG111" s="894"/>
      <c r="CH111" s="894"/>
      <c r="CI111" s="894"/>
      <c r="CJ111" s="894"/>
      <c r="CK111" s="951"/>
      <c r="CL111" s="807"/>
      <c r="CM111" s="810" t="s">
        <v>412</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21" t="s">
        <v>113</v>
      </c>
      <c r="DH111" s="822"/>
      <c r="DI111" s="822"/>
      <c r="DJ111" s="822"/>
      <c r="DK111" s="822"/>
      <c r="DL111" s="822" t="s">
        <v>113</v>
      </c>
      <c r="DM111" s="822"/>
      <c r="DN111" s="822"/>
      <c r="DO111" s="822"/>
      <c r="DP111" s="822"/>
      <c r="DQ111" s="822" t="s">
        <v>113</v>
      </c>
      <c r="DR111" s="822"/>
      <c r="DS111" s="822"/>
      <c r="DT111" s="822"/>
      <c r="DU111" s="822"/>
      <c r="DV111" s="823" t="s">
        <v>113</v>
      </c>
      <c r="DW111" s="823"/>
      <c r="DX111" s="823"/>
      <c r="DY111" s="823"/>
      <c r="DZ111" s="824"/>
    </row>
    <row r="112" spans="1:131" s="199" customFormat="1" ht="26.25" customHeight="1" x14ac:dyDescent="0.15">
      <c r="A112" s="940" t="s">
        <v>413</v>
      </c>
      <c r="B112" s="941"/>
      <c r="C112" s="792" t="s">
        <v>414</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784" t="s">
        <v>113</v>
      </c>
      <c r="AB112" s="785"/>
      <c r="AC112" s="785"/>
      <c r="AD112" s="785"/>
      <c r="AE112" s="786"/>
      <c r="AF112" s="787" t="s">
        <v>113</v>
      </c>
      <c r="AG112" s="785"/>
      <c r="AH112" s="785"/>
      <c r="AI112" s="785"/>
      <c r="AJ112" s="786"/>
      <c r="AK112" s="787" t="s">
        <v>113</v>
      </c>
      <c r="AL112" s="785"/>
      <c r="AM112" s="785"/>
      <c r="AN112" s="785"/>
      <c r="AO112" s="786"/>
      <c r="AP112" s="813" t="s">
        <v>113</v>
      </c>
      <c r="AQ112" s="814"/>
      <c r="AR112" s="814"/>
      <c r="AS112" s="814"/>
      <c r="AT112" s="815"/>
      <c r="AU112" s="966"/>
      <c r="AV112" s="967"/>
      <c r="AW112" s="967"/>
      <c r="AX112" s="967"/>
      <c r="AY112" s="967"/>
      <c r="AZ112" s="820" t="s">
        <v>415</v>
      </c>
      <c r="BA112" s="792"/>
      <c r="BB112" s="792"/>
      <c r="BC112" s="792"/>
      <c r="BD112" s="792"/>
      <c r="BE112" s="792"/>
      <c r="BF112" s="792"/>
      <c r="BG112" s="792"/>
      <c r="BH112" s="792"/>
      <c r="BI112" s="792"/>
      <c r="BJ112" s="792"/>
      <c r="BK112" s="792"/>
      <c r="BL112" s="792"/>
      <c r="BM112" s="792"/>
      <c r="BN112" s="792"/>
      <c r="BO112" s="792"/>
      <c r="BP112" s="793"/>
      <c r="BQ112" s="821">
        <v>583834</v>
      </c>
      <c r="BR112" s="822"/>
      <c r="BS112" s="822"/>
      <c r="BT112" s="822"/>
      <c r="BU112" s="822"/>
      <c r="BV112" s="822">
        <v>540418</v>
      </c>
      <c r="BW112" s="822"/>
      <c r="BX112" s="822"/>
      <c r="BY112" s="822"/>
      <c r="BZ112" s="822"/>
      <c r="CA112" s="822">
        <v>538885</v>
      </c>
      <c r="CB112" s="822"/>
      <c r="CC112" s="822"/>
      <c r="CD112" s="822"/>
      <c r="CE112" s="822"/>
      <c r="CF112" s="893">
        <v>11.8</v>
      </c>
      <c r="CG112" s="894"/>
      <c r="CH112" s="894"/>
      <c r="CI112" s="894"/>
      <c r="CJ112" s="894"/>
      <c r="CK112" s="951"/>
      <c r="CL112" s="807"/>
      <c r="CM112" s="810" t="s">
        <v>416</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21" t="s">
        <v>113</v>
      </c>
      <c r="DH112" s="822"/>
      <c r="DI112" s="822"/>
      <c r="DJ112" s="822"/>
      <c r="DK112" s="822"/>
      <c r="DL112" s="822" t="s">
        <v>113</v>
      </c>
      <c r="DM112" s="822"/>
      <c r="DN112" s="822"/>
      <c r="DO112" s="822"/>
      <c r="DP112" s="822"/>
      <c r="DQ112" s="822" t="s">
        <v>113</v>
      </c>
      <c r="DR112" s="822"/>
      <c r="DS112" s="822"/>
      <c r="DT112" s="822"/>
      <c r="DU112" s="822"/>
      <c r="DV112" s="823" t="s">
        <v>113</v>
      </c>
      <c r="DW112" s="823"/>
      <c r="DX112" s="823"/>
      <c r="DY112" s="823"/>
      <c r="DZ112" s="824"/>
    </row>
    <row r="113" spans="1:130" s="199" customFormat="1" ht="26.25" customHeight="1" x14ac:dyDescent="0.15">
      <c r="A113" s="942"/>
      <c r="B113" s="943"/>
      <c r="C113" s="792" t="s">
        <v>417</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46">
        <v>36268</v>
      </c>
      <c r="AB113" s="947"/>
      <c r="AC113" s="947"/>
      <c r="AD113" s="947"/>
      <c r="AE113" s="948"/>
      <c r="AF113" s="949">
        <v>35415</v>
      </c>
      <c r="AG113" s="947"/>
      <c r="AH113" s="947"/>
      <c r="AI113" s="947"/>
      <c r="AJ113" s="948"/>
      <c r="AK113" s="949">
        <v>53199</v>
      </c>
      <c r="AL113" s="947"/>
      <c r="AM113" s="947"/>
      <c r="AN113" s="947"/>
      <c r="AO113" s="948"/>
      <c r="AP113" s="937">
        <v>1.2</v>
      </c>
      <c r="AQ113" s="938"/>
      <c r="AR113" s="938"/>
      <c r="AS113" s="938"/>
      <c r="AT113" s="939"/>
      <c r="AU113" s="966"/>
      <c r="AV113" s="967"/>
      <c r="AW113" s="967"/>
      <c r="AX113" s="967"/>
      <c r="AY113" s="967"/>
      <c r="AZ113" s="820" t="s">
        <v>418</v>
      </c>
      <c r="BA113" s="792"/>
      <c r="BB113" s="792"/>
      <c r="BC113" s="792"/>
      <c r="BD113" s="792"/>
      <c r="BE113" s="792"/>
      <c r="BF113" s="792"/>
      <c r="BG113" s="792"/>
      <c r="BH113" s="792"/>
      <c r="BI113" s="792"/>
      <c r="BJ113" s="792"/>
      <c r="BK113" s="792"/>
      <c r="BL113" s="792"/>
      <c r="BM113" s="792"/>
      <c r="BN113" s="792"/>
      <c r="BO113" s="792"/>
      <c r="BP113" s="793"/>
      <c r="BQ113" s="821">
        <v>433889</v>
      </c>
      <c r="BR113" s="822"/>
      <c r="BS113" s="822"/>
      <c r="BT113" s="822"/>
      <c r="BU113" s="822"/>
      <c r="BV113" s="822">
        <v>378253</v>
      </c>
      <c r="BW113" s="822"/>
      <c r="BX113" s="822"/>
      <c r="BY113" s="822"/>
      <c r="BZ113" s="822"/>
      <c r="CA113" s="822">
        <v>309172</v>
      </c>
      <c r="CB113" s="822"/>
      <c r="CC113" s="822"/>
      <c r="CD113" s="822"/>
      <c r="CE113" s="822"/>
      <c r="CF113" s="893">
        <v>6.8</v>
      </c>
      <c r="CG113" s="894"/>
      <c r="CH113" s="894"/>
      <c r="CI113" s="894"/>
      <c r="CJ113" s="894"/>
      <c r="CK113" s="951"/>
      <c r="CL113" s="807"/>
      <c r="CM113" s="810" t="s">
        <v>419</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784" t="s">
        <v>113</v>
      </c>
      <c r="DH113" s="785"/>
      <c r="DI113" s="785"/>
      <c r="DJ113" s="785"/>
      <c r="DK113" s="786"/>
      <c r="DL113" s="787" t="s">
        <v>113</v>
      </c>
      <c r="DM113" s="785"/>
      <c r="DN113" s="785"/>
      <c r="DO113" s="785"/>
      <c r="DP113" s="786"/>
      <c r="DQ113" s="787" t="s">
        <v>113</v>
      </c>
      <c r="DR113" s="785"/>
      <c r="DS113" s="785"/>
      <c r="DT113" s="785"/>
      <c r="DU113" s="786"/>
      <c r="DV113" s="813" t="s">
        <v>113</v>
      </c>
      <c r="DW113" s="814"/>
      <c r="DX113" s="814"/>
      <c r="DY113" s="814"/>
      <c r="DZ113" s="815"/>
    </row>
    <row r="114" spans="1:130" s="199" customFormat="1" ht="26.25" customHeight="1" x14ac:dyDescent="0.15">
      <c r="A114" s="942"/>
      <c r="B114" s="943"/>
      <c r="C114" s="792" t="s">
        <v>420</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784">
        <v>73418</v>
      </c>
      <c r="AB114" s="785"/>
      <c r="AC114" s="785"/>
      <c r="AD114" s="785"/>
      <c r="AE114" s="786"/>
      <c r="AF114" s="787">
        <v>64071</v>
      </c>
      <c r="AG114" s="785"/>
      <c r="AH114" s="785"/>
      <c r="AI114" s="785"/>
      <c r="AJ114" s="786"/>
      <c r="AK114" s="787">
        <v>74253</v>
      </c>
      <c r="AL114" s="785"/>
      <c r="AM114" s="785"/>
      <c r="AN114" s="785"/>
      <c r="AO114" s="786"/>
      <c r="AP114" s="813">
        <v>1.6</v>
      </c>
      <c r="AQ114" s="814"/>
      <c r="AR114" s="814"/>
      <c r="AS114" s="814"/>
      <c r="AT114" s="815"/>
      <c r="AU114" s="966"/>
      <c r="AV114" s="967"/>
      <c r="AW114" s="967"/>
      <c r="AX114" s="967"/>
      <c r="AY114" s="967"/>
      <c r="AZ114" s="820" t="s">
        <v>421</v>
      </c>
      <c r="BA114" s="792"/>
      <c r="BB114" s="792"/>
      <c r="BC114" s="792"/>
      <c r="BD114" s="792"/>
      <c r="BE114" s="792"/>
      <c r="BF114" s="792"/>
      <c r="BG114" s="792"/>
      <c r="BH114" s="792"/>
      <c r="BI114" s="792"/>
      <c r="BJ114" s="792"/>
      <c r="BK114" s="792"/>
      <c r="BL114" s="792"/>
      <c r="BM114" s="792"/>
      <c r="BN114" s="792"/>
      <c r="BO114" s="792"/>
      <c r="BP114" s="793"/>
      <c r="BQ114" s="821">
        <v>2166682</v>
      </c>
      <c r="BR114" s="822"/>
      <c r="BS114" s="822"/>
      <c r="BT114" s="822"/>
      <c r="BU114" s="822"/>
      <c r="BV114" s="822">
        <v>2143241</v>
      </c>
      <c r="BW114" s="822"/>
      <c r="BX114" s="822"/>
      <c r="BY114" s="822"/>
      <c r="BZ114" s="822"/>
      <c r="CA114" s="822">
        <v>2172551</v>
      </c>
      <c r="CB114" s="822"/>
      <c r="CC114" s="822"/>
      <c r="CD114" s="822"/>
      <c r="CE114" s="822"/>
      <c r="CF114" s="893">
        <v>47.7</v>
      </c>
      <c r="CG114" s="894"/>
      <c r="CH114" s="894"/>
      <c r="CI114" s="894"/>
      <c r="CJ114" s="894"/>
      <c r="CK114" s="951"/>
      <c r="CL114" s="807"/>
      <c r="CM114" s="810" t="s">
        <v>422</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784" t="s">
        <v>113</v>
      </c>
      <c r="DH114" s="785"/>
      <c r="DI114" s="785"/>
      <c r="DJ114" s="785"/>
      <c r="DK114" s="786"/>
      <c r="DL114" s="787" t="s">
        <v>113</v>
      </c>
      <c r="DM114" s="785"/>
      <c r="DN114" s="785"/>
      <c r="DO114" s="785"/>
      <c r="DP114" s="786"/>
      <c r="DQ114" s="787" t="s">
        <v>113</v>
      </c>
      <c r="DR114" s="785"/>
      <c r="DS114" s="785"/>
      <c r="DT114" s="785"/>
      <c r="DU114" s="786"/>
      <c r="DV114" s="813" t="s">
        <v>113</v>
      </c>
      <c r="DW114" s="814"/>
      <c r="DX114" s="814"/>
      <c r="DY114" s="814"/>
      <c r="DZ114" s="815"/>
    </row>
    <row r="115" spans="1:130" s="199" customFormat="1" ht="26.25" customHeight="1" x14ac:dyDescent="0.15">
      <c r="A115" s="942"/>
      <c r="B115" s="943"/>
      <c r="C115" s="792" t="s">
        <v>423</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46">
        <v>28845</v>
      </c>
      <c r="AB115" s="947"/>
      <c r="AC115" s="947"/>
      <c r="AD115" s="947"/>
      <c r="AE115" s="948"/>
      <c r="AF115" s="949">
        <v>27087</v>
      </c>
      <c r="AG115" s="947"/>
      <c r="AH115" s="947"/>
      <c r="AI115" s="947"/>
      <c r="AJ115" s="948"/>
      <c r="AK115" s="949">
        <v>27076</v>
      </c>
      <c r="AL115" s="947"/>
      <c r="AM115" s="947"/>
      <c r="AN115" s="947"/>
      <c r="AO115" s="948"/>
      <c r="AP115" s="937">
        <v>0.6</v>
      </c>
      <c r="AQ115" s="938"/>
      <c r="AR115" s="938"/>
      <c r="AS115" s="938"/>
      <c r="AT115" s="939"/>
      <c r="AU115" s="966"/>
      <c r="AV115" s="967"/>
      <c r="AW115" s="967"/>
      <c r="AX115" s="967"/>
      <c r="AY115" s="967"/>
      <c r="AZ115" s="820" t="s">
        <v>424</v>
      </c>
      <c r="BA115" s="792"/>
      <c r="BB115" s="792"/>
      <c r="BC115" s="792"/>
      <c r="BD115" s="792"/>
      <c r="BE115" s="792"/>
      <c r="BF115" s="792"/>
      <c r="BG115" s="792"/>
      <c r="BH115" s="792"/>
      <c r="BI115" s="792"/>
      <c r="BJ115" s="792"/>
      <c r="BK115" s="792"/>
      <c r="BL115" s="792"/>
      <c r="BM115" s="792"/>
      <c r="BN115" s="792"/>
      <c r="BO115" s="792"/>
      <c r="BP115" s="793"/>
      <c r="BQ115" s="821" t="s">
        <v>113</v>
      </c>
      <c r="BR115" s="822"/>
      <c r="BS115" s="822"/>
      <c r="BT115" s="822"/>
      <c r="BU115" s="822"/>
      <c r="BV115" s="822" t="s">
        <v>113</v>
      </c>
      <c r="BW115" s="822"/>
      <c r="BX115" s="822"/>
      <c r="BY115" s="822"/>
      <c r="BZ115" s="822"/>
      <c r="CA115" s="822" t="s">
        <v>113</v>
      </c>
      <c r="CB115" s="822"/>
      <c r="CC115" s="822"/>
      <c r="CD115" s="822"/>
      <c r="CE115" s="822"/>
      <c r="CF115" s="893" t="s">
        <v>113</v>
      </c>
      <c r="CG115" s="894"/>
      <c r="CH115" s="894"/>
      <c r="CI115" s="894"/>
      <c r="CJ115" s="894"/>
      <c r="CK115" s="951"/>
      <c r="CL115" s="807"/>
      <c r="CM115" s="820" t="s">
        <v>425</v>
      </c>
      <c r="CN115" s="936"/>
      <c r="CO115" s="936"/>
      <c r="CP115" s="936"/>
      <c r="CQ115" s="936"/>
      <c r="CR115" s="936"/>
      <c r="CS115" s="936"/>
      <c r="CT115" s="936"/>
      <c r="CU115" s="936"/>
      <c r="CV115" s="936"/>
      <c r="CW115" s="936"/>
      <c r="CX115" s="936"/>
      <c r="CY115" s="936"/>
      <c r="CZ115" s="936"/>
      <c r="DA115" s="936"/>
      <c r="DB115" s="936"/>
      <c r="DC115" s="936"/>
      <c r="DD115" s="936"/>
      <c r="DE115" s="936"/>
      <c r="DF115" s="793"/>
      <c r="DG115" s="784" t="s">
        <v>113</v>
      </c>
      <c r="DH115" s="785"/>
      <c r="DI115" s="785"/>
      <c r="DJ115" s="785"/>
      <c r="DK115" s="786"/>
      <c r="DL115" s="787" t="s">
        <v>113</v>
      </c>
      <c r="DM115" s="785"/>
      <c r="DN115" s="785"/>
      <c r="DO115" s="785"/>
      <c r="DP115" s="786"/>
      <c r="DQ115" s="787" t="s">
        <v>113</v>
      </c>
      <c r="DR115" s="785"/>
      <c r="DS115" s="785"/>
      <c r="DT115" s="785"/>
      <c r="DU115" s="786"/>
      <c r="DV115" s="813" t="s">
        <v>113</v>
      </c>
      <c r="DW115" s="814"/>
      <c r="DX115" s="814"/>
      <c r="DY115" s="814"/>
      <c r="DZ115" s="815"/>
    </row>
    <row r="116" spans="1:130" s="199" customFormat="1" ht="26.25" customHeight="1" x14ac:dyDescent="0.15">
      <c r="A116" s="944"/>
      <c r="B116" s="945"/>
      <c r="C116" s="887" t="s">
        <v>426</v>
      </c>
      <c r="D116" s="887"/>
      <c r="E116" s="887"/>
      <c r="F116" s="887"/>
      <c r="G116" s="887"/>
      <c r="H116" s="887"/>
      <c r="I116" s="887"/>
      <c r="J116" s="887"/>
      <c r="K116" s="887"/>
      <c r="L116" s="887"/>
      <c r="M116" s="887"/>
      <c r="N116" s="887"/>
      <c r="O116" s="887"/>
      <c r="P116" s="887"/>
      <c r="Q116" s="887"/>
      <c r="R116" s="887"/>
      <c r="S116" s="887"/>
      <c r="T116" s="887"/>
      <c r="U116" s="887"/>
      <c r="V116" s="887"/>
      <c r="W116" s="887"/>
      <c r="X116" s="887"/>
      <c r="Y116" s="887"/>
      <c r="Z116" s="888"/>
      <c r="AA116" s="784" t="s">
        <v>113</v>
      </c>
      <c r="AB116" s="785"/>
      <c r="AC116" s="785"/>
      <c r="AD116" s="785"/>
      <c r="AE116" s="786"/>
      <c r="AF116" s="787" t="s">
        <v>113</v>
      </c>
      <c r="AG116" s="785"/>
      <c r="AH116" s="785"/>
      <c r="AI116" s="785"/>
      <c r="AJ116" s="786"/>
      <c r="AK116" s="787" t="s">
        <v>113</v>
      </c>
      <c r="AL116" s="785"/>
      <c r="AM116" s="785"/>
      <c r="AN116" s="785"/>
      <c r="AO116" s="786"/>
      <c r="AP116" s="813" t="s">
        <v>113</v>
      </c>
      <c r="AQ116" s="814"/>
      <c r="AR116" s="814"/>
      <c r="AS116" s="814"/>
      <c r="AT116" s="815"/>
      <c r="AU116" s="966"/>
      <c r="AV116" s="967"/>
      <c r="AW116" s="967"/>
      <c r="AX116" s="967"/>
      <c r="AY116" s="967"/>
      <c r="AZ116" s="880" t="s">
        <v>427</v>
      </c>
      <c r="BA116" s="881"/>
      <c r="BB116" s="881"/>
      <c r="BC116" s="881"/>
      <c r="BD116" s="881"/>
      <c r="BE116" s="881"/>
      <c r="BF116" s="881"/>
      <c r="BG116" s="881"/>
      <c r="BH116" s="881"/>
      <c r="BI116" s="881"/>
      <c r="BJ116" s="881"/>
      <c r="BK116" s="881"/>
      <c r="BL116" s="881"/>
      <c r="BM116" s="881"/>
      <c r="BN116" s="881"/>
      <c r="BO116" s="881"/>
      <c r="BP116" s="882"/>
      <c r="BQ116" s="821" t="s">
        <v>113</v>
      </c>
      <c r="BR116" s="822"/>
      <c r="BS116" s="822"/>
      <c r="BT116" s="822"/>
      <c r="BU116" s="822"/>
      <c r="BV116" s="822" t="s">
        <v>113</v>
      </c>
      <c r="BW116" s="822"/>
      <c r="BX116" s="822"/>
      <c r="BY116" s="822"/>
      <c r="BZ116" s="822"/>
      <c r="CA116" s="822" t="s">
        <v>113</v>
      </c>
      <c r="CB116" s="822"/>
      <c r="CC116" s="822"/>
      <c r="CD116" s="822"/>
      <c r="CE116" s="822"/>
      <c r="CF116" s="893" t="s">
        <v>113</v>
      </c>
      <c r="CG116" s="894"/>
      <c r="CH116" s="894"/>
      <c r="CI116" s="894"/>
      <c r="CJ116" s="894"/>
      <c r="CK116" s="951"/>
      <c r="CL116" s="807"/>
      <c r="CM116" s="810" t="s">
        <v>428</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784">
        <v>9600</v>
      </c>
      <c r="DH116" s="785"/>
      <c r="DI116" s="785"/>
      <c r="DJ116" s="785"/>
      <c r="DK116" s="786"/>
      <c r="DL116" s="787">
        <v>8400</v>
      </c>
      <c r="DM116" s="785"/>
      <c r="DN116" s="785"/>
      <c r="DO116" s="785"/>
      <c r="DP116" s="786"/>
      <c r="DQ116" s="787">
        <v>7200</v>
      </c>
      <c r="DR116" s="785"/>
      <c r="DS116" s="785"/>
      <c r="DT116" s="785"/>
      <c r="DU116" s="786"/>
      <c r="DV116" s="813">
        <v>0.2</v>
      </c>
      <c r="DW116" s="814"/>
      <c r="DX116" s="814"/>
      <c r="DY116" s="814"/>
      <c r="DZ116" s="815"/>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84" t="s">
        <v>429</v>
      </c>
      <c r="Z117" s="924"/>
      <c r="AA117" s="925">
        <v>610992</v>
      </c>
      <c r="AB117" s="926"/>
      <c r="AC117" s="926"/>
      <c r="AD117" s="926"/>
      <c r="AE117" s="927"/>
      <c r="AF117" s="928">
        <v>598662</v>
      </c>
      <c r="AG117" s="926"/>
      <c r="AH117" s="926"/>
      <c r="AI117" s="926"/>
      <c r="AJ117" s="927"/>
      <c r="AK117" s="928">
        <v>635576</v>
      </c>
      <c r="AL117" s="926"/>
      <c r="AM117" s="926"/>
      <c r="AN117" s="926"/>
      <c r="AO117" s="927"/>
      <c r="AP117" s="929"/>
      <c r="AQ117" s="930"/>
      <c r="AR117" s="930"/>
      <c r="AS117" s="930"/>
      <c r="AT117" s="931"/>
      <c r="AU117" s="966"/>
      <c r="AV117" s="967"/>
      <c r="AW117" s="967"/>
      <c r="AX117" s="967"/>
      <c r="AY117" s="967"/>
      <c r="AZ117" s="880" t="s">
        <v>430</v>
      </c>
      <c r="BA117" s="881"/>
      <c r="BB117" s="881"/>
      <c r="BC117" s="881"/>
      <c r="BD117" s="881"/>
      <c r="BE117" s="881"/>
      <c r="BF117" s="881"/>
      <c r="BG117" s="881"/>
      <c r="BH117" s="881"/>
      <c r="BI117" s="881"/>
      <c r="BJ117" s="881"/>
      <c r="BK117" s="881"/>
      <c r="BL117" s="881"/>
      <c r="BM117" s="881"/>
      <c r="BN117" s="881"/>
      <c r="BO117" s="881"/>
      <c r="BP117" s="882"/>
      <c r="BQ117" s="821" t="s">
        <v>113</v>
      </c>
      <c r="BR117" s="822"/>
      <c r="BS117" s="822"/>
      <c r="BT117" s="822"/>
      <c r="BU117" s="822"/>
      <c r="BV117" s="822" t="s">
        <v>113</v>
      </c>
      <c r="BW117" s="822"/>
      <c r="BX117" s="822"/>
      <c r="BY117" s="822"/>
      <c r="BZ117" s="822"/>
      <c r="CA117" s="822" t="s">
        <v>113</v>
      </c>
      <c r="CB117" s="822"/>
      <c r="CC117" s="822"/>
      <c r="CD117" s="822"/>
      <c r="CE117" s="822"/>
      <c r="CF117" s="893" t="s">
        <v>113</v>
      </c>
      <c r="CG117" s="894"/>
      <c r="CH117" s="894"/>
      <c r="CI117" s="894"/>
      <c r="CJ117" s="894"/>
      <c r="CK117" s="951"/>
      <c r="CL117" s="807"/>
      <c r="CM117" s="810" t="s">
        <v>431</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784" t="s">
        <v>113</v>
      </c>
      <c r="DH117" s="785"/>
      <c r="DI117" s="785"/>
      <c r="DJ117" s="785"/>
      <c r="DK117" s="786"/>
      <c r="DL117" s="787" t="s">
        <v>113</v>
      </c>
      <c r="DM117" s="785"/>
      <c r="DN117" s="785"/>
      <c r="DO117" s="785"/>
      <c r="DP117" s="786"/>
      <c r="DQ117" s="787" t="s">
        <v>113</v>
      </c>
      <c r="DR117" s="785"/>
      <c r="DS117" s="785"/>
      <c r="DT117" s="785"/>
      <c r="DU117" s="786"/>
      <c r="DV117" s="813" t="s">
        <v>113</v>
      </c>
      <c r="DW117" s="814"/>
      <c r="DX117" s="814"/>
      <c r="DY117" s="814"/>
      <c r="DZ117" s="815"/>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32" t="s">
        <v>403</v>
      </c>
      <c r="AB118" s="923"/>
      <c r="AC118" s="923"/>
      <c r="AD118" s="923"/>
      <c r="AE118" s="924"/>
      <c r="AF118" s="932" t="s">
        <v>289</v>
      </c>
      <c r="AG118" s="923"/>
      <c r="AH118" s="923"/>
      <c r="AI118" s="923"/>
      <c r="AJ118" s="924"/>
      <c r="AK118" s="932" t="s">
        <v>288</v>
      </c>
      <c r="AL118" s="923"/>
      <c r="AM118" s="923"/>
      <c r="AN118" s="923"/>
      <c r="AO118" s="924"/>
      <c r="AP118" s="933" t="s">
        <v>404</v>
      </c>
      <c r="AQ118" s="934"/>
      <c r="AR118" s="934"/>
      <c r="AS118" s="934"/>
      <c r="AT118" s="935"/>
      <c r="AU118" s="966"/>
      <c r="AV118" s="967"/>
      <c r="AW118" s="967"/>
      <c r="AX118" s="967"/>
      <c r="AY118" s="967"/>
      <c r="AZ118" s="886" t="s">
        <v>432</v>
      </c>
      <c r="BA118" s="887"/>
      <c r="BB118" s="887"/>
      <c r="BC118" s="887"/>
      <c r="BD118" s="887"/>
      <c r="BE118" s="887"/>
      <c r="BF118" s="887"/>
      <c r="BG118" s="887"/>
      <c r="BH118" s="887"/>
      <c r="BI118" s="887"/>
      <c r="BJ118" s="887"/>
      <c r="BK118" s="887"/>
      <c r="BL118" s="887"/>
      <c r="BM118" s="887"/>
      <c r="BN118" s="887"/>
      <c r="BO118" s="887"/>
      <c r="BP118" s="888"/>
      <c r="BQ118" s="889" t="s">
        <v>113</v>
      </c>
      <c r="BR118" s="883"/>
      <c r="BS118" s="883"/>
      <c r="BT118" s="883"/>
      <c r="BU118" s="883"/>
      <c r="BV118" s="883" t="s">
        <v>113</v>
      </c>
      <c r="BW118" s="883"/>
      <c r="BX118" s="883"/>
      <c r="BY118" s="883"/>
      <c r="BZ118" s="883"/>
      <c r="CA118" s="883" t="s">
        <v>113</v>
      </c>
      <c r="CB118" s="883"/>
      <c r="CC118" s="883"/>
      <c r="CD118" s="883"/>
      <c r="CE118" s="883"/>
      <c r="CF118" s="893" t="s">
        <v>113</v>
      </c>
      <c r="CG118" s="894"/>
      <c r="CH118" s="894"/>
      <c r="CI118" s="894"/>
      <c r="CJ118" s="894"/>
      <c r="CK118" s="951"/>
      <c r="CL118" s="807"/>
      <c r="CM118" s="810" t="s">
        <v>433</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784" t="s">
        <v>113</v>
      </c>
      <c r="DH118" s="785"/>
      <c r="DI118" s="785"/>
      <c r="DJ118" s="785"/>
      <c r="DK118" s="786"/>
      <c r="DL118" s="787" t="s">
        <v>113</v>
      </c>
      <c r="DM118" s="785"/>
      <c r="DN118" s="785"/>
      <c r="DO118" s="785"/>
      <c r="DP118" s="786"/>
      <c r="DQ118" s="787" t="s">
        <v>113</v>
      </c>
      <c r="DR118" s="785"/>
      <c r="DS118" s="785"/>
      <c r="DT118" s="785"/>
      <c r="DU118" s="786"/>
      <c r="DV118" s="813" t="s">
        <v>113</v>
      </c>
      <c r="DW118" s="814"/>
      <c r="DX118" s="814"/>
      <c r="DY118" s="814"/>
      <c r="DZ118" s="815"/>
    </row>
    <row r="119" spans="1:130" s="199" customFormat="1" ht="26.25" customHeight="1" x14ac:dyDescent="0.15">
      <c r="A119" s="804" t="s">
        <v>408</v>
      </c>
      <c r="B119" s="805"/>
      <c r="C119" s="904" t="s">
        <v>409</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113</v>
      </c>
      <c r="AB119" s="908"/>
      <c r="AC119" s="908"/>
      <c r="AD119" s="908"/>
      <c r="AE119" s="909"/>
      <c r="AF119" s="910" t="s">
        <v>113</v>
      </c>
      <c r="AG119" s="908"/>
      <c r="AH119" s="908"/>
      <c r="AI119" s="908"/>
      <c r="AJ119" s="909"/>
      <c r="AK119" s="910" t="s">
        <v>113</v>
      </c>
      <c r="AL119" s="908"/>
      <c r="AM119" s="908"/>
      <c r="AN119" s="908"/>
      <c r="AO119" s="909"/>
      <c r="AP119" s="911" t="s">
        <v>113</v>
      </c>
      <c r="AQ119" s="912"/>
      <c r="AR119" s="912"/>
      <c r="AS119" s="912"/>
      <c r="AT119" s="913"/>
      <c r="AU119" s="968"/>
      <c r="AV119" s="969"/>
      <c r="AW119" s="969"/>
      <c r="AX119" s="969"/>
      <c r="AY119" s="969"/>
      <c r="AZ119" s="230" t="s">
        <v>172</v>
      </c>
      <c r="BA119" s="230"/>
      <c r="BB119" s="230"/>
      <c r="BC119" s="230"/>
      <c r="BD119" s="230"/>
      <c r="BE119" s="230"/>
      <c r="BF119" s="230"/>
      <c r="BG119" s="230"/>
      <c r="BH119" s="230"/>
      <c r="BI119" s="230"/>
      <c r="BJ119" s="230"/>
      <c r="BK119" s="230"/>
      <c r="BL119" s="230"/>
      <c r="BM119" s="230"/>
      <c r="BN119" s="230"/>
      <c r="BO119" s="884" t="s">
        <v>434</v>
      </c>
      <c r="BP119" s="885"/>
      <c r="BQ119" s="889">
        <v>9314141</v>
      </c>
      <c r="BR119" s="883"/>
      <c r="BS119" s="883"/>
      <c r="BT119" s="883"/>
      <c r="BU119" s="883"/>
      <c r="BV119" s="883">
        <v>9518673</v>
      </c>
      <c r="BW119" s="883"/>
      <c r="BX119" s="883"/>
      <c r="BY119" s="883"/>
      <c r="BZ119" s="883"/>
      <c r="CA119" s="883">
        <v>9752511</v>
      </c>
      <c r="CB119" s="883"/>
      <c r="CC119" s="883"/>
      <c r="CD119" s="883"/>
      <c r="CE119" s="883"/>
      <c r="CF119" s="765"/>
      <c r="CG119" s="766"/>
      <c r="CH119" s="766"/>
      <c r="CI119" s="766"/>
      <c r="CJ119" s="865"/>
      <c r="CK119" s="952"/>
      <c r="CL119" s="809"/>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2">
        <v>77400</v>
      </c>
      <c r="DH119" s="743"/>
      <c r="DI119" s="743"/>
      <c r="DJ119" s="743"/>
      <c r="DK119" s="744"/>
      <c r="DL119" s="745">
        <v>51600</v>
      </c>
      <c r="DM119" s="743"/>
      <c r="DN119" s="743"/>
      <c r="DO119" s="743"/>
      <c r="DP119" s="744"/>
      <c r="DQ119" s="745">
        <v>25800</v>
      </c>
      <c r="DR119" s="743"/>
      <c r="DS119" s="743"/>
      <c r="DT119" s="743"/>
      <c r="DU119" s="744"/>
      <c r="DV119" s="866">
        <v>0.6</v>
      </c>
      <c r="DW119" s="867"/>
      <c r="DX119" s="867"/>
      <c r="DY119" s="867"/>
      <c r="DZ119" s="868"/>
    </row>
    <row r="120" spans="1:130" s="199" customFormat="1" ht="26.25" customHeight="1" x14ac:dyDescent="0.15">
      <c r="A120" s="806"/>
      <c r="B120" s="807"/>
      <c r="C120" s="810" t="s">
        <v>412</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784" t="s">
        <v>113</v>
      </c>
      <c r="AB120" s="785"/>
      <c r="AC120" s="785"/>
      <c r="AD120" s="785"/>
      <c r="AE120" s="786"/>
      <c r="AF120" s="787" t="s">
        <v>113</v>
      </c>
      <c r="AG120" s="785"/>
      <c r="AH120" s="785"/>
      <c r="AI120" s="785"/>
      <c r="AJ120" s="786"/>
      <c r="AK120" s="787" t="s">
        <v>113</v>
      </c>
      <c r="AL120" s="785"/>
      <c r="AM120" s="785"/>
      <c r="AN120" s="785"/>
      <c r="AO120" s="786"/>
      <c r="AP120" s="813" t="s">
        <v>113</v>
      </c>
      <c r="AQ120" s="814"/>
      <c r="AR120" s="814"/>
      <c r="AS120" s="814"/>
      <c r="AT120" s="815"/>
      <c r="AU120" s="914" t="s">
        <v>436</v>
      </c>
      <c r="AV120" s="915"/>
      <c r="AW120" s="915"/>
      <c r="AX120" s="915"/>
      <c r="AY120" s="916"/>
      <c r="AZ120" s="878" t="s">
        <v>437</v>
      </c>
      <c r="BA120" s="837"/>
      <c r="BB120" s="837"/>
      <c r="BC120" s="837"/>
      <c r="BD120" s="837"/>
      <c r="BE120" s="837"/>
      <c r="BF120" s="837"/>
      <c r="BG120" s="837"/>
      <c r="BH120" s="837"/>
      <c r="BI120" s="837"/>
      <c r="BJ120" s="837"/>
      <c r="BK120" s="837"/>
      <c r="BL120" s="837"/>
      <c r="BM120" s="837"/>
      <c r="BN120" s="837"/>
      <c r="BO120" s="837"/>
      <c r="BP120" s="838"/>
      <c r="BQ120" s="879">
        <v>3172643</v>
      </c>
      <c r="BR120" s="849"/>
      <c r="BS120" s="849"/>
      <c r="BT120" s="849"/>
      <c r="BU120" s="849"/>
      <c r="BV120" s="849">
        <v>3245132</v>
      </c>
      <c r="BW120" s="849"/>
      <c r="BX120" s="849"/>
      <c r="BY120" s="849"/>
      <c r="BZ120" s="849"/>
      <c r="CA120" s="849">
        <v>3485307</v>
      </c>
      <c r="CB120" s="849"/>
      <c r="CC120" s="849"/>
      <c r="CD120" s="849"/>
      <c r="CE120" s="849"/>
      <c r="CF120" s="895">
        <v>76.400000000000006</v>
      </c>
      <c r="CG120" s="896"/>
      <c r="CH120" s="896"/>
      <c r="CI120" s="896"/>
      <c r="CJ120" s="896"/>
      <c r="CK120" s="897" t="s">
        <v>438</v>
      </c>
      <c r="CL120" s="870"/>
      <c r="CM120" s="870"/>
      <c r="CN120" s="870"/>
      <c r="CO120" s="871"/>
      <c r="CP120" s="890" t="s">
        <v>387</v>
      </c>
      <c r="CQ120" s="891"/>
      <c r="CR120" s="891"/>
      <c r="CS120" s="891"/>
      <c r="CT120" s="891"/>
      <c r="CU120" s="891"/>
      <c r="CV120" s="891"/>
      <c r="CW120" s="891"/>
      <c r="CX120" s="891"/>
      <c r="CY120" s="891"/>
      <c r="CZ120" s="891"/>
      <c r="DA120" s="891"/>
      <c r="DB120" s="891"/>
      <c r="DC120" s="891"/>
      <c r="DD120" s="891"/>
      <c r="DE120" s="891"/>
      <c r="DF120" s="892"/>
      <c r="DG120" s="879">
        <v>333855</v>
      </c>
      <c r="DH120" s="849"/>
      <c r="DI120" s="849"/>
      <c r="DJ120" s="849"/>
      <c r="DK120" s="849"/>
      <c r="DL120" s="849">
        <v>320162</v>
      </c>
      <c r="DM120" s="849"/>
      <c r="DN120" s="849"/>
      <c r="DO120" s="849"/>
      <c r="DP120" s="849"/>
      <c r="DQ120" s="849">
        <v>301981</v>
      </c>
      <c r="DR120" s="849"/>
      <c r="DS120" s="849"/>
      <c r="DT120" s="849"/>
      <c r="DU120" s="849"/>
      <c r="DV120" s="850">
        <v>6.6</v>
      </c>
      <c r="DW120" s="850"/>
      <c r="DX120" s="850"/>
      <c r="DY120" s="850"/>
      <c r="DZ120" s="851"/>
    </row>
    <row r="121" spans="1:130" s="199" customFormat="1" ht="26.25" customHeight="1" x14ac:dyDescent="0.15">
      <c r="A121" s="806"/>
      <c r="B121" s="807"/>
      <c r="C121" s="880" t="s">
        <v>439</v>
      </c>
      <c r="D121" s="881"/>
      <c r="E121" s="881"/>
      <c r="F121" s="881"/>
      <c r="G121" s="881"/>
      <c r="H121" s="881"/>
      <c r="I121" s="881"/>
      <c r="J121" s="881"/>
      <c r="K121" s="881"/>
      <c r="L121" s="881"/>
      <c r="M121" s="881"/>
      <c r="N121" s="881"/>
      <c r="O121" s="881"/>
      <c r="P121" s="881"/>
      <c r="Q121" s="881"/>
      <c r="R121" s="881"/>
      <c r="S121" s="881"/>
      <c r="T121" s="881"/>
      <c r="U121" s="881"/>
      <c r="V121" s="881"/>
      <c r="W121" s="881"/>
      <c r="X121" s="881"/>
      <c r="Y121" s="881"/>
      <c r="Z121" s="882"/>
      <c r="AA121" s="784" t="s">
        <v>113</v>
      </c>
      <c r="AB121" s="785"/>
      <c r="AC121" s="785"/>
      <c r="AD121" s="785"/>
      <c r="AE121" s="786"/>
      <c r="AF121" s="787" t="s">
        <v>113</v>
      </c>
      <c r="AG121" s="785"/>
      <c r="AH121" s="785"/>
      <c r="AI121" s="785"/>
      <c r="AJ121" s="786"/>
      <c r="AK121" s="787" t="s">
        <v>113</v>
      </c>
      <c r="AL121" s="785"/>
      <c r="AM121" s="785"/>
      <c r="AN121" s="785"/>
      <c r="AO121" s="786"/>
      <c r="AP121" s="813" t="s">
        <v>113</v>
      </c>
      <c r="AQ121" s="814"/>
      <c r="AR121" s="814"/>
      <c r="AS121" s="814"/>
      <c r="AT121" s="815"/>
      <c r="AU121" s="917"/>
      <c r="AV121" s="918"/>
      <c r="AW121" s="918"/>
      <c r="AX121" s="918"/>
      <c r="AY121" s="919"/>
      <c r="AZ121" s="820" t="s">
        <v>440</v>
      </c>
      <c r="BA121" s="792"/>
      <c r="BB121" s="792"/>
      <c r="BC121" s="792"/>
      <c r="BD121" s="792"/>
      <c r="BE121" s="792"/>
      <c r="BF121" s="792"/>
      <c r="BG121" s="792"/>
      <c r="BH121" s="792"/>
      <c r="BI121" s="792"/>
      <c r="BJ121" s="792"/>
      <c r="BK121" s="792"/>
      <c r="BL121" s="792"/>
      <c r="BM121" s="792"/>
      <c r="BN121" s="792"/>
      <c r="BO121" s="792"/>
      <c r="BP121" s="793"/>
      <c r="BQ121" s="821" t="s">
        <v>113</v>
      </c>
      <c r="BR121" s="822"/>
      <c r="BS121" s="822"/>
      <c r="BT121" s="822"/>
      <c r="BU121" s="822"/>
      <c r="BV121" s="822" t="s">
        <v>113</v>
      </c>
      <c r="BW121" s="822"/>
      <c r="BX121" s="822"/>
      <c r="BY121" s="822"/>
      <c r="BZ121" s="822"/>
      <c r="CA121" s="822" t="s">
        <v>113</v>
      </c>
      <c r="CB121" s="822"/>
      <c r="CC121" s="822"/>
      <c r="CD121" s="822"/>
      <c r="CE121" s="822"/>
      <c r="CF121" s="893" t="s">
        <v>113</v>
      </c>
      <c r="CG121" s="894"/>
      <c r="CH121" s="894"/>
      <c r="CI121" s="894"/>
      <c r="CJ121" s="894"/>
      <c r="CK121" s="898"/>
      <c r="CL121" s="873"/>
      <c r="CM121" s="873"/>
      <c r="CN121" s="873"/>
      <c r="CO121" s="874"/>
      <c r="CP121" s="852" t="s">
        <v>385</v>
      </c>
      <c r="CQ121" s="853"/>
      <c r="CR121" s="853"/>
      <c r="CS121" s="853"/>
      <c r="CT121" s="853"/>
      <c r="CU121" s="853"/>
      <c r="CV121" s="853"/>
      <c r="CW121" s="853"/>
      <c r="CX121" s="853"/>
      <c r="CY121" s="853"/>
      <c r="CZ121" s="853"/>
      <c r="DA121" s="853"/>
      <c r="DB121" s="853"/>
      <c r="DC121" s="853"/>
      <c r="DD121" s="853"/>
      <c r="DE121" s="853"/>
      <c r="DF121" s="854"/>
      <c r="DG121" s="821">
        <v>249979</v>
      </c>
      <c r="DH121" s="822"/>
      <c r="DI121" s="822"/>
      <c r="DJ121" s="822"/>
      <c r="DK121" s="822"/>
      <c r="DL121" s="822">
        <v>220256</v>
      </c>
      <c r="DM121" s="822"/>
      <c r="DN121" s="822"/>
      <c r="DO121" s="822"/>
      <c r="DP121" s="822"/>
      <c r="DQ121" s="822">
        <v>236904</v>
      </c>
      <c r="DR121" s="822"/>
      <c r="DS121" s="822"/>
      <c r="DT121" s="822"/>
      <c r="DU121" s="822"/>
      <c r="DV121" s="823">
        <v>5.2</v>
      </c>
      <c r="DW121" s="823"/>
      <c r="DX121" s="823"/>
      <c r="DY121" s="823"/>
      <c r="DZ121" s="824"/>
    </row>
    <row r="122" spans="1:130" s="199" customFormat="1" ht="26.25" customHeight="1" x14ac:dyDescent="0.15">
      <c r="A122" s="806"/>
      <c r="B122" s="807"/>
      <c r="C122" s="810" t="s">
        <v>422</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784" t="s">
        <v>113</v>
      </c>
      <c r="AB122" s="785"/>
      <c r="AC122" s="785"/>
      <c r="AD122" s="785"/>
      <c r="AE122" s="786"/>
      <c r="AF122" s="787" t="s">
        <v>113</v>
      </c>
      <c r="AG122" s="785"/>
      <c r="AH122" s="785"/>
      <c r="AI122" s="785"/>
      <c r="AJ122" s="786"/>
      <c r="AK122" s="787" t="s">
        <v>113</v>
      </c>
      <c r="AL122" s="785"/>
      <c r="AM122" s="785"/>
      <c r="AN122" s="785"/>
      <c r="AO122" s="786"/>
      <c r="AP122" s="813" t="s">
        <v>113</v>
      </c>
      <c r="AQ122" s="814"/>
      <c r="AR122" s="814"/>
      <c r="AS122" s="814"/>
      <c r="AT122" s="815"/>
      <c r="AU122" s="917"/>
      <c r="AV122" s="918"/>
      <c r="AW122" s="918"/>
      <c r="AX122" s="918"/>
      <c r="AY122" s="919"/>
      <c r="AZ122" s="886" t="s">
        <v>441</v>
      </c>
      <c r="BA122" s="887"/>
      <c r="BB122" s="887"/>
      <c r="BC122" s="887"/>
      <c r="BD122" s="887"/>
      <c r="BE122" s="887"/>
      <c r="BF122" s="887"/>
      <c r="BG122" s="887"/>
      <c r="BH122" s="887"/>
      <c r="BI122" s="887"/>
      <c r="BJ122" s="887"/>
      <c r="BK122" s="887"/>
      <c r="BL122" s="887"/>
      <c r="BM122" s="887"/>
      <c r="BN122" s="887"/>
      <c r="BO122" s="887"/>
      <c r="BP122" s="888"/>
      <c r="BQ122" s="889">
        <v>5339661</v>
      </c>
      <c r="BR122" s="883"/>
      <c r="BS122" s="883"/>
      <c r="BT122" s="883"/>
      <c r="BU122" s="883"/>
      <c r="BV122" s="883">
        <v>5507737</v>
      </c>
      <c r="BW122" s="883"/>
      <c r="BX122" s="883"/>
      <c r="BY122" s="883"/>
      <c r="BZ122" s="883"/>
      <c r="CA122" s="883">
        <v>5644604</v>
      </c>
      <c r="CB122" s="883"/>
      <c r="CC122" s="883"/>
      <c r="CD122" s="883"/>
      <c r="CE122" s="883"/>
      <c r="CF122" s="901">
        <v>123.8</v>
      </c>
      <c r="CG122" s="902"/>
      <c r="CH122" s="902"/>
      <c r="CI122" s="902"/>
      <c r="CJ122" s="902"/>
      <c r="CK122" s="898"/>
      <c r="CL122" s="873"/>
      <c r="CM122" s="873"/>
      <c r="CN122" s="873"/>
      <c r="CO122" s="874"/>
      <c r="CP122" s="852" t="s">
        <v>382</v>
      </c>
      <c r="CQ122" s="853"/>
      <c r="CR122" s="853"/>
      <c r="CS122" s="853"/>
      <c r="CT122" s="853"/>
      <c r="CU122" s="853"/>
      <c r="CV122" s="853"/>
      <c r="CW122" s="853"/>
      <c r="CX122" s="853"/>
      <c r="CY122" s="853"/>
      <c r="CZ122" s="853"/>
      <c r="DA122" s="853"/>
      <c r="DB122" s="853"/>
      <c r="DC122" s="853"/>
      <c r="DD122" s="853"/>
      <c r="DE122" s="853"/>
      <c r="DF122" s="854"/>
      <c r="DG122" s="821" t="s">
        <v>113</v>
      </c>
      <c r="DH122" s="822"/>
      <c r="DI122" s="822"/>
      <c r="DJ122" s="822"/>
      <c r="DK122" s="822"/>
      <c r="DL122" s="822" t="s">
        <v>113</v>
      </c>
      <c r="DM122" s="822"/>
      <c r="DN122" s="822"/>
      <c r="DO122" s="822"/>
      <c r="DP122" s="822"/>
      <c r="DQ122" s="822" t="s">
        <v>113</v>
      </c>
      <c r="DR122" s="822"/>
      <c r="DS122" s="822"/>
      <c r="DT122" s="822"/>
      <c r="DU122" s="822"/>
      <c r="DV122" s="823" t="s">
        <v>113</v>
      </c>
      <c r="DW122" s="823"/>
      <c r="DX122" s="823"/>
      <c r="DY122" s="823"/>
      <c r="DZ122" s="824"/>
    </row>
    <row r="123" spans="1:130" s="199" customFormat="1" ht="26.25" customHeight="1" x14ac:dyDescent="0.15">
      <c r="A123" s="806"/>
      <c r="B123" s="807"/>
      <c r="C123" s="810" t="s">
        <v>428</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784">
        <v>3045</v>
      </c>
      <c r="AB123" s="785"/>
      <c r="AC123" s="785"/>
      <c r="AD123" s="785"/>
      <c r="AE123" s="786"/>
      <c r="AF123" s="787">
        <v>1287</v>
      </c>
      <c r="AG123" s="785"/>
      <c r="AH123" s="785"/>
      <c r="AI123" s="785"/>
      <c r="AJ123" s="786"/>
      <c r="AK123" s="787">
        <v>1276</v>
      </c>
      <c r="AL123" s="785"/>
      <c r="AM123" s="785"/>
      <c r="AN123" s="785"/>
      <c r="AO123" s="786"/>
      <c r="AP123" s="813">
        <v>0</v>
      </c>
      <c r="AQ123" s="814"/>
      <c r="AR123" s="814"/>
      <c r="AS123" s="814"/>
      <c r="AT123" s="815"/>
      <c r="AU123" s="920"/>
      <c r="AV123" s="921"/>
      <c r="AW123" s="921"/>
      <c r="AX123" s="921"/>
      <c r="AY123" s="921"/>
      <c r="AZ123" s="230" t="s">
        <v>172</v>
      </c>
      <c r="BA123" s="230"/>
      <c r="BB123" s="230"/>
      <c r="BC123" s="230"/>
      <c r="BD123" s="230"/>
      <c r="BE123" s="230"/>
      <c r="BF123" s="230"/>
      <c r="BG123" s="230"/>
      <c r="BH123" s="230"/>
      <c r="BI123" s="230"/>
      <c r="BJ123" s="230"/>
      <c r="BK123" s="230"/>
      <c r="BL123" s="230"/>
      <c r="BM123" s="230"/>
      <c r="BN123" s="230"/>
      <c r="BO123" s="884" t="s">
        <v>442</v>
      </c>
      <c r="BP123" s="885"/>
      <c r="BQ123" s="863">
        <v>8512304</v>
      </c>
      <c r="BR123" s="864"/>
      <c r="BS123" s="864"/>
      <c r="BT123" s="864"/>
      <c r="BU123" s="864"/>
      <c r="BV123" s="864">
        <v>8752869</v>
      </c>
      <c r="BW123" s="864"/>
      <c r="BX123" s="864"/>
      <c r="BY123" s="864"/>
      <c r="BZ123" s="864"/>
      <c r="CA123" s="864">
        <v>9129911</v>
      </c>
      <c r="CB123" s="864"/>
      <c r="CC123" s="864"/>
      <c r="CD123" s="864"/>
      <c r="CE123" s="864"/>
      <c r="CF123" s="765"/>
      <c r="CG123" s="766"/>
      <c r="CH123" s="766"/>
      <c r="CI123" s="766"/>
      <c r="CJ123" s="865"/>
      <c r="CK123" s="898"/>
      <c r="CL123" s="873"/>
      <c r="CM123" s="873"/>
      <c r="CN123" s="873"/>
      <c r="CO123" s="874"/>
      <c r="CP123" s="852" t="s">
        <v>383</v>
      </c>
      <c r="CQ123" s="853"/>
      <c r="CR123" s="853"/>
      <c r="CS123" s="853"/>
      <c r="CT123" s="853"/>
      <c r="CU123" s="853"/>
      <c r="CV123" s="853"/>
      <c r="CW123" s="853"/>
      <c r="CX123" s="853"/>
      <c r="CY123" s="853"/>
      <c r="CZ123" s="853"/>
      <c r="DA123" s="853"/>
      <c r="DB123" s="853"/>
      <c r="DC123" s="853"/>
      <c r="DD123" s="853"/>
      <c r="DE123" s="853"/>
      <c r="DF123" s="854"/>
      <c r="DG123" s="784" t="s">
        <v>113</v>
      </c>
      <c r="DH123" s="785"/>
      <c r="DI123" s="785"/>
      <c r="DJ123" s="785"/>
      <c r="DK123" s="786"/>
      <c r="DL123" s="787" t="s">
        <v>113</v>
      </c>
      <c r="DM123" s="785"/>
      <c r="DN123" s="785"/>
      <c r="DO123" s="785"/>
      <c r="DP123" s="786"/>
      <c r="DQ123" s="787" t="s">
        <v>113</v>
      </c>
      <c r="DR123" s="785"/>
      <c r="DS123" s="785"/>
      <c r="DT123" s="785"/>
      <c r="DU123" s="786"/>
      <c r="DV123" s="813" t="s">
        <v>113</v>
      </c>
      <c r="DW123" s="814"/>
      <c r="DX123" s="814"/>
      <c r="DY123" s="814"/>
      <c r="DZ123" s="815"/>
    </row>
    <row r="124" spans="1:130" s="199" customFormat="1" ht="26.25" customHeight="1" thickBot="1" x14ac:dyDescent="0.2">
      <c r="A124" s="806"/>
      <c r="B124" s="807"/>
      <c r="C124" s="810" t="s">
        <v>431</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784" t="s">
        <v>113</v>
      </c>
      <c r="AB124" s="785"/>
      <c r="AC124" s="785"/>
      <c r="AD124" s="785"/>
      <c r="AE124" s="786"/>
      <c r="AF124" s="787" t="s">
        <v>113</v>
      </c>
      <c r="AG124" s="785"/>
      <c r="AH124" s="785"/>
      <c r="AI124" s="785"/>
      <c r="AJ124" s="786"/>
      <c r="AK124" s="787" t="s">
        <v>113</v>
      </c>
      <c r="AL124" s="785"/>
      <c r="AM124" s="785"/>
      <c r="AN124" s="785"/>
      <c r="AO124" s="786"/>
      <c r="AP124" s="813" t="s">
        <v>113</v>
      </c>
      <c r="AQ124" s="814"/>
      <c r="AR124" s="814"/>
      <c r="AS124" s="814"/>
      <c r="AT124" s="815"/>
      <c r="AU124" s="858" t="s">
        <v>443</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17.899999999999999</v>
      </c>
      <c r="BR124" s="862"/>
      <c r="BS124" s="862"/>
      <c r="BT124" s="862"/>
      <c r="BU124" s="862"/>
      <c r="BV124" s="862">
        <v>16.399999999999999</v>
      </c>
      <c r="BW124" s="862"/>
      <c r="BX124" s="862"/>
      <c r="BY124" s="862"/>
      <c r="BZ124" s="862"/>
      <c r="CA124" s="862">
        <v>13.6</v>
      </c>
      <c r="CB124" s="862"/>
      <c r="CC124" s="862"/>
      <c r="CD124" s="862"/>
      <c r="CE124" s="862"/>
      <c r="CF124" s="773"/>
      <c r="CG124" s="774"/>
      <c r="CH124" s="774"/>
      <c r="CI124" s="774"/>
      <c r="CJ124" s="903"/>
      <c r="CK124" s="899"/>
      <c r="CL124" s="899"/>
      <c r="CM124" s="899"/>
      <c r="CN124" s="899"/>
      <c r="CO124" s="900"/>
      <c r="CP124" s="852" t="s">
        <v>444</v>
      </c>
      <c r="CQ124" s="853"/>
      <c r="CR124" s="853"/>
      <c r="CS124" s="853"/>
      <c r="CT124" s="853"/>
      <c r="CU124" s="853"/>
      <c r="CV124" s="853"/>
      <c r="CW124" s="853"/>
      <c r="CX124" s="853"/>
      <c r="CY124" s="853"/>
      <c r="CZ124" s="853"/>
      <c r="DA124" s="853"/>
      <c r="DB124" s="853"/>
      <c r="DC124" s="853"/>
      <c r="DD124" s="853"/>
      <c r="DE124" s="853"/>
      <c r="DF124" s="854"/>
      <c r="DG124" s="742" t="s">
        <v>113</v>
      </c>
      <c r="DH124" s="743"/>
      <c r="DI124" s="743"/>
      <c r="DJ124" s="743"/>
      <c r="DK124" s="744"/>
      <c r="DL124" s="745" t="s">
        <v>113</v>
      </c>
      <c r="DM124" s="743"/>
      <c r="DN124" s="743"/>
      <c r="DO124" s="743"/>
      <c r="DP124" s="744"/>
      <c r="DQ124" s="745" t="s">
        <v>113</v>
      </c>
      <c r="DR124" s="743"/>
      <c r="DS124" s="743"/>
      <c r="DT124" s="743"/>
      <c r="DU124" s="744"/>
      <c r="DV124" s="866" t="s">
        <v>113</v>
      </c>
      <c r="DW124" s="867"/>
      <c r="DX124" s="867"/>
      <c r="DY124" s="867"/>
      <c r="DZ124" s="868"/>
    </row>
    <row r="125" spans="1:130" s="199" customFormat="1" ht="26.25" customHeight="1" x14ac:dyDescent="0.15">
      <c r="A125" s="806"/>
      <c r="B125" s="807"/>
      <c r="C125" s="810" t="s">
        <v>433</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784" t="s">
        <v>113</v>
      </c>
      <c r="AB125" s="785"/>
      <c r="AC125" s="785"/>
      <c r="AD125" s="785"/>
      <c r="AE125" s="786"/>
      <c r="AF125" s="787" t="s">
        <v>113</v>
      </c>
      <c r="AG125" s="785"/>
      <c r="AH125" s="785"/>
      <c r="AI125" s="785"/>
      <c r="AJ125" s="786"/>
      <c r="AK125" s="787" t="s">
        <v>113</v>
      </c>
      <c r="AL125" s="785"/>
      <c r="AM125" s="785"/>
      <c r="AN125" s="785"/>
      <c r="AO125" s="786"/>
      <c r="AP125" s="813" t="s">
        <v>113</v>
      </c>
      <c r="AQ125" s="814"/>
      <c r="AR125" s="814"/>
      <c r="AS125" s="814"/>
      <c r="AT125" s="81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69" t="s">
        <v>445</v>
      </c>
      <c r="CL125" s="870"/>
      <c r="CM125" s="870"/>
      <c r="CN125" s="870"/>
      <c r="CO125" s="871"/>
      <c r="CP125" s="878" t="s">
        <v>446</v>
      </c>
      <c r="CQ125" s="837"/>
      <c r="CR125" s="837"/>
      <c r="CS125" s="837"/>
      <c r="CT125" s="837"/>
      <c r="CU125" s="837"/>
      <c r="CV125" s="837"/>
      <c r="CW125" s="837"/>
      <c r="CX125" s="837"/>
      <c r="CY125" s="837"/>
      <c r="CZ125" s="837"/>
      <c r="DA125" s="837"/>
      <c r="DB125" s="837"/>
      <c r="DC125" s="837"/>
      <c r="DD125" s="837"/>
      <c r="DE125" s="837"/>
      <c r="DF125" s="838"/>
      <c r="DG125" s="879" t="s">
        <v>113</v>
      </c>
      <c r="DH125" s="849"/>
      <c r="DI125" s="849"/>
      <c r="DJ125" s="849"/>
      <c r="DK125" s="849"/>
      <c r="DL125" s="849" t="s">
        <v>113</v>
      </c>
      <c r="DM125" s="849"/>
      <c r="DN125" s="849"/>
      <c r="DO125" s="849"/>
      <c r="DP125" s="849"/>
      <c r="DQ125" s="849" t="s">
        <v>113</v>
      </c>
      <c r="DR125" s="849"/>
      <c r="DS125" s="849"/>
      <c r="DT125" s="849"/>
      <c r="DU125" s="849"/>
      <c r="DV125" s="850" t="s">
        <v>113</v>
      </c>
      <c r="DW125" s="850"/>
      <c r="DX125" s="850"/>
      <c r="DY125" s="850"/>
      <c r="DZ125" s="851"/>
    </row>
    <row r="126" spans="1:130" s="199" customFormat="1" ht="26.25" customHeight="1" thickBot="1" x14ac:dyDescent="0.2">
      <c r="A126" s="806"/>
      <c r="B126" s="807"/>
      <c r="C126" s="810" t="s">
        <v>435</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784">
        <v>25800</v>
      </c>
      <c r="AB126" s="785"/>
      <c r="AC126" s="785"/>
      <c r="AD126" s="785"/>
      <c r="AE126" s="786"/>
      <c r="AF126" s="787">
        <v>25800</v>
      </c>
      <c r="AG126" s="785"/>
      <c r="AH126" s="785"/>
      <c r="AI126" s="785"/>
      <c r="AJ126" s="786"/>
      <c r="AK126" s="787">
        <v>25800</v>
      </c>
      <c r="AL126" s="785"/>
      <c r="AM126" s="785"/>
      <c r="AN126" s="785"/>
      <c r="AO126" s="786"/>
      <c r="AP126" s="813">
        <v>0.6</v>
      </c>
      <c r="AQ126" s="814"/>
      <c r="AR126" s="814"/>
      <c r="AS126" s="814"/>
      <c r="AT126" s="81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2"/>
      <c r="CL126" s="873"/>
      <c r="CM126" s="873"/>
      <c r="CN126" s="873"/>
      <c r="CO126" s="874"/>
      <c r="CP126" s="820" t="s">
        <v>447</v>
      </c>
      <c r="CQ126" s="792"/>
      <c r="CR126" s="792"/>
      <c r="CS126" s="792"/>
      <c r="CT126" s="792"/>
      <c r="CU126" s="792"/>
      <c r="CV126" s="792"/>
      <c r="CW126" s="792"/>
      <c r="CX126" s="792"/>
      <c r="CY126" s="792"/>
      <c r="CZ126" s="792"/>
      <c r="DA126" s="792"/>
      <c r="DB126" s="792"/>
      <c r="DC126" s="792"/>
      <c r="DD126" s="792"/>
      <c r="DE126" s="792"/>
      <c r="DF126" s="793"/>
      <c r="DG126" s="821" t="s">
        <v>113</v>
      </c>
      <c r="DH126" s="822"/>
      <c r="DI126" s="822"/>
      <c r="DJ126" s="822"/>
      <c r="DK126" s="822"/>
      <c r="DL126" s="822" t="s">
        <v>113</v>
      </c>
      <c r="DM126" s="822"/>
      <c r="DN126" s="822"/>
      <c r="DO126" s="822"/>
      <c r="DP126" s="822"/>
      <c r="DQ126" s="822" t="s">
        <v>113</v>
      </c>
      <c r="DR126" s="822"/>
      <c r="DS126" s="822"/>
      <c r="DT126" s="822"/>
      <c r="DU126" s="822"/>
      <c r="DV126" s="823" t="s">
        <v>113</v>
      </c>
      <c r="DW126" s="823"/>
      <c r="DX126" s="823"/>
      <c r="DY126" s="823"/>
      <c r="DZ126" s="824"/>
    </row>
    <row r="127" spans="1:130" s="199" customFormat="1" ht="26.25" customHeight="1" x14ac:dyDescent="0.15">
      <c r="A127" s="808"/>
      <c r="B127" s="809"/>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4" t="s">
        <v>113</v>
      </c>
      <c r="AB127" s="785"/>
      <c r="AC127" s="785"/>
      <c r="AD127" s="785"/>
      <c r="AE127" s="786"/>
      <c r="AF127" s="787" t="s">
        <v>113</v>
      </c>
      <c r="AG127" s="785"/>
      <c r="AH127" s="785"/>
      <c r="AI127" s="785"/>
      <c r="AJ127" s="786"/>
      <c r="AK127" s="787" t="s">
        <v>113</v>
      </c>
      <c r="AL127" s="785"/>
      <c r="AM127" s="785"/>
      <c r="AN127" s="785"/>
      <c r="AO127" s="786"/>
      <c r="AP127" s="813" t="s">
        <v>113</v>
      </c>
      <c r="AQ127" s="814"/>
      <c r="AR127" s="814"/>
      <c r="AS127" s="814"/>
      <c r="AT127" s="815"/>
      <c r="AU127" s="235"/>
      <c r="AV127" s="235"/>
      <c r="AW127" s="235"/>
      <c r="AX127" s="848" t="s">
        <v>449</v>
      </c>
      <c r="AY127" s="817"/>
      <c r="AZ127" s="817"/>
      <c r="BA127" s="817"/>
      <c r="BB127" s="817"/>
      <c r="BC127" s="817"/>
      <c r="BD127" s="817"/>
      <c r="BE127" s="818"/>
      <c r="BF127" s="816" t="s">
        <v>450</v>
      </c>
      <c r="BG127" s="817"/>
      <c r="BH127" s="817"/>
      <c r="BI127" s="817"/>
      <c r="BJ127" s="817"/>
      <c r="BK127" s="817"/>
      <c r="BL127" s="818"/>
      <c r="BM127" s="816" t="s">
        <v>451</v>
      </c>
      <c r="BN127" s="817"/>
      <c r="BO127" s="817"/>
      <c r="BP127" s="817"/>
      <c r="BQ127" s="817"/>
      <c r="BR127" s="817"/>
      <c r="BS127" s="818"/>
      <c r="BT127" s="816" t="s">
        <v>452</v>
      </c>
      <c r="BU127" s="817"/>
      <c r="BV127" s="817"/>
      <c r="BW127" s="817"/>
      <c r="BX127" s="817"/>
      <c r="BY127" s="817"/>
      <c r="BZ127" s="819"/>
      <c r="CA127" s="235"/>
      <c r="CB127" s="235"/>
      <c r="CC127" s="235"/>
      <c r="CD127" s="236"/>
      <c r="CE127" s="236"/>
      <c r="CF127" s="236"/>
      <c r="CG127" s="233"/>
      <c r="CH127" s="233"/>
      <c r="CI127" s="233"/>
      <c r="CJ127" s="234"/>
      <c r="CK127" s="872"/>
      <c r="CL127" s="873"/>
      <c r="CM127" s="873"/>
      <c r="CN127" s="873"/>
      <c r="CO127" s="874"/>
      <c r="CP127" s="820" t="s">
        <v>453</v>
      </c>
      <c r="CQ127" s="792"/>
      <c r="CR127" s="792"/>
      <c r="CS127" s="792"/>
      <c r="CT127" s="792"/>
      <c r="CU127" s="792"/>
      <c r="CV127" s="792"/>
      <c r="CW127" s="792"/>
      <c r="CX127" s="792"/>
      <c r="CY127" s="792"/>
      <c r="CZ127" s="792"/>
      <c r="DA127" s="792"/>
      <c r="DB127" s="792"/>
      <c r="DC127" s="792"/>
      <c r="DD127" s="792"/>
      <c r="DE127" s="792"/>
      <c r="DF127" s="793"/>
      <c r="DG127" s="821" t="s">
        <v>113</v>
      </c>
      <c r="DH127" s="822"/>
      <c r="DI127" s="822"/>
      <c r="DJ127" s="822"/>
      <c r="DK127" s="822"/>
      <c r="DL127" s="822" t="s">
        <v>113</v>
      </c>
      <c r="DM127" s="822"/>
      <c r="DN127" s="822"/>
      <c r="DO127" s="822"/>
      <c r="DP127" s="822"/>
      <c r="DQ127" s="822" t="s">
        <v>113</v>
      </c>
      <c r="DR127" s="822"/>
      <c r="DS127" s="822"/>
      <c r="DT127" s="822"/>
      <c r="DU127" s="822"/>
      <c r="DV127" s="823" t="s">
        <v>113</v>
      </c>
      <c r="DW127" s="823"/>
      <c r="DX127" s="823"/>
      <c r="DY127" s="823"/>
      <c r="DZ127" s="824"/>
    </row>
    <row r="128" spans="1:130" s="199" customFormat="1" ht="26.25" customHeight="1" thickBot="1" x14ac:dyDescent="0.2">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829" t="s">
        <v>113</v>
      </c>
      <c r="AB128" s="830"/>
      <c r="AC128" s="830"/>
      <c r="AD128" s="830"/>
      <c r="AE128" s="831"/>
      <c r="AF128" s="832" t="s">
        <v>113</v>
      </c>
      <c r="AG128" s="830"/>
      <c r="AH128" s="830"/>
      <c r="AI128" s="830"/>
      <c r="AJ128" s="831"/>
      <c r="AK128" s="832" t="s">
        <v>113</v>
      </c>
      <c r="AL128" s="830"/>
      <c r="AM128" s="830"/>
      <c r="AN128" s="830"/>
      <c r="AO128" s="831"/>
      <c r="AP128" s="833"/>
      <c r="AQ128" s="834"/>
      <c r="AR128" s="834"/>
      <c r="AS128" s="834"/>
      <c r="AT128" s="835"/>
      <c r="AU128" s="235"/>
      <c r="AV128" s="235"/>
      <c r="AW128" s="235"/>
      <c r="AX128" s="836" t="s">
        <v>456</v>
      </c>
      <c r="AY128" s="837"/>
      <c r="AZ128" s="837"/>
      <c r="BA128" s="837"/>
      <c r="BB128" s="837"/>
      <c r="BC128" s="837"/>
      <c r="BD128" s="837"/>
      <c r="BE128" s="838"/>
      <c r="BF128" s="839" t="s">
        <v>113</v>
      </c>
      <c r="BG128" s="840"/>
      <c r="BH128" s="840"/>
      <c r="BI128" s="840"/>
      <c r="BJ128" s="840"/>
      <c r="BK128" s="840"/>
      <c r="BL128" s="841"/>
      <c r="BM128" s="839">
        <v>14.98</v>
      </c>
      <c r="BN128" s="840"/>
      <c r="BO128" s="840"/>
      <c r="BP128" s="840"/>
      <c r="BQ128" s="840"/>
      <c r="BR128" s="840"/>
      <c r="BS128" s="841"/>
      <c r="BT128" s="839">
        <v>20</v>
      </c>
      <c r="BU128" s="840"/>
      <c r="BV128" s="840"/>
      <c r="BW128" s="840"/>
      <c r="BX128" s="840"/>
      <c r="BY128" s="840"/>
      <c r="BZ128" s="842"/>
      <c r="CA128" s="236"/>
      <c r="CB128" s="236"/>
      <c r="CC128" s="236"/>
      <c r="CD128" s="236"/>
      <c r="CE128" s="236"/>
      <c r="CF128" s="236"/>
      <c r="CG128" s="233"/>
      <c r="CH128" s="233"/>
      <c r="CI128" s="233"/>
      <c r="CJ128" s="234"/>
      <c r="CK128" s="875"/>
      <c r="CL128" s="876"/>
      <c r="CM128" s="876"/>
      <c r="CN128" s="876"/>
      <c r="CO128" s="877"/>
      <c r="CP128" s="843" t="s">
        <v>457</v>
      </c>
      <c r="CQ128" s="777"/>
      <c r="CR128" s="777"/>
      <c r="CS128" s="777"/>
      <c r="CT128" s="777"/>
      <c r="CU128" s="777"/>
      <c r="CV128" s="777"/>
      <c r="CW128" s="777"/>
      <c r="CX128" s="777"/>
      <c r="CY128" s="777"/>
      <c r="CZ128" s="777"/>
      <c r="DA128" s="777"/>
      <c r="DB128" s="777"/>
      <c r="DC128" s="777"/>
      <c r="DD128" s="777"/>
      <c r="DE128" s="777"/>
      <c r="DF128" s="778"/>
      <c r="DG128" s="844" t="s">
        <v>113</v>
      </c>
      <c r="DH128" s="845"/>
      <c r="DI128" s="845"/>
      <c r="DJ128" s="845"/>
      <c r="DK128" s="845"/>
      <c r="DL128" s="845" t="s">
        <v>113</v>
      </c>
      <c r="DM128" s="845"/>
      <c r="DN128" s="845"/>
      <c r="DO128" s="845"/>
      <c r="DP128" s="845"/>
      <c r="DQ128" s="845" t="s">
        <v>113</v>
      </c>
      <c r="DR128" s="845"/>
      <c r="DS128" s="845"/>
      <c r="DT128" s="845"/>
      <c r="DU128" s="845"/>
      <c r="DV128" s="846" t="s">
        <v>113</v>
      </c>
      <c r="DW128" s="846"/>
      <c r="DX128" s="846"/>
      <c r="DY128" s="846"/>
      <c r="DZ128" s="847"/>
    </row>
    <row r="129" spans="1:131" s="199" customFormat="1" ht="26.25" customHeight="1" x14ac:dyDescent="0.15">
      <c r="A129" s="779" t="s">
        <v>92</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458</v>
      </c>
      <c r="X129" s="782"/>
      <c r="Y129" s="782"/>
      <c r="Z129" s="783"/>
      <c r="AA129" s="784">
        <v>4941134</v>
      </c>
      <c r="AB129" s="785"/>
      <c r="AC129" s="785"/>
      <c r="AD129" s="785"/>
      <c r="AE129" s="786"/>
      <c r="AF129" s="787">
        <v>5114456</v>
      </c>
      <c r="AG129" s="785"/>
      <c r="AH129" s="785"/>
      <c r="AI129" s="785"/>
      <c r="AJ129" s="786"/>
      <c r="AK129" s="787">
        <v>5028343</v>
      </c>
      <c r="AL129" s="785"/>
      <c r="AM129" s="785"/>
      <c r="AN129" s="785"/>
      <c r="AO129" s="786"/>
      <c r="AP129" s="788"/>
      <c r="AQ129" s="789"/>
      <c r="AR129" s="789"/>
      <c r="AS129" s="789"/>
      <c r="AT129" s="790"/>
      <c r="AU129" s="237"/>
      <c r="AV129" s="237"/>
      <c r="AW129" s="237"/>
      <c r="AX129" s="791" t="s">
        <v>459</v>
      </c>
      <c r="AY129" s="792"/>
      <c r="AZ129" s="792"/>
      <c r="BA129" s="792"/>
      <c r="BB129" s="792"/>
      <c r="BC129" s="792"/>
      <c r="BD129" s="792"/>
      <c r="BE129" s="793"/>
      <c r="BF129" s="794" t="s">
        <v>113</v>
      </c>
      <c r="BG129" s="795"/>
      <c r="BH129" s="795"/>
      <c r="BI129" s="795"/>
      <c r="BJ129" s="795"/>
      <c r="BK129" s="795"/>
      <c r="BL129" s="796"/>
      <c r="BM129" s="794">
        <v>19.98</v>
      </c>
      <c r="BN129" s="795"/>
      <c r="BO129" s="795"/>
      <c r="BP129" s="795"/>
      <c r="BQ129" s="795"/>
      <c r="BR129" s="795"/>
      <c r="BS129" s="796"/>
      <c r="BT129" s="794">
        <v>30</v>
      </c>
      <c r="BU129" s="797"/>
      <c r="BV129" s="797"/>
      <c r="BW129" s="797"/>
      <c r="BX129" s="797"/>
      <c r="BY129" s="797"/>
      <c r="BZ129" s="79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79" t="s">
        <v>460</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461</v>
      </c>
      <c r="X130" s="782"/>
      <c r="Y130" s="782"/>
      <c r="Z130" s="783"/>
      <c r="AA130" s="784">
        <v>475953</v>
      </c>
      <c r="AB130" s="785"/>
      <c r="AC130" s="785"/>
      <c r="AD130" s="785"/>
      <c r="AE130" s="786"/>
      <c r="AF130" s="787">
        <v>453439</v>
      </c>
      <c r="AG130" s="785"/>
      <c r="AH130" s="785"/>
      <c r="AI130" s="785"/>
      <c r="AJ130" s="786"/>
      <c r="AK130" s="787">
        <v>469323</v>
      </c>
      <c r="AL130" s="785"/>
      <c r="AM130" s="785"/>
      <c r="AN130" s="785"/>
      <c r="AO130" s="786"/>
      <c r="AP130" s="788"/>
      <c r="AQ130" s="789"/>
      <c r="AR130" s="789"/>
      <c r="AS130" s="789"/>
      <c r="AT130" s="790"/>
      <c r="AU130" s="237"/>
      <c r="AV130" s="237"/>
      <c r="AW130" s="237"/>
      <c r="AX130" s="791" t="s">
        <v>462</v>
      </c>
      <c r="AY130" s="792"/>
      <c r="AZ130" s="792"/>
      <c r="BA130" s="792"/>
      <c r="BB130" s="792"/>
      <c r="BC130" s="792"/>
      <c r="BD130" s="792"/>
      <c r="BE130" s="793"/>
      <c r="BF130" s="799">
        <v>3.2</v>
      </c>
      <c r="BG130" s="800"/>
      <c r="BH130" s="800"/>
      <c r="BI130" s="800"/>
      <c r="BJ130" s="800"/>
      <c r="BK130" s="800"/>
      <c r="BL130" s="801"/>
      <c r="BM130" s="799">
        <v>25</v>
      </c>
      <c r="BN130" s="800"/>
      <c r="BO130" s="800"/>
      <c r="BP130" s="800"/>
      <c r="BQ130" s="800"/>
      <c r="BR130" s="800"/>
      <c r="BS130" s="801"/>
      <c r="BT130" s="799">
        <v>35</v>
      </c>
      <c r="BU130" s="802"/>
      <c r="BV130" s="802"/>
      <c r="BW130" s="802"/>
      <c r="BX130" s="802"/>
      <c r="BY130" s="802"/>
      <c r="BZ130" s="80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37"/>
      <c r="B131" s="738"/>
      <c r="C131" s="738"/>
      <c r="D131" s="738"/>
      <c r="E131" s="738"/>
      <c r="F131" s="738"/>
      <c r="G131" s="738"/>
      <c r="H131" s="738"/>
      <c r="I131" s="738"/>
      <c r="J131" s="738"/>
      <c r="K131" s="738"/>
      <c r="L131" s="738"/>
      <c r="M131" s="738"/>
      <c r="N131" s="738"/>
      <c r="O131" s="738"/>
      <c r="P131" s="738"/>
      <c r="Q131" s="738"/>
      <c r="R131" s="738"/>
      <c r="S131" s="738"/>
      <c r="T131" s="738"/>
      <c r="U131" s="738"/>
      <c r="V131" s="738"/>
      <c r="W131" s="739" t="s">
        <v>463</v>
      </c>
      <c r="X131" s="740"/>
      <c r="Y131" s="740"/>
      <c r="Z131" s="741"/>
      <c r="AA131" s="742">
        <v>4465181</v>
      </c>
      <c r="AB131" s="743"/>
      <c r="AC131" s="743"/>
      <c r="AD131" s="743"/>
      <c r="AE131" s="744"/>
      <c r="AF131" s="745">
        <v>4661017</v>
      </c>
      <c r="AG131" s="743"/>
      <c r="AH131" s="743"/>
      <c r="AI131" s="743"/>
      <c r="AJ131" s="744"/>
      <c r="AK131" s="745">
        <v>4559020</v>
      </c>
      <c r="AL131" s="743"/>
      <c r="AM131" s="743"/>
      <c r="AN131" s="743"/>
      <c r="AO131" s="744"/>
      <c r="AP131" s="746"/>
      <c r="AQ131" s="747"/>
      <c r="AR131" s="747"/>
      <c r="AS131" s="747"/>
      <c r="AT131" s="748"/>
      <c r="AU131" s="237"/>
      <c r="AV131" s="237"/>
      <c r="AW131" s="237"/>
      <c r="AX131" s="776" t="s">
        <v>464</v>
      </c>
      <c r="AY131" s="777"/>
      <c r="AZ131" s="777"/>
      <c r="BA131" s="777"/>
      <c r="BB131" s="777"/>
      <c r="BC131" s="777"/>
      <c r="BD131" s="777"/>
      <c r="BE131" s="778"/>
      <c r="BF131" s="749">
        <v>13.6</v>
      </c>
      <c r="BG131" s="750"/>
      <c r="BH131" s="750"/>
      <c r="BI131" s="750"/>
      <c r="BJ131" s="750"/>
      <c r="BK131" s="750"/>
      <c r="BL131" s="751"/>
      <c r="BM131" s="749">
        <v>350</v>
      </c>
      <c r="BN131" s="750"/>
      <c r="BO131" s="750"/>
      <c r="BP131" s="750"/>
      <c r="BQ131" s="750"/>
      <c r="BR131" s="750"/>
      <c r="BS131" s="751"/>
      <c r="BT131" s="752"/>
      <c r="BU131" s="753"/>
      <c r="BV131" s="753"/>
      <c r="BW131" s="753"/>
      <c r="BX131" s="753"/>
      <c r="BY131" s="753"/>
      <c r="BZ131" s="75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5" t="s">
        <v>465</v>
      </c>
      <c r="B132" s="756"/>
      <c r="C132" s="756"/>
      <c r="D132" s="756"/>
      <c r="E132" s="756"/>
      <c r="F132" s="756"/>
      <c r="G132" s="756"/>
      <c r="H132" s="756"/>
      <c r="I132" s="756"/>
      <c r="J132" s="756"/>
      <c r="K132" s="756"/>
      <c r="L132" s="756"/>
      <c r="M132" s="756"/>
      <c r="N132" s="756"/>
      <c r="O132" s="756"/>
      <c r="P132" s="756"/>
      <c r="Q132" s="756"/>
      <c r="R132" s="756"/>
      <c r="S132" s="756"/>
      <c r="T132" s="756"/>
      <c r="U132" s="756"/>
      <c r="V132" s="759" t="s">
        <v>466</v>
      </c>
      <c r="W132" s="759"/>
      <c r="X132" s="759"/>
      <c r="Y132" s="759"/>
      <c r="Z132" s="760"/>
      <c r="AA132" s="761">
        <v>3.024267101</v>
      </c>
      <c r="AB132" s="762"/>
      <c r="AC132" s="762"/>
      <c r="AD132" s="762"/>
      <c r="AE132" s="763"/>
      <c r="AF132" s="764">
        <v>3.115693421</v>
      </c>
      <c r="AG132" s="762"/>
      <c r="AH132" s="762"/>
      <c r="AI132" s="762"/>
      <c r="AJ132" s="763"/>
      <c r="AK132" s="764">
        <v>3.64668284</v>
      </c>
      <c r="AL132" s="762"/>
      <c r="AM132" s="762"/>
      <c r="AN132" s="762"/>
      <c r="AO132" s="763"/>
      <c r="AP132" s="765"/>
      <c r="AQ132" s="766"/>
      <c r="AR132" s="766"/>
      <c r="AS132" s="766"/>
      <c r="AT132" s="76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7"/>
      <c r="B133" s="758"/>
      <c r="C133" s="758"/>
      <c r="D133" s="758"/>
      <c r="E133" s="758"/>
      <c r="F133" s="758"/>
      <c r="G133" s="758"/>
      <c r="H133" s="758"/>
      <c r="I133" s="758"/>
      <c r="J133" s="758"/>
      <c r="K133" s="758"/>
      <c r="L133" s="758"/>
      <c r="M133" s="758"/>
      <c r="N133" s="758"/>
      <c r="O133" s="758"/>
      <c r="P133" s="758"/>
      <c r="Q133" s="758"/>
      <c r="R133" s="758"/>
      <c r="S133" s="758"/>
      <c r="T133" s="758"/>
      <c r="U133" s="758"/>
      <c r="V133" s="768" t="s">
        <v>467</v>
      </c>
      <c r="W133" s="768"/>
      <c r="X133" s="768"/>
      <c r="Y133" s="768"/>
      <c r="Z133" s="769"/>
      <c r="AA133" s="770">
        <v>3.8</v>
      </c>
      <c r="AB133" s="771"/>
      <c r="AC133" s="771"/>
      <c r="AD133" s="771"/>
      <c r="AE133" s="772"/>
      <c r="AF133" s="770">
        <v>3.3</v>
      </c>
      <c r="AG133" s="771"/>
      <c r="AH133" s="771"/>
      <c r="AI133" s="771"/>
      <c r="AJ133" s="772"/>
      <c r="AK133" s="770">
        <v>3.2</v>
      </c>
      <c r="AL133" s="771"/>
      <c r="AM133" s="771"/>
      <c r="AN133" s="771"/>
      <c r="AO133" s="772"/>
      <c r="AP133" s="773"/>
      <c r="AQ133" s="774"/>
      <c r="AR133" s="774"/>
      <c r="AS133" s="774"/>
      <c r="AT133" s="77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B56:DF56"/>
    <mergeCell ref="DG56:DK56"/>
    <mergeCell ref="DL56:DP56"/>
    <mergeCell ref="DQ56:DU56"/>
    <mergeCell ref="DV56:DZ56"/>
    <mergeCell ref="DB57:DF57"/>
    <mergeCell ref="DG57:DK57"/>
    <mergeCell ref="AK57:AO57"/>
    <mergeCell ref="AP57:AT57"/>
    <mergeCell ref="AU57:AY57"/>
    <mergeCell ref="AZ57:BD57"/>
    <mergeCell ref="BE57:BI57"/>
    <mergeCell ref="BS57:CG57"/>
    <mergeCell ref="AK58:AO58"/>
    <mergeCell ref="AP58:AT58"/>
    <mergeCell ref="CH57:CL57"/>
    <mergeCell ref="CM57:CQ57"/>
    <mergeCell ref="CR57:CV57"/>
    <mergeCell ref="CW57:DA57"/>
    <mergeCell ref="DL59:DP59"/>
    <mergeCell ref="DQ59:DU59"/>
    <mergeCell ref="DL57:DP57"/>
    <mergeCell ref="DQ57:DU57"/>
    <mergeCell ref="DV57:DZ57"/>
    <mergeCell ref="B58:P58"/>
    <mergeCell ref="Q58:U58"/>
    <mergeCell ref="V58:Z58"/>
    <mergeCell ref="AA58:AE58"/>
    <mergeCell ref="AF58:AJ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61:P61"/>
    <mergeCell ref="Q61:U61"/>
    <mergeCell ref="AA59:AE59"/>
    <mergeCell ref="AF59:AJ59"/>
    <mergeCell ref="AK59:AO59"/>
    <mergeCell ref="AP59:AT59"/>
    <mergeCell ref="DL60:DP60"/>
    <mergeCell ref="B59:P59"/>
    <mergeCell ref="Q59:U59"/>
    <mergeCell ref="V59:Z59"/>
    <mergeCell ref="DQ60:DU60"/>
    <mergeCell ref="DV60:DZ60"/>
    <mergeCell ref="AU59:AY59"/>
    <mergeCell ref="AZ59:BD59"/>
    <mergeCell ref="DB59:DF59"/>
    <mergeCell ref="DG59:DK59"/>
    <mergeCell ref="DL61:DP61"/>
    <mergeCell ref="DQ61:DU61"/>
    <mergeCell ref="AU61:AY61"/>
    <mergeCell ref="AZ61:BD61"/>
    <mergeCell ref="BE61:BI61"/>
    <mergeCell ref="BS61:CG61"/>
    <mergeCell ref="CH61:CL61"/>
    <mergeCell ref="CM61:CQ61"/>
    <mergeCell ref="CR59:CV59"/>
    <mergeCell ref="CW59:DA59"/>
    <mergeCell ref="CR61:CV61"/>
    <mergeCell ref="CW61:DA61"/>
    <mergeCell ref="DB61:DF61"/>
    <mergeCell ref="DG61:DK61"/>
    <mergeCell ref="DV59:DZ59"/>
    <mergeCell ref="B60:P60"/>
    <mergeCell ref="Q60:U60"/>
    <mergeCell ref="V60:Z60"/>
    <mergeCell ref="AA60:AE60"/>
    <mergeCell ref="AF60:AJ60"/>
    <mergeCell ref="BE59:BI59"/>
    <mergeCell ref="BS59:CG59"/>
    <mergeCell ref="CH59:CL59"/>
    <mergeCell ref="CM59:CQ59"/>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V61:Z61"/>
    <mergeCell ref="AA61:AE61"/>
    <mergeCell ref="AF61:AJ61"/>
    <mergeCell ref="AK61:AO61"/>
    <mergeCell ref="AP61:AT61"/>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BS64:CG64"/>
    <mergeCell ref="CH64:CL64"/>
    <mergeCell ref="CM64:CQ64"/>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DG112:DK112"/>
    <mergeCell ref="DL112:DP112"/>
    <mergeCell ref="DQ112:DU112"/>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1382333</v>
      </c>
      <c r="L9" s="266">
        <v>73819</v>
      </c>
      <c r="M9" s="267">
        <v>90363</v>
      </c>
      <c r="N9" s="268">
        <v>-18.3</v>
      </c>
    </row>
    <row r="10" spans="1:16" x14ac:dyDescent="0.15">
      <c r="A10" s="250"/>
      <c r="B10" s="246"/>
      <c r="C10" s="246"/>
      <c r="D10" s="246"/>
      <c r="E10" s="246"/>
      <c r="F10" s="246"/>
      <c r="G10" s="1166" t="s">
        <v>476</v>
      </c>
      <c r="H10" s="1167"/>
      <c r="I10" s="1167"/>
      <c r="J10" s="1168"/>
      <c r="K10" s="269">
        <v>130459</v>
      </c>
      <c r="L10" s="270">
        <v>6967</v>
      </c>
      <c r="M10" s="271">
        <v>8469</v>
      </c>
      <c r="N10" s="272">
        <v>-17.7</v>
      </c>
    </row>
    <row r="11" spans="1:16" ht="13.5" customHeight="1" x14ac:dyDescent="0.15">
      <c r="A11" s="250"/>
      <c r="B11" s="246"/>
      <c r="C11" s="246"/>
      <c r="D11" s="246"/>
      <c r="E11" s="246"/>
      <c r="F11" s="246"/>
      <c r="G11" s="1166" t="s">
        <v>477</v>
      </c>
      <c r="H11" s="1167"/>
      <c r="I11" s="1167"/>
      <c r="J11" s="1168"/>
      <c r="K11" s="269">
        <v>374292</v>
      </c>
      <c r="L11" s="270">
        <v>19988</v>
      </c>
      <c r="M11" s="271">
        <v>13208</v>
      </c>
      <c r="N11" s="272">
        <v>51.3</v>
      </c>
    </row>
    <row r="12" spans="1:16" ht="13.5" customHeight="1" x14ac:dyDescent="0.15">
      <c r="A12" s="250"/>
      <c r="B12" s="246"/>
      <c r="C12" s="246"/>
      <c r="D12" s="246"/>
      <c r="E12" s="246"/>
      <c r="F12" s="246"/>
      <c r="G12" s="1166" t="s">
        <v>478</v>
      </c>
      <c r="H12" s="1167"/>
      <c r="I12" s="1167"/>
      <c r="J12" s="1168"/>
      <c r="K12" s="269">
        <v>3570</v>
      </c>
      <c r="L12" s="270">
        <v>191</v>
      </c>
      <c r="M12" s="271">
        <v>3308</v>
      </c>
      <c r="N12" s="272">
        <v>-94.2</v>
      </c>
    </row>
    <row r="13" spans="1:16" ht="13.5" customHeight="1" x14ac:dyDescent="0.15">
      <c r="A13" s="250"/>
      <c r="B13" s="246"/>
      <c r="C13" s="246"/>
      <c r="D13" s="246"/>
      <c r="E13" s="246"/>
      <c r="F13" s="246"/>
      <c r="G13" s="1166" t="s">
        <v>479</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481</v>
      </c>
      <c r="H14" s="1167"/>
      <c r="I14" s="1167"/>
      <c r="J14" s="1168"/>
      <c r="K14" s="269">
        <v>63767</v>
      </c>
      <c r="L14" s="270">
        <v>3405</v>
      </c>
      <c r="M14" s="271">
        <v>6015</v>
      </c>
      <c r="N14" s="272">
        <v>-43.4</v>
      </c>
    </row>
    <row r="15" spans="1:16" ht="13.5" customHeight="1" x14ac:dyDescent="0.15">
      <c r="A15" s="250"/>
      <c r="B15" s="246"/>
      <c r="C15" s="246"/>
      <c r="D15" s="246"/>
      <c r="E15" s="246"/>
      <c r="F15" s="246"/>
      <c r="G15" s="1166" t="s">
        <v>482</v>
      </c>
      <c r="H15" s="1167"/>
      <c r="I15" s="1167"/>
      <c r="J15" s="1168"/>
      <c r="K15" s="269">
        <v>24603</v>
      </c>
      <c r="L15" s="270">
        <v>1314</v>
      </c>
      <c r="M15" s="271">
        <v>2049</v>
      </c>
      <c r="N15" s="272">
        <v>-35.9</v>
      </c>
    </row>
    <row r="16" spans="1:16" x14ac:dyDescent="0.15">
      <c r="A16" s="250"/>
      <c r="B16" s="246"/>
      <c r="C16" s="246"/>
      <c r="D16" s="246"/>
      <c r="E16" s="246"/>
      <c r="F16" s="246"/>
      <c r="G16" s="1169" t="s">
        <v>483</v>
      </c>
      <c r="H16" s="1170"/>
      <c r="I16" s="1170"/>
      <c r="J16" s="1171"/>
      <c r="K16" s="270">
        <v>-110045</v>
      </c>
      <c r="L16" s="270">
        <v>-5877</v>
      </c>
      <c r="M16" s="271">
        <v>-10381</v>
      </c>
      <c r="N16" s="272">
        <v>-43.4</v>
      </c>
    </row>
    <row r="17" spans="1:16" x14ac:dyDescent="0.15">
      <c r="A17" s="250"/>
      <c r="B17" s="246"/>
      <c r="C17" s="246"/>
      <c r="D17" s="246"/>
      <c r="E17" s="246"/>
      <c r="F17" s="246"/>
      <c r="G17" s="1169" t="s">
        <v>172</v>
      </c>
      <c r="H17" s="1170"/>
      <c r="I17" s="1170"/>
      <c r="J17" s="1171"/>
      <c r="K17" s="270">
        <v>1868979</v>
      </c>
      <c r="L17" s="270">
        <v>99807</v>
      </c>
      <c r="M17" s="271">
        <v>113031</v>
      </c>
      <c r="N17" s="272">
        <v>-11.7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10.039999999999999</v>
      </c>
      <c r="L21" s="283">
        <v>10.59</v>
      </c>
      <c r="M21" s="284">
        <v>-0.55000000000000004</v>
      </c>
      <c r="N21" s="251"/>
      <c r="O21" s="285"/>
      <c r="P21" s="281"/>
    </row>
    <row r="22" spans="1:16" s="286" customFormat="1" x14ac:dyDescent="0.15">
      <c r="A22" s="281"/>
      <c r="B22" s="251"/>
      <c r="C22" s="251"/>
      <c r="D22" s="251"/>
      <c r="E22" s="251"/>
      <c r="F22" s="251"/>
      <c r="G22" s="1163" t="s">
        <v>489</v>
      </c>
      <c r="H22" s="1164"/>
      <c r="I22" s="1164"/>
      <c r="J22" s="1165"/>
      <c r="K22" s="287">
        <v>96</v>
      </c>
      <c r="L22" s="288">
        <v>95.9</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481048</v>
      </c>
      <c r="L32" s="296">
        <v>25689</v>
      </c>
      <c r="M32" s="297">
        <v>74012</v>
      </c>
      <c r="N32" s="298">
        <v>-65.3</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t="s">
        <v>480</v>
      </c>
      <c r="N34" s="298" t="s">
        <v>480</v>
      </c>
    </row>
    <row r="35" spans="1:16" ht="27" customHeight="1" x14ac:dyDescent="0.15">
      <c r="A35" s="250"/>
      <c r="B35" s="246"/>
      <c r="C35" s="246"/>
      <c r="D35" s="246"/>
      <c r="E35" s="246"/>
      <c r="F35" s="246"/>
      <c r="G35" s="1154" t="s">
        <v>496</v>
      </c>
      <c r="H35" s="1155"/>
      <c r="I35" s="1155"/>
      <c r="J35" s="1156"/>
      <c r="K35" s="296">
        <v>53199</v>
      </c>
      <c r="L35" s="296">
        <v>2841</v>
      </c>
      <c r="M35" s="297">
        <v>19870</v>
      </c>
      <c r="N35" s="298">
        <v>-85.7</v>
      </c>
    </row>
    <row r="36" spans="1:16" ht="27" customHeight="1" x14ac:dyDescent="0.15">
      <c r="A36" s="250"/>
      <c r="B36" s="246"/>
      <c r="C36" s="246"/>
      <c r="D36" s="246"/>
      <c r="E36" s="246"/>
      <c r="F36" s="246"/>
      <c r="G36" s="1154" t="s">
        <v>497</v>
      </c>
      <c r="H36" s="1155"/>
      <c r="I36" s="1155"/>
      <c r="J36" s="1156"/>
      <c r="K36" s="296">
        <v>74253</v>
      </c>
      <c r="L36" s="296">
        <v>3965</v>
      </c>
      <c r="M36" s="297">
        <v>2956</v>
      </c>
      <c r="N36" s="298">
        <v>34.1</v>
      </c>
    </row>
    <row r="37" spans="1:16" ht="13.5" customHeight="1" x14ac:dyDescent="0.15">
      <c r="A37" s="250"/>
      <c r="B37" s="246"/>
      <c r="C37" s="246"/>
      <c r="D37" s="246"/>
      <c r="E37" s="246"/>
      <c r="F37" s="246"/>
      <c r="G37" s="1154" t="s">
        <v>498</v>
      </c>
      <c r="H37" s="1155"/>
      <c r="I37" s="1155"/>
      <c r="J37" s="1156"/>
      <c r="K37" s="296">
        <v>27076</v>
      </c>
      <c r="L37" s="296">
        <v>1446</v>
      </c>
      <c r="M37" s="297">
        <v>1289</v>
      </c>
      <c r="N37" s="298">
        <v>12.2</v>
      </c>
    </row>
    <row r="38" spans="1:16" ht="27" customHeight="1" x14ac:dyDescent="0.15">
      <c r="A38" s="250"/>
      <c r="B38" s="246"/>
      <c r="C38" s="246"/>
      <c r="D38" s="246"/>
      <c r="E38" s="246"/>
      <c r="F38" s="246"/>
      <c r="G38" s="1157" t="s">
        <v>499</v>
      </c>
      <c r="H38" s="1158"/>
      <c r="I38" s="1158"/>
      <c r="J38" s="1159"/>
      <c r="K38" s="299" t="s">
        <v>480</v>
      </c>
      <c r="L38" s="299" t="s">
        <v>480</v>
      </c>
      <c r="M38" s="300">
        <v>3</v>
      </c>
      <c r="N38" s="301" t="s">
        <v>480</v>
      </c>
      <c r="O38" s="295"/>
    </row>
    <row r="39" spans="1:16" x14ac:dyDescent="0.15">
      <c r="A39" s="250"/>
      <c r="B39" s="246"/>
      <c r="C39" s="246"/>
      <c r="D39" s="246"/>
      <c r="E39" s="246"/>
      <c r="F39" s="246"/>
      <c r="G39" s="1157" t="s">
        <v>500</v>
      </c>
      <c r="H39" s="1158"/>
      <c r="I39" s="1158"/>
      <c r="J39" s="1159"/>
      <c r="K39" s="302" t="s">
        <v>480</v>
      </c>
      <c r="L39" s="302" t="s">
        <v>480</v>
      </c>
      <c r="M39" s="303">
        <v>-3576</v>
      </c>
      <c r="N39" s="304" t="s">
        <v>480</v>
      </c>
      <c r="O39" s="295"/>
    </row>
    <row r="40" spans="1:16" ht="27" customHeight="1" x14ac:dyDescent="0.15">
      <c r="A40" s="250"/>
      <c r="B40" s="246"/>
      <c r="C40" s="246"/>
      <c r="D40" s="246"/>
      <c r="E40" s="246"/>
      <c r="F40" s="246"/>
      <c r="G40" s="1154" t="s">
        <v>501</v>
      </c>
      <c r="H40" s="1155"/>
      <c r="I40" s="1155"/>
      <c r="J40" s="1156"/>
      <c r="K40" s="302">
        <v>-469323</v>
      </c>
      <c r="L40" s="302">
        <v>-25063</v>
      </c>
      <c r="M40" s="303">
        <v>-65861</v>
      </c>
      <c r="N40" s="304">
        <v>-61.9</v>
      </c>
      <c r="O40" s="295"/>
    </row>
    <row r="41" spans="1:16" x14ac:dyDescent="0.15">
      <c r="A41" s="250"/>
      <c r="B41" s="246"/>
      <c r="C41" s="246"/>
      <c r="D41" s="246"/>
      <c r="E41" s="246"/>
      <c r="F41" s="246"/>
      <c r="G41" s="1160" t="s">
        <v>283</v>
      </c>
      <c r="H41" s="1161"/>
      <c r="I41" s="1161"/>
      <c r="J41" s="1162"/>
      <c r="K41" s="296">
        <v>166253</v>
      </c>
      <c r="L41" s="302">
        <v>8878</v>
      </c>
      <c r="M41" s="303">
        <v>28693</v>
      </c>
      <c r="N41" s="304">
        <v>-69.099999999999994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601471</v>
      </c>
      <c r="J51" s="322">
        <v>30134</v>
      </c>
      <c r="K51" s="323">
        <v>-35.700000000000003</v>
      </c>
      <c r="L51" s="324">
        <v>80577</v>
      </c>
      <c r="M51" s="325">
        <v>-2.1</v>
      </c>
      <c r="N51" s="326">
        <v>-33.6</v>
      </c>
    </row>
    <row r="52" spans="1:14" x14ac:dyDescent="0.15">
      <c r="A52" s="250"/>
      <c r="B52" s="246"/>
      <c r="C52" s="246"/>
      <c r="D52" s="246"/>
      <c r="E52" s="246"/>
      <c r="F52" s="246"/>
      <c r="G52" s="327"/>
      <c r="H52" s="328" t="s">
        <v>512</v>
      </c>
      <c r="I52" s="329">
        <v>413126</v>
      </c>
      <c r="J52" s="330">
        <v>20698</v>
      </c>
      <c r="K52" s="331">
        <v>-25.5</v>
      </c>
      <c r="L52" s="332">
        <v>36629</v>
      </c>
      <c r="M52" s="333">
        <v>-11.7</v>
      </c>
      <c r="N52" s="334">
        <v>-13.8</v>
      </c>
    </row>
    <row r="53" spans="1:14" x14ac:dyDescent="0.15">
      <c r="A53" s="250"/>
      <c r="B53" s="246"/>
      <c r="C53" s="246"/>
      <c r="D53" s="246"/>
      <c r="E53" s="246"/>
      <c r="F53" s="246"/>
      <c r="G53" s="312" t="s">
        <v>513</v>
      </c>
      <c r="H53" s="313"/>
      <c r="I53" s="321">
        <v>1179889</v>
      </c>
      <c r="J53" s="322">
        <v>59660</v>
      </c>
      <c r="K53" s="323">
        <v>98</v>
      </c>
      <c r="L53" s="324">
        <v>92698</v>
      </c>
      <c r="M53" s="325">
        <v>15</v>
      </c>
      <c r="N53" s="326">
        <v>83</v>
      </c>
    </row>
    <row r="54" spans="1:14" x14ac:dyDescent="0.15">
      <c r="A54" s="250"/>
      <c r="B54" s="246"/>
      <c r="C54" s="246"/>
      <c r="D54" s="246"/>
      <c r="E54" s="246"/>
      <c r="F54" s="246"/>
      <c r="G54" s="327"/>
      <c r="H54" s="328" t="s">
        <v>512</v>
      </c>
      <c r="I54" s="329">
        <v>535849</v>
      </c>
      <c r="J54" s="330">
        <v>27095</v>
      </c>
      <c r="K54" s="331">
        <v>30.9</v>
      </c>
      <c r="L54" s="332">
        <v>45144</v>
      </c>
      <c r="M54" s="333">
        <v>23.2</v>
      </c>
      <c r="N54" s="334">
        <v>7.7</v>
      </c>
    </row>
    <row r="55" spans="1:14" x14ac:dyDescent="0.15">
      <c r="A55" s="250"/>
      <c r="B55" s="246"/>
      <c r="C55" s="246"/>
      <c r="D55" s="246"/>
      <c r="E55" s="246"/>
      <c r="F55" s="246"/>
      <c r="G55" s="312" t="s">
        <v>514</v>
      </c>
      <c r="H55" s="313"/>
      <c r="I55" s="321">
        <v>818215</v>
      </c>
      <c r="J55" s="322">
        <v>42074</v>
      </c>
      <c r="K55" s="323">
        <v>-29.5</v>
      </c>
      <c r="L55" s="324">
        <v>78556</v>
      </c>
      <c r="M55" s="325">
        <v>-15.3</v>
      </c>
      <c r="N55" s="326">
        <v>-14.2</v>
      </c>
    </row>
    <row r="56" spans="1:14" x14ac:dyDescent="0.15">
      <c r="A56" s="250"/>
      <c r="B56" s="246"/>
      <c r="C56" s="246"/>
      <c r="D56" s="246"/>
      <c r="E56" s="246"/>
      <c r="F56" s="246"/>
      <c r="G56" s="327"/>
      <c r="H56" s="328" t="s">
        <v>512</v>
      </c>
      <c r="I56" s="329">
        <v>540300</v>
      </c>
      <c r="J56" s="330">
        <v>27783</v>
      </c>
      <c r="K56" s="331">
        <v>2.5</v>
      </c>
      <c r="L56" s="332">
        <v>40810</v>
      </c>
      <c r="M56" s="333">
        <v>-9.6</v>
      </c>
      <c r="N56" s="334">
        <v>12.1</v>
      </c>
    </row>
    <row r="57" spans="1:14" x14ac:dyDescent="0.15">
      <c r="A57" s="250"/>
      <c r="B57" s="246"/>
      <c r="C57" s="246"/>
      <c r="D57" s="246"/>
      <c r="E57" s="246"/>
      <c r="F57" s="246"/>
      <c r="G57" s="312" t="s">
        <v>515</v>
      </c>
      <c r="H57" s="313"/>
      <c r="I57" s="321">
        <v>1247005</v>
      </c>
      <c r="J57" s="322">
        <v>65642</v>
      </c>
      <c r="K57" s="323">
        <v>56</v>
      </c>
      <c r="L57" s="324">
        <v>96635</v>
      </c>
      <c r="M57" s="325">
        <v>23</v>
      </c>
      <c r="N57" s="326">
        <v>33</v>
      </c>
    </row>
    <row r="58" spans="1:14" x14ac:dyDescent="0.15">
      <c r="A58" s="250"/>
      <c r="B58" s="246"/>
      <c r="C58" s="246"/>
      <c r="D58" s="246"/>
      <c r="E58" s="246"/>
      <c r="F58" s="246"/>
      <c r="G58" s="327"/>
      <c r="H58" s="328" t="s">
        <v>512</v>
      </c>
      <c r="I58" s="329">
        <v>648915</v>
      </c>
      <c r="J58" s="330">
        <v>34159</v>
      </c>
      <c r="K58" s="331">
        <v>22.9</v>
      </c>
      <c r="L58" s="332">
        <v>44408</v>
      </c>
      <c r="M58" s="333">
        <v>8.8000000000000007</v>
      </c>
      <c r="N58" s="334">
        <v>14.1</v>
      </c>
    </row>
    <row r="59" spans="1:14" x14ac:dyDescent="0.15">
      <c r="A59" s="250"/>
      <c r="B59" s="246"/>
      <c r="C59" s="246"/>
      <c r="D59" s="246"/>
      <c r="E59" s="246"/>
      <c r="F59" s="246"/>
      <c r="G59" s="312" t="s">
        <v>516</v>
      </c>
      <c r="H59" s="313"/>
      <c r="I59" s="321">
        <v>941283</v>
      </c>
      <c r="J59" s="322">
        <v>50266</v>
      </c>
      <c r="K59" s="323">
        <v>-23.4</v>
      </c>
      <c r="L59" s="324">
        <v>97062</v>
      </c>
      <c r="M59" s="325">
        <v>0.4</v>
      </c>
      <c r="N59" s="326">
        <v>-23.8</v>
      </c>
    </row>
    <row r="60" spans="1:14" x14ac:dyDescent="0.15">
      <c r="A60" s="250"/>
      <c r="B60" s="246"/>
      <c r="C60" s="246"/>
      <c r="D60" s="246"/>
      <c r="E60" s="246"/>
      <c r="F60" s="246"/>
      <c r="G60" s="327"/>
      <c r="H60" s="328" t="s">
        <v>512</v>
      </c>
      <c r="I60" s="335">
        <v>653828</v>
      </c>
      <c r="J60" s="330">
        <v>34916</v>
      </c>
      <c r="K60" s="331">
        <v>2.2000000000000002</v>
      </c>
      <c r="L60" s="332">
        <v>50112</v>
      </c>
      <c r="M60" s="333">
        <v>12.8</v>
      </c>
      <c r="N60" s="334">
        <v>-10.6</v>
      </c>
    </row>
    <row r="61" spans="1:14" x14ac:dyDescent="0.15">
      <c r="A61" s="250"/>
      <c r="B61" s="246"/>
      <c r="C61" s="246"/>
      <c r="D61" s="246"/>
      <c r="E61" s="246"/>
      <c r="F61" s="246"/>
      <c r="G61" s="312" t="s">
        <v>517</v>
      </c>
      <c r="H61" s="336"/>
      <c r="I61" s="337">
        <v>957573</v>
      </c>
      <c r="J61" s="338">
        <v>49555</v>
      </c>
      <c r="K61" s="339">
        <v>13.1</v>
      </c>
      <c r="L61" s="340">
        <v>89106</v>
      </c>
      <c r="M61" s="341">
        <v>4.2</v>
      </c>
      <c r="N61" s="326">
        <v>8.9</v>
      </c>
    </row>
    <row r="62" spans="1:14" x14ac:dyDescent="0.15">
      <c r="A62" s="250"/>
      <c r="B62" s="246"/>
      <c r="C62" s="246"/>
      <c r="D62" s="246"/>
      <c r="E62" s="246"/>
      <c r="F62" s="246"/>
      <c r="G62" s="327"/>
      <c r="H62" s="328" t="s">
        <v>512</v>
      </c>
      <c r="I62" s="329">
        <v>558404</v>
      </c>
      <c r="J62" s="330">
        <v>28930</v>
      </c>
      <c r="K62" s="331">
        <v>6.6</v>
      </c>
      <c r="L62" s="332">
        <v>43421</v>
      </c>
      <c r="M62" s="333">
        <v>4.7</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31.47</v>
      </c>
      <c r="G47" s="12">
        <v>31.95</v>
      </c>
      <c r="H47" s="12">
        <v>29.07</v>
      </c>
      <c r="I47" s="12">
        <v>27.82</v>
      </c>
      <c r="J47" s="13">
        <v>31.82</v>
      </c>
    </row>
    <row r="48" spans="2:10" ht="57.75" customHeight="1" x14ac:dyDescent="0.15">
      <c r="B48" s="14"/>
      <c r="C48" s="1174" t="s">
        <v>4</v>
      </c>
      <c r="D48" s="1174"/>
      <c r="E48" s="1175"/>
      <c r="F48" s="15">
        <v>4.53</v>
      </c>
      <c r="G48" s="16">
        <v>8.7899999999999991</v>
      </c>
      <c r="H48" s="16">
        <v>6.85</v>
      </c>
      <c r="I48" s="16">
        <v>9.4499999999999993</v>
      </c>
      <c r="J48" s="17">
        <v>7.92</v>
      </c>
    </row>
    <row r="49" spans="2:10" ht="57.75" customHeight="1" thickBot="1" x14ac:dyDescent="0.2">
      <c r="B49" s="18"/>
      <c r="C49" s="1176" t="s">
        <v>5</v>
      </c>
      <c r="D49" s="1176"/>
      <c r="E49" s="1177"/>
      <c r="F49" s="19" t="s">
        <v>524</v>
      </c>
      <c r="G49" s="20">
        <v>4.6500000000000004</v>
      </c>
      <c r="H49" s="20" t="s">
        <v>525</v>
      </c>
      <c r="I49" s="20">
        <v>2.57</v>
      </c>
      <c r="J49" s="21">
        <v>1.83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2018-03-12T00:40:06Z</cp:lastPrinted>
  <dcterms:created xsi:type="dcterms:W3CDTF">2018-01-24T05:19:02Z</dcterms:created>
  <dcterms:modified xsi:type="dcterms:W3CDTF">2018-10-23T06:56:35Z</dcterms:modified>
</cp:coreProperties>
</file>